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3.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GÁS" sheetId="95" r:id="rId35"/>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<sst xmlns="http://schemas.openxmlformats.org/spreadsheetml/2006/main" count="76186" uniqueCount="11265">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</sst>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7.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103991</xdr:colOff>
      <xdr:row>0</xdr:row>
      <xdr:rowOff>149679</xdr:rowOff>
    </xdr:from>
    <xdr:ext cx="1797087" cy="388204"/>
    <xdr:pic>
      <xdr:nvPicPr>
        <xdr:cNvPr id="2" name="image3.png">
          <a:extLst>
            <a:ext uri="{FF2B5EF4-FFF2-40B4-BE49-F238E27FC236}">
              <a16:creationId xmlns:a16="http://schemas.microsoft.com/office/drawing/2014/main" id="{81FC502B-F967-4501-863B-8A9010357C1B}"/>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03991" y="149679"/>
          <a:ext cx="1797087" cy="388204"/>
        </a:xfrm>
        <a:prstGeom prst="rect">
          <a:avLst/>
        </a:prstGeom>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69AC1-EC46-4163-A2AC-146ADF933D02}">
  <sheetPr>
    <tabColor rgb="FFFFC000"/>
  </sheetPr>
  <dimension ref="A1:AL320"/>
  <sheetViews>
    <sheetView showGridLines="0" view="pageBreakPreview" zoomScale="70" zoomScaleNormal="85" zoomScaleSheetLayoutView="70" workbookViewId="0">
      <pane ySplit="6" topLeftCell="A7" activePane="bottomLeft" state="frozen"/>
      <selection activeCell="X67" sqref="X67"/>
      <selection pane="bottomLeft" activeCell="X67" sqref="X67"/>
    </sheetView>
  </sheetViews>
  <sheetFormatPr defaultRowHeight="14.25" x14ac:dyDescent="0.2"/>
  <cols>
    <col min="1" max="1" width="16" style="1102" bestFit="1" customWidth="1"/>
    <col min="2" max="2" width="28.85546875" style="1102" customWidth="1"/>
    <col min="3" max="3" width="35.85546875" style="1102" customWidth="1"/>
    <col min="4" max="4" width="43" style="1102" bestFit="1" customWidth="1"/>
    <col min="5" max="5" width="55" style="1102" customWidth="1"/>
    <col min="6" max="6" width="15.42578125" style="1102" bestFit="1" customWidth="1"/>
    <col min="7" max="7" width="18.7109375" style="1102" bestFit="1" customWidth="1"/>
    <col min="8" max="8" width="9.5703125" style="1102" bestFit="1" customWidth="1"/>
    <col min="9" max="9" width="15.140625" style="1102" bestFit="1" customWidth="1"/>
    <col min="10" max="10" width="13.28515625" style="1102" bestFit="1" customWidth="1"/>
    <col min="11" max="11" width="15.140625" style="1102" bestFit="1" customWidth="1"/>
    <col min="12" max="12" width="25" style="1102" customWidth="1"/>
    <col min="13" max="13" width="6.28515625" style="1102" customWidth="1"/>
    <col min="14" max="14" width="14.85546875" style="1102" bestFit="1" customWidth="1"/>
    <col min="15" max="15" width="16.85546875" style="1102" bestFit="1" customWidth="1"/>
    <col min="16" max="16" width="14.85546875" style="1102" customWidth="1"/>
    <col min="17" max="17" width="17.7109375" style="1102" customWidth="1"/>
    <col min="18" max="18" width="18.5703125" style="1102" customWidth="1"/>
    <col min="19" max="20" width="17.140625" style="1102" customWidth="1"/>
    <col min="21" max="21" width="17.85546875" style="1102" customWidth="1"/>
    <col min="22" max="22" width="14.85546875" style="1102" customWidth="1"/>
    <col min="23" max="23" width="18.7109375" style="1102" customWidth="1"/>
    <col min="24" max="24" width="14.85546875" style="1102" customWidth="1"/>
    <col min="25" max="25" width="17.85546875" style="1102" customWidth="1"/>
    <col min="26" max="30" width="14.85546875" style="1102" customWidth="1"/>
    <col min="31" max="31" width="17.85546875" style="1102" customWidth="1"/>
    <col min="32" max="32" width="14.85546875" style="1102" customWidth="1"/>
    <col min="33" max="33" width="18.5703125" style="1102" customWidth="1"/>
    <col min="34" max="34" width="14.85546875" style="1102" customWidth="1"/>
    <col min="35" max="35" width="16.42578125" style="1102" bestFit="1" customWidth="1"/>
    <col min="36" max="38" width="9.140625" style="1102"/>
  </cols>
  <sheetData>
    <row r="1" spans="1:38" ht="15" customHeight="1" x14ac:dyDescent="0.2">
      <c r="A1" s="238"/>
      <c r="B1" s="1093"/>
      <c r="C1" s="1094" t="s">
        <v>0</v>
      </c>
      <c r="D1" s="570" t="s">
        <v>4227</v>
      </c>
      <c r="E1" s="570"/>
      <c r="F1" s="1095"/>
      <c r="G1" s="1095"/>
      <c r="H1" s="1095"/>
      <c r="I1" s="1095"/>
      <c r="J1" s="1095"/>
      <c r="K1" s="1095"/>
      <c r="L1" s="1095"/>
      <c r="M1" s="1095"/>
      <c r="N1" s="1095"/>
      <c r="O1" s="1095"/>
      <c r="P1" s="1095"/>
      <c r="Q1" s="1095"/>
      <c r="R1" s="1095"/>
      <c r="S1" s="1095"/>
      <c r="T1" s="1095"/>
      <c r="U1" s="1095"/>
      <c r="V1" s="1095"/>
      <c r="W1" s="1095"/>
      <c r="X1" s="1095"/>
      <c r="Y1" s="1095"/>
      <c r="Z1" s="1095"/>
      <c r="AA1" s="1095"/>
      <c r="AB1" s="1095"/>
      <c r="AC1" s="1095"/>
      <c r="AD1" s="1095"/>
      <c r="AE1" s="1095"/>
      <c r="AF1" s="1095"/>
      <c r="AG1" s="1095"/>
      <c r="AH1" s="1095"/>
      <c r="AI1" s="1095"/>
      <c r="AJ1" s="1096"/>
      <c r="AK1"/>
      <c r="AL1"/>
    </row>
    <row r="2" spans="1:38" ht="15" customHeight="1" x14ac:dyDescent="0.2">
      <c r="A2" s="241"/>
      <c r="B2" s="66"/>
      <c r="C2" s="1094" t="s">
        <v>1</v>
      </c>
      <c r="D2" s="1097" t="s">
        <v>2408</v>
      </c>
      <c r="E2" s="1097"/>
      <c r="F2" s="570"/>
      <c r="G2" s="570"/>
      <c r="H2" s="570"/>
      <c r="I2" s="570"/>
      <c r="J2" s="570"/>
      <c r="K2" s="570"/>
      <c r="L2" s="570"/>
      <c r="M2" s="570"/>
      <c r="N2" s="570"/>
      <c r="O2" s="570"/>
      <c r="P2" s="570"/>
      <c r="Q2" s="570"/>
      <c r="R2" s="570"/>
      <c r="S2" s="570"/>
      <c r="T2" s="570"/>
      <c r="U2" s="570"/>
      <c r="V2" s="570"/>
      <c r="W2" s="570"/>
      <c r="X2" s="570"/>
      <c r="Y2" s="570"/>
      <c r="Z2" s="570"/>
      <c r="AA2" s="570"/>
      <c r="AB2" s="570"/>
      <c r="AC2" s="570"/>
      <c r="AD2" s="570"/>
      <c r="AE2" s="570"/>
      <c r="AF2" s="570"/>
      <c r="AG2" s="570"/>
      <c r="AH2" s="570"/>
      <c r="AI2" s="570"/>
      <c r="AJ2" s="1098"/>
      <c r="AK2"/>
      <c r="AL2"/>
    </row>
    <row r="3" spans="1:38" ht="15" customHeight="1" x14ac:dyDescent="0.2">
      <c r="A3" s="241"/>
      <c r="B3" s="66"/>
      <c r="C3" s="1094" t="s">
        <v>1281</v>
      </c>
      <c r="D3" s="2052" t="s">
        <v>5188</v>
      </c>
      <c r="E3" s="2052"/>
      <c r="F3" s="570"/>
      <c r="G3" s="570"/>
      <c r="H3" s="570"/>
      <c r="I3" s="570"/>
      <c r="J3" s="570"/>
      <c r="K3" s="570"/>
      <c r="L3" s="570"/>
      <c r="M3" s="570"/>
      <c r="N3" s="570"/>
      <c r="O3" s="570"/>
      <c r="P3" s="570"/>
      <c r="Q3" s="570"/>
      <c r="R3" s="570"/>
      <c r="S3" s="570"/>
      <c r="T3" s="570"/>
      <c r="U3" s="570"/>
      <c r="V3" s="570"/>
      <c r="W3" s="570"/>
      <c r="X3" s="570"/>
      <c r="Y3" s="570"/>
      <c r="Z3" s="570"/>
      <c r="AA3" s="570"/>
      <c r="AB3" s="570"/>
      <c r="AC3" s="570"/>
      <c r="AD3" s="570"/>
      <c r="AE3" s="570"/>
      <c r="AF3" s="570"/>
      <c r="AG3" s="570"/>
      <c r="AH3" s="570"/>
      <c r="AI3" s="570"/>
      <c r="AJ3" s="1098"/>
      <c r="AK3"/>
      <c r="AL3"/>
    </row>
    <row r="4" spans="1:38" ht="15" customHeight="1" x14ac:dyDescent="0.2">
      <c r="A4" s="422"/>
      <c r="B4" s="1099"/>
      <c r="C4" s="1094" t="s">
        <v>2</v>
      </c>
      <c r="D4" s="570" t="s">
        <v>5189</v>
      </c>
      <c r="E4" s="570"/>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1100"/>
      <c r="AK4"/>
      <c r="AL4"/>
    </row>
    <row r="5" spans="1:38" ht="22.15" customHeight="1" thickBot="1" x14ac:dyDescent="0.25">
      <c r="A5" s="2053" t="s">
        <v>5190</v>
      </c>
      <c r="B5" s="2054"/>
      <c r="C5" s="2054"/>
      <c r="D5" s="2054"/>
      <c r="E5" s="2054"/>
      <c r="F5" s="2054"/>
      <c r="G5" s="2054"/>
      <c r="H5" s="2054"/>
      <c r="I5" s="2054"/>
      <c r="J5" s="2054"/>
      <c r="K5" s="2054"/>
      <c r="L5" s="2054"/>
      <c r="M5" s="2054"/>
      <c r="N5" s="2054"/>
      <c r="O5" s="2054"/>
      <c r="P5" s="2054"/>
      <c r="Q5" s="2054"/>
      <c r="R5" s="2054"/>
      <c r="S5" s="2054"/>
      <c r="T5" s="2054"/>
      <c r="U5" s="2054"/>
      <c r="V5" s="2054"/>
      <c r="W5" s="2054"/>
      <c r="X5" s="2054"/>
      <c r="Y5" s="2054"/>
      <c r="Z5" s="2054"/>
      <c r="AA5" s="2054"/>
      <c r="AB5" s="2054"/>
      <c r="AC5" s="2054"/>
      <c r="AD5" s="2054"/>
      <c r="AE5" s="2054"/>
      <c r="AF5" s="2054"/>
      <c r="AG5" s="2054"/>
      <c r="AH5" s="2054"/>
      <c r="AI5" s="2054"/>
      <c r="AJ5" s="2055"/>
      <c r="AK5"/>
      <c r="AL5"/>
    </row>
    <row r="6" spans="1:38" ht="41.25" customHeight="1" thickBot="1" x14ac:dyDescent="0.25">
      <c r="A6" s="1101" t="s">
        <v>4229</v>
      </c>
      <c r="B6" s="1101" t="s">
        <v>4</v>
      </c>
      <c r="C6" s="1101" t="s">
        <v>4230</v>
      </c>
      <c r="D6" s="1101" t="s">
        <v>4231</v>
      </c>
      <c r="E6" s="1101" t="s">
        <v>60</v>
      </c>
      <c r="F6" s="1101" t="s">
        <v>62</v>
      </c>
      <c r="G6" s="1101" t="s">
        <v>58</v>
      </c>
      <c r="H6" s="1101" t="s">
        <v>4232</v>
      </c>
      <c r="I6" s="1101" t="s">
        <v>4233</v>
      </c>
      <c r="J6" s="1101" t="s">
        <v>1220</v>
      </c>
      <c r="K6" s="1101" t="s">
        <v>1279</v>
      </c>
      <c r="L6" s="1101" t="s">
        <v>1280</v>
      </c>
      <c r="N6" s="1103" t="s">
        <v>1652</v>
      </c>
      <c r="O6" s="1105" t="s">
        <v>2261</v>
      </c>
      <c r="P6" s="1105" t="s">
        <v>2398</v>
      </c>
      <c r="Q6" s="1104" t="s">
        <v>2215</v>
      </c>
      <c r="R6" s="1104" t="s">
        <v>2216</v>
      </c>
      <c r="S6" s="1104" t="s">
        <v>2217</v>
      </c>
      <c r="T6" s="1104" t="s">
        <v>2218</v>
      </c>
      <c r="U6" s="1104" t="s">
        <v>4242</v>
      </c>
      <c r="V6" s="1104" t="s">
        <v>4243</v>
      </c>
      <c r="W6" s="1104" t="s">
        <v>4244</v>
      </c>
      <c r="X6" s="1104" t="s">
        <v>4245</v>
      </c>
      <c r="Y6" s="1104" t="s">
        <v>4246</v>
      </c>
      <c r="Z6" s="1104" t="s">
        <v>4234</v>
      </c>
      <c r="AA6" s="1104" t="s">
        <v>4235</v>
      </c>
      <c r="AB6" s="1104" t="s">
        <v>4236</v>
      </c>
      <c r="AC6" s="1104" t="s">
        <v>4247</v>
      </c>
      <c r="AD6" s="1104" t="s">
        <v>4237</v>
      </c>
      <c r="AE6" s="1104" t="s">
        <v>4248</v>
      </c>
      <c r="AF6" s="1104" t="s">
        <v>4249</v>
      </c>
      <c r="AG6" s="1104" t="s">
        <v>2563</v>
      </c>
      <c r="AH6" s="1104" t="s">
        <v>4250</v>
      </c>
      <c r="AI6" s="1106" t="s">
        <v>56</v>
      </c>
      <c r="AK6"/>
      <c r="AL6"/>
    </row>
    <row r="7" spans="1:38" x14ac:dyDescent="0.2">
      <c r="A7" s="1107" t="s">
        <v>4229</v>
      </c>
      <c r="B7" s="1107" t="s">
        <v>2398</v>
      </c>
      <c r="C7" s="1108"/>
      <c r="D7" s="1109"/>
      <c r="E7" s="1109"/>
      <c r="F7" s="1110"/>
      <c r="G7" s="1110"/>
      <c r="H7" s="1110"/>
      <c r="I7" s="1111"/>
      <c r="J7" s="1110"/>
      <c r="K7" s="1112"/>
      <c r="L7" s="1113">
        <f>IF(SUM(F7:K7)=0,SUMIFS($L8:$L$631,$B8:$B$631,$B7,$A8:$A$631,$A7),I7*K7)</f>
        <v>46839.01</v>
      </c>
      <c r="N7" s="1114" t="s">
        <v>4229</v>
      </c>
      <c r="O7" s="1258" cm="1">
        <f t="array" ref="O7:O9">_xlfn.UNIQUE(_xlfn._xlws.FILTER($D$7:$D$1048576,$A$7:$A$1048576=N7))</f>
        <v>0</v>
      </c>
      <c r="P7" s="1115">
        <f t="shared" ref="P7:AE11" si="0">SUMIFS($L$7:$L$298,$D$7:$D$298,$O7,$B$7:$B$298,P$6,$A$7:$A$298,$N7)</f>
        <v>0</v>
      </c>
      <c r="Q7" s="1115">
        <f t="shared" si="0"/>
        <v>0</v>
      </c>
      <c r="R7" s="1115">
        <f t="shared" si="0"/>
        <v>0</v>
      </c>
      <c r="S7" s="1115">
        <f t="shared" si="0"/>
        <v>0</v>
      </c>
      <c r="T7" s="1115">
        <f t="shared" si="0"/>
        <v>0</v>
      </c>
      <c r="U7" s="1115">
        <f t="shared" si="0"/>
        <v>0</v>
      </c>
      <c r="V7" s="1115">
        <f t="shared" si="0"/>
        <v>0</v>
      </c>
      <c r="W7" s="1115">
        <f t="shared" si="0"/>
        <v>0</v>
      </c>
      <c r="X7" s="1115">
        <f t="shared" si="0"/>
        <v>0</v>
      </c>
      <c r="Y7" s="1115">
        <f t="shared" si="0"/>
        <v>0</v>
      </c>
      <c r="Z7" s="1115">
        <f t="shared" si="0"/>
        <v>0</v>
      </c>
      <c r="AA7" s="1115">
        <f t="shared" si="0"/>
        <v>0</v>
      </c>
      <c r="AB7" s="1115">
        <f t="shared" si="0"/>
        <v>0</v>
      </c>
      <c r="AC7" s="1115">
        <f t="shared" si="0"/>
        <v>0</v>
      </c>
      <c r="AD7" s="1115">
        <f t="shared" si="0"/>
        <v>0</v>
      </c>
      <c r="AE7" s="1115">
        <f t="shared" si="0"/>
        <v>0</v>
      </c>
      <c r="AF7" s="1115">
        <f t="shared" ref="Z7:AH11" si="1">SUMIFS($L$7:$L$298,$D$7:$D$298,$O7,$B$7:$B$298,AF$6,$A$7:$A$298,$N7)</f>
        <v>0</v>
      </c>
      <c r="AG7" s="1115">
        <f t="shared" si="1"/>
        <v>0</v>
      </c>
      <c r="AH7" s="1115">
        <f t="shared" si="1"/>
        <v>0</v>
      </c>
      <c r="AI7" s="1116">
        <f>SUM(O7:AH7)</f>
        <v>0</v>
      </c>
      <c r="AK7"/>
      <c r="AL7"/>
    </row>
    <row r="8" spans="1:38" x14ac:dyDescent="0.2">
      <c r="A8" s="1117" t="str">
        <f t="shared" ref="A8:B29" si="2">A7</f>
        <v>TORRE</v>
      </c>
      <c r="B8" s="1117" t="str">
        <f t="shared" si="2"/>
        <v>TÉRREO</v>
      </c>
      <c r="C8" s="1117" t="s">
        <v>5191</v>
      </c>
      <c r="D8" s="1117" t="s">
        <v>19</v>
      </c>
      <c r="E8" s="1117" t="s">
        <v>5192</v>
      </c>
      <c r="F8" s="1118">
        <v>94.4</v>
      </c>
      <c r="G8" s="1118">
        <v>1</v>
      </c>
      <c r="H8" s="1118"/>
      <c r="I8" s="1120">
        <f t="shared" ref="I8:I29" si="3">(F8+H8*F8)*G8</f>
        <v>94.4</v>
      </c>
      <c r="J8" s="1118" t="s">
        <v>788</v>
      </c>
      <c r="K8" s="1121">
        <v>94</v>
      </c>
      <c r="L8" s="1122">
        <f>IF(SUM(F8:K8)=0,SUMIFS($L9:$L$631,$B9:$B$631,$B8,$A9:$A$631,$A8),I8*K8)</f>
        <v>8873.6</v>
      </c>
      <c r="N8" s="1123" t="s">
        <v>4229</v>
      </c>
      <c r="O8" s="1120" t="str">
        <v>INSTALAÇÕES DE GÁS</v>
      </c>
      <c r="P8" s="1124">
        <f t="shared" si="0"/>
        <v>44809.01</v>
      </c>
      <c r="Q8" s="1124">
        <f t="shared" si="0"/>
        <v>5265</v>
      </c>
      <c r="R8" s="1124">
        <f t="shared" si="0"/>
        <v>48688</v>
      </c>
      <c r="S8" s="1124">
        <f t="shared" si="0"/>
        <v>1755.0000000000002</v>
      </c>
      <c r="T8" s="1124">
        <f t="shared" si="0"/>
        <v>1860.69</v>
      </c>
      <c r="U8" s="1124">
        <f t="shared" si="0"/>
        <v>1997.9</v>
      </c>
      <c r="V8" s="1124">
        <f t="shared" si="0"/>
        <v>6227.69</v>
      </c>
      <c r="W8" s="1124">
        <f t="shared" si="0"/>
        <v>7606.4399999999987</v>
      </c>
      <c r="X8" s="1124">
        <f t="shared" si="0"/>
        <v>7832.2299999999977</v>
      </c>
      <c r="Y8" s="1124">
        <f t="shared" si="0"/>
        <v>45415.37999999999</v>
      </c>
      <c r="Z8" s="1124">
        <f t="shared" si="1"/>
        <v>7095.6299999999974</v>
      </c>
      <c r="AA8" s="1124">
        <f t="shared" si="1"/>
        <v>6728.7299999999977</v>
      </c>
      <c r="AB8" s="1124">
        <f t="shared" si="1"/>
        <v>7043.1799999999985</v>
      </c>
      <c r="AC8" s="1124">
        <f t="shared" si="1"/>
        <v>49302.260000000009</v>
      </c>
      <c r="AD8" s="1124">
        <f t="shared" si="1"/>
        <v>6921.7999999999984</v>
      </c>
      <c r="AE8" s="1124">
        <f t="shared" si="1"/>
        <v>87723.74</v>
      </c>
      <c r="AF8" s="1124">
        <f t="shared" si="1"/>
        <v>981.72</v>
      </c>
      <c r="AG8" s="1124">
        <f t="shared" si="1"/>
        <v>8931.5500000000011</v>
      </c>
      <c r="AH8" s="1124">
        <f t="shared" si="1"/>
        <v>160.45999999999998</v>
      </c>
      <c r="AI8" s="1125">
        <f>SUM(O8:AH8)</f>
        <v>346346.41</v>
      </c>
      <c r="AK8"/>
      <c r="AL8"/>
    </row>
    <row r="9" spans="1:38" x14ac:dyDescent="0.2">
      <c r="A9" s="1117" t="str">
        <f t="shared" si="2"/>
        <v>TORRE</v>
      </c>
      <c r="B9" s="1117" t="str">
        <f t="shared" si="2"/>
        <v>TÉRREO</v>
      </c>
      <c r="C9" s="1117" t="s">
        <v>5191</v>
      </c>
      <c r="D9" s="1117" t="s">
        <v>19</v>
      </c>
      <c r="E9" s="1117" t="s">
        <v>5193</v>
      </c>
      <c r="F9" s="1118">
        <v>0.9</v>
      </c>
      <c r="G9" s="1118">
        <v>1</v>
      </c>
      <c r="H9" s="1118"/>
      <c r="I9" s="1120">
        <f t="shared" si="3"/>
        <v>0.9</v>
      </c>
      <c r="J9" s="1118" t="s">
        <v>788</v>
      </c>
      <c r="K9" s="1121">
        <v>157</v>
      </c>
      <c r="L9" s="1122">
        <f>IF(SUM(F9:K9)=0,SUMIFS($L10:$L$631,$B10:$B$631,$B9,$A10:$A$631,$A9),I9*K9)</f>
        <v>141.30000000000001</v>
      </c>
      <c r="N9" s="1123" t="s">
        <v>4229</v>
      </c>
      <c r="O9" s="1120" t="str">
        <v>MEDIDORES</v>
      </c>
      <c r="P9" s="1124">
        <f t="shared" si="0"/>
        <v>2030</v>
      </c>
      <c r="Q9" s="1124">
        <f t="shared" si="0"/>
        <v>0</v>
      </c>
      <c r="R9" s="1124">
        <f t="shared" si="0"/>
        <v>0</v>
      </c>
      <c r="S9" s="1124">
        <f t="shared" si="0"/>
        <v>0</v>
      </c>
      <c r="T9" s="1124">
        <f t="shared" si="0"/>
        <v>0</v>
      </c>
      <c r="U9" s="1124">
        <f t="shared" si="0"/>
        <v>0</v>
      </c>
      <c r="V9" s="1124">
        <f t="shared" si="0"/>
        <v>406</v>
      </c>
      <c r="W9" s="1124">
        <f t="shared" si="0"/>
        <v>669</v>
      </c>
      <c r="X9" s="1124">
        <f t="shared" si="0"/>
        <v>1410</v>
      </c>
      <c r="Y9" s="1124">
        <f t="shared" si="0"/>
        <v>8460</v>
      </c>
      <c r="Z9" s="1124">
        <f t="shared" si="1"/>
        <v>1410</v>
      </c>
      <c r="AA9" s="1124">
        <f t="shared" si="1"/>
        <v>1410</v>
      </c>
      <c r="AB9" s="1124">
        <f t="shared" si="1"/>
        <v>705</v>
      </c>
      <c r="AC9" s="1124">
        <f t="shared" si="1"/>
        <v>4935</v>
      </c>
      <c r="AD9" s="1124">
        <f t="shared" si="1"/>
        <v>705</v>
      </c>
      <c r="AE9" s="1124">
        <f t="shared" si="1"/>
        <v>9165</v>
      </c>
      <c r="AF9" s="1124">
        <f t="shared" si="1"/>
        <v>0</v>
      </c>
      <c r="AG9" s="1124">
        <f t="shared" si="1"/>
        <v>705</v>
      </c>
      <c r="AH9" s="1124">
        <f t="shared" si="1"/>
        <v>0</v>
      </c>
      <c r="AI9" s="1125">
        <f>SUM(O9:AH9)</f>
        <v>32010</v>
      </c>
      <c r="AK9"/>
      <c r="AL9"/>
    </row>
    <row r="10" spans="1:38" x14ac:dyDescent="0.2">
      <c r="A10" s="1117" t="str">
        <f t="shared" si="2"/>
        <v>TORRE</v>
      </c>
      <c r="B10" s="1117" t="str">
        <f t="shared" si="2"/>
        <v>TÉRREO</v>
      </c>
      <c r="C10" s="1117" t="s">
        <v>5191</v>
      </c>
      <c r="D10" s="1117" t="s">
        <v>19</v>
      </c>
      <c r="E10" s="1117" t="s">
        <v>5194</v>
      </c>
      <c r="F10" s="1118">
        <v>112</v>
      </c>
      <c r="G10" s="1118">
        <v>1</v>
      </c>
      <c r="H10" s="1118"/>
      <c r="I10" s="1120">
        <f t="shared" si="3"/>
        <v>112</v>
      </c>
      <c r="J10" s="1118" t="s">
        <v>788</v>
      </c>
      <c r="K10" s="1121">
        <v>210</v>
      </c>
      <c r="L10" s="1122">
        <f>IF(SUM(F10:K10)=0,SUMIFS($L11:$L$631,$B11:$B$631,$B10,$A11:$A$631,$A10),I10*K10)</f>
        <v>23520</v>
      </c>
      <c r="N10" s="1123" t="s">
        <v>4229</v>
      </c>
      <c r="O10" s="1120"/>
      <c r="P10" s="1124">
        <f t="shared" si="0"/>
        <v>0</v>
      </c>
      <c r="Q10" s="1124">
        <f t="shared" si="0"/>
        <v>0</v>
      </c>
      <c r="R10" s="1124">
        <f t="shared" si="0"/>
        <v>0</v>
      </c>
      <c r="S10" s="1124">
        <f t="shared" si="0"/>
        <v>0</v>
      </c>
      <c r="T10" s="1124">
        <f t="shared" si="0"/>
        <v>0</v>
      </c>
      <c r="U10" s="1124">
        <f t="shared" si="0"/>
        <v>0</v>
      </c>
      <c r="V10" s="1124">
        <f t="shared" si="0"/>
        <v>0</v>
      </c>
      <c r="W10" s="1124">
        <f t="shared" si="0"/>
        <v>0</v>
      </c>
      <c r="X10" s="1124">
        <f t="shared" si="0"/>
        <v>0</v>
      </c>
      <c r="Y10" s="1124">
        <f t="shared" si="0"/>
        <v>0</v>
      </c>
      <c r="Z10" s="1124">
        <f t="shared" si="1"/>
        <v>0</v>
      </c>
      <c r="AA10" s="1124">
        <f t="shared" si="1"/>
        <v>0</v>
      </c>
      <c r="AB10" s="1124">
        <f t="shared" si="1"/>
        <v>0</v>
      </c>
      <c r="AC10" s="1124">
        <f t="shared" si="1"/>
        <v>0</v>
      </c>
      <c r="AD10" s="1124">
        <f t="shared" si="1"/>
        <v>0</v>
      </c>
      <c r="AE10" s="1124">
        <f t="shared" si="1"/>
        <v>0</v>
      </c>
      <c r="AF10" s="1124">
        <f t="shared" si="1"/>
        <v>0</v>
      </c>
      <c r="AG10" s="1124">
        <f t="shared" si="1"/>
        <v>0</v>
      </c>
      <c r="AH10" s="1124">
        <f t="shared" si="1"/>
        <v>0</v>
      </c>
      <c r="AI10" s="1125">
        <f>SUM(O10:AH10)</f>
        <v>0</v>
      </c>
      <c r="AK10"/>
      <c r="AL10"/>
    </row>
    <row r="11" spans="1:38" ht="15" thickBot="1" x14ac:dyDescent="0.25">
      <c r="A11" s="1117" t="str">
        <f t="shared" si="2"/>
        <v>TORRE</v>
      </c>
      <c r="B11" s="1117" t="str">
        <f t="shared" si="2"/>
        <v>TÉRREO</v>
      </c>
      <c r="C11" s="1117" t="s">
        <v>5191</v>
      </c>
      <c r="D11" s="1117" t="s">
        <v>19</v>
      </c>
      <c r="E11" s="1117" t="s">
        <v>5195</v>
      </c>
      <c r="F11" s="1118">
        <v>11.8</v>
      </c>
      <c r="G11" s="1118">
        <v>1</v>
      </c>
      <c r="H11" s="1118"/>
      <c r="I11" s="1120">
        <f t="shared" si="3"/>
        <v>11.8</v>
      </c>
      <c r="J11" s="1118" t="s">
        <v>788</v>
      </c>
      <c r="K11" s="1121">
        <v>650</v>
      </c>
      <c r="L11" s="1122">
        <f>IF(SUM(F11:K11)=0,SUMIFS($L12:$L$631,$B12:$B$631,$B11,$A12:$A$631,$A11),I11*K11)</f>
        <v>7670.0000000000009</v>
      </c>
      <c r="N11" s="1126" t="s">
        <v>4229</v>
      </c>
      <c r="O11" s="1259"/>
      <c r="P11" s="1127">
        <f t="shared" si="0"/>
        <v>0</v>
      </c>
      <c r="Q11" s="1127">
        <f t="shared" si="0"/>
        <v>0</v>
      </c>
      <c r="R11" s="1127">
        <f t="shared" si="0"/>
        <v>0</v>
      </c>
      <c r="S11" s="1127">
        <f t="shared" si="0"/>
        <v>0</v>
      </c>
      <c r="T11" s="1127">
        <f t="shared" si="0"/>
        <v>0</v>
      </c>
      <c r="U11" s="1127">
        <f t="shared" si="0"/>
        <v>0</v>
      </c>
      <c r="V11" s="1127">
        <f t="shared" si="0"/>
        <v>0</v>
      </c>
      <c r="W11" s="1127">
        <f t="shared" si="0"/>
        <v>0</v>
      </c>
      <c r="X11" s="1127">
        <f t="shared" si="0"/>
        <v>0</v>
      </c>
      <c r="Y11" s="1127">
        <f t="shared" si="0"/>
        <v>0</v>
      </c>
      <c r="Z11" s="1127">
        <f t="shared" si="1"/>
        <v>0</v>
      </c>
      <c r="AA11" s="1127">
        <f t="shared" si="1"/>
        <v>0</v>
      </c>
      <c r="AB11" s="1127">
        <f t="shared" si="1"/>
        <v>0</v>
      </c>
      <c r="AC11" s="1127">
        <f t="shared" si="1"/>
        <v>0</v>
      </c>
      <c r="AD11" s="1127">
        <f t="shared" si="1"/>
        <v>0</v>
      </c>
      <c r="AE11" s="1127">
        <f t="shared" si="1"/>
        <v>0</v>
      </c>
      <c r="AF11" s="1127">
        <f t="shared" si="1"/>
        <v>0</v>
      </c>
      <c r="AG11" s="1127">
        <f t="shared" si="1"/>
        <v>0</v>
      </c>
      <c r="AH11" s="1127">
        <f t="shared" si="1"/>
        <v>0</v>
      </c>
      <c r="AI11" s="1128">
        <f>SUM(O11:AH11)</f>
        <v>0</v>
      </c>
      <c r="AK11"/>
      <c r="AL11"/>
    </row>
    <row r="12" spans="1:38" x14ac:dyDescent="0.2">
      <c r="A12" s="1117" t="str">
        <f t="shared" si="2"/>
        <v>TORRE</v>
      </c>
      <c r="B12" s="1117" t="str">
        <f t="shared" si="2"/>
        <v>TÉRREO</v>
      </c>
      <c r="C12" s="1117" t="s">
        <v>5191</v>
      </c>
      <c r="D12" s="1117" t="s">
        <v>19</v>
      </c>
      <c r="E12" s="1117" t="s">
        <v>5196</v>
      </c>
      <c r="F12" s="1118">
        <v>1</v>
      </c>
      <c r="G12" s="1118">
        <v>1</v>
      </c>
      <c r="H12" s="1118"/>
      <c r="I12" s="1120">
        <f t="shared" si="3"/>
        <v>1</v>
      </c>
      <c r="J12" s="1118" t="s">
        <v>2382</v>
      </c>
      <c r="K12" s="1121">
        <v>18.29</v>
      </c>
      <c r="L12" s="1122">
        <f>IF(SUM(F12:K12)=0,SUMIFS($L13:$L$631,$B13:$B$631,$B12,$A13:$A$631,$A12),I12*K12)</f>
        <v>18.29</v>
      </c>
      <c r="N12" s="1129"/>
      <c r="O12" s="1129"/>
      <c r="P12" s="1131"/>
      <c r="Q12" s="1131"/>
      <c r="R12" s="1129"/>
      <c r="S12" s="1131"/>
      <c r="T12" s="1131"/>
      <c r="U12" s="1131"/>
      <c r="V12" s="1131"/>
      <c r="W12" s="1131"/>
      <c r="X12" s="1131"/>
      <c r="Y12" s="1131"/>
      <c r="Z12" s="1131"/>
      <c r="AA12" s="1131"/>
      <c r="AB12" s="1131"/>
      <c r="AC12" s="1131"/>
      <c r="AD12" s="1131"/>
      <c r="AE12" s="1131"/>
      <c r="AF12" s="1131"/>
      <c r="AG12" s="1131"/>
      <c r="AH12" s="1131"/>
      <c r="AI12" s="1132">
        <f>SUM(AI7:AI11)</f>
        <v>378356.41</v>
      </c>
      <c r="AK12"/>
      <c r="AL12"/>
    </row>
    <row r="13" spans="1:38" x14ac:dyDescent="0.2">
      <c r="A13" s="1117" t="str">
        <f t="shared" si="2"/>
        <v>TORRE</v>
      </c>
      <c r="B13" s="1117" t="str">
        <f t="shared" si="2"/>
        <v>TÉRREO</v>
      </c>
      <c r="C13" s="1117" t="s">
        <v>5191</v>
      </c>
      <c r="D13" s="1117" t="s">
        <v>19</v>
      </c>
      <c r="E13" s="1117" t="s">
        <v>5197</v>
      </c>
      <c r="F13" s="1118">
        <v>37</v>
      </c>
      <c r="G13" s="1118">
        <v>1</v>
      </c>
      <c r="H13" s="1118"/>
      <c r="I13" s="1120">
        <f t="shared" si="3"/>
        <v>37</v>
      </c>
      <c r="J13" s="1118" t="s">
        <v>2382</v>
      </c>
      <c r="K13" s="1121">
        <v>14</v>
      </c>
      <c r="L13" s="1122">
        <f>IF(SUM(F13:K13)=0,SUMIFS($L14:$L$631,$B14:$B$631,$B13,$A14:$A$631,$A13),I13*K13)</f>
        <v>518</v>
      </c>
      <c r="N13" s="1129"/>
      <c r="O13" s="1129"/>
      <c r="P13" s="1131"/>
      <c r="Q13" s="1131"/>
      <c r="S13" s="1131"/>
      <c r="T13" s="1131"/>
      <c r="U13" s="1131"/>
      <c r="V13" s="1131"/>
      <c r="W13" s="1131"/>
      <c r="X13" s="1131"/>
      <c r="Y13" s="1131"/>
      <c r="Z13" s="1131"/>
      <c r="AA13" s="1131"/>
      <c r="AB13" s="1131"/>
      <c r="AC13" s="1131"/>
      <c r="AD13" s="1131"/>
      <c r="AE13" s="1131"/>
      <c r="AF13" s="1131"/>
      <c r="AG13" s="1131"/>
      <c r="AH13" s="1131"/>
      <c r="AI13" s="1131"/>
      <c r="AK13"/>
      <c r="AL13"/>
    </row>
    <row r="14" spans="1:38" x14ac:dyDescent="0.2">
      <c r="A14" s="1117" t="str">
        <f t="shared" si="2"/>
        <v>TORRE</v>
      </c>
      <c r="B14" s="1117" t="str">
        <f t="shared" si="2"/>
        <v>TÉRREO</v>
      </c>
      <c r="C14" s="1117" t="s">
        <v>5191</v>
      </c>
      <c r="D14" s="1117" t="s">
        <v>19</v>
      </c>
      <c r="E14" s="1117" t="s">
        <v>5198</v>
      </c>
      <c r="F14" s="1118">
        <v>10</v>
      </c>
      <c r="G14" s="1118">
        <v>1</v>
      </c>
      <c r="H14" s="1118"/>
      <c r="I14" s="1120">
        <f t="shared" si="3"/>
        <v>10</v>
      </c>
      <c r="J14" s="1118" t="s">
        <v>2382</v>
      </c>
      <c r="K14" s="1121">
        <v>23.9</v>
      </c>
      <c r="L14" s="1122">
        <f>IF(SUM(F14:K14)=0,SUMIFS($L30:$L$631,$B30:$B$631,$B14,$A30:$A$631,$A14),I14*K14)</f>
        <v>239</v>
      </c>
      <c r="N14" s="1129"/>
      <c r="O14" s="1129"/>
      <c r="P14" s="1131"/>
      <c r="Q14" s="1131"/>
      <c r="S14" s="1131"/>
      <c r="T14" s="1131"/>
      <c r="U14" s="1131"/>
      <c r="V14" s="1131"/>
      <c r="W14" s="1131"/>
      <c r="X14" s="1131"/>
      <c r="Y14" s="1131"/>
      <c r="Z14" s="1131"/>
      <c r="AA14" s="1131"/>
      <c r="AB14" s="1131"/>
      <c r="AC14" s="1131"/>
      <c r="AD14" s="1131"/>
      <c r="AE14" s="1131"/>
      <c r="AF14" s="1131"/>
      <c r="AG14" s="1131"/>
      <c r="AH14" s="1131"/>
      <c r="AI14" s="1131"/>
      <c r="AK14"/>
      <c r="AL14"/>
    </row>
    <row r="15" spans="1:38" x14ac:dyDescent="0.2">
      <c r="A15" s="1117" t="str">
        <f t="shared" si="2"/>
        <v>TORRE</v>
      </c>
      <c r="B15" s="1117" t="str">
        <f t="shared" si="2"/>
        <v>TÉRREO</v>
      </c>
      <c r="C15" s="1117" t="s">
        <v>5191</v>
      </c>
      <c r="D15" s="1117" t="s">
        <v>19</v>
      </c>
      <c r="E15" s="1117" t="s">
        <v>5199</v>
      </c>
      <c r="F15" s="1118">
        <v>25</v>
      </c>
      <c r="G15" s="1118">
        <v>1</v>
      </c>
      <c r="H15" s="1118"/>
      <c r="I15" s="1120">
        <f t="shared" si="3"/>
        <v>25</v>
      </c>
      <c r="J15" s="1118" t="s">
        <v>2382</v>
      </c>
      <c r="K15" s="1121">
        <v>32</v>
      </c>
      <c r="L15" s="1122">
        <f>IF(SUM(F15:K15)=0,SUMIFS($L30:$L$631,$B30:$B$631,$B15,$A30:$A$631,$A15),I15*K15)</f>
        <v>800</v>
      </c>
      <c r="N15" s="1129"/>
      <c r="O15" s="1129"/>
      <c r="P15" s="1131"/>
      <c r="Q15" s="1131"/>
      <c r="S15" s="1131"/>
      <c r="T15" s="1131"/>
      <c r="U15" s="1131"/>
      <c r="V15" s="1131"/>
      <c r="W15" s="1131"/>
      <c r="X15" s="1131"/>
      <c r="Y15" s="1131"/>
      <c r="Z15" s="1131"/>
      <c r="AA15" s="1131"/>
      <c r="AB15" s="1131"/>
      <c r="AC15" s="1131"/>
      <c r="AD15" s="1131"/>
      <c r="AE15" s="1131"/>
      <c r="AF15" s="1131"/>
      <c r="AG15" s="1131"/>
      <c r="AH15" s="1131"/>
      <c r="AI15" s="1131"/>
      <c r="AK15"/>
      <c r="AL15"/>
    </row>
    <row r="16" spans="1:38" x14ac:dyDescent="0.2">
      <c r="A16" s="1117" t="str">
        <f t="shared" si="2"/>
        <v>TORRE</v>
      </c>
      <c r="B16" s="1117" t="str">
        <f t="shared" si="2"/>
        <v>TÉRREO</v>
      </c>
      <c r="C16" s="1117" t="s">
        <v>5191</v>
      </c>
      <c r="D16" s="1117" t="s">
        <v>19</v>
      </c>
      <c r="E16" s="1117" t="s">
        <v>5200</v>
      </c>
      <c r="F16" s="1118">
        <v>5</v>
      </c>
      <c r="G16" s="1118">
        <v>1</v>
      </c>
      <c r="H16" s="1118"/>
      <c r="I16" s="1120">
        <f t="shared" si="3"/>
        <v>5</v>
      </c>
      <c r="J16" s="1118" t="s">
        <v>2382</v>
      </c>
      <c r="K16" s="1121">
        <v>59</v>
      </c>
      <c r="L16" s="1122">
        <f>IF(SUM(F16:K16)=0,SUMIFS($L30:$L$631,$B30:$B$631,$B16,$A30:$A$631,$A16),I16*K16)</f>
        <v>295</v>
      </c>
      <c r="N16" s="1129"/>
      <c r="O16" s="1129"/>
      <c r="P16" s="1131"/>
      <c r="Q16" s="1131"/>
      <c r="S16" s="1131"/>
      <c r="T16" s="1131"/>
      <c r="U16" s="1131"/>
      <c r="V16" s="1131"/>
      <c r="W16" s="1131"/>
      <c r="X16" s="1131"/>
      <c r="Y16" s="1131"/>
      <c r="Z16" s="1131"/>
      <c r="AA16" s="1131"/>
      <c r="AB16" s="1131"/>
      <c r="AC16" s="1131"/>
      <c r="AD16" s="1131"/>
      <c r="AE16" s="1131"/>
      <c r="AF16" s="1131"/>
      <c r="AG16" s="1131"/>
      <c r="AH16" s="1131"/>
      <c r="AI16" s="1131"/>
      <c r="AK16"/>
      <c r="AL16"/>
    </row>
    <row r="17" spans="1:38" x14ac:dyDescent="0.2">
      <c r="A17" s="1117" t="str">
        <f t="shared" si="2"/>
        <v>TORRE</v>
      </c>
      <c r="B17" s="1117" t="str">
        <f t="shared" si="2"/>
        <v>TÉRREO</v>
      </c>
      <c r="C17" s="1117" t="s">
        <v>5191</v>
      </c>
      <c r="D17" s="1117" t="s">
        <v>19</v>
      </c>
      <c r="E17" s="1117" t="s">
        <v>5201</v>
      </c>
      <c r="F17" s="1118">
        <v>4</v>
      </c>
      <c r="G17" s="1118">
        <v>1</v>
      </c>
      <c r="H17" s="1118"/>
      <c r="I17" s="1120">
        <f t="shared" si="3"/>
        <v>4</v>
      </c>
      <c r="J17" s="1118" t="s">
        <v>2382</v>
      </c>
      <c r="K17" s="1121">
        <v>60.78</v>
      </c>
      <c r="L17" s="1122">
        <f>IF(SUM(F17:K17)=0,SUMIFS($L31:$L$631,$B31:$B$631,$B17,$A31:$A$631,$A17),I17*K17)</f>
        <v>243.12</v>
      </c>
      <c r="N17" s="1129"/>
      <c r="O17" s="1129"/>
      <c r="P17" s="1131"/>
      <c r="Q17" s="1131"/>
      <c r="S17" s="1131"/>
      <c r="T17" s="1131"/>
      <c r="U17" s="1131"/>
      <c r="V17" s="1131"/>
      <c r="W17" s="1131"/>
      <c r="X17" s="1131"/>
      <c r="Y17" s="1131"/>
      <c r="Z17" s="1131"/>
      <c r="AA17" s="1131"/>
      <c r="AB17" s="1131"/>
      <c r="AC17" s="1131"/>
      <c r="AD17" s="1131"/>
      <c r="AE17" s="1131"/>
      <c r="AF17" s="1131"/>
      <c r="AG17" s="1131"/>
      <c r="AH17" s="1131"/>
      <c r="AI17" s="1131"/>
      <c r="AK17"/>
      <c r="AL17"/>
    </row>
    <row r="18" spans="1:38" x14ac:dyDescent="0.2">
      <c r="A18" s="1117" t="str">
        <f t="shared" si="2"/>
        <v>TORRE</v>
      </c>
      <c r="B18" s="1117" t="str">
        <f t="shared" si="2"/>
        <v>TÉRREO</v>
      </c>
      <c r="C18" s="1117" t="s">
        <v>5191</v>
      </c>
      <c r="D18" s="1117" t="s">
        <v>19</v>
      </c>
      <c r="E18" s="1117" t="s">
        <v>5202</v>
      </c>
      <c r="F18" s="1118">
        <v>5</v>
      </c>
      <c r="G18" s="1118">
        <v>1</v>
      </c>
      <c r="H18" s="1118"/>
      <c r="I18" s="1120">
        <f t="shared" si="3"/>
        <v>5</v>
      </c>
      <c r="J18" s="1118" t="s">
        <v>2382</v>
      </c>
      <c r="K18" s="1121">
        <v>41</v>
      </c>
      <c r="L18" s="1122">
        <f>IF(SUM(F18:K18)=0,SUMIFS($L32:$L$631,$B32:$B$631,$B18,$A32:$A$631,$A18),I18*K18)</f>
        <v>205</v>
      </c>
      <c r="N18" s="1129"/>
      <c r="O18" s="1129"/>
      <c r="P18" s="1131"/>
      <c r="Q18" s="1131"/>
      <c r="S18" s="1131"/>
      <c r="T18" s="1131"/>
      <c r="U18" s="1131"/>
      <c r="V18" s="1131"/>
      <c r="W18" s="1131"/>
      <c r="X18" s="1131"/>
      <c r="Y18" s="1131"/>
      <c r="Z18" s="1131"/>
      <c r="AA18" s="1131"/>
      <c r="AB18" s="1131"/>
      <c r="AC18" s="1131"/>
      <c r="AD18" s="1131"/>
      <c r="AE18" s="1131"/>
      <c r="AF18" s="1131"/>
      <c r="AG18" s="1131"/>
      <c r="AH18" s="1131"/>
      <c r="AI18" s="1131"/>
      <c r="AK18"/>
      <c r="AL18"/>
    </row>
    <row r="19" spans="1:38" x14ac:dyDescent="0.2">
      <c r="A19" s="1117" t="str">
        <f t="shared" si="2"/>
        <v>TORRE</v>
      </c>
      <c r="B19" s="1117" t="str">
        <f t="shared" si="2"/>
        <v>TÉRREO</v>
      </c>
      <c r="C19" s="1117" t="s">
        <v>5191</v>
      </c>
      <c r="D19" s="1117" t="s">
        <v>19</v>
      </c>
      <c r="E19" s="1117" t="s">
        <v>5203</v>
      </c>
      <c r="F19" s="1118">
        <v>2</v>
      </c>
      <c r="G19" s="1118">
        <v>1</v>
      </c>
      <c r="H19" s="1118"/>
      <c r="I19" s="1120">
        <f t="shared" si="3"/>
        <v>2</v>
      </c>
      <c r="J19" s="1118" t="s">
        <v>2382</v>
      </c>
      <c r="K19" s="1121">
        <v>80</v>
      </c>
      <c r="L19" s="1122">
        <f>IF(SUM(F19:K19)=0,SUMIFS($L32:$L$631,$B32:$B$631,$B19,$A32:$A$631,$A19),I19*K19)</f>
        <v>160</v>
      </c>
      <c r="N19" s="1129"/>
      <c r="O19" s="1129"/>
      <c r="P19" s="1131"/>
      <c r="Q19" s="1131"/>
      <c r="S19" s="1131"/>
      <c r="T19" s="1131"/>
      <c r="U19" s="1131"/>
      <c r="V19" s="1131"/>
      <c r="W19" s="1131"/>
      <c r="X19" s="1131"/>
      <c r="Y19" s="1131"/>
      <c r="Z19" s="1131"/>
      <c r="AA19" s="1131"/>
      <c r="AB19" s="1131"/>
      <c r="AC19" s="1131"/>
      <c r="AD19" s="1131"/>
      <c r="AE19" s="1131"/>
      <c r="AF19" s="1131"/>
      <c r="AG19" s="1131"/>
      <c r="AH19" s="1131"/>
      <c r="AI19" s="1131"/>
      <c r="AK19"/>
      <c r="AL19"/>
    </row>
    <row r="20" spans="1:38" x14ac:dyDescent="0.2">
      <c r="A20" s="1117" t="str">
        <f t="shared" si="2"/>
        <v>TORRE</v>
      </c>
      <c r="B20" s="1117" t="str">
        <f t="shared" si="2"/>
        <v>TÉRREO</v>
      </c>
      <c r="C20" s="1117" t="s">
        <v>5191</v>
      </c>
      <c r="D20" s="1117" t="s">
        <v>19</v>
      </c>
      <c r="E20" s="1117" t="s">
        <v>5204</v>
      </c>
      <c r="F20" s="1118">
        <v>2</v>
      </c>
      <c r="G20" s="1118">
        <v>1</v>
      </c>
      <c r="H20" s="1118"/>
      <c r="I20" s="1120">
        <f t="shared" si="3"/>
        <v>2</v>
      </c>
      <c r="J20" s="1118" t="s">
        <v>2382</v>
      </c>
      <c r="K20" s="1121">
        <v>220</v>
      </c>
      <c r="L20" s="1122">
        <f>IF(SUM(F20:K20)=0,SUMIFS($L32:$L$631,$B32:$B$631,$B20,$A32:$A$631,$A20),I20*K20)</f>
        <v>440</v>
      </c>
      <c r="N20" s="1129"/>
      <c r="O20" s="1129"/>
      <c r="P20" s="1131"/>
      <c r="Q20" s="1131"/>
      <c r="S20" s="1131"/>
      <c r="T20" s="1131"/>
      <c r="U20" s="1131"/>
      <c r="V20" s="1131"/>
      <c r="W20" s="1131"/>
      <c r="X20" s="1131"/>
      <c r="Y20" s="1131"/>
      <c r="Z20" s="1131"/>
      <c r="AA20" s="1131"/>
      <c r="AB20" s="1131"/>
      <c r="AC20" s="1131"/>
      <c r="AD20" s="1131"/>
      <c r="AE20" s="1131"/>
      <c r="AF20" s="1131"/>
      <c r="AG20" s="1131"/>
      <c r="AH20" s="1131"/>
      <c r="AI20" s="1131"/>
      <c r="AK20"/>
      <c r="AL20"/>
    </row>
    <row r="21" spans="1:38" x14ac:dyDescent="0.2">
      <c r="A21" s="1117" t="str">
        <f t="shared" si="2"/>
        <v>TORRE</v>
      </c>
      <c r="B21" s="1117" t="str">
        <f t="shared" si="2"/>
        <v>TÉRREO</v>
      </c>
      <c r="C21" s="1117" t="s">
        <v>5191</v>
      </c>
      <c r="D21" s="1117" t="s">
        <v>19</v>
      </c>
      <c r="E21" s="1117" t="s">
        <v>5205</v>
      </c>
      <c r="F21" s="1118">
        <v>2</v>
      </c>
      <c r="G21" s="1118">
        <v>1</v>
      </c>
      <c r="H21" s="1118"/>
      <c r="I21" s="1120">
        <f t="shared" si="3"/>
        <v>2</v>
      </c>
      <c r="J21" s="1118" t="s">
        <v>2382</v>
      </c>
      <c r="K21" s="1121">
        <v>35.69</v>
      </c>
      <c r="L21" s="1122">
        <f>IF(SUM(F21:K21)=0,SUMIFS($L32:$L$631,$B32:$B$631,$B21,$A32:$A$631,$A21),I21*K21)</f>
        <v>71.38</v>
      </c>
      <c r="N21" s="1129"/>
      <c r="O21" s="1129"/>
      <c r="P21" s="1131"/>
      <c r="Q21" s="1131"/>
      <c r="S21" s="1131"/>
      <c r="T21" s="1131"/>
      <c r="U21" s="1131"/>
      <c r="V21" s="1131"/>
      <c r="W21" s="1131"/>
      <c r="X21" s="1131"/>
      <c r="Y21" s="1131"/>
      <c r="Z21" s="1131"/>
      <c r="AA21" s="1131"/>
      <c r="AB21" s="1131"/>
      <c r="AC21" s="1131"/>
      <c r="AD21" s="1131"/>
      <c r="AE21" s="1131"/>
      <c r="AF21" s="1131"/>
      <c r="AG21" s="1131"/>
      <c r="AH21" s="1131"/>
      <c r="AI21" s="1131"/>
      <c r="AK21"/>
      <c r="AL21"/>
    </row>
    <row r="22" spans="1:38" x14ac:dyDescent="0.2">
      <c r="A22" s="1117" t="str">
        <f t="shared" si="2"/>
        <v>TORRE</v>
      </c>
      <c r="B22" s="1117" t="str">
        <f t="shared" si="2"/>
        <v>TÉRREO</v>
      </c>
      <c r="C22" s="1117" t="s">
        <v>5191</v>
      </c>
      <c r="D22" s="1117" t="s">
        <v>19</v>
      </c>
      <c r="E22" s="1117" t="s">
        <v>5206</v>
      </c>
      <c r="F22" s="1118">
        <v>2</v>
      </c>
      <c r="G22" s="1118">
        <v>1</v>
      </c>
      <c r="H22" s="1118"/>
      <c r="I22" s="1120">
        <f t="shared" si="3"/>
        <v>2</v>
      </c>
      <c r="J22" s="1118" t="s">
        <v>2382</v>
      </c>
      <c r="K22" s="1121">
        <v>39.56</v>
      </c>
      <c r="L22" s="1122">
        <f>IF(SUM(F22:K22)=0,SUMIFS($L32:$L$631,$B32:$B$631,$B22,$A32:$A$631,$A22),I22*K22)</f>
        <v>79.12</v>
      </c>
      <c r="N22" s="1129"/>
      <c r="O22" s="1129"/>
      <c r="P22" s="1131"/>
      <c r="Q22" s="1131"/>
      <c r="S22" s="1131"/>
      <c r="T22" s="1131"/>
      <c r="U22" s="1131"/>
      <c r="V22" s="1131"/>
      <c r="W22" s="1131"/>
      <c r="X22" s="1131"/>
      <c r="Y22" s="1131"/>
      <c r="Z22" s="1131"/>
      <c r="AA22" s="1131"/>
      <c r="AB22" s="1131"/>
      <c r="AC22" s="1131"/>
      <c r="AD22" s="1131"/>
      <c r="AE22" s="1131"/>
      <c r="AF22" s="1131"/>
      <c r="AG22" s="1131"/>
      <c r="AH22" s="1131"/>
      <c r="AI22" s="1131"/>
      <c r="AK22"/>
      <c r="AL22"/>
    </row>
    <row r="23" spans="1:38" x14ac:dyDescent="0.2">
      <c r="A23" s="1117" t="str">
        <f t="shared" si="2"/>
        <v>TORRE</v>
      </c>
      <c r="B23" s="1117" t="str">
        <f t="shared" si="2"/>
        <v>TÉRREO</v>
      </c>
      <c r="C23" s="1117" t="s">
        <v>5191</v>
      </c>
      <c r="D23" s="1117" t="s">
        <v>19</v>
      </c>
      <c r="E23" s="1117" t="s">
        <v>5207</v>
      </c>
      <c r="F23" s="1118">
        <v>5</v>
      </c>
      <c r="G23" s="1118">
        <v>1</v>
      </c>
      <c r="H23" s="1118"/>
      <c r="I23" s="1120">
        <f t="shared" si="3"/>
        <v>5</v>
      </c>
      <c r="J23" s="1118" t="s">
        <v>2382</v>
      </c>
      <c r="K23" s="1121">
        <v>49.44</v>
      </c>
      <c r="L23" s="1122">
        <f>IF(SUM(F23:K23)=0,SUMIFS($L32:$L$631,$B32:$B$631,$B23,$A32:$A$631,$A23),I23*K23)</f>
        <v>247.2</v>
      </c>
      <c r="N23" s="1129"/>
      <c r="O23" s="1129"/>
      <c r="P23" s="1131"/>
      <c r="Q23" s="1131"/>
      <c r="S23" s="1131"/>
      <c r="T23" s="1131"/>
      <c r="U23" s="1131"/>
      <c r="V23" s="1131"/>
      <c r="W23" s="1131"/>
      <c r="X23" s="1131"/>
      <c r="Y23" s="1131"/>
      <c r="Z23" s="1131"/>
      <c r="AA23" s="1131"/>
      <c r="AB23" s="1131"/>
      <c r="AC23" s="1131"/>
      <c r="AD23" s="1131"/>
      <c r="AE23" s="1131"/>
      <c r="AF23" s="1131"/>
      <c r="AG23" s="1131"/>
      <c r="AH23" s="1131"/>
      <c r="AI23" s="1131"/>
      <c r="AK23"/>
      <c r="AL23"/>
    </row>
    <row r="24" spans="1:38" x14ac:dyDescent="0.2">
      <c r="A24" s="1117" t="str">
        <f t="shared" si="2"/>
        <v>TORRE</v>
      </c>
      <c r="B24" s="1117" t="str">
        <f t="shared" si="2"/>
        <v>TÉRREO</v>
      </c>
      <c r="C24" s="1117" t="s">
        <v>5191</v>
      </c>
      <c r="D24" s="1117" t="s">
        <v>19</v>
      </c>
      <c r="E24" s="1117" t="s">
        <v>5208</v>
      </c>
      <c r="F24" s="1118">
        <v>1</v>
      </c>
      <c r="G24" s="1118">
        <v>1</v>
      </c>
      <c r="H24" s="1118"/>
      <c r="I24" s="1120">
        <f t="shared" si="3"/>
        <v>1</v>
      </c>
      <c r="J24" s="1118" t="s">
        <v>2382</v>
      </c>
      <c r="K24" s="1121">
        <v>65</v>
      </c>
      <c r="L24" s="1122">
        <f>IF(SUM(F24:K24)=0,SUMIFS($L32:$L$631,$B32:$B$631,$B24,$A32:$A$631,$A24),I24*K24)</f>
        <v>65</v>
      </c>
      <c r="N24" s="1129"/>
      <c r="O24" s="1129"/>
      <c r="P24" s="1131"/>
      <c r="Q24" s="1131"/>
      <c r="S24" s="1131"/>
      <c r="T24" s="1131"/>
      <c r="U24" s="1131"/>
      <c r="V24" s="1131"/>
      <c r="W24" s="1131"/>
      <c r="X24" s="1131"/>
      <c r="Y24" s="1131"/>
      <c r="Z24" s="1131"/>
      <c r="AA24" s="1131"/>
      <c r="AB24" s="1131"/>
      <c r="AC24" s="1131"/>
      <c r="AD24" s="1131"/>
      <c r="AE24" s="1131"/>
      <c r="AF24" s="1131"/>
      <c r="AG24" s="1131"/>
      <c r="AH24" s="1131"/>
      <c r="AI24" s="1131"/>
      <c r="AK24"/>
      <c r="AL24"/>
    </row>
    <row r="25" spans="1:38" x14ac:dyDescent="0.2">
      <c r="A25" s="1117" t="str">
        <f t="shared" si="2"/>
        <v>TORRE</v>
      </c>
      <c r="B25" s="1117" t="str">
        <f t="shared" si="2"/>
        <v>TÉRREO</v>
      </c>
      <c r="C25" s="1117" t="s">
        <v>5191</v>
      </c>
      <c r="D25" s="1117" t="s">
        <v>19</v>
      </c>
      <c r="E25" s="1117" t="s">
        <v>5209</v>
      </c>
      <c r="F25" s="1118">
        <v>1</v>
      </c>
      <c r="G25" s="1118">
        <v>1</v>
      </c>
      <c r="H25" s="1118"/>
      <c r="I25" s="1120">
        <f t="shared" si="3"/>
        <v>1</v>
      </c>
      <c r="J25" s="1118" t="s">
        <v>2382</v>
      </c>
      <c r="K25" s="1121">
        <v>157</v>
      </c>
      <c r="L25" s="1122">
        <f>IF(SUM(F25:K25)=0,SUMIFS($L32:$L$631,$B32:$B$631,$B25,$A32:$A$631,$A25),I25*K25)</f>
        <v>157</v>
      </c>
      <c r="N25" s="1129"/>
      <c r="O25" s="1129"/>
      <c r="P25" s="1131"/>
      <c r="Q25" s="1131"/>
      <c r="S25" s="1131"/>
      <c r="T25" s="1131"/>
      <c r="U25" s="1131"/>
      <c r="V25" s="1131"/>
      <c r="W25" s="1131"/>
      <c r="X25" s="1131"/>
      <c r="Y25" s="1131"/>
      <c r="Z25" s="1131"/>
      <c r="AA25" s="1131"/>
      <c r="AB25" s="1131"/>
      <c r="AC25" s="1131"/>
      <c r="AD25" s="1131"/>
      <c r="AE25" s="1131"/>
      <c r="AF25" s="1131"/>
      <c r="AG25" s="1131"/>
      <c r="AH25" s="1131"/>
      <c r="AI25" s="1131"/>
      <c r="AK25"/>
      <c r="AL25"/>
    </row>
    <row r="26" spans="1:38" x14ac:dyDescent="0.2">
      <c r="A26" s="1117" t="str">
        <f t="shared" si="2"/>
        <v>TORRE</v>
      </c>
      <c r="B26" s="1117" t="str">
        <f t="shared" si="2"/>
        <v>TÉRREO</v>
      </c>
      <c r="C26" s="1117" t="s">
        <v>5191</v>
      </c>
      <c r="D26" s="1117" t="s">
        <v>19</v>
      </c>
      <c r="E26" s="1117" t="s">
        <v>5210</v>
      </c>
      <c r="F26" s="1118">
        <v>1</v>
      </c>
      <c r="G26" s="1118">
        <v>1</v>
      </c>
      <c r="H26" s="1118"/>
      <c r="I26" s="1120">
        <f t="shared" si="3"/>
        <v>1</v>
      </c>
      <c r="J26" s="1118" t="s">
        <v>2382</v>
      </c>
      <c r="K26" s="1121">
        <v>111</v>
      </c>
      <c r="L26" s="1122">
        <f>IF(SUM(F26:K26)=0,SUMIFS($L32:$L$631,$B32:$B$631,$B26,$A32:$A$631,$A26),I26*K26)</f>
        <v>111</v>
      </c>
      <c r="N26" s="1129"/>
      <c r="O26" s="1129"/>
      <c r="P26" s="1131"/>
      <c r="Q26" s="1131"/>
      <c r="S26" s="1131"/>
      <c r="T26" s="1131"/>
      <c r="U26" s="1131"/>
      <c r="V26" s="1131"/>
      <c r="W26" s="1131"/>
      <c r="X26" s="1131"/>
      <c r="Y26" s="1131"/>
      <c r="Z26" s="1131"/>
      <c r="AA26" s="1131"/>
      <c r="AB26" s="1131"/>
      <c r="AC26" s="1131"/>
      <c r="AD26" s="1131"/>
      <c r="AE26" s="1131"/>
      <c r="AF26" s="1131"/>
      <c r="AG26" s="1131"/>
      <c r="AH26" s="1131"/>
      <c r="AI26" s="1131"/>
      <c r="AK26"/>
      <c r="AL26"/>
    </row>
    <row r="27" spans="1:38" x14ac:dyDescent="0.2">
      <c r="A27" s="1117" t="str">
        <f t="shared" si="2"/>
        <v>TORRE</v>
      </c>
      <c r="B27" s="1117" t="str">
        <f t="shared" si="2"/>
        <v>TÉRREO</v>
      </c>
      <c r="C27" s="1117" t="s">
        <v>5191</v>
      </c>
      <c r="D27" s="1117" t="s">
        <v>19</v>
      </c>
      <c r="E27" s="1117" t="s">
        <v>5211</v>
      </c>
      <c r="F27" s="1118">
        <v>5</v>
      </c>
      <c r="G27" s="1118">
        <v>1</v>
      </c>
      <c r="H27" s="1118"/>
      <c r="I27" s="1120">
        <f t="shared" si="3"/>
        <v>5</v>
      </c>
      <c r="J27" s="1118" t="s">
        <v>2382</v>
      </c>
      <c r="K27" s="1121">
        <v>66</v>
      </c>
      <c r="L27" s="1122">
        <f>IF(SUM(F27:K27)=0,SUMIFS($L33:$L$631,$B33:$B$631,$B27,$A33:$A$631,$A27),I27*K27)</f>
        <v>330</v>
      </c>
      <c r="N27" s="1129"/>
      <c r="O27" s="1129"/>
      <c r="P27" s="1131"/>
      <c r="Q27" s="1131"/>
      <c r="S27" s="1131"/>
      <c r="T27" s="1131"/>
      <c r="U27" s="1131"/>
      <c r="V27" s="1131"/>
      <c r="W27" s="1131"/>
      <c r="X27" s="1131"/>
      <c r="Y27" s="1131"/>
      <c r="Z27" s="1131"/>
      <c r="AA27" s="1131"/>
      <c r="AB27" s="1131"/>
      <c r="AC27" s="1131"/>
      <c r="AD27" s="1131"/>
      <c r="AE27" s="1131"/>
      <c r="AF27" s="1131"/>
      <c r="AG27" s="1131"/>
      <c r="AH27" s="1131"/>
      <c r="AI27" s="1131"/>
      <c r="AK27"/>
      <c r="AL27"/>
    </row>
    <row r="28" spans="1:38" x14ac:dyDescent="0.2">
      <c r="A28" s="1117" t="str">
        <f t="shared" si="2"/>
        <v>TORRE</v>
      </c>
      <c r="B28" s="1117" t="str">
        <f t="shared" si="2"/>
        <v>TÉRREO</v>
      </c>
      <c r="C28" s="1117" t="s">
        <v>5191</v>
      </c>
      <c r="D28" s="1117" t="s">
        <v>5212</v>
      </c>
      <c r="E28" s="1117" t="s">
        <v>5213</v>
      </c>
      <c r="F28" s="1118">
        <v>5</v>
      </c>
      <c r="G28" s="1118">
        <v>1</v>
      </c>
      <c r="H28" s="1118"/>
      <c r="I28" s="1120">
        <f t="shared" si="3"/>
        <v>5</v>
      </c>
      <c r="J28" s="1118" t="s">
        <v>2382</v>
      </c>
      <c r="K28" s="1121">
        <v>406</v>
      </c>
      <c r="L28" s="1122">
        <f>IF(SUM(F28:K28)=0,SUMIFS($L34:$L$631,$B34:$B$631,$B28,$A34:$A$631,$A28),I28*K28)</f>
        <v>2030</v>
      </c>
      <c r="N28" s="1129"/>
      <c r="O28" s="1129"/>
      <c r="P28" s="1131"/>
      <c r="Q28" s="1131"/>
      <c r="S28" s="1131"/>
      <c r="T28" s="1131"/>
      <c r="U28" s="1131"/>
      <c r="V28" s="1131"/>
      <c r="W28" s="1131"/>
      <c r="X28" s="1131"/>
      <c r="Y28" s="1131"/>
      <c r="Z28" s="1131"/>
      <c r="AA28" s="1131"/>
      <c r="AB28" s="1131"/>
      <c r="AC28" s="1131"/>
      <c r="AD28" s="1131"/>
      <c r="AE28" s="1131"/>
      <c r="AF28" s="1131"/>
      <c r="AG28" s="1131"/>
      <c r="AH28" s="1131"/>
      <c r="AI28" s="1131"/>
      <c r="AK28"/>
      <c r="AL28"/>
    </row>
    <row r="29" spans="1:38" ht="15" thickBot="1" x14ac:dyDescent="0.25">
      <c r="A29" s="1117" t="str">
        <f t="shared" si="2"/>
        <v>TORRE</v>
      </c>
      <c r="B29" s="1117" t="str">
        <f t="shared" si="2"/>
        <v>TÉRREO</v>
      </c>
      <c r="C29" s="1117" t="s">
        <v>5191</v>
      </c>
      <c r="D29" s="1117" t="s">
        <v>19</v>
      </c>
      <c r="E29" s="1117" t="s">
        <v>5214</v>
      </c>
      <c r="F29" s="1118">
        <v>5</v>
      </c>
      <c r="G29" s="1118">
        <v>1</v>
      </c>
      <c r="H29" s="1118"/>
      <c r="I29" s="1120">
        <f t="shared" si="3"/>
        <v>5</v>
      </c>
      <c r="J29" s="1118" t="s">
        <v>2382</v>
      </c>
      <c r="K29" s="1121">
        <v>125</v>
      </c>
      <c r="L29" s="1122">
        <f>IF(SUM(F29:K29)=0,SUMIFS($L35:$L$631,$B35:$B$631,$B29,$A35:$A$631,$A29),I29*K29)</f>
        <v>625</v>
      </c>
      <c r="N29" s="1129"/>
      <c r="O29" s="1129"/>
      <c r="P29" s="1131"/>
      <c r="Q29" s="1131"/>
      <c r="S29" s="1131"/>
      <c r="T29" s="1131"/>
      <c r="U29" s="1131"/>
      <c r="V29" s="1131"/>
      <c r="W29" s="1131"/>
      <c r="X29" s="1131"/>
      <c r="Y29" s="1131"/>
      <c r="Z29" s="1131"/>
      <c r="AA29" s="1131"/>
      <c r="AB29" s="1131"/>
      <c r="AC29" s="1131"/>
      <c r="AD29" s="1131"/>
      <c r="AE29" s="1131"/>
      <c r="AF29" s="1131"/>
      <c r="AG29" s="1131"/>
      <c r="AH29" s="1131"/>
      <c r="AI29" s="1131"/>
      <c r="AK29"/>
      <c r="AL29"/>
    </row>
    <row r="30" spans="1:38" ht="15" thickTop="1" x14ac:dyDescent="0.2">
      <c r="A30" s="1133" t="s">
        <v>4229</v>
      </c>
      <c r="B30" s="1133" t="s">
        <v>2215</v>
      </c>
      <c r="C30" s="1134"/>
      <c r="D30" s="1135"/>
      <c r="E30" s="1135"/>
      <c r="F30" s="1136"/>
      <c r="G30" s="1136"/>
      <c r="H30" s="1136"/>
      <c r="I30" s="1137"/>
      <c r="J30" s="1136"/>
      <c r="K30" s="1138"/>
      <c r="L30" s="1139">
        <f>IF(SUM(F30:K30)=0,SUMIFS($L31:$L$631,$B31:$B$631,$B30,$A31:$A$631,$A30),I30*K30)</f>
        <v>5265</v>
      </c>
      <c r="N30" s="1129"/>
      <c r="O30" s="1129"/>
      <c r="P30" s="1131"/>
      <c r="Q30" s="1131"/>
      <c r="R30" s="1129"/>
      <c r="S30" s="1131"/>
      <c r="T30" s="1131"/>
      <c r="U30" s="1131"/>
      <c r="V30" s="1131"/>
      <c r="W30" s="1131"/>
      <c r="X30" s="1131"/>
      <c r="Y30" s="1131"/>
      <c r="Z30" s="1131"/>
      <c r="AA30" s="1131"/>
      <c r="AB30" s="1131"/>
      <c r="AC30" s="1131"/>
      <c r="AD30" s="1131"/>
      <c r="AE30" s="1131"/>
      <c r="AF30" s="1131"/>
      <c r="AG30" s="1131"/>
      <c r="AH30" s="1131"/>
      <c r="AI30" s="1131"/>
      <c r="AK30"/>
      <c r="AL30"/>
    </row>
    <row r="31" spans="1:38" ht="15" thickBot="1" x14ac:dyDescent="0.25">
      <c r="A31" s="1117" t="str">
        <f>A30</f>
        <v>TORRE</v>
      </c>
      <c r="B31" s="1117" t="str">
        <f>B30</f>
        <v>GARAGEM 01</v>
      </c>
      <c r="C31" s="1117" t="s">
        <v>5191</v>
      </c>
      <c r="D31" s="1117" t="s">
        <v>19</v>
      </c>
      <c r="E31" s="1117" t="s">
        <v>5195</v>
      </c>
      <c r="F31" s="1119">
        <v>8.1</v>
      </c>
      <c r="G31" s="1118">
        <v>1</v>
      </c>
      <c r="H31" s="1119">
        <v>0</v>
      </c>
      <c r="I31" s="1120">
        <f>(F31+H31*F31)*G31</f>
        <v>8.1</v>
      </c>
      <c r="J31" s="1119" t="s">
        <v>788</v>
      </c>
      <c r="K31" s="1121">
        <v>650</v>
      </c>
      <c r="L31" s="1122">
        <f>IF(SUM(F31:K31)=0,SUMIFS($L32:$L$631,$B32:$B$631,$B31,$A32:$A$631,$A31),I31*K31)</f>
        <v>5265</v>
      </c>
      <c r="N31" s="1129"/>
      <c r="O31" s="1129"/>
      <c r="P31" s="1131"/>
      <c r="Q31" s="1131"/>
      <c r="R31" s="1129"/>
      <c r="S31" s="1131"/>
      <c r="T31" s="1131"/>
      <c r="U31" s="1131"/>
      <c r="V31" s="1131"/>
      <c r="W31" s="1131"/>
      <c r="X31" s="1131"/>
      <c r="Y31" s="1131"/>
      <c r="Z31" s="1131"/>
      <c r="AA31" s="1131"/>
      <c r="AB31" s="1131"/>
      <c r="AC31" s="1131"/>
      <c r="AD31" s="1131"/>
      <c r="AE31" s="1131"/>
      <c r="AF31" s="1131"/>
      <c r="AG31" s="1131"/>
      <c r="AH31" s="1131"/>
      <c r="AI31" s="1131"/>
      <c r="AK31"/>
      <c r="AL31"/>
    </row>
    <row r="32" spans="1:38" ht="15" thickTop="1" x14ac:dyDescent="0.2">
      <c r="A32" s="1133" t="s">
        <v>4229</v>
      </c>
      <c r="B32" s="1133" t="s">
        <v>2216</v>
      </c>
      <c r="C32" s="1134"/>
      <c r="D32" s="1135"/>
      <c r="E32" s="1135"/>
      <c r="F32" s="1136"/>
      <c r="G32" s="1136"/>
      <c r="H32" s="1136"/>
      <c r="I32" s="1137"/>
      <c r="J32" s="1136"/>
      <c r="K32" s="1138"/>
      <c r="L32" s="1139">
        <f>IF(SUM(F32:K32)=0,SUMIFS($L33:$L$631,$B33:$B$631,$B32,$A33:$A$631,$A32),I32*K32)</f>
        <v>48688</v>
      </c>
      <c r="N32" s="1129"/>
      <c r="O32" s="1129"/>
      <c r="P32" s="1131"/>
      <c r="Q32" s="1131"/>
      <c r="R32" s="1129"/>
      <c r="S32" s="1131"/>
      <c r="T32" s="1131"/>
      <c r="U32" s="1131"/>
      <c r="V32" s="1131"/>
      <c r="W32" s="1131"/>
      <c r="X32" s="1131"/>
      <c r="Y32" s="1131"/>
      <c r="Z32" s="1131"/>
      <c r="AA32" s="1131"/>
      <c r="AB32" s="1131"/>
      <c r="AC32" s="1131"/>
      <c r="AD32" s="1131"/>
      <c r="AE32" s="1131"/>
      <c r="AF32" s="1131"/>
      <c r="AG32" s="1131"/>
      <c r="AH32" s="1131"/>
      <c r="AI32" s="1131"/>
      <c r="AK32"/>
      <c r="AL32"/>
    </row>
    <row r="33" spans="1:38" x14ac:dyDescent="0.2">
      <c r="A33" s="1117" t="str">
        <f t="shared" ref="A33:B35" si="4">A32</f>
        <v>TORRE</v>
      </c>
      <c r="B33" s="1117" t="str">
        <f t="shared" si="4"/>
        <v>GARAGEM 02</v>
      </c>
      <c r="C33" s="1117" t="s">
        <v>5191</v>
      </c>
      <c r="D33" s="1117" t="s">
        <v>19</v>
      </c>
      <c r="E33" s="1117" t="s">
        <v>5195</v>
      </c>
      <c r="F33" s="1118">
        <v>74</v>
      </c>
      <c r="G33" s="1118">
        <v>1</v>
      </c>
      <c r="H33" s="1118">
        <v>0</v>
      </c>
      <c r="I33" s="1120">
        <f>(F33+H33*F33)*G33</f>
        <v>74</v>
      </c>
      <c r="J33" s="1118" t="s">
        <v>788</v>
      </c>
      <c r="K33" s="1121">
        <v>650</v>
      </c>
      <c r="L33" s="1122">
        <f>IF(SUM(F33:K33)=0,SUMIFS($L34:$L$631,$B34:$B$631,$B33,$A34:$A$631,$A33),I33*K33)</f>
        <v>48100</v>
      </c>
      <c r="N33" s="1129"/>
      <c r="O33" s="1129"/>
      <c r="P33" s="1131"/>
      <c r="Q33" s="1131"/>
      <c r="R33" s="1129"/>
      <c r="S33" s="1131"/>
      <c r="T33" s="1131"/>
      <c r="U33" s="1131"/>
      <c r="V33" s="1131"/>
      <c r="W33" s="1131"/>
      <c r="X33" s="1131"/>
      <c r="Y33" s="1131"/>
      <c r="Z33" s="1131"/>
      <c r="AA33" s="1131"/>
      <c r="AB33" s="1131"/>
      <c r="AC33" s="1131"/>
      <c r="AD33" s="1131"/>
      <c r="AE33" s="1131"/>
      <c r="AF33" s="1131"/>
      <c r="AG33" s="1131"/>
      <c r="AH33" s="1131"/>
      <c r="AI33" s="1131"/>
      <c r="AK33"/>
      <c r="AL33"/>
    </row>
    <row r="34" spans="1:38" x14ac:dyDescent="0.2">
      <c r="A34" s="1117" t="str">
        <f t="shared" si="4"/>
        <v>TORRE</v>
      </c>
      <c r="B34" s="1117" t="str">
        <f t="shared" si="4"/>
        <v>GARAGEM 02</v>
      </c>
      <c r="C34" s="1117" t="s">
        <v>5191</v>
      </c>
      <c r="D34" s="1117" t="s">
        <v>19</v>
      </c>
      <c r="E34" s="1117" t="s">
        <v>5215</v>
      </c>
      <c r="F34" s="1118">
        <v>1</v>
      </c>
      <c r="G34" s="1118">
        <v>1</v>
      </c>
      <c r="H34" s="1118">
        <v>0</v>
      </c>
      <c r="I34" s="1120">
        <f>(F34+H34*F34)*G34</f>
        <v>1</v>
      </c>
      <c r="J34" s="1118" t="s">
        <v>2382</v>
      </c>
      <c r="K34" s="1121">
        <v>57</v>
      </c>
      <c r="L34" s="1122">
        <f>IF(SUM(F34:K34)=0,SUMIFS($L35:$L$631,$B35:$B$631,$B34,$A35:$A$631,$A34),I34*K34)</f>
        <v>57</v>
      </c>
      <c r="N34" s="1129"/>
      <c r="O34" s="1129"/>
      <c r="P34" s="1131"/>
      <c r="Q34" s="1131"/>
      <c r="R34" s="1129"/>
      <c r="S34" s="1131"/>
      <c r="T34" s="1131"/>
      <c r="U34" s="1131"/>
      <c r="V34" s="1131"/>
      <c r="W34" s="1131"/>
      <c r="X34" s="1131"/>
      <c r="Y34" s="1131"/>
      <c r="Z34" s="1131"/>
      <c r="AA34" s="1131"/>
      <c r="AB34" s="1131"/>
      <c r="AC34" s="1131"/>
      <c r="AD34" s="1131"/>
      <c r="AE34" s="1131"/>
      <c r="AF34" s="1131"/>
      <c r="AG34" s="1131"/>
      <c r="AH34" s="1131"/>
      <c r="AI34" s="1131"/>
      <c r="AK34"/>
      <c r="AL34"/>
    </row>
    <row r="35" spans="1:38" ht="15" thickBot="1" x14ac:dyDescent="0.25">
      <c r="A35" s="1117" t="str">
        <f t="shared" si="4"/>
        <v>TORRE</v>
      </c>
      <c r="B35" s="1117" t="str">
        <f t="shared" si="4"/>
        <v>GARAGEM 02</v>
      </c>
      <c r="C35" s="1117" t="s">
        <v>5191</v>
      </c>
      <c r="D35" s="1117" t="s">
        <v>19</v>
      </c>
      <c r="E35" s="1117" t="s">
        <v>5200</v>
      </c>
      <c r="F35" s="1118">
        <v>9</v>
      </c>
      <c r="G35" s="1118">
        <v>1</v>
      </c>
      <c r="H35" s="1118">
        <v>0</v>
      </c>
      <c r="I35" s="1120">
        <f>(F35+H35*F35)*G35</f>
        <v>9</v>
      </c>
      <c r="J35" s="1118" t="s">
        <v>2382</v>
      </c>
      <c r="K35" s="1121">
        <v>59</v>
      </c>
      <c r="L35" s="1122">
        <f>IF(SUM(F35:K35)=0,SUMIFS($L36:$L$631,$B36:$B$631,$B35,$A36:$A$631,$A35),I35*K35)</f>
        <v>531</v>
      </c>
      <c r="N35" s="1129"/>
      <c r="O35" s="1129"/>
      <c r="P35" s="1131"/>
      <c r="Q35" s="1131"/>
      <c r="R35" s="1129"/>
      <c r="S35" s="1131"/>
      <c r="T35" s="1131"/>
      <c r="U35" s="1131"/>
      <c r="V35" s="1131"/>
      <c r="W35" s="1131"/>
      <c r="X35" s="1131"/>
      <c r="Y35" s="1131"/>
      <c r="Z35" s="1131"/>
      <c r="AA35" s="1131"/>
      <c r="AB35" s="1131"/>
      <c r="AC35" s="1131"/>
      <c r="AD35" s="1131"/>
      <c r="AE35" s="1131"/>
      <c r="AF35" s="1131"/>
      <c r="AG35" s="1131"/>
      <c r="AH35" s="1131"/>
      <c r="AI35" s="1131"/>
      <c r="AK35"/>
      <c r="AL35"/>
    </row>
    <row r="36" spans="1:38" ht="15" thickTop="1" x14ac:dyDescent="0.2">
      <c r="A36" s="1133" t="s">
        <v>4229</v>
      </c>
      <c r="B36" s="1133" t="s">
        <v>2217</v>
      </c>
      <c r="C36" s="1134"/>
      <c r="D36" s="1135"/>
      <c r="E36" s="1135"/>
      <c r="F36" s="1136"/>
      <c r="G36" s="1136"/>
      <c r="H36" s="1136"/>
      <c r="I36" s="1137"/>
      <c r="J36" s="1136"/>
      <c r="K36" s="1138"/>
      <c r="L36" s="1139">
        <f>IF(SUM(F36:K36)=0,SUMIFS($L37:$L$631,$B37:$B$631,$B36,$A37:$A$631,$A36),I36*K36)</f>
        <v>1755.0000000000002</v>
      </c>
      <c r="N36" s="1129"/>
      <c r="O36" s="1129"/>
      <c r="P36" s="1131"/>
      <c r="Q36" s="1131"/>
      <c r="R36" s="1129"/>
      <c r="S36" s="1131"/>
      <c r="T36" s="1131"/>
      <c r="U36" s="1131"/>
      <c r="V36" s="1131"/>
      <c r="W36" s="1131"/>
      <c r="X36" s="1131"/>
      <c r="Y36" s="1131"/>
      <c r="Z36" s="1131"/>
      <c r="AA36" s="1131"/>
      <c r="AB36" s="1131"/>
      <c r="AC36" s="1131"/>
      <c r="AD36" s="1131"/>
      <c r="AE36" s="1131"/>
      <c r="AF36" s="1131"/>
      <c r="AG36" s="1131"/>
      <c r="AH36" s="1131"/>
      <c r="AI36" s="1131"/>
      <c r="AK36"/>
      <c r="AL36"/>
    </row>
    <row r="37" spans="1:38" ht="15" thickBot="1" x14ac:dyDescent="0.25">
      <c r="A37" s="1117" t="str">
        <f>A36</f>
        <v>TORRE</v>
      </c>
      <c r="B37" s="1117" t="str">
        <f>B36</f>
        <v>GARAGEM 03</v>
      </c>
      <c r="C37" s="1117" t="s">
        <v>5191</v>
      </c>
      <c r="D37" s="1117" t="s">
        <v>19</v>
      </c>
      <c r="E37" s="1117" t="s">
        <v>5195</v>
      </c>
      <c r="F37" s="1118">
        <v>2.7</v>
      </c>
      <c r="G37" s="1118">
        <v>1</v>
      </c>
      <c r="H37" s="1118">
        <v>0</v>
      </c>
      <c r="I37" s="1120">
        <f>(F37+H37*F37)*G37</f>
        <v>2.7</v>
      </c>
      <c r="J37" s="1118" t="s">
        <v>788</v>
      </c>
      <c r="K37" s="1121">
        <v>650</v>
      </c>
      <c r="L37" s="1122">
        <f>IF(SUM(F37:K37)=0,SUMIFS($L38:$L$631,$B38:$B$631,$B37,$A38:$A$631,$A37),I37*K37)</f>
        <v>1755.0000000000002</v>
      </c>
      <c r="N37" s="1129"/>
      <c r="O37" s="1129"/>
      <c r="P37" s="1131"/>
      <c r="Q37" s="1131"/>
      <c r="R37" s="1129"/>
      <c r="S37" s="1131"/>
      <c r="T37" s="1131"/>
      <c r="U37" s="1131"/>
      <c r="V37" s="1131"/>
      <c r="W37" s="1131"/>
      <c r="X37" s="1131"/>
      <c r="Y37" s="1131"/>
      <c r="Z37" s="1131"/>
      <c r="AA37" s="1131"/>
      <c r="AB37" s="1131"/>
      <c r="AC37" s="1131"/>
      <c r="AD37" s="1131"/>
      <c r="AE37" s="1131"/>
      <c r="AF37" s="1131"/>
      <c r="AG37" s="1131"/>
      <c r="AH37" s="1131"/>
      <c r="AI37" s="1131"/>
      <c r="AK37"/>
      <c r="AL37"/>
    </row>
    <row r="38" spans="1:38" ht="15" thickTop="1" x14ac:dyDescent="0.2">
      <c r="A38" s="1133" t="s">
        <v>4229</v>
      </c>
      <c r="B38" s="1133" t="s">
        <v>2218</v>
      </c>
      <c r="C38" s="1134"/>
      <c r="D38" s="1135"/>
      <c r="E38" s="1135"/>
      <c r="F38" s="1136"/>
      <c r="G38" s="1136"/>
      <c r="H38" s="1136"/>
      <c r="I38" s="1137"/>
      <c r="J38" s="1136"/>
      <c r="K38" s="1138"/>
      <c r="L38" s="1139">
        <f>IF(SUM(F38:K38)=0,SUMIFS($L39:$L$631,$B39:$B$631,$B38,$A39:$A$631,$A38),I38*K38)</f>
        <v>1860.69</v>
      </c>
      <c r="N38" s="1129"/>
      <c r="O38" s="1129"/>
      <c r="P38" s="1131"/>
      <c r="Q38" s="1131"/>
      <c r="R38" s="1129"/>
      <c r="S38" s="1131"/>
      <c r="T38" s="1131"/>
      <c r="U38" s="1131"/>
      <c r="V38" s="1131"/>
      <c r="W38" s="1131"/>
      <c r="X38" s="1131"/>
      <c r="Y38" s="1131"/>
      <c r="Z38" s="1131"/>
      <c r="AA38" s="1131"/>
      <c r="AB38" s="1131"/>
      <c r="AC38" s="1131"/>
      <c r="AD38" s="1131"/>
      <c r="AE38" s="1131"/>
      <c r="AF38" s="1131"/>
      <c r="AG38" s="1131"/>
      <c r="AH38" s="1131"/>
      <c r="AI38" s="1131"/>
      <c r="AK38"/>
      <c r="AL38"/>
    </row>
    <row r="39" spans="1:38" x14ac:dyDescent="0.2">
      <c r="A39" s="1117" t="str">
        <f t="shared" ref="A39:B43" si="5">A38</f>
        <v>TORRE</v>
      </c>
      <c r="B39" s="1117" t="str">
        <f t="shared" si="5"/>
        <v>GARAGEM 04</v>
      </c>
      <c r="C39" s="1117" t="s">
        <v>5191</v>
      </c>
      <c r="D39" s="1117" t="s">
        <v>19</v>
      </c>
      <c r="E39" s="1117" t="s">
        <v>5195</v>
      </c>
      <c r="F39" s="1118">
        <v>2.7</v>
      </c>
      <c r="G39" s="1118">
        <v>1</v>
      </c>
      <c r="H39" s="1118">
        <v>0</v>
      </c>
      <c r="I39" s="1120">
        <f>(F39+H39*F39)*G39</f>
        <v>2.7</v>
      </c>
      <c r="J39" s="1118" t="s">
        <v>788</v>
      </c>
      <c r="K39" s="1121">
        <v>650</v>
      </c>
      <c r="L39" s="1122">
        <f>IF(SUM(F39:K39)=0,SUMIFS($L40:$L$631,$B40:$B$631,$B39,$A40:$A$631,$A39),I39*K39)</f>
        <v>1755.0000000000002</v>
      </c>
      <c r="N39" s="1129"/>
      <c r="O39" s="1129"/>
      <c r="P39" s="1131"/>
      <c r="Q39" s="1131"/>
      <c r="R39" s="1129"/>
      <c r="S39" s="1131"/>
      <c r="T39" s="1131"/>
      <c r="U39" s="1131"/>
      <c r="V39" s="1131"/>
      <c r="W39" s="1131"/>
      <c r="X39" s="1131"/>
      <c r="Y39" s="1131"/>
      <c r="Z39" s="1131"/>
      <c r="AA39" s="1131"/>
      <c r="AB39" s="1131"/>
      <c r="AC39" s="1131"/>
      <c r="AD39" s="1131"/>
      <c r="AE39" s="1131"/>
      <c r="AF39" s="1131"/>
      <c r="AG39" s="1131"/>
      <c r="AH39" s="1131"/>
      <c r="AI39" s="1131"/>
      <c r="AK39"/>
      <c r="AL39"/>
    </row>
    <row r="40" spans="1:38" x14ac:dyDescent="0.2">
      <c r="A40" s="1117" t="str">
        <f t="shared" si="5"/>
        <v>TORRE</v>
      </c>
      <c r="B40" s="1117" t="str">
        <f t="shared" si="5"/>
        <v>GARAGEM 04</v>
      </c>
      <c r="C40" s="1117" t="s">
        <v>5191</v>
      </c>
      <c r="D40" s="1117" t="s">
        <v>19</v>
      </c>
      <c r="E40" s="1117" t="s">
        <v>5216</v>
      </c>
      <c r="F40" s="1118">
        <v>5.0999999999999996</v>
      </c>
      <c r="G40" s="1118">
        <v>1</v>
      </c>
      <c r="H40" s="1118">
        <v>0</v>
      </c>
      <c r="I40" s="1120">
        <f>(F40+H40*F40)*G40</f>
        <v>5.0999999999999996</v>
      </c>
      <c r="J40" s="1118" t="s">
        <v>788</v>
      </c>
      <c r="K40" s="1121">
        <v>13</v>
      </c>
      <c r="L40" s="1122">
        <f>IF(SUM(F40:K40)=0,SUMIFS($L41:$L$631,$B41:$B$631,$B40,$A41:$A$631,$A40),I40*K40)</f>
        <v>66.3</v>
      </c>
      <c r="N40" s="1129"/>
      <c r="O40" s="1129"/>
      <c r="P40" s="1131"/>
      <c r="Q40" s="1131"/>
      <c r="R40" s="1129"/>
      <c r="S40" s="1131"/>
      <c r="T40" s="1131"/>
      <c r="U40" s="1131"/>
      <c r="V40" s="1131"/>
      <c r="W40" s="1131"/>
      <c r="X40" s="1131"/>
      <c r="Y40" s="1131"/>
      <c r="Z40" s="1131"/>
      <c r="AA40" s="1131"/>
      <c r="AB40" s="1131"/>
      <c r="AC40" s="1131"/>
      <c r="AD40" s="1131"/>
      <c r="AE40" s="1131"/>
      <c r="AF40" s="1131"/>
      <c r="AG40" s="1131"/>
      <c r="AH40" s="1131"/>
      <c r="AI40" s="1131"/>
      <c r="AK40"/>
      <c r="AL40"/>
    </row>
    <row r="41" spans="1:38" x14ac:dyDescent="0.2">
      <c r="A41" s="1117" t="str">
        <f t="shared" si="5"/>
        <v>TORRE</v>
      </c>
      <c r="B41" s="1117" t="str">
        <f t="shared" si="5"/>
        <v>GARAGEM 04</v>
      </c>
      <c r="C41" s="1117" t="s">
        <v>5191</v>
      </c>
      <c r="D41" s="1117" t="s">
        <v>19</v>
      </c>
      <c r="E41" s="1117" t="s">
        <v>5217</v>
      </c>
      <c r="F41" s="1118">
        <v>2</v>
      </c>
      <c r="G41" s="1118">
        <v>1</v>
      </c>
      <c r="H41" s="1118">
        <v>0</v>
      </c>
      <c r="I41" s="1120">
        <f>(F41+H41*F41)*G41</f>
        <v>2</v>
      </c>
      <c r="J41" s="1118" t="s">
        <v>2382</v>
      </c>
      <c r="K41" s="1121">
        <v>8.9</v>
      </c>
      <c r="L41" s="1122">
        <f>IF(SUM(F41:K41)=0,SUMIFS($L42:$L$631,$B42:$B$631,$B41,$A42:$A$631,$A41),I41*K41)</f>
        <v>17.8</v>
      </c>
      <c r="N41" s="1129"/>
      <c r="O41" s="1129"/>
      <c r="P41" s="1131"/>
      <c r="Q41" s="1131"/>
      <c r="R41" s="1129"/>
      <c r="S41" s="1131"/>
      <c r="T41" s="1131"/>
      <c r="U41" s="1131"/>
      <c r="V41" s="1131"/>
      <c r="W41" s="1131"/>
      <c r="X41" s="1131"/>
      <c r="Y41" s="1131"/>
      <c r="Z41" s="1131"/>
      <c r="AA41" s="1131"/>
      <c r="AB41" s="1131"/>
      <c r="AC41" s="1131"/>
      <c r="AD41" s="1131"/>
      <c r="AE41" s="1131"/>
      <c r="AF41" s="1131"/>
      <c r="AG41" s="1131"/>
      <c r="AH41" s="1131"/>
      <c r="AI41" s="1131"/>
      <c r="AK41"/>
      <c r="AL41"/>
    </row>
    <row r="42" spans="1:38" x14ac:dyDescent="0.2">
      <c r="A42" s="1117" t="str">
        <f t="shared" si="5"/>
        <v>TORRE</v>
      </c>
      <c r="B42" s="1117" t="str">
        <f t="shared" si="5"/>
        <v>GARAGEM 04</v>
      </c>
      <c r="C42" s="1117" t="s">
        <v>5191</v>
      </c>
      <c r="D42" s="1117" t="s">
        <v>19</v>
      </c>
      <c r="E42" s="1117" t="s">
        <v>5218</v>
      </c>
      <c r="F42" s="1118">
        <v>1</v>
      </c>
      <c r="G42" s="1118">
        <v>1</v>
      </c>
      <c r="H42" s="1118">
        <v>0</v>
      </c>
      <c r="I42" s="1120">
        <f>(F42+H42*F42)*G42</f>
        <v>1</v>
      </c>
      <c r="J42" s="1118" t="s">
        <v>2382</v>
      </c>
      <c r="K42" s="1121">
        <v>8.59</v>
      </c>
      <c r="L42" s="1122">
        <f>IF(SUM(F42:K42)=0,SUMIFS($L43:$L$631,$B43:$B$631,$B42,$A43:$A$631,$A42),I42*K42)</f>
        <v>8.59</v>
      </c>
      <c r="N42" s="1129"/>
      <c r="O42" s="1129"/>
      <c r="P42" s="1131"/>
      <c r="Q42" s="1131"/>
      <c r="R42" s="1129"/>
      <c r="S42" s="1131"/>
      <c r="T42" s="1131"/>
      <c r="U42" s="1131"/>
      <c r="V42" s="1131"/>
      <c r="W42" s="1131"/>
      <c r="X42" s="1131"/>
      <c r="Y42" s="1131"/>
      <c r="Z42" s="1131"/>
      <c r="AA42" s="1131"/>
      <c r="AB42" s="1131"/>
      <c r="AC42" s="1131"/>
      <c r="AD42" s="1131"/>
      <c r="AE42" s="1131"/>
      <c r="AF42" s="1131"/>
      <c r="AG42" s="1131"/>
      <c r="AH42" s="1131"/>
      <c r="AI42" s="1131"/>
      <c r="AK42"/>
      <c r="AL42"/>
    </row>
    <row r="43" spans="1:38" ht="15" thickBot="1" x14ac:dyDescent="0.25">
      <c r="A43" s="1117" t="str">
        <f t="shared" si="5"/>
        <v>TORRE</v>
      </c>
      <c r="B43" s="1117" t="str">
        <f t="shared" si="5"/>
        <v>GARAGEM 04</v>
      </c>
      <c r="C43" s="1117" t="s">
        <v>5191</v>
      </c>
      <c r="D43" s="1117" t="s">
        <v>19</v>
      </c>
      <c r="E43" s="1117" t="s">
        <v>5219</v>
      </c>
      <c r="F43" s="1118">
        <v>1</v>
      </c>
      <c r="G43" s="1118">
        <v>1</v>
      </c>
      <c r="H43" s="1118">
        <v>0</v>
      </c>
      <c r="I43" s="1120">
        <f>(F43+H43*F43)*G43</f>
        <v>1</v>
      </c>
      <c r="J43" s="1118" t="s">
        <v>2382</v>
      </c>
      <c r="K43" s="1121">
        <v>13</v>
      </c>
      <c r="L43" s="1122">
        <f>IF(SUM(F43:K43)=0,SUMIFS($L44:$L$631,$B44:$B$631,$B43,$A44:$A$631,$A43),I43*K43)</f>
        <v>13</v>
      </c>
      <c r="N43" s="1129"/>
      <c r="O43" s="1129"/>
      <c r="P43" s="1131"/>
      <c r="Q43" s="1131"/>
      <c r="R43" s="1129"/>
      <c r="S43" s="1131"/>
      <c r="T43" s="1131"/>
      <c r="U43" s="1131"/>
      <c r="V43" s="1131"/>
      <c r="W43" s="1131"/>
      <c r="X43" s="1131"/>
      <c r="Y43" s="1131"/>
      <c r="Z43" s="1131"/>
      <c r="AA43" s="1131"/>
      <c r="AB43" s="1131"/>
      <c r="AC43" s="1131"/>
      <c r="AD43" s="1131"/>
      <c r="AE43" s="1131"/>
      <c r="AF43" s="1131"/>
      <c r="AG43" s="1131"/>
      <c r="AH43" s="1131"/>
      <c r="AI43" s="1131"/>
      <c r="AK43"/>
      <c r="AL43"/>
    </row>
    <row r="44" spans="1:38" ht="15" thickTop="1" x14ac:dyDescent="0.2">
      <c r="A44" s="1133" t="s">
        <v>4229</v>
      </c>
      <c r="B44" s="1133" t="s">
        <v>4242</v>
      </c>
      <c r="C44" s="1134"/>
      <c r="D44" s="1135"/>
      <c r="E44" s="1135"/>
      <c r="F44" s="1136"/>
      <c r="G44" s="1136"/>
      <c r="H44" s="1136"/>
      <c r="I44" s="1137"/>
      <c r="J44" s="1136"/>
      <c r="K44" s="1138"/>
      <c r="L44" s="1139">
        <f>IF(SUM(F44:K44)=0,SUMIFS($L45:$L$631,$B45:$B$631,$B44,$A45:$A$631,$A44),I44*K44)</f>
        <v>1997.9</v>
      </c>
      <c r="N44" s="1129"/>
      <c r="O44" s="1129"/>
      <c r="P44" s="1131"/>
      <c r="Q44" s="1131"/>
      <c r="R44" s="1129"/>
      <c r="S44" s="1131"/>
      <c r="T44" s="1131"/>
      <c r="U44" s="1131"/>
      <c r="V44" s="1131"/>
      <c r="W44" s="1131"/>
      <c r="X44" s="1131"/>
      <c r="Y44" s="1131"/>
      <c r="Z44" s="1131"/>
      <c r="AA44" s="1131"/>
      <c r="AB44" s="1131"/>
      <c r="AC44" s="1131"/>
      <c r="AD44" s="1131"/>
      <c r="AE44" s="1131"/>
      <c r="AF44" s="1131"/>
      <c r="AG44" s="1131"/>
      <c r="AH44" s="1131"/>
      <c r="AI44" s="1131"/>
      <c r="AK44"/>
      <c r="AL44"/>
    </row>
    <row r="45" spans="1:38" x14ac:dyDescent="0.2">
      <c r="A45" s="1117" t="str">
        <f t="shared" ref="A45:B48" si="6">A44</f>
        <v>TORRE</v>
      </c>
      <c r="B45" s="1117" t="str">
        <f t="shared" si="6"/>
        <v>GARAGEM 05</v>
      </c>
      <c r="C45" s="1117" t="s">
        <v>5191</v>
      </c>
      <c r="D45" s="1117" t="s">
        <v>19</v>
      </c>
      <c r="E45" s="1117" t="s">
        <v>5192</v>
      </c>
      <c r="F45" s="1118">
        <v>2</v>
      </c>
      <c r="G45" s="1118">
        <v>1</v>
      </c>
      <c r="H45" s="1140">
        <v>0</v>
      </c>
      <c r="I45" s="1120">
        <f>(F45+H45*F45)*G45</f>
        <v>2</v>
      </c>
      <c r="J45" s="1118" t="s">
        <v>788</v>
      </c>
      <c r="K45" s="1121">
        <v>94</v>
      </c>
      <c r="L45" s="1122">
        <f>IF(SUM(F45:K45)=0,SUMIFS($L46:$L$631,$B46:$B$631,$B45,$A46:$A$631,$A45),I45*K45)</f>
        <v>188</v>
      </c>
      <c r="N45" s="1129"/>
      <c r="O45" s="1129"/>
      <c r="P45" s="1131"/>
      <c r="Q45" s="1131"/>
      <c r="R45" s="1129"/>
      <c r="S45" s="1131"/>
      <c r="T45" s="1131"/>
      <c r="U45" s="1131"/>
      <c r="V45" s="1131"/>
      <c r="W45" s="1131"/>
      <c r="X45" s="1131"/>
      <c r="Y45" s="1131"/>
      <c r="Z45" s="1131"/>
      <c r="AA45" s="1131"/>
      <c r="AB45" s="1131"/>
      <c r="AC45" s="1131"/>
      <c r="AD45" s="1131"/>
      <c r="AE45" s="1131"/>
      <c r="AF45" s="1131"/>
      <c r="AG45" s="1131"/>
      <c r="AH45" s="1131"/>
      <c r="AI45" s="1131"/>
      <c r="AK45"/>
      <c r="AL45"/>
    </row>
    <row r="46" spans="1:38" x14ac:dyDescent="0.2">
      <c r="A46" s="1117" t="str">
        <f t="shared" si="6"/>
        <v>TORRE</v>
      </c>
      <c r="B46" s="1117" t="str">
        <f t="shared" si="6"/>
        <v>GARAGEM 05</v>
      </c>
      <c r="C46" s="1117" t="s">
        <v>5191</v>
      </c>
      <c r="D46" s="1117" t="s">
        <v>19</v>
      </c>
      <c r="E46" s="1117" t="s">
        <v>5195</v>
      </c>
      <c r="F46" s="1118">
        <v>2.7</v>
      </c>
      <c r="G46" s="1118">
        <v>1</v>
      </c>
      <c r="H46" s="1118">
        <v>0</v>
      </c>
      <c r="I46" s="1120">
        <f>(F46+H46*F46)*G46</f>
        <v>2.7</v>
      </c>
      <c r="J46" s="1118" t="s">
        <v>788</v>
      </c>
      <c r="K46" s="1121">
        <v>650</v>
      </c>
      <c r="L46" s="1122">
        <f>IF(SUM(F46:K46)=0,SUMIFS($L47:$L$631,$B47:$B$631,$B46,$A47:$A$631,$A46),I46*K46)</f>
        <v>1755.0000000000002</v>
      </c>
      <c r="N46" s="1129"/>
      <c r="O46" s="1129"/>
      <c r="P46" s="1131"/>
      <c r="Q46" s="1131"/>
      <c r="R46" s="1129"/>
      <c r="S46" s="1131"/>
      <c r="T46" s="1131"/>
      <c r="U46" s="1131"/>
      <c r="V46" s="1131"/>
      <c r="W46" s="1131"/>
      <c r="X46" s="1131"/>
      <c r="Y46" s="1131"/>
      <c r="Z46" s="1131"/>
      <c r="AA46" s="1131"/>
      <c r="AB46" s="1131"/>
      <c r="AC46" s="1131"/>
      <c r="AD46" s="1131"/>
      <c r="AE46" s="1131"/>
      <c r="AF46" s="1131"/>
      <c r="AG46" s="1131"/>
      <c r="AH46" s="1131"/>
      <c r="AI46" s="1131"/>
      <c r="AK46"/>
      <c r="AL46"/>
    </row>
    <row r="47" spans="1:38" x14ac:dyDescent="0.2">
      <c r="A47" s="1117" t="str">
        <f t="shared" si="6"/>
        <v>TORRE</v>
      </c>
      <c r="B47" s="1117" t="str">
        <f t="shared" si="6"/>
        <v>GARAGEM 05</v>
      </c>
      <c r="C47" s="1117" t="s">
        <v>5191</v>
      </c>
      <c r="D47" s="1117" t="s">
        <v>19</v>
      </c>
      <c r="E47" s="1117" t="s">
        <v>5216</v>
      </c>
      <c r="F47" s="1118">
        <v>2.7</v>
      </c>
      <c r="G47" s="1118">
        <v>1</v>
      </c>
      <c r="H47" s="1118">
        <v>0</v>
      </c>
      <c r="I47" s="1120">
        <f>(F47+H47*F47)*G47</f>
        <v>2.7</v>
      </c>
      <c r="J47" s="1118" t="s">
        <v>788</v>
      </c>
      <c r="K47" s="1121">
        <v>13</v>
      </c>
      <c r="L47" s="1122">
        <f>IF(SUM(F47:K47)=0,SUMIFS($L48:$L$631,$B48:$B$631,$B47,$A48:$A$631,$A47),I47*K47)</f>
        <v>35.1</v>
      </c>
      <c r="N47" s="1129"/>
      <c r="O47" s="1129"/>
      <c r="P47" s="1131"/>
      <c r="Q47" s="1131"/>
      <c r="R47" s="1129"/>
      <c r="S47" s="1131"/>
      <c r="T47" s="1131"/>
      <c r="U47" s="1131"/>
      <c r="V47" s="1131"/>
      <c r="W47" s="1131"/>
      <c r="X47" s="1131"/>
      <c r="Y47" s="1131"/>
      <c r="Z47" s="1131"/>
      <c r="AA47" s="1131"/>
      <c r="AB47" s="1131"/>
      <c r="AC47" s="1131"/>
      <c r="AD47" s="1131"/>
      <c r="AE47" s="1131"/>
      <c r="AF47" s="1131"/>
      <c r="AG47" s="1131"/>
      <c r="AH47" s="1131"/>
      <c r="AI47" s="1131"/>
      <c r="AK47"/>
      <c r="AL47"/>
    </row>
    <row r="48" spans="1:38" ht="15" thickBot="1" x14ac:dyDescent="0.25">
      <c r="A48" s="1117" t="str">
        <f t="shared" si="6"/>
        <v>TORRE</v>
      </c>
      <c r="B48" s="1117" t="str">
        <f t="shared" si="6"/>
        <v>GARAGEM 05</v>
      </c>
      <c r="C48" s="1117" t="s">
        <v>5191</v>
      </c>
      <c r="D48" s="1117" t="s">
        <v>19</v>
      </c>
      <c r="E48" s="1117" t="s">
        <v>5220</v>
      </c>
      <c r="F48" s="1118">
        <v>2</v>
      </c>
      <c r="G48" s="1118">
        <v>1</v>
      </c>
      <c r="H48" s="1118"/>
      <c r="I48" s="1120">
        <f>(F48+H48*F48)*G48</f>
        <v>2</v>
      </c>
      <c r="J48" s="1118" t="s">
        <v>2382</v>
      </c>
      <c r="K48" s="1121">
        <v>9.9</v>
      </c>
      <c r="L48" s="1122">
        <f>IF(SUM(F48:K48)=0,SUMIFS($L49:$L$631,$B49:$B$631,$B48,$A49:$A$631,$A48),I48*K48)</f>
        <v>19.8</v>
      </c>
      <c r="N48" s="1129"/>
      <c r="O48" s="1129"/>
      <c r="P48" s="1131"/>
      <c r="Q48" s="1131"/>
      <c r="R48" s="1129"/>
      <c r="S48" s="1131"/>
      <c r="T48" s="1131"/>
      <c r="U48" s="1131"/>
      <c r="V48" s="1131"/>
      <c r="W48" s="1131"/>
      <c r="X48" s="1131"/>
      <c r="Y48" s="1131"/>
      <c r="Z48" s="1131"/>
      <c r="AA48" s="1131"/>
      <c r="AB48" s="1131"/>
      <c r="AC48" s="1131"/>
      <c r="AD48" s="1131"/>
      <c r="AE48" s="1131"/>
      <c r="AF48" s="1131"/>
      <c r="AG48" s="1131"/>
      <c r="AH48" s="1131"/>
      <c r="AI48" s="1131"/>
      <c r="AK48"/>
      <c r="AL48"/>
    </row>
    <row r="49" spans="1:38" ht="15" thickTop="1" x14ac:dyDescent="0.2">
      <c r="A49" s="1133" t="s">
        <v>4229</v>
      </c>
      <c r="B49" s="1133" t="s">
        <v>4243</v>
      </c>
      <c r="C49" s="1134"/>
      <c r="D49" s="1135"/>
      <c r="E49" s="1135"/>
      <c r="F49" s="1136"/>
      <c r="G49" s="1136"/>
      <c r="H49" s="1136"/>
      <c r="I49" s="1137"/>
      <c r="J49" s="1136"/>
      <c r="K49" s="1138"/>
      <c r="L49" s="1139">
        <f>IF(SUM(F49:K49)=0,SUMIFS($L50:$L$631,$B50:$B$631,$B49,$A50:$A$631,$A49),I49*K49)</f>
        <v>6633.69</v>
      </c>
      <c r="N49" s="1129"/>
      <c r="O49" s="1129"/>
      <c r="P49" s="1131"/>
      <c r="Q49" s="1131"/>
      <c r="R49" s="1129"/>
      <c r="S49" s="1131"/>
      <c r="T49" s="1131"/>
      <c r="U49" s="1131"/>
      <c r="V49" s="1131"/>
      <c r="W49" s="1131"/>
      <c r="X49" s="1131"/>
      <c r="Y49" s="1131"/>
      <c r="Z49" s="1131"/>
      <c r="AA49" s="1131"/>
      <c r="AB49" s="1131"/>
      <c r="AC49" s="1131"/>
      <c r="AD49" s="1131"/>
      <c r="AE49" s="1131"/>
      <c r="AF49" s="1131"/>
      <c r="AG49" s="1131"/>
      <c r="AH49" s="1131"/>
      <c r="AI49" s="1131"/>
      <c r="AK49"/>
      <c r="AL49"/>
    </row>
    <row r="50" spans="1:38" x14ac:dyDescent="0.2">
      <c r="A50" s="1117" t="str">
        <f t="shared" ref="A50:B58" si="7">A49</f>
        <v>TORRE</v>
      </c>
      <c r="B50" s="1117" t="str">
        <f t="shared" si="7"/>
        <v>GARAGEM 06</v>
      </c>
      <c r="C50" s="1117" t="s">
        <v>5191</v>
      </c>
      <c r="D50" s="1117" t="s">
        <v>19</v>
      </c>
      <c r="E50" s="1117" t="s">
        <v>5192</v>
      </c>
      <c r="F50" s="1118">
        <v>24.8</v>
      </c>
      <c r="G50" s="1118">
        <v>1</v>
      </c>
      <c r="H50" s="1118">
        <v>0</v>
      </c>
      <c r="I50" s="1120">
        <f t="shared" ref="I50:I60" si="8">(F50+H50*F50)*G50</f>
        <v>24.8</v>
      </c>
      <c r="J50" s="1118" t="s">
        <v>788</v>
      </c>
      <c r="K50" s="1121">
        <v>94</v>
      </c>
      <c r="L50" s="1122">
        <f>IF(SUM(F50:K50)=0,SUMIFS($L51:$L$631,$B51:$B$631,$B50,$A51:$A$631,$A50),I50*K50)</f>
        <v>2331.2000000000003</v>
      </c>
      <c r="N50" s="1129"/>
      <c r="O50" s="1129"/>
      <c r="P50" s="1131"/>
      <c r="Q50" s="1131"/>
      <c r="R50" s="1129"/>
      <c r="S50" s="1131"/>
      <c r="T50" s="1131"/>
      <c r="U50" s="1131"/>
      <c r="V50" s="1131"/>
      <c r="W50" s="1131"/>
      <c r="X50" s="1131"/>
      <c r="Y50" s="1131"/>
      <c r="Z50" s="1131"/>
      <c r="AA50" s="1131"/>
      <c r="AB50" s="1131"/>
      <c r="AC50" s="1131"/>
      <c r="AD50" s="1131"/>
      <c r="AE50" s="1131"/>
      <c r="AF50" s="1131"/>
      <c r="AG50" s="1131"/>
      <c r="AH50" s="1131"/>
      <c r="AI50" s="1131"/>
      <c r="AK50"/>
      <c r="AL50"/>
    </row>
    <row r="51" spans="1:38" x14ac:dyDescent="0.2">
      <c r="A51" s="1117" t="str">
        <f t="shared" si="7"/>
        <v>TORRE</v>
      </c>
      <c r="B51" s="1117" t="str">
        <f t="shared" si="7"/>
        <v>GARAGEM 06</v>
      </c>
      <c r="C51" s="1117" t="s">
        <v>5191</v>
      </c>
      <c r="D51" s="1117" t="s">
        <v>19</v>
      </c>
      <c r="E51" s="1117" t="s">
        <v>5195</v>
      </c>
      <c r="F51" s="1118">
        <v>5.2</v>
      </c>
      <c r="G51" s="1118">
        <v>1</v>
      </c>
      <c r="H51" s="1118">
        <v>0</v>
      </c>
      <c r="I51" s="1120">
        <f t="shared" si="8"/>
        <v>5.2</v>
      </c>
      <c r="J51" s="1118" t="s">
        <v>788</v>
      </c>
      <c r="K51" s="1121">
        <v>650</v>
      </c>
      <c r="L51" s="1122">
        <f>IF(SUM(F51:K51)=0,SUMIFS($L52:$L$631,$B52:$B$631,$B51,$A52:$A$631,$A51),I51*K51)</f>
        <v>3380</v>
      </c>
      <c r="N51" s="1129"/>
      <c r="O51" s="1129"/>
      <c r="P51" s="1131"/>
      <c r="Q51" s="1131"/>
      <c r="R51" s="1129"/>
      <c r="S51" s="1131"/>
      <c r="T51" s="1131"/>
      <c r="U51" s="1131"/>
      <c r="V51" s="1131"/>
      <c r="W51" s="1131"/>
      <c r="X51" s="1131"/>
      <c r="Y51" s="1131"/>
      <c r="Z51" s="1131"/>
      <c r="AA51" s="1131"/>
      <c r="AB51" s="1131"/>
      <c r="AC51" s="1131"/>
      <c r="AD51" s="1131"/>
      <c r="AE51" s="1131"/>
      <c r="AF51" s="1131"/>
      <c r="AG51" s="1131"/>
      <c r="AH51" s="1131"/>
      <c r="AI51" s="1131"/>
      <c r="AK51"/>
      <c r="AL51"/>
    </row>
    <row r="52" spans="1:38" x14ac:dyDescent="0.2">
      <c r="A52" s="1117" t="str">
        <f t="shared" si="7"/>
        <v>TORRE</v>
      </c>
      <c r="B52" s="1117" t="str">
        <f t="shared" si="7"/>
        <v>GARAGEM 06</v>
      </c>
      <c r="C52" s="1117" t="s">
        <v>5191</v>
      </c>
      <c r="D52" s="1117" t="s">
        <v>19</v>
      </c>
      <c r="E52" s="1117" t="s">
        <v>5216</v>
      </c>
      <c r="F52" s="1118">
        <v>5.05</v>
      </c>
      <c r="G52" s="1118">
        <v>1</v>
      </c>
      <c r="H52" s="1118">
        <v>0</v>
      </c>
      <c r="I52" s="1120">
        <f t="shared" si="8"/>
        <v>5.05</v>
      </c>
      <c r="J52" s="1118" t="s">
        <v>788</v>
      </c>
      <c r="K52" s="1121">
        <v>13</v>
      </c>
      <c r="L52" s="1122">
        <f>IF(SUM(F52:K52)=0,SUMIFS($L53:$L$631,$B53:$B$631,$B52,$A53:$A$631,$A52),I52*K52)</f>
        <v>65.649999999999991</v>
      </c>
      <c r="N52" s="1129"/>
      <c r="O52" s="1129"/>
      <c r="P52" s="1131"/>
      <c r="Q52" s="1131"/>
      <c r="R52" s="1129"/>
      <c r="S52" s="1131"/>
      <c r="T52" s="1131"/>
      <c r="U52" s="1131"/>
      <c r="V52" s="1131"/>
      <c r="W52" s="1131"/>
      <c r="X52" s="1131"/>
      <c r="Y52" s="1131"/>
      <c r="Z52" s="1131"/>
      <c r="AA52" s="1131"/>
      <c r="AB52" s="1131"/>
      <c r="AC52" s="1131"/>
      <c r="AD52" s="1131"/>
      <c r="AE52" s="1131"/>
      <c r="AF52" s="1131"/>
      <c r="AG52" s="1131"/>
      <c r="AH52" s="1131"/>
      <c r="AI52" s="1131"/>
      <c r="AK52"/>
      <c r="AL52"/>
    </row>
    <row r="53" spans="1:38" x14ac:dyDescent="0.2">
      <c r="A53" s="1117" t="str">
        <f t="shared" si="7"/>
        <v>TORRE</v>
      </c>
      <c r="B53" s="1117" t="str">
        <f t="shared" si="7"/>
        <v>GARAGEM 06</v>
      </c>
      <c r="C53" s="1117" t="s">
        <v>5191</v>
      </c>
      <c r="D53" s="1117" t="s">
        <v>19</v>
      </c>
      <c r="E53" s="1117" t="s">
        <v>5197</v>
      </c>
      <c r="F53" s="1118">
        <v>10</v>
      </c>
      <c r="G53" s="1118">
        <v>1</v>
      </c>
      <c r="H53" s="1118"/>
      <c r="I53" s="1120">
        <f t="shared" si="8"/>
        <v>10</v>
      </c>
      <c r="J53" s="1118" t="s">
        <v>2382</v>
      </c>
      <c r="K53" s="1121">
        <v>14</v>
      </c>
      <c r="L53" s="1122">
        <f>IF(SUM(F53:K53)=0,SUMIFS($L54:$L$631,$B54:$B$631,$B53,$A54:$A$631,$A53),I53*K53)</f>
        <v>140</v>
      </c>
      <c r="N53" s="1129"/>
      <c r="O53" s="1129"/>
      <c r="P53" s="1131"/>
      <c r="Q53" s="1131"/>
      <c r="R53" s="1129"/>
      <c r="S53" s="1131"/>
      <c r="T53" s="1131"/>
      <c r="U53" s="1131"/>
      <c r="V53" s="1131"/>
      <c r="W53" s="1131"/>
      <c r="X53" s="1131"/>
      <c r="Y53" s="1131"/>
      <c r="Z53" s="1131"/>
      <c r="AA53" s="1131"/>
      <c r="AB53" s="1131"/>
      <c r="AC53" s="1131"/>
      <c r="AD53" s="1131"/>
      <c r="AE53" s="1131"/>
      <c r="AF53" s="1131"/>
      <c r="AG53" s="1131"/>
      <c r="AH53" s="1131"/>
      <c r="AI53" s="1131"/>
      <c r="AK53"/>
      <c r="AL53"/>
    </row>
    <row r="54" spans="1:38" x14ac:dyDescent="0.2">
      <c r="A54" s="1117" t="str">
        <f t="shared" si="7"/>
        <v>TORRE</v>
      </c>
      <c r="B54" s="1117" t="str">
        <f t="shared" si="7"/>
        <v>GARAGEM 06</v>
      </c>
      <c r="C54" s="1117" t="s">
        <v>5191</v>
      </c>
      <c r="D54" s="1117" t="s">
        <v>19</v>
      </c>
      <c r="E54" s="1117" t="s">
        <v>5198</v>
      </c>
      <c r="F54" s="1118">
        <v>1</v>
      </c>
      <c r="G54" s="1118">
        <v>1</v>
      </c>
      <c r="H54" s="1118"/>
      <c r="I54" s="1120">
        <f t="shared" si="8"/>
        <v>1</v>
      </c>
      <c r="J54" s="1118" t="s">
        <v>2382</v>
      </c>
      <c r="K54" s="1121">
        <v>23.9</v>
      </c>
      <c r="L54" s="1122">
        <f>IF(SUM(F54:K54)=0,SUMIFS($L55:$L$631,$B55:$B$631,$B54,$A55:$A$631,$A54),I54*K54)</f>
        <v>23.9</v>
      </c>
      <c r="N54" s="1129"/>
      <c r="O54" s="1129"/>
      <c r="P54" s="1131"/>
      <c r="Q54" s="1131"/>
      <c r="R54" s="1129"/>
      <c r="S54" s="1131"/>
      <c r="T54" s="1131"/>
      <c r="U54" s="1131"/>
      <c r="V54" s="1131"/>
      <c r="W54" s="1131"/>
      <c r="X54" s="1131"/>
      <c r="Y54" s="1131"/>
      <c r="Z54" s="1131"/>
      <c r="AA54" s="1131"/>
      <c r="AB54" s="1131"/>
      <c r="AC54" s="1131"/>
      <c r="AD54" s="1131"/>
      <c r="AE54" s="1131"/>
      <c r="AF54" s="1131"/>
      <c r="AG54" s="1131"/>
      <c r="AH54" s="1131"/>
      <c r="AI54" s="1131"/>
      <c r="AK54"/>
      <c r="AL54"/>
    </row>
    <row r="55" spans="1:38" x14ac:dyDescent="0.2">
      <c r="A55" s="1117" t="str">
        <f t="shared" si="7"/>
        <v>TORRE</v>
      </c>
      <c r="B55" s="1117" t="str">
        <f t="shared" si="7"/>
        <v>GARAGEM 06</v>
      </c>
      <c r="C55" s="1117" t="s">
        <v>5191</v>
      </c>
      <c r="D55" s="1117" t="s">
        <v>19</v>
      </c>
      <c r="E55" s="1117" t="s">
        <v>5221</v>
      </c>
      <c r="F55" s="1118">
        <v>1</v>
      </c>
      <c r="G55" s="1118">
        <v>1</v>
      </c>
      <c r="H55" s="1118"/>
      <c r="I55" s="1120">
        <f t="shared" si="8"/>
        <v>1</v>
      </c>
      <c r="J55" s="1118" t="s">
        <v>2382</v>
      </c>
      <c r="K55" s="1121">
        <v>31</v>
      </c>
      <c r="L55" s="1122">
        <f>IF(SUM(F55:K55)=0,SUMIFS($L56:$L$631,$B56:$B$631,$B55,$A56:$A$631,$A55),I55*K55)</f>
        <v>31</v>
      </c>
      <c r="N55" s="1129"/>
      <c r="O55" s="1129"/>
      <c r="P55" s="1131"/>
      <c r="Q55" s="1131"/>
      <c r="R55" s="1129"/>
      <c r="S55" s="1131"/>
      <c r="T55" s="1131"/>
      <c r="U55" s="1131"/>
      <c r="V55" s="1131"/>
      <c r="W55" s="1131"/>
      <c r="X55" s="1131"/>
      <c r="Y55" s="1131"/>
      <c r="Z55" s="1131"/>
      <c r="AA55" s="1131"/>
      <c r="AB55" s="1131"/>
      <c r="AC55" s="1131"/>
      <c r="AD55" s="1131"/>
      <c r="AE55" s="1131"/>
      <c r="AF55" s="1131"/>
      <c r="AG55" s="1131"/>
      <c r="AH55" s="1131"/>
      <c r="AI55" s="1131"/>
      <c r="AK55"/>
      <c r="AL55"/>
    </row>
    <row r="56" spans="1:38" x14ac:dyDescent="0.2">
      <c r="A56" s="1117" t="str">
        <f t="shared" si="7"/>
        <v>TORRE</v>
      </c>
      <c r="B56" s="1117" t="str">
        <f t="shared" si="7"/>
        <v>GARAGEM 06</v>
      </c>
      <c r="C56" s="1117" t="s">
        <v>5191</v>
      </c>
      <c r="D56" s="1117" t="s">
        <v>19</v>
      </c>
      <c r="E56" s="1117" t="s">
        <v>5222</v>
      </c>
      <c r="F56" s="1118">
        <v>1</v>
      </c>
      <c r="G56" s="1118">
        <v>1</v>
      </c>
      <c r="H56" s="1118"/>
      <c r="I56" s="1120">
        <f t="shared" si="8"/>
        <v>1</v>
      </c>
      <c r="J56" s="1118" t="s">
        <v>2382</v>
      </c>
      <c r="K56" s="1121">
        <v>15.5</v>
      </c>
      <c r="L56" s="1122">
        <f>IF(SUM(F56:K56)=0,SUMIFS($L57:$L$631,$B57:$B$631,$B56,$A57:$A$631,$A56),I56*K56)</f>
        <v>15.5</v>
      </c>
      <c r="N56" s="1129"/>
      <c r="O56" s="1129"/>
      <c r="P56" s="1131"/>
      <c r="Q56" s="1131"/>
      <c r="R56" s="1129"/>
      <c r="S56" s="1131"/>
      <c r="T56" s="1131"/>
      <c r="U56" s="1131"/>
      <c r="V56" s="1131"/>
      <c r="W56" s="1131"/>
      <c r="X56" s="1131"/>
      <c r="Y56" s="1131"/>
      <c r="Z56" s="1131"/>
      <c r="AA56" s="1131"/>
      <c r="AB56" s="1131"/>
      <c r="AC56" s="1131"/>
      <c r="AD56" s="1131"/>
      <c r="AE56" s="1131"/>
      <c r="AF56" s="1131"/>
      <c r="AG56" s="1131"/>
      <c r="AH56" s="1131"/>
      <c r="AI56" s="1131"/>
      <c r="AK56"/>
      <c r="AL56"/>
    </row>
    <row r="57" spans="1:38" x14ac:dyDescent="0.2">
      <c r="A57" s="1117" t="str">
        <f t="shared" si="7"/>
        <v>TORRE</v>
      </c>
      <c r="B57" s="1117" t="str">
        <f t="shared" si="7"/>
        <v>GARAGEM 06</v>
      </c>
      <c r="C57" s="1117" t="s">
        <v>5191</v>
      </c>
      <c r="D57" s="1117" t="s">
        <v>19</v>
      </c>
      <c r="E57" s="1117" t="s">
        <v>5207</v>
      </c>
      <c r="F57" s="1118">
        <v>1</v>
      </c>
      <c r="G57" s="1118">
        <v>1</v>
      </c>
      <c r="H57" s="1118"/>
      <c r="I57" s="1120">
        <f t="shared" si="8"/>
        <v>1</v>
      </c>
      <c r="J57" s="1118" t="s">
        <v>2382</v>
      </c>
      <c r="K57" s="1121">
        <v>49.44</v>
      </c>
      <c r="L57" s="1122">
        <f>IF(SUM(F57:K57)=0,SUMIFS($L58:$L$631,$B58:$B$631,$B57,$A58:$A$631,$A57),I57*K57)</f>
        <v>49.44</v>
      </c>
      <c r="N57" s="1129"/>
      <c r="O57" s="1129"/>
      <c r="P57" s="1131"/>
      <c r="Q57" s="1131"/>
      <c r="R57" s="1129"/>
      <c r="S57" s="1131"/>
      <c r="T57" s="1131"/>
      <c r="U57" s="1131"/>
      <c r="V57" s="1131"/>
      <c r="W57" s="1131"/>
      <c r="X57" s="1131"/>
      <c r="Y57" s="1131"/>
      <c r="Z57" s="1131"/>
      <c r="AA57" s="1131"/>
      <c r="AB57" s="1131"/>
      <c r="AC57" s="1131"/>
      <c r="AD57" s="1131"/>
      <c r="AE57" s="1131"/>
      <c r="AF57" s="1131"/>
      <c r="AG57" s="1131"/>
      <c r="AH57" s="1131"/>
      <c r="AI57" s="1131"/>
      <c r="AK57"/>
      <c r="AL57"/>
    </row>
    <row r="58" spans="1:38" x14ac:dyDescent="0.2">
      <c r="A58" s="1117" t="str">
        <f t="shared" si="7"/>
        <v>TORRE</v>
      </c>
      <c r="B58" s="1117" t="str">
        <f t="shared" si="7"/>
        <v>GARAGEM 06</v>
      </c>
      <c r="C58" s="1117" t="s">
        <v>5191</v>
      </c>
      <c r="D58" s="1117" t="s">
        <v>19</v>
      </c>
      <c r="E58" s="1117" t="s">
        <v>5211</v>
      </c>
      <c r="F58" s="1118">
        <v>1</v>
      </c>
      <c r="G58" s="1118">
        <v>1</v>
      </c>
      <c r="H58" s="1118"/>
      <c r="I58" s="1120">
        <f t="shared" si="8"/>
        <v>1</v>
      </c>
      <c r="J58" s="1118" t="s">
        <v>2382</v>
      </c>
      <c r="K58" s="1121">
        <v>66</v>
      </c>
      <c r="L58" s="1122">
        <f>IF(SUM(F58:K58)=0,SUMIFS($L61:$L$631,$B61:$B$631,$B58,$A61:$A$631,$A58),I58*K58)</f>
        <v>66</v>
      </c>
      <c r="N58" s="1129"/>
      <c r="O58" s="1129"/>
      <c r="P58" s="1131"/>
      <c r="Q58" s="1131"/>
      <c r="R58" s="1129"/>
      <c r="S58" s="1131"/>
      <c r="T58" s="1131"/>
      <c r="U58" s="1131"/>
      <c r="V58" s="1131"/>
      <c r="W58" s="1131"/>
      <c r="X58" s="1131"/>
      <c r="Y58" s="1131"/>
      <c r="Z58" s="1131"/>
      <c r="AA58" s="1131"/>
      <c r="AB58" s="1131"/>
      <c r="AC58" s="1131"/>
      <c r="AD58" s="1131"/>
      <c r="AE58" s="1131"/>
      <c r="AF58" s="1131"/>
      <c r="AG58" s="1131"/>
      <c r="AH58" s="1131"/>
      <c r="AI58" s="1131"/>
      <c r="AK58"/>
      <c r="AL58"/>
    </row>
    <row r="59" spans="1:38" x14ac:dyDescent="0.2">
      <c r="A59" s="1117" t="str">
        <f>A56</f>
        <v>TORRE</v>
      </c>
      <c r="B59" s="1117" t="str">
        <f>B56</f>
        <v>GARAGEM 06</v>
      </c>
      <c r="C59" s="1117" t="s">
        <v>5191</v>
      </c>
      <c r="D59" s="1117" t="s">
        <v>5212</v>
      </c>
      <c r="E59" s="1117" t="s">
        <v>5213</v>
      </c>
      <c r="F59" s="1263">
        <v>1</v>
      </c>
      <c r="G59" s="1118">
        <v>1</v>
      </c>
      <c r="H59" s="1263">
        <v>0</v>
      </c>
      <c r="I59" s="1120">
        <f t="shared" si="8"/>
        <v>1</v>
      </c>
      <c r="J59" s="1263" t="s">
        <v>2382</v>
      </c>
      <c r="K59" s="1121">
        <v>406</v>
      </c>
      <c r="L59" s="1122">
        <f>IF(SUM(F59:K59)=0,SUMIFS($L60:$L$631,$B60:$B$631,$B59,$A60:$A$631,$A59),I59*K59)</f>
        <v>406</v>
      </c>
      <c r="N59" s="1129"/>
      <c r="O59" s="1129"/>
      <c r="P59" s="1131"/>
      <c r="Q59" s="1131"/>
      <c r="R59" s="1129"/>
      <c r="S59" s="1131"/>
      <c r="T59" s="1131"/>
      <c r="U59" s="1131"/>
      <c r="V59" s="1131"/>
      <c r="W59" s="1131"/>
      <c r="X59" s="1131"/>
      <c r="Y59" s="1131"/>
      <c r="Z59" s="1131"/>
      <c r="AA59" s="1131"/>
      <c r="AB59" s="1131"/>
      <c r="AC59" s="1131"/>
      <c r="AD59" s="1131"/>
      <c r="AE59" s="1131"/>
      <c r="AF59" s="1131"/>
      <c r="AG59" s="1131"/>
      <c r="AH59" s="1131"/>
      <c r="AI59" s="1131"/>
      <c r="AK59"/>
      <c r="AL59"/>
    </row>
    <row r="60" spans="1:38" ht="15" thickBot="1" x14ac:dyDescent="0.25">
      <c r="A60" s="1117" t="str">
        <f>A57</f>
        <v>TORRE</v>
      </c>
      <c r="B60" s="1117" t="str">
        <f>B57</f>
        <v>GARAGEM 06</v>
      </c>
      <c r="C60" s="1117" t="s">
        <v>5191</v>
      </c>
      <c r="D60" s="1117" t="s">
        <v>19</v>
      </c>
      <c r="E60" s="1117" t="s">
        <v>5214</v>
      </c>
      <c r="F60" s="1263">
        <v>1</v>
      </c>
      <c r="G60" s="1118">
        <v>1</v>
      </c>
      <c r="H60" s="1263">
        <v>0</v>
      </c>
      <c r="I60" s="1120">
        <f t="shared" si="8"/>
        <v>1</v>
      </c>
      <c r="J60" s="1263" t="s">
        <v>2382</v>
      </c>
      <c r="K60" s="1121">
        <v>125</v>
      </c>
      <c r="L60" s="1122">
        <f>IF(SUM(F60:K60)=0,SUMIFS($L61:$L$631,$B61:$B$631,$B60,$A61:$A$631,$A60),I60*K60)</f>
        <v>125</v>
      </c>
      <c r="N60" s="1129"/>
      <c r="O60" s="1129"/>
      <c r="P60" s="1131"/>
      <c r="Q60" s="1131"/>
      <c r="R60" s="1129"/>
      <c r="S60" s="1131"/>
      <c r="T60" s="1131"/>
      <c r="U60" s="1131"/>
      <c r="V60" s="1131"/>
      <c r="W60" s="1131"/>
      <c r="X60" s="1131"/>
      <c r="Y60" s="1131"/>
      <c r="Z60" s="1131"/>
      <c r="AA60" s="1131"/>
      <c r="AB60" s="1131"/>
      <c r="AC60" s="1131"/>
      <c r="AD60" s="1131"/>
      <c r="AE60" s="1131"/>
      <c r="AF60" s="1131"/>
      <c r="AG60" s="1131"/>
      <c r="AH60" s="1131"/>
      <c r="AI60" s="1131"/>
      <c r="AK60"/>
      <c r="AL60"/>
    </row>
    <row r="61" spans="1:38" ht="15" thickTop="1" x14ac:dyDescent="0.2">
      <c r="A61" s="1133" t="s">
        <v>4229</v>
      </c>
      <c r="B61" s="1133" t="s">
        <v>4244</v>
      </c>
      <c r="C61" s="1134"/>
      <c r="D61" s="1135"/>
      <c r="E61" s="1135"/>
      <c r="F61" s="1136"/>
      <c r="G61" s="1136"/>
      <c r="H61" s="1136"/>
      <c r="I61" s="1137"/>
      <c r="J61" s="1136"/>
      <c r="K61" s="1138"/>
      <c r="L61" s="1139">
        <f>IF(SUM(F61:K61)=0,SUMIFS($L62:$L$631,$B62:$B$631,$B61,$A62:$A$631,$A61),I61*K61)</f>
        <v>8275.4399999999987</v>
      </c>
      <c r="N61" s="1129"/>
      <c r="O61" s="1129"/>
      <c r="P61" s="1131"/>
      <c r="Q61" s="1131"/>
      <c r="R61" s="1129"/>
      <c r="S61" s="1131"/>
      <c r="T61" s="1131"/>
      <c r="U61" s="1131"/>
      <c r="V61" s="1131"/>
      <c r="W61" s="1131"/>
      <c r="X61" s="1131"/>
      <c r="Y61" s="1131"/>
      <c r="Z61" s="1131"/>
      <c r="AA61" s="1131"/>
      <c r="AB61" s="1131"/>
      <c r="AC61" s="1131"/>
      <c r="AD61" s="1131"/>
      <c r="AE61" s="1131"/>
      <c r="AF61" s="1131"/>
      <c r="AG61" s="1131"/>
      <c r="AH61" s="1131"/>
      <c r="AI61" s="1131"/>
      <c r="AK61"/>
      <c r="AL61"/>
    </row>
    <row r="62" spans="1:38" x14ac:dyDescent="0.2">
      <c r="A62" s="1117" t="str">
        <f t="shared" ref="A62:B76" si="9">A61</f>
        <v>TORRE</v>
      </c>
      <c r="B62" s="1117" t="str">
        <f t="shared" si="9"/>
        <v>LAZER</v>
      </c>
      <c r="C62" s="1117" t="s">
        <v>5191</v>
      </c>
      <c r="D62" s="1117" t="s">
        <v>19</v>
      </c>
      <c r="E62" s="1117" t="s">
        <v>5192</v>
      </c>
      <c r="F62" s="1118">
        <v>11.75</v>
      </c>
      <c r="G62" s="1118">
        <v>1</v>
      </c>
      <c r="H62" s="1118">
        <v>0</v>
      </c>
      <c r="I62" s="1120">
        <f t="shared" ref="I62:I76" si="10">(F62+H62*F62)*G62</f>
        <v>11.75</v>
      </c>
      <c r="J62" s="1118" t="s">
        <v>788</v>
      </c>
      <c r="K62" s="1121">
        <v>94</v>
      </c>
      <c r="L62" s="1122">
        <f>IF(SUM(F62:K62)=0,SUMIFS($L63:$L$631,$B63:$B$631,$B62,$A63:$A$631,$A62),I62*K62)</f>
        <v>1104.5</v>
      </c>
      <c r="N62" s="1129"/>
      <c r="O62" s="1129"/>
      <c r="P62" s="1131"/>
      <c r="Q62" s="1131"/>
      <c r="R62" s="1129"/>
      <c r="S62" s="1131"/>
      <c r="T62" s="1131"/>
      <c r="U62" s="1131"/>
      <c r="V62" s="1131"/>
      <c r="W62" s="1131"/>
      <c r="X62" s="1131"/>
      <c r="Y62" s="1131"/>
      <c r="Z62" s="1131"/>
      <c r="AA62" s="1131"/>
      <c r="AB62" s="1131"/>
      <c r="AC62" s="1131"/>
      <c r="AD62" s="1131"/>
      <c r="AE62" s="1131"/>
      <c r="AF62" s="1131"/>
      <c r="AG62" s="1131"/>
      <c r="AH62" s="1131"/>
      <c r="AI62" s="1131"/>
      <c r="AK62"/>
      <c r="AL62"/>
    </row>
    <row r="63" spans="1:38" x14ac:dyDescent="0.2">
      <c r="A63" s="1117" t="str">
        <f t="shared" si="9"/>
        <v>TORRE</v>
      </c>
      <c r="B63" s="1117" t="str">
        <f t="shared" si="9"/>
        <v>LAZER</v>
      </c>
      <c r="C63" s="1117" t="s">
        <v>5191</v>
      </c>
      <c r="D63" s="1117" t="s">
        <v>19</v>
      </c>
      <c r="E63" s="1117" t="s">
        <v>5195</v>
      </c>
      <c r="F63" s="1118">
        <v>3.25</v>
      </c>
      <c r="G63" s="1118">
        <v>1</v>
      </c>
      <c r="H63" s="1118">
        <v>0</v>
      </c>
      <c r="I63" s="1120">
        <f t="shared" si="10"/>
        <v>3.25</v>
      </c>
      <c r="J63" s="1118" t="s">
        <v>788</v>
      </c>
      <c r="K63" s="1121">
        <v>650</v>
      </c>
      <c r="L63" s="1122">
        <f>IF(SUM(F63:K63)=0,SUMIFS($L64:$L$631,$B64:$B$631,$B63,$A64:$A$631,$A63),I63*K63)</f>
        <v>2112.5</v>
      </c>
      <c r="N63" s="1129"/>
      <c r="O63" s="1129"/>
      <c r="P63" s="1131"/>
      <c r="Q63" s="1131"/>
      <c r="R63" s="1129"/>
      <c r="S63" s="1131"/>
      <c r="T63" s="1131"/>
      <c r="U63" s="1131"/>
      <c r="V63" s="1131"/>
      <c r="W63" s="1131"/>
      <c r="X63" s="1131"/>
      <c r="Y63" s="1131"/>
      <c r="Z63" s="1131"/>
      <c r="AA63" s="1131"/>
      <c r="AB63" s="1131"/>
      <c r="AC63" s="1131"/>
      <c r="AD63" s="1131"/>
      <c r="AE63" s="1131"/>
      <c r="AF63" s="1131"/>
      <c r="AG63" s="1131"/>
      <c r="AH63" s="1131"/>
      <c r="AI63" s="1131"/>
      <c r="AK63"/>
      <c r="AL63"/>
    </row>
    <row r="64" spans="1:38" x14ac:dyDescent="0.2">
      <c r="A64" s="1117" t="str">
        <f t="shared" si="9"/>
        <v>TORRE</v>
      </c>
      <c r="B64" s="1117" t="str">
        <f t="shared" si="9"/>
        <v>LAZER</v>
      </c>
      <c r="C64" s="1117" t="s">
        <v>5191</v>
      </c>
      <c r="D64" s="1117" t="s">
        <v>19</v>
      </c>
      <c r="E64" s="1117" t="s">
        <v>5216</v>
      </c>
      <c r="F64" s="1118">
        <v>3.25</v>
      </c>
      <c r="G64" s="1118">
        <v>1</v>
      </c>
      <c r="H64" s="1118">
        <v>0</v>
      </c>
      <c r="I64" s="1120">
        <f t="shared" si="10"/>
        <v>3.25</v>
      </c>
      <c r="J64" s="1118" t="s">
        <v>788</v>
      </c>
      <c r="K64" s="1121">
        <v>13</v>
      </c>
      <c r="L64" s="1122">
        <f>IF(SUM(F64:K64)=0,SUMIFS($L65:$L$631,$B65:$B$631,$B64,$A65:$A$631,$A64),I64*K64)</f>
        <v>42.25</v>
      </c>
      <c r="N64" s="1129"/>
      <c r="O64" s="1129"/>
      <c r="P64" s="1131"/>
      <c r="Q64" s="1131"/>
      <c r="R64" s="1129"/>
      <c r="S64" s="1131"/>
      <c r="T64" s="1131"/>
      <c r="U64" s="1131"/>
      <c r="V64" s="1131"/>
      <c r="W64" s="1131"/>
      <c r="X64" s="1131"/>
      <c r="Y64" s="1131"/>
      <c r="Z64" s="1131"/>
      <c r="AA64" s="1131"/>
      <c r="AB64" s="1131"/>
      <c r="AC64" s="1131"/>
      <c r="AD64" s="1131"/>
      <c r="AE64" s="1131"/>
      <c r="AF64" s="1131"/>
      <c r="AG64" s="1131"/>
      <c r="AH64" s="1131"/>
      <c r="AI64" s="1131"/>
      <c r="AK64"/>
      <c r="AL64"/>
    </row>
    <row r="65" spans="1:38" x14ac:dyDescent="0.2">
      <c r="A65" s="1117" t="str">
        <f t="shared" si="9"/>
        <v>TORRE</v>
      </c>
      <c r="B65" s="1117" t="str">
        <f t="shared" si="9"/>
        <v>LAZER</v>
      </c>
      <c r="C65" s="1117" t="s">
        <v>5191</v>
      </c>
      <c r="D65" s="1117" t="s">
        <v>19</v>
      </c>
      <c r="E65" s="1117" t="s">
        <v>5193</v>
      </c>
      <c r="F65" s="1118">
        <v>21.15</v>
      </c>
      <c r="G65" s="1118">
        <v>1</v>
      </c>
      <c r="H65" s="1118"/>
      <c r="I65" s="1120">
        <f t="shared" si="10"/>
        <v>21.15</v>
      </c>
      <c r="J65" s="1118" t="s">
        <v>788</v>
      </c>
      <c r="K65" s="1121">
        <v>157</v>
      </c>
      <c r="L65" s="1122">
        <f>IF(SUM(F65:K65)=0,SUMIFS($L66:$L$631,$B66:$B$631,$B65,$A66:$A$631,$A65),I65*K65)</f>
        <v>3320.5499999999997</v>
      </c>
      <c r="N65" s="1129"/>
      <c r="O65" s="1129"/>
      <c r="P65" s="1131"/>
      <c r="Q65" s="1131"/>
      <c r="R65" s="1129"/>
      <c r="S65" s="1131"/>
      <c r="T65" s="1131"/>
      <c r="U65" s="1131"/>
      <c r="V65" s="1131"/>
      <c r="W65" s="1131"/>
      <c r="X65" s="1131"/>
      <c r="Y65" s="1131"/>
      <c r="Z65" s="1131"/>
      <c r="AA65" s="1131"/>
      <c r="AB65" s="1131"/>
      <c r="AC65" s="1131"/>
      <c r="AD65" s="1131"/>
      <c r="AE65" s="1131"/>
      <c r="AF65" s="1131"/>
      <c r="AG65" s="1131"/>
      <c r="AH65" s="1131"/>
      <c r="AI65" s="1131"/>
      <c r="AK65"/>
      <c r="AL65"/>
    </row>
    <row r="66" spans="1:38" x14ac:dyDescent="0.2">
      <c r="A66" s="1117" t="str">
        <f t="shared" si="9"/>
        <v>TORRE</v>
      </c>
      <c r="B66" s="1117" t="str">
        <f t="shared" si="9"/>
        <v>LAZER</v>
      </c>
      <c r="C66" s="1117" t="s">
        <v>5191</v>
      </c>
      <c r="D66" s="1117" t="s">
        <v>19</v>
      </c>
      <c r="E66" s="1117" t="s">
        <v>5197</v>
      </c>
      <c r="F66" s="1118">
        <v>9</v>
      </c>
      <c r="G66" s="1118">
        <v>1</v>
      </c>
      <c r="H66" s="1118"/>
      <c r="I66" s="1120">
        <f t="shared" si="10"/>
        <v>9</v>
      </c>
      <c r="J66" s="1118" t="s">
        <v>2382</v>
      </c>
      <c r="K66" s="1121">
        <v>14</v>
      </c>
      <c r="L66" s="1122">
        <f>IF(SUM(F66:K66)=0,SUMIFS($L67:$L$631,$B67:$B$631,$B66,$A67:$A$631,$A66),I66*K66)</f>
        <v>126</v>
      </c>
      <c r="N66" s="1129"/>
      <c r="O66" s="1129"/>
      <c r="P66" s="1131"/>
      <c r="Q66" s="1131"/>
      <c r="R66" s="1129"/>
      <c r="S66" s="1131"/>
      <c r="T66" s="1131"/>
      <c r="U66" s="1131"/>
      <c r="V66" s="1131"/>
      <c r="W66" s="1131"/>
      <c r="X66" s="1131"/>
      <c r="Y66" s="1131"/>
      <c r="Z66" s="1131"/>
      <c r="AA66" s="1131"/>
      <c r="AB66" s="1131"/>
      <c r="AC66" s="1131"/>
      <c r="AD66" s="1131"/>
      <c r="AE66" s="1131"/>
      <c r="AF66" s="1131"/>
      <c r="AG66" s="1131"/>
      <c r="AH66" s="1131"/>
      <c r="AI66" s="1131"/>
      <c r="AK66"/>
      <c r="AL66"/>
    </row>
    <row r="67" spans="1:38" x14ac:dyDescent="0.2">
      <c r="A67" s="1117" t="str">
        <f t="shared" si="9"/>
        <v>TORRE</v>
      </c>
      <c r="B67" s="1117" t="str">
        <f t="shared" si="9"/>
        <v>LAZER</v>
      </c>
      <c r="C67" s="1117" t="s">
        <v>5191</v>
      </c>
      <c r="D67" s="1117" t="s">
        <v>19</v>
      </c>
      <c r="E67" s="1117" t="s">
        <v>5198</v>
      </c>
      <c r="F67" s="1118">
        <v>6</v>
      </c>
      <c r="G67" s="1118">
        <v>1</v>
      </c>
      <c r="H67" s="1118"/>
      <c r="I67" s="1120">
        <f t="shared" si="10"/>
        <v>6</v>
      </c>
      <c r="J67" s="1118" t="s">
        <v>2382</v>
      </c>
      <c r="K67" s="1121">
        <v>23.9</v>
      </c>
      <c r="L67" s="1122">
        <f>IF(SUM(F67:K67)=0,SUMIFS($L68:$L$631,$B68:$B$631,$B67,$A68:$A$631,$A67),I67*K67)</f>
        <v>143.39999999999998</v>
      </c>
      <c r="N67" s="1129"/>
      <c r="O67" s="1129"/>
      <c r="P67" s="1131"/>
      <c r="Q67" s="1131"/>
      <c r="R67" s="1129"/>
      <c r="S67" s="1131"/>
      <c r="T67" s="1131"/>
      <c r="U67" s="1131"/>
      <c r="V67" s="1131"/>
      <c r="W67" s="1131"/>
      <c r="X67" s="1131"/>
      <c r="Y67" s="1131"/>
      <c r="Z67" s="1131"/>
      <c r="AA67" s="1131"/>
      <c r="AB67" s="1131"/>
      <c r="AC67" s="1131"/>
      <c r="AD67" s="1131"/>
      <c r="AE67" s="1131"/>
      <c r="AF67" s="1131"/>
      <c r="AG67" s="1131"/>
      <c r="AH67" s="1131"/>
      <c r="AI67" s="1131"/>
      <c r="AK67"/>
      <c r="AL67"/>
    </row>
    <row r="68" spans="1:38" x14ac:dyDescent="0.2">
      <c r="A68" s="1117" t="str">
        <f t="shared" si="9"/>
        <v>TORRE</v>
      </c>
      <c r="B68" s="1117" t="str">
        <f t="shared" si="9"/>
        <v>LAZER</v>
      </c>
      <c r="C68" s="1117" t="s">
        <v>5191</v>
      </c>
      <c r="D68" s="1117" t="s">
        <v>19</v>
      </c>
      <c r="E68" s="1117" t="s">
        <v>5223</v>
      </c>
      <c r="F68" s="1118">
        <v>1</v>
      </c>
      <c r="G68" s="1118">
        <v>1</v>
      </c>
      <c r="H68" s="1118"/>
      <c r="I68" s="1120">
        <f t="shared" si="10"/>
        <v>1</v>
      </c>
      <c r="J68" s="1118" t="s">
        <v>2382</v>
      </c>
      <c r="K68" s="1121">
        <v>48.5</v>
      </c>
      <c r="L68" s="1122">
        <f>IF(SUM(F68:K68)=0,SUMIFS($L77:$L$631,$B77:$B$631,$B68,$A77:$A$631,$A68),I68*K68)</f>
        <v>48.5</v>
      </c>
      <c r="N68" s="1129"/>
      <c r="O68" s="1129"/>
      <c r="P68" s="1131"/>
      <c r="Q68" s="1131"/>
      <c r="R68" s="1129"/>
      <c r="S68" s="1131"/>
      <c r="T68" s="1131"/>
      <c r="U68" s="1131"/>
      <c r="V68" s="1131"/>
      <c r="W68" s="1131"/>
      <c r="X68" s="1131"/>
      <c r="Y68" s="1131"/>
      <c r="Z68" s="1131"/>
      <c r="AA68" s="1131"/>
      <c r="AB68" s="1131"/>
      <c r="AC68" s="1131"/>
      <c r="AD68" s="1131"/>
      <c r="AE68" s="1131"/>
      <c r="AF68" s="1131"/>
      <c r="AG68" s="1131"/>
      <c r="AH68" s="1131"/>
      <c r="AI68" s="1131"/>
      <c r="AK68"/>
      <c r="AL68"/>
    </row>
    <row r="69" spans="1:38" x14ac:dyDescent="0.2">
      <c r="A69" s="1117" t="str">
        <f t="shared" si="9"/>
        <v>TORRE</v>
      </c>
      <c r="B69" s="1117" t="str">
        <f t="shared" si="9"/>
        <v>LAZER</v>
      </c>
      <c r="C69" s="1117" t="s">
        <v>5191</v>
      </c>
      <c r="D69" s="1117" t="s">
        <v>19</v>
      </c>
      <c r="E69" s="1117" t="s">
        <v>5224</v>
      </c>
      <c r="F69" s="1118">
        <v>2</v>
      </c>
      <c r="G69" s="1118">
        <v>1</v>
      </c>
      <c r="H69" s="1118"/>
      <c r="I69" s="1120">
        <f t="shared" si="10"/>
        <v>2</v>
      </c>
      <c r="J69" s="1118" t="s">
        <v>2382</v>
      </c>
      <c r="K69" s="1121">
        <v>52.9</v>
      </c>
      <c r="L69" s="1122">
        <f>IF(SUM(F69:K69)=0,SUMIFS($L77:$L$631,$B77:$B$631,$B69,$A77:$A$631,$A69),I69*K69)</f>
        <v>105.8</v>
      </c>
      <c r="N69" s="1129"/>
      <c r="O69" s="1129"/>
      <c r="P69" s="1131"/>
      <c r="Q69" s="1131"/>
      <c r="R69" s="1129"/>
      <c r="S69" s="1131"/>
      <c r="T69" s="1131"/>
      <c r="U69" s="1131"/>
      <c r="V69" s="1131"/>
      <c r="W69" s="1131"/>
      <c r="X69" s="1131"/>
      <c r="Y69" s="1131"/>
      <c r="Z69" s="1131"/>
      <c r="AA69" s="1131"/>
      <c r="AB69" s="1131"/>
      <c r="AC69" s="1131"/>
      <c r="AD69" s="1131"/>
      <c r="AE69" s="1131"/>
      <c r="AF69" s="1131"/>
      <c r="AG69" s="1131"/>
      <c r="AH69" s="1131"/>
      <c r="AI69" s="1131"/>
      <c r="AK69"/>
      <c r="AL69"/>
    </row>
    <row r="70" spans="1:38" x14ac:dyDescent="0.2">
      <c r="A70" s="1117" t="str">
        <f t="shared" si="9"/>
        <v>TORRE</v>
      </c>
      <c r="B70" s="1117" t="str">
        <f t="shared" si="9"/>
        <v>LAZER</v>
      </c>
      <c r="C70" s="1117" t="s">
        <v>5191</v>
      </c>
      <c r="D70" s="1117" t="s">
        <v>19</v>
      </c>
      <c r="E70" s="1117" t="s">
        <v>5221</v>
      </c>
      <c r="F70" s="1118">
        <v>1</v>
      </c>
      <c r="G70" s="1118">
        <v>1</v>
      </c>
      <c r="H70" s="1118"/>
      <c r="I70" s="1120">
        <f t="shared" si="10"/>
        <v>1</v>
      </c>
      <c r="J70" s="1118" t="s">
        <v>2382</v>
      </c>
      <c r="K70" s="1121">
        <v>31</v>
      </c>
      <c r="L70" s="1122">
        <f>IF(SUM(F70:K70)=0,SUMIFS($L78:$L$631,$B78:$B$631,$B70,$A78:$A$631,$A70),I70*K70)</f>
        <v>31</v>
      </c>
      <c r="N70" s="1129"/>
      <c r="O70" s="1129"/>
      <c r="P70" s="1131"/>
      <c r="Q70" s="1131"/>
      <c r="R70" s="1129"/>
      <c r="S70" s="1131"/>
      <c r="T70" s="1131"/>
      <c r="U70" s="1131"/>
      <c r="V70" s="1131"/>
      <c r="W70" s="1131"/>
      <c r="X70" s="1131"/>
      <c r="Y70" s="1131"/>
      <c r="Z70" s="1131"/>
      <c r="AA70" s="1131"/>
      <c r="AB70" s="1131"/>
      <c r="AC70" s="1131"/>
      <c r="AD70" s="1131"/>
      <c r="AE70" s="1131"/>
      <c r="AF70" s="1131"/>
      <c r="AG70" s="1131"/>
      <c r="AH70" s="1131"/>
      <c r="AI70" s="1131"/>
      <c r="AK70"/>
      <c r="AL70"/>
    </row>
    <row r="71" spans="1:38" x14ac:dyDescent="0.2">
      <c r="A71" s="1117" t="str">
        <f t="shared" si="9"/>
        <v>TORRE</v>
      </c>
      <c r="B71" s="1117" t="str">
        <f t="shared" si="9"/>
        <v>LAZER</v>
      </c>
      <c r="C71" s="1117" t="s">
        <v>5191</v>
      </c>
      <c r="D71" s="1117" t="s">
        <v>19</v>
      </c>
      <c r="E71" s="1117" t="s">
        <v>5225</v>
      </c>
      <c r="F71" s="1118">
        <v>1</v>
      </c>
      <c r="G71" s="1118">
        <v>1</v>
      </c>
      <c r="H71" s="1118"/>
      <c r="I71" s="1120">
        <f t="shared" si="10"/>
        <v>1</v>
      </c>
      <c r="J71" s="1118" t="s">
        <v>2382</v>
      </c>
      <c r="K71" s="1121">
        <v>26</v>
      </c>
      <c r="L71" s="1122">
        <f>IF(SUM(F71:K71)=0,SUMIFS($L79:$L$631,$B79:$B$631,$B71,$A79:$A$631,$A71),I71*K71)</f>
        <v>26</v>
      </c>
      <c r="N71" s="1129"/>
      <c r="O71" s="1129"/>
      <c r="P71" s="1131"/>
      <c r="Q71" s="1131"/>
      <c r="R71" s="1129"/>
      <c r="S71" s="1131"/>
      <c r="T71" s="1131"/>
      <c r="U71" s="1131"/>
      <c r="V71" s="1131"/>
      <c r="W71" s="1131"/>
      <c r="X71" s="1131"/>
      <c r="Y71" s="1131"/>
      <c r="Z71" s="1131"/>
      <c r="AA71" s="1131"/>
      <c r="AB71" s="1131"/>
      <c r="AC71" s="1131"/>
      <c r="AD71" s="1131"/>
      <c r="AE71" s="1131"/>
      <c r="AF71" s="1131"/>
      <c r="AG71" s="1131"/>
      <c r="AH71" s="1131"/>
      <c r="AI71" s="1131"/>
      <c r="AK71"/>
      <c r="AL71"/>
    </row>
    <row r="72" spans="1:38" x14ac:dyDescent="0.2">
      <c r="A72" s="1117" t="str">
        <f t="shared" si="9"/>
        <v>TORRE</v>
      </c>
      <c r="B72" s="1117" t="str">
        <f t="shared" si="9"/>
        <v>LAZER</v>
      </c>
      <c r="C72" s="1117" t="s">
        <v>5191</v>
      </c>
      <c r="D72" s="1117" t="s">
        <v>19</v>
      </c>
      <c r="E72" s="1117" t="s">
        <v>5222</v>
      </c>
      <c r="F72" s="1118">
        <v>1</v>
      </c>
      <c r="G72" s="1118">
        <v>1</v>
      </c>
      <c r="H72" s="1118"/>
      <c r="I72" s="1120">
        <f t="shared" si="10"/>
        <v>1</v>
      </c>
      <c r="J72" s="1118" t="s">
        <v>2382</v>
      </c>
      <c r="K72" s="1121">
        <v>15.5</v>
      </c>
      <c r="L72" s="1122">
        <f>IF(SUM(F72:K72)=0,SUMIFS($L80:$L$631,$B80:$B$631,$B72,$A80:$A$631,$A72),I72*K72)</f>
        <v>15.5</v>
      </c>
      <c r="N72" s="1129"/>
      <c r="O72" s="1129"/>
      <c r="P72" s="1131"/>
      <c r="Q72" s="1131"/>
      <c r="R72" s="1129"/>
      <c r="S72" s="1131"/>
      <c r="T72" s="1131"/>
      <c r="U72" s="1131"/>
      <c r="V72" s="1131"/>
      <c r="W72" s="1131"/>
      <c r="X72" s="1131"/>
      <c r="Y72" s="1131"/>
      <c r="Z72" s="1131"/>
      <c r="AA72" s="1131"/>
      <c r="AB72" s="1131"/>
      <c r="AC72" s="1131"/>
      <c r="AD72" s="1131"/>
      <c r="AE72" s="1131"/>
      <c r="AF72" s="1131"/>
      <c r="AG72" s="1131"/>
      <c r="AH72" s="1131"/>
      <c r="AI72" s="1131"/>
      <c r="AK72"/>
      <c r="AL72"/>
    </row>
    <row r="73" spans="1:38" x14ac:dyDescent="0.2">
      <c r="A73" s="1117" t="str">
        <f t="shared" si="9"/>
        <v>TORRE</v>
      </c>
      <c r="B73" s="1117" t="str">
        <f t="shared" si="9"/>
        <v>LAZER</v>
      </c>
      <c r="C73" s="1117" t="s">
        <v>5191</v>
      </c>
      <c r="D73" s="1117" t="s">
        <v>19</v>
      </c>
      <c r="E73" s="1117" t="s">
        <v>5207</v>
      </c>
      <c r="F73" s="1118">
        <v>1</v>
      </c>
      <c r="G73" s="1118">
        <v>1</v>
      </c>
      <c r="H73" s="1118"/>
      <c r="I73" s="1120">
        <f t="shared" si="10"/>
        <v>1</v>
      </c>
      <c r="J73" s="1118" t="s">
        <v>2382</v>
      </c>
      <c r="K73" s="1121">
        <v>49.44</v>
      </c>
      <c r="L73" s="1122">
        <f>IF(SUM(F73:K73)=0,SUMIFS($L81:$L$631,$B81:$B$631,$B73,$A81:$A$631,$A73),I73*K73)</f>
        <v>49.44</v>
      </c>
      <c r="N73" s="1129"/>
      <c r="O73" s="1129"/>
      <c r="P73" s="1131"/>
      <c r="Q73" s="1131"/>
      <c r="R73" s="1129"/>
      <c r="S73" s="1131"/>
      <c r="T73" s="1131"/>
      <c r="U73" s="1131"/>
      <c r="V73" s="1131"/>
      <c r="W73" s="1131"/>
      <c r="X73" s="1131"/>
      <c r="Y73" s="1131"/>
      <c r="Z73" s="1131"/>
      <c r="AA73" s="1131"/>
      <c r="AB73" s="1131"/>
      <c r="AC73" s="1131"/>
      <c r="AD73" s="1131"/>
      <c r="AE73" s="1131"/>
      <c r="AF73" s="1131"/>
      <c r="AG73" s="1131"/>
      <c r="AH73" s="1131"/>
      <c r="AI73" s="1131"/>
      <c r="AK73"/>
      <c r="AL73"/>
    </row>
    <row r="74" spans="1:38" x14ac:dyDescent="0.2">
      <c r="A74" s="1117" t="str">
        <f t="shared" si="9"/>
        <v>TORRE</v>
      </c>
      <c r="B74" s="1117" t="str">
        <f t="shared" si="9"/>
        <v>LAZER</v>
      </c>
      <c r="C74" s="1117" t="s">
        <v>5191</v>
      </c>
      <c r="D74" s="1117" t="s">
        <v>19</v>
      </c>
      <c r="E74" s="1117" t="s">
        <v>5211</v>
      </c>
      <c r="F74" s="1118">
        <v>4</v>
      </c>
      <c r="G74" s="1118">
        <v>1</v>
      </c>
      <c r="H74" s="1118"/>
      <c r="I74" s="1120">
        <f t="shared" si="10"/>
        <v>4</v>
      </c>
      <c r="J74" s="1118" t="s">
        <v>2382</v>
      </c>
      <c r="K74" s="1121">
        <v>66</v>
      </c>
      <c r="L74" s="1122">
        <f>IF(SUM(F74:K74)=0,SUMIFS($L82:$L$631,$B82:$B$631,$B74,$A82:$A$631,$A74),I74*K74)</f>
        <v>264</v>
      </c>
      <c r="N74" s="1129"/>
      <c r="O74" s="1129"/>
      <c r="P74" s="1131"/>
      <c r="Q74" s="1131"/>
      <c r="R74" s="1129"/>
      <c r="S74" s="1131"/>
      <c r="T74" s="1131"/>
      <c r="U74" s="1131"/>
      <c r="V74" s="1131"/>
      <c r="W74" s="1131"/>
      <c r="X74" s="1131"/>
      <c r="Y74" s="1131"/>
      <c r="Z74" s="1131"/>
      <c r="AA74" s="1131"/>
      <c r="AB74" s="1131"/>
      <c r="AC74" s="1131"/>
      <c r="AD74" s="1131"/>
      <c r="AE74" s="1131"/>
      <c r="AF74" s="1131"/>
      <c r="AG74" s="1131"/>
      <c r="AH74" s="1131"/>
      <c r="AI74" s="1131"/>
      <c r="AK74"/>
      <c r="AL74"/>
    </row>
    <row r="75" spans="1:38" x14ac:dyDescent="0.2">
      <c r="A75" s="1117" t="str">
        <f t="shared" si="9"/>
        <v>TORRE</v>
      </c>
      <c r="B75" s="1117" t="str">
        <f t="shared" si="9"/>
        <v>LAZER</v>
      </c>
      <c r="C75" s="1117" t="s">
        <v>5191</v>
      </c>
      <c r="D75" s="1117" t="s">
        <v>5212</v>
      </c>
      <c r="E75" s="1117" t="s">
        <v>5226</v>
      </c>
      <c r="F75" s="1118">
        <v>1</v>
      </c>
      <c r="G75" s="1118">
        <v>1</v>
      </c>
      <c r="H75" s="1118"/>
      <c r="I75" s="1120">
        <f t="shared" si="10"/>
        <v>1</v>
      </c>
      <c r="J75" s="1118" t="s">
        <v>2382</v>
      </c>
      <c r="K75" s="1121">
        <v>669</v>
      </c>
      <c r="L75" s="1122">
        <f>IF(SUM(F75:K75)=0,SUMIFS($L83:$L$631,$B83:$B$631,$B75,$A83:$A$631,$A75),I75*K75)</f>
        <v>669</v>
      </c>
      <c r="N75" s="1129"/>
      <c r="O75" s="1129"/>
      <c r="P75" s="1131"/>
      <c r="Q75" s="1131"/>
      <c r="R75" s="1129"/>
      <c r="S75" s="1131"/>
      <c r="T75" s="1131"/>
      <c r="U75" s="1131"/>
      <c r="V75" s="1131"/>
      <c r="W75" s="1131"/>
      <c r="X75" s="1131"/>
      <c r="Y75" s="1131"/>
      <c r="Z75" s="1131"/>
      <c r="AA75" s="1131"/>
      <c r="AB75" s="1131"/>
      <c r="AC75" s="1131"/>
      <c r="AD75" s="1131"/>
      <c r="AE75" s="1131"/>
      <c r="AF75" s="1131"/>
      <c r="AG75" s="1131"/>
      <c r="AH75" s="1131"/>
      <c r="AI75" s="1131"/>
      <c r="AK75"/>
      <c r="AL75"/>
    </row>
    <row r="76" spans="1:38" ht="15" thickBot="1" x14ac:dyDescent="0.25">
      <c r="A76" s="1117" t="str">
        <f t="shared" si="9"/>
        <v>TORRE</v>
      </c>
      <c r="B76" s="1117" t="str">
        <f t="shared" si="9"/>
        <v>LAZER</v>
      </c>
      <c r="C76" s="1117" t="s">
        <v>5191</v>
      </c>
      <c r="D76" s="1117" t="s">
        <v>19</v>
      </c>
      <c r="E76" s="1117" t="s">
        <v>5227</v>
      </c>
      <c r="F76" s="1118">
        <v>1</v>
      </c>
      <c r="G76" s="1118">
        <v>1</v>
      </c>
      <c r="H76" s="1118"/>
      <c r="I76" s="1120">
        <f t="shared" si="10"/>
        <v>1</v>
      </c>
      <c r="J76" s="1118" t="s">
        <v>2382</v>
      </c>
      <c r="K76" s="1121">
        <v>217</v>
      </c>
      <c r="L76" s="1122">
        <f>IF(SUM(F76:K76)=0,SUMIFS($L84:$L$631,$B84:$B$631,$B76,$A84:$A$631,$A76),I76*K76)</f>
        <v>217</v>
      </c>
      <c r="N76" s="1129"/>
      <c r="O76" s="1129"/>
      <c r="P76" s="1131"/>
      <c r="Q76" s="1131"/>
      <c r="R76" s="1129"/>
      <c r="S76" s="1131"/>
      <c r="T76" s="1131"/>
      <c r="U76" s="1131"/>
      <c r="V76" s="1131"/>
      <c r="W76" s="1131"/>
      <c r="X76" s="1131"/>
      <c r="Y76" s="1131"/>
      <c r="Z76" s="1131"/>
      <c r="AA76" s="1131"/>
      <c r="AB76" s="1131"/>
      <c r="AC76" s="1131"/>
      <c r="AD76" s="1131"/>
      <c r="AE76" s="1131"/>
      <c r="AF76" s="1131"/>
      <c r="AG76" s="1131"/>
      <c r="AH76" s="1131"/>
      <c r="AI76" s="1131"/>
      <c r="AK76"/>
      <c r="AL76"/>
    </row>
    <row r="77" spans="1:38" ht="15" thickTop="1" x14ac:dyDescent="0.2">
      <c r="A77" s="1133" t="s">
        <v>4229</v>
      </c>
      <c r="B77" s="1133" t="s">
        <v>4245</v>
      </c>
      <c r="C77" s="1134"/>
      <c r="D77" s="1135"/>
      <c r="E77" s="1135"/>
      <c r="F77" s="1136"/>
      <c r="G77" s="1136"/>
      <c r="H77" s="1136"/>
      <c r="I77" s="1137"/>
      <c r="J77" s="1136"/>
      <c r="K77" s="1138"/>
      <c r="L77" s="1139">
        <f>IF(SUM(F77:K77)=0,SUMIFS($L78:$L$631,$B78:$B$631,$B77,$A78:$A$631,$A77),I77*K77)</f>
        <v>9242.2299999999977</v>
      </c>
      <c r="N77" s="1129"/>
      <c r="O77" s="1129"/>
      <c r="P77" s="1131"/>
      <c r="Q77" s="1131"/>
      <c r="R77" s="1129"/>
      <c r="S77" s="1131"/>
      <c r="T77" s="1131"/>
      <c r="U77" s="1131"/>
      <c r="V77" s="1131"/>
      <c r="W77" s="1131"/>
      <c r="X77" s="1131"/>
      <c r="Y77" s="1131"/>
      <c r="Z77" s="1131"/>
      <c r="AA77" s="1131"/>
      <c r="AB77" s="1131"/>
      <c r="AC77" s="1131"/>
      <c r="AD77" s="1131"/>
      <c r="AE77" s="1131"/>
      <c r="AF77" s="1131"/>
      <c r="AG77" s="1131"/>
      <c r="AH77" s="1131"/>
      <c r="AI77" s="1131"/>
      <c r="AK77"/>
      <c r="AL77"/>
    </row>
    <row r="78" spans="1:38" x14ac:dyDescent="0.2">
      <c r="A78" s="1117" t="str">
        <f t="shared" ref="A78:B94" si="11">A77</f>
        <v>TORRE</v>
      </c>
      <c r="B78" s="1117" t="str">
        <f t="shared" si="11"/>
        <v>DIFERENCIADO</v>
      </c>
      <c r="C78" s="1117" t="s">
        <v>5191</v>
      </c>
      <c r="D78" s="1117" t="s">
        <v>19</v>
      </c>
      <c r="E78" s="1117" t="s">
        <v>5192</v>
      </c>
      <c r="F78" s="1118">
        <v>14.35</v>
      </c>
      <c r="G78" s="1118">
        <v>1</v>
      </c>
      <c r="H78" s="1118">
        <v>0</v>
      </c>
      <c r="I78" s="1120">
        <f t="shared" ref="I78:I100" si="12">(F78+H78*F78)*G78</f>
        <v>14.35</v>
      </c>
      <c r="J78" s="1118" t="s">
        <v>788</v>
      </c>
      <c r="K78" s="1121">
        <v>94</v>
      </c>
      <c r="L78" s="1122">
        <f>IF(SUM(F78:K78)=0,SUMIFS($L79:$L$631,$B79:$B$631,$B78,$A79:$A$631,$A78),I78*K78)</f>
        <v>1348.8999999999999</v>
      </c>
      <c r="N78" s="1129"/>
      <c r="O78" s="1129"/>
      <c r="P78" s="1131"/>
      <c r="Q78" s="1131"/>
      <c r="R78" s="1129"/>
      <c r="S78" s="1131"/>
      <c r="T78" s="1131"/>
      <c r="U78" s="1131"/>
      <c r="V78" s="1131"/>
      <c r="W78" s="1131"/>
      <c r="X78" s="1131"/>
      <c r="Y78" s="1131"/>
      <c r="Z78" s="1131"/>
      <c r="AA78" s="1131"/>
      <c r="AB78" s="1131"/>
      <c r="AC78" s="1131"/>
      <c r="AD78" s="1131"/>
      <c r="AE78" s="1131"/>
      <c r="AF78" s="1131"/>
      <c r="AG78" s="1131"/>
      <c r="AH78" s="1131"/>
      <c r="AI78" s="1131"/>
      <c r="AK78"/>
      <c r="AL78"/>
    </row>
    <row r="79" spans="1:38" x14ac:dyDescent="0.2">
      <c r="A79" s="1117" t="str">
        <f t="shared" si="11"/>
        <v>TORRE</v>
      </c>
      <c r="B79" s="1117" t="str">
        <f t="shared" si="11"/>
        <v>DIFERENCIADO</v>
      </c>
      <c r="C79" s="1117" t="s">
        <v>5191</v>
      </c>
      <c r="D79" s="1117" t="s">
        <v>19</v>
      </c>
      <c r="E79" s="1117" t="s">
        <v>5193</v>
      </c>
      <c r="F79" s="1118">
        <v>0.5</v>
      </c>
      <c r="G79" s="1118">
        <v>1</v>
      </c>
      <c r="H79" s="1118">
        <v>0</v>
      </c>
      <c r="I79" s="1120">
        <f t="shared" si="12"/>
        <v>0.5</v>
      </c>
      <c r="J79" s="1118" t="s">
        <v>788</v>
      </c>
      <c r="K79" s="1121">
        <v>157</v>
      </c>
      <c r="L79" s="1122">
        <f>IF(SUM(F79:K79)=0,SUMIFS($L80:$L$631,$B80:$B$631,$B79,$A80:$A$631,$A79),I79*K79)</f>
        <v>78.5</v>
      </c>
      <c r="N79" s="1129"/>
      <c r="O79" s="1129"/>
      <c r="P79" s="1131"/>
      <c r="Q79" s="1131"/>
      <c r="R79" s="1129"/>
      <c r="S79" s="1131"/>
      <c r="T79" s="1131"/>
      <c r="U79" s="1131"/>
      <c r="V79" s="1131"/>
      <c r="W79" s="1131"/>
      <c r="X79" s="1131"/>
      <c r="Y79" s="1131"/>
      <c r="Z79" s="1131"/>
      <c r="AA79" s="1131"/>
      <c r="AB79" s="1131"/>
      <c r="AC79" s="1131"/>
      <c r="AD79" s="1131"/>
      <c r="AE79" s="1131"/>
      <c r="AF79" s="1131"/>
      <c r="AG79" s="1131"/>
      <c r="AH79" s="1131"/>
      <c r="AI79" s="1131"/>
      <c r="AK79"/>
      <c r="AL79"/>
    </row>
    <row r="80" spans="1:38" x14ac:dyDescent="0.2">
      <c r="A80" s="1117" t="str">
        <f t="shared" si="11"/>
        <v>TORRE</v>
      </c>
      <c r="B80" s="1117" t="str">
        <f t="shared" si="11"/>
        <v>DIFERENCIADO</v>
      </c>
      <c r="C80" s="1117" t="s">
        <v>5191</v>
      </c>
      <c r="D80" s="1117" t="s">
        <v>19</v>
      </c>
      <c r="E80" s="1117" t="s">
        <v>5194</v>
      </c>
      <c r="F80" s="1118">
        <v>11</v>
      </c>
      <c r="G80" s="1118">
        <v>1</v>
      </c>
      <c r="H80" s="1118"/>
      <c r="I80" s="1120">
        <f t="shared" si="12"/>
        <v>11</v>
      </c>
      <c r="J80" s="1118" t="s">
        <v>788</v>
      </c>
      <c r="K80" s="1121">
        <v>210</v>
      </c>
      <c r="L80" s="1122">
        <f>IF(SUM(F80:K80)=0,SUMIFS($L81:$L$631,$B81:$B$631,$B80,$A81:$A$631,$A80),I80*K80)</f>
        <v>2310</v>
      </c>
      <c r="N80" s="1129"/>
      <c r="O80" s="1129"/>
      <c r="P80" s="1131"/>
      <c r="Q80" s="1131"/>
      <c r="R80" s="1129"/>
      <c r="S80" s="1131"/>
      <c r="T80" s="1131"/>
      <c r="U80" s="1131"/>
      <c r="V80" s="1131"/>
      <c r="W80" s="1131"/>
      <c r="X80" s="1131"/>
      <c r="Y80" s="1131"/>
      <c r="Z80" s="1131"/>
      <c r="AA80" s="1131"/>
      <c r="AB80" s="1131"/>
      <c r="AC80" s="1131"/>
      <c r="AD80" s="1131"/>
      <c r="AE80" s="1131"/>
      <c r="AF80" s="1131"/>
      <c r="AG80" s="1131"/>
      <c r="AH80" s="1131"/>
      <c r="AI80" s="1131"/>
      <c r="AK80"/>
      <c r="AL80"/>
    </row>
    <row r="81" spans="1:38" x14ac:dyDescent="0.2">
      <c r="A81" s="1117" t="str">
        <f t="shared" si="11"/>
        <v>TORRE</v>
      </c>
      <c r="B81" s="1117" t="str">
        <f t="shared" si="11"/>
        <v>DIFERENCIADO</v>
      </c>
      <c r="C81" s="1117" t="s">
        <v>5191</v>
      </c>
      <c r="D81" s="1117" t="s">
        <v>19</v>
      </c>
      <c r="E81" s="1117" t="s">
        <v>5195</v>
      </c>
      <c r="F81" s="1118">
        <v>3.15</v>
      </c>
      <c r="G81" s="1118">
        <v>1</v>
      </c>
      <c r="H81" s="1118"/>
      <c r="I81" s="1120">
        <f t="shared" si="12"/>
        <v>3.15</v>
      </c>
      <c r="J81" s="1118" t="s">
        <v>788</v>
      </c>
      <c r="K81" s="1121">
        <v>650</v>
      </c>
      <c r="L81" s="1122">
        <f>IF(SUM(F81:K81)=0,SUMIFS($L82:$L$631,$B82:$B$631,$B81,$A82:$A$631,$A81),I81*K81)</f>
        <v>2047.5</v>
      </c>
      <c r="N81" s="1129"/>
      <c r="O81" s="1129"/>
      <c r="P81" s="1131"/>
      <c r="Q81" s="1131"/>
      <c r="R81" s="1129"/>
      <c r="S81" s="1131"/>
      <c r="T81" s="1131"/>
      <c r="U81" s="1131"/>
      <c r="V81" s="1131"/>
      <c r="W81" s="1131"/>
      <c r="X81" s="1131"/>
      <c r="Y81" s="1131"/>
      <c r="Z81" s="1131"/>
      <c r="AA81" s="1131"/>
      <c r="AB81" s="1131"/>
      <c r="AC81" s="1131"/>
      <c r="AD81" s="1131"/>
      <c r="AE81" s="1131"/>
      <c r="AF81" s="1131"/>
      <c r="AG81" s="1131"/>
      <c r="AH81" s="1131"/>
      <c r="AI81" s="1131"/>
      <c r="AK81"/>
      <c r="AL81"/>
    </row>
    <row r="82" spans="1:38" x14ac:dyDescent="0.2">
      <c r="A82" s="1117" t="str">
        <f t="shared" si="11"/>
        <v>TORRE</v>
      </c>
      <c r="B82" s="1117" t="str">
        <f t="shared" si="11"/>
        <v>DIFERENCIADO</v>
      </c>
      <c r="C82" s="1117" t="s">
        <v>5191</v>
      </c>
      <c r="D82" s="1117" t="s">
        <v>19</v>
      </c>
      <c r="E82" s="1117" t="s">
        <v>5228</v>
      </c>
      <c r="F82" s="1118">
        <v>1.95</v>
      </c>
      <c r="G82" s="1118">
        <v>1</v>
      </c>
      <c r="H82" s="1118"/>
      <c r="I82" s="1120">
        <f t="shared" si="12"/>
        <v>1.95</v>
      </c>
      <c r="J82" s="1118" t="s">
        <v>788</v>
      </c>
      <c r="K82" s="1121">
        <v>30</v>
      </c>
      <c r="L82" s="1122">
        <f>IF(SUM(F82:K82)=0,SUMIFS($L100:$L$631,$B100:$B$631,$B82,$A100:$A$631,$A82),I82*K82)</f>
        <v>58.5</v>
      </c>
      <c r="N82" s="1129"/>
      <c r="O82" s="1129"/>
      <c r="P82" s="1131"/>
      <c r="Q82" s="1131"/>
      <c r="R82" s="1129"/>
      <c r="S82" s="1131"/>
      <c r="T82" s="1131"/>
      <c r="U82" s="1131"/>
      <c r="V82" s="1131"/>
      <c r="W82" s="1131"/>
      <c r="X82" s="1131"/>
      <c r="Y82" s="1131"/>
      <c r="Z82" s="1131"/>
      <c r="AA82" s="1131"/>
      <c r="AB82" s="1131"/>
      <c r="AC82" s="1131"/>
      <c r="AD82" s="1131"/>
      <c r="AE82" s="1131"/>
      <c r="AF82" s="1131"/>
      <c r="AG82" s="1131"/>
      <c r="AH82" s="1131"/>
      <c r="AI82" s="1131"/>
      <c r="AK82"/>
      <c r="AL82"/>
    </row>
    <row r="83" spans="1:38" x14ac:dyDescent="0.2">
      <c r="A83" s="1117" t="str">
        <f t="shared" si="11"/>
        <v>TORRE</v>
      </c>
      <c r="B83" s="1117" t="str">
        <f t="shared" si="11"/>
        <v>DIFERENCIADO</v>
      </c>
      <c r="C83" s="1117" t="s">
        <v>5191</v>
      </c>
      <c r="D83" s="1117" t="s">
        <v>19</v>
      </c>
      <c r="E83" s="1117" t="s">
        <v>5216</v>
      </c>
      <c r="F83" s="1118">
        <v>3.15</v>
      </c>
      <c r="G83" s="1118">
        <v>1</v>
      </c>
      <c r="H83" s="1118"/>
      <c r="I83" s="1120">
        <f t="shared" si="12"/>
        <v>3.15</v>
      </c>
      <c r="J83" s="1118" t="s">
        <v>788</v>
      </c>
      <c r="K83" s="1121">
        <v>13</v>
      </c>
      <c r="L83" s="1122">
        <f>IF(SUM(F83:K83)=0,SUMIFS($L101:$L$631,$B101:$B$631,$B83,$A101:$A$631,$A83),I83*K83)</f>
        <v>40.949999999999996</v>
      </c>
      <c r="N83" s="1129"/>
      <c r="O83" s="1129"/>
      <c r="P83" s="1131"/>
      <c r="Q83" s="1131"/>
      <c r="R83" s="1129"/>
      <c r="S83" s="1131"/>
      <c r="T83" s="1131"/>
      <c r="U83" s="1131"/>
      <c r="V83" s="1131"/>
      <c r="W83" s="1131"/>
      <c r="X83" s="1131"/>
      <c r="Y83" s="1131"/>
      <c r="Z83" s="1131"/>
      <c r="AA83" s="1131"/>
      <c r="AB83" s="1131"/>
      <c r="AC83" s="1131"/>
      <c r="AD83" s="1131"/>
      <c r="AE83" s="1131"/>
      <c r="AF83" s="1131"/>
      <c r="AG83" s="1131"/>
      <c r="AH83" s="1131"/>
      <c r="AI83" s="1131"/>
      <c r="AK83"/>
      <c r="AL83"/>
    </row>
    <row r="84" spans="1:38" x14ac:dyDescent="0.2">
      <c r="A84" s="1117" t="str">
        <f t="shared" si="11"/>
        <v>TORRE</v>
      </c>
      <c r="B84" s="1117" t="str">
        <f t="shared" si="11"/>
        <v>DIFERENCIADO</v>
      </c>
      <c r="C84" s="1117" t="s">
        <v>5191</v>
      </c>
      <c r="D84" s="1117" t="s">
        <v>19</v>
      </c>
      <c r="E84" s="1117" t="s">
        <v>5197</v>
      </c>
      <c r="F84" s="1118">
        <v>4</v>
      </c>
      <c r="G84" s="1118">
        <v>1</v>
      </c>
      <c r="H84" s="1118"/>
      <c r="I84" s="1120">
        <f t="shared" si="12"/>
        <v>4</v>
      </c>
      <c r="J84" s="1118" t="s">
        <v>2382</v>
      </c>
      <c r="K84" s="1121">
        <v>14</v>
      </c>
      <c r="L84" s="1122">
        <f>IF(SUM(F84:K84)=0,SUMIFS($L102:$L$631,$B102:$B$631,$B84,$A102:$A$631,$A84),I84*K84)</f>
        <v>56</v>
      </c>
      <c r="N84" s="1129"/>
      <c r="O84" s="1129"/>
      <c r="P84" s="1131"/>
      <c r="Q84" s="1131"/>
      <c r="R84" s="1129"/>
      <c r="S84" s="1131"/>
      <c r="T84" s="1131"/>
      <c r="U84" s="1131"/>
      <c r="V84" s="1131"/>
      <c r="W84" s="1131"/>
      <c r="X84" s="1131"/>
      <c r="Y84" s="1131"/>
      <c r="Z84" s="1131"/>
      <c r="AA84" s="1131"/>
      <c r="AB84" s="1131"/>
      <c r="AC84" s="1131"/>
      <c r="AD84" s="1131"/>
      <c r="AE84" s="1131"/>
      <c r="AF84" s="1131"/>
      <c r="AG84" s="1131"/>
      <c r="AH84" s="1131"/>
      <c r="AI84" s="1131"/>
      <c r="AK84"/>
      <c r="AL84"/>
    </row>
    <row r="85" spans="1:38" x14ac:dyDescent="0.2">
      <c r="A85" s="1117" t="str">
        <f t="shared" si="11"/>
        <v>TORRE</v>
      </c>
      <c r="B85" s="1117" t="str">
        <f t="shared" si="11"/>
        <v>DIFERENCIADO</v>
      </c>
      <c r="C85" s="1117" t="s">
        <v>5191</v>
      </c>
      <c r="D85" s="1117" t="s">
        <v>19</v>
      </c>
      <c r="E85" s="1117" t="s">
        <v>5198</v>
      </c>
      <c r="F85" s="1118">
        <v>3</v>
      </c>
      <c r="G85" s="1118">
        <v>1</v>
      </c>
      <c r="H85" s="1118"/>
      <c r="I85" s="1120">
        <f t="shared" si="12"/>
        <v>3</v>
      </c>
      <c r="J85" s="1118" t="s">
        <v>2382</v>
      </c>
      <c r="K85" s="1121">
        <v>23.9</v>
      </c>
      <c r="L85" s="1122">
        <f>IF(SUM(F85:K85)=0,SUMIFS($L103:$L$631,$B103:$B$631,$B85,$A103:$A$631,$A85),I85*K85)</f>
        <v>71.699999999999989</v>
      </c>
      <c r="N85" s="1129"/>
      <c r="O85" s="1129"/>
      <c r="P85" s="1131"/>
      <c r="Q85" s="1131"/>
      <c r="R85" s="1129"/>
      <c r="S85" s="1131"/>
      <c r="T85" s="1131"/>
      <c r="U85" s="1131"/>
      <c r="V85" s="1131"/>
      <c r="W85" s="1131"/>
      <c r="X85" s="1131"/>
      <c r="Y85" s="1131"/>
      <c r="Z85" s="1131"/>
      <c r="AA85" s="1131"/>
      <c r="AB85" s="1131"/>
      <c r="AC85" s="1131"/>
      <c r="AD85" s="1131"/>
      <c r="AE85" s="1131"/>
      <c r="AF85" s="1131"/>
      <c r="AG85" s="1131"/>
      <c r="AH85" s="1131"/>
      <c r="AI85" s="1131"/>
      <c r="AK85"/>
      <c r="AL85"/>
    </row>
    <row r="86" spans="1:38" x14ac:dyDescent="0.2">
      <c r="A86" s="1117" t="str">
        <f t="shared" si="11"/>
        <v>TORRE</v>
      </c>
      <c r="B86" s="1117" t="str">
        <f t="shared" si="11"/>
        <v>DIFERENCIADO</v>
      </c>
      <c r="C86" s="1117" t="s">
        <v>5191</v>
      </c>
      <c r="D86" s="1117" t="s">
        <v>19</v>
      </c>
      <c r="E86" s="1117" t="s">
        <v>5199</v>
      </c>
      <c r="F86" s="1118">
        <v>12</v>
      </c>
      <c r="G86" s="1118">
        <v>1</v>
      </c>
      <c r="H86" s="1118"/>
      <c r="I86" s="1120">
        <f t="shared" si="12"/>
        <v>12</v>
      </c>
      <c r="J86" s="1118" t="s">
        <v>2382</v>
      </c>
      <c r="K86" s="1121">
        <v>32</v>
      </c>
      <c r="L86" s="1122">
        <f>IF(SUM(F86:K86)=0,SUMIFS($L104:$L$631,$B104:$B$631,$B86,$A104:$A$631,$A86),I86*K86)</f>
        <v>384</v>
      </c>
      <c r="N86" s="1129"/>
      <c r="O86" s="1129"/>
      <c r="P86" s="1131"/>
      <c r="Q86" s="1131"/>
      <c r="R86" s="1129"/>
      <c r="S86" s="1131"/>
      <c r="T86" s="1131"/>
      <c r="U86" s="1131"/>
      <c r="V86" s="1131"/>
      <c r="W86" s="1131"/>
      <c r="X86" s="1131"/>
      <c r="Y86" s="1131"/>
      <c r="Z86" s="1131"/>
      <c r="AA86" s="1131"/>
      <c r="AB86" s="1131"/>
      <c r="AC86" s="1131"/>
      <c r="AD86" s="1131"/>
      <c r="AE86" s="1131"/>
      <c r="AF86" s="1131"/>
      <c r="AG86" s="1131"/>
      <c r="AH86" s="1131"/>
      <c r="AI86" s="1131"/>
      <c r="AK86"/>
      <c r="AL86"/>
    </row>
    <row r="87" spans="1:38" x14ac:dyDescent="0.2">
      <c r="A87" s="1117" t="str">
        <f t="shared" si="11"/>
        <v>TORRE</v>
      </c>
      <c r="B87" s="1117" t="str">
        <f t="shared" si="11"/>
        <v>DIFERENCIADO</v>
      </c>
      <c r="C87" s="1117" t="s">
        <v>5191</v>
      </c>
      <c r="D87" s="1117" t="s">
        <v>19</v>
      </c>
      <c r="E87" s="1117" t="s">
        <v>5229</v>
      </c>
      <c r="F87" s="1118">
        <v>1</v>
      </c>
      <c r="G87" s="1118">
        <v>1</v>
      </c>
      <c r="H87" s="1118"/>
      <c r="I87" s="1120">
        <f t="shared" si="12"/>
        <v>1</v>
      </c>
      <c r="J87" s="1118" t="s">
        <v>2382</v>
      </c>
      <c r="K87" s="1121">
        <v>58</v>
      </c>
      <c r="L87" s="1122">
        <f>IF(SUM(F87:K87)=0,SUMIFS($L105:$L$631,$B105:$B$631,$B87,$A105:$A$631,$A87),I87*K87)</f>
        <v>58</v>
      </c>
      <c r="N87" s="1129"/>
      <c r="O87" s="1129"/>
      <c r="P87" s="1131"/>
      <c r="Q87" s="1131"/>
      <c r="R87" s="1129"/>
      <c r="S87" s="1131"/>
      <c r="T87" s="1131"/>
      <c r="U87" s="1131"/>
      <c r="V87" s="1131"/>
      <c r="W87" s="1131"/>
      <c r="X87" s="1131"/>
      <c r="Y87" s="1131"/>
      <c r="Z87" s="1131"/>
      <c r="AA87" s="1131"/>
      <c r="AB87" s="1131"/>
      <c r="AC87" s="1131"/>
      <c r="AD87" s="1131"/>
      <c r="AE87" s="1131"/>
      <c r="AF87" s="1131"/>
      <c r="AG87" s="1131"/>
      <c r="AH87" s="1131"/>
      <c r="AI87" s="1131"/>
      <c r="AK87"/>
      <c r="AL87"/>
    </row>
    <row r="88" spans="1:38" x14ac:dyDescent="0.2">
      <c r="A88" s="1117" t="str">
        <f t="shared" si="11"/>
        <v>TORRE</v>
      </c>
      <c r="B88" s="1117" t="str">
        <f t="shared" si="11"/>
        <v>DIFERENCIADO</v>
      </c>
      <c r="C88" s="1117" t="s">
        <v>5191</v>
      </c>
      <c r="D88" s="1117" t="s">
        <v>19</v>
      </c>
      <c r="E88" s="1117" t="s">
        <v>5201</v>
      </c>
      <c r="F88" s="1118">
        <v>1</v>
      </c>
      <c r="G88" s="1118">
        <v>1</v>
      </c>
      <c r="H88" s="1118"/>
      <c r="I88" s="1120">
        <f t="shared" si="12"/>
        <v>1</v>
      </c>
      <c r="J88" s="1118" t="s">
        <v>2382</v>
      </c>
      <c r="K88" s="1121">
        <v>60.78</v>
      </c>
      <c r="L88" s="1122">
        <f>IF(SUM(F88:K88)=0,SUMIFS($L106:$L$631,$B106:$B$631,$B88,$A106:$A$631,$A88),I88*K88)</f>
        <v>60.78</v>
      </c>
      <c r="N88" s="1129"/>
      <c r="O88" s="1129"/>
      <c r="P88" s="1131"/>
      <c r="Q88" s="1131"/>
      <c r="R88" s="1129"/>
      <c r="S88" s="1131"/>
      <c r="T88" s="1131"/>
      <c r="U88" s="1131"/>
      <c r="V88" s="1131"/>
      <c r="W88" s="1131"/>
      <c r="X88" s="1131"/>
      <c r="Y88" s="1131"/>
      <c r="Z88" s="1131"/>
      <c r="AA88" s="1131"/>
      <c r="AB88" s="1131"/>
      <c r="AC88" s="1131"/>
      <c r="AD88" s="1131"/>
      <c r="AE88" s="1131"/>
      <c r="AF88" s="1131"/>
      <c r="AG88" s="1131"/>
      <c r="AH88" s="1131"/>
      <c r="AI88" s="1131"/>
      <c r="AK88"/>
      <c r="AL88"/>
    </row>
    <row r="89" spans="1:38" x14ac:dyDescent="0.2">
      <c r="A89" s="1117" t="str">
        <f t="shared" si="11"/>
        <v>TORRE</v>
      </c>
      <c r="B89" s="1117" t="str">
        <f t="shared" si="11"/>
        <v>DIFERENCIADO</v>
      </c>
      <c r="C89" s="1117" t="s">
        <v>5191</v>
      </c>
      <c r="D89" s="1117" t="s">
        <v>19</v>
      </c>
      <c r="E89" s="1117" t="s">
        <v>5230</v>
      </c>
      <c r="F89" s="1118">
        <v>1</v>
      </c>
      <c r="G89" s="1118">
        <v>1</v>
      </c>
      <c r="H89" s="1118"/>
      <c r="I89" s="1120">
        <f t="shared" si="12"/>
        <v>1</v>
      </c>
      <c r="J89" s="1118" t="s">
        <v>2382</v>
      </c>
      <c r="K89" s="1121">
        <v>39.729999999999997</v>
      </c>
      <c r="L89" s="1122">
        <f>IF(SUM(F89:K89)=0,SUMIFS($L125:$L$631,$B125:$B$631,$B89,$A125:$A$631,$A89),I89*K89)</f>
        <v>39.729999999999997</v>
      </c>
      <c r="N89" s="1129"/>
      <c r="O89" s="1129"/>
      <c r="P89" s="1131"/>
      <c r="Q89" s="1131"/>
      <c r="R89" s="1129"/>
      <c r="S89" s="1131"/>
      <c r="T89" s="1131"/>
      <c r="U89" s="1131"/>
      <c r="V89" s="1131"/>
      <c r="W89" s="1131"/>
      <c r="X89" s="1131"/>
      <c r="Y89" s="1131"/>
      <c r="Z89" s="1131"/>
      <c r="AA89" s="1131"/>
      <c r="AB89" s="1131"/>
      <c r="AC89" s="1131"/>
      <c r="AD89" s="1131"/>
      <c r="AE89" s="1131"/>
      <c r="AF89" s="1131"/>
      <c r="AG89" s="1131"/>
      <c r="AH89" s="1131"/>
      <c r="AI89" s="1131"/>
      <c r="AK89"/>
      <c r="AL89"/>
    </row>
    <row r="90" spans="1:38" x14ac:dyDescent="0.2">
      <c r="A90" s="1117" t="str">
        <f t="shared" si="11"/>
        <v>TORRE</v>
      </c>
      <c r="B90" s="1117" t="str">
        <f t="shared" si="11"/>
        <v>DIFERENCIADO</v>
      </c>
      <c r="C90" s="1117" t="s">
        <v>5191</v>
      </c>
      <c r="D90" s="1117" t="s">
        <v>19</v>
      </c>
      <c r="E90" s="1117" t="s">
        <v>5221</v>
      </c>
      <c r="F90" s="1118">
        <v>1</v>
      </c>
      <c r="G90" s="1118">
        <v>1</v>
      </c>
      <c r="H90" s="1118"/>
      <c r="I90" s="1120">
        <f t="shared" si="12"/>
        <v>1</v>
      </c>
      <c r="J90" s="1118" t="s">
        <v>2382</v>
      </c>
      <c r="K90" s="1121">
        <v>31</v>
      </c>
      <c r="L90" s="1122">
        <f>IF(SUM(F90:K90)=0,SUMIFS($L125:$L$631,$B125:$B$631,$B90,$A125:$A$631,$A90),I90*K90)</f>
        <v>31</v>
      </c>
      <c r="N90" s="1129"/>
      <c r="O90" s="1129"/>
      <c r="P90" s="1131"/>
      <c r="Q90" s="1131"/>
      <c r="R90" s="1129"/>
      <c r="S90" s="1131"/>
      <c r="T90" s="1131"/>
      <c r="U90" s="1131"/>
      <c r="V90" s="1131"/>
      <c r="W90" s="1131"/>
      <c r="X90" s="1131"/>
      <c r="Y90" s="1131"/>
      <c r="Z90" s="1131"/>
      <c r="AA90" s="1131"/>
      <c r="AB90" s="1131"/>
      <c r="AC90" s="1131"/>
      <c r="AD90" s="1131"/>
      <c r="AE90" s="1131"/>
      <c r="AF90" s="1131"/>
      <c r="AG90" s="1131"/>
      <c r="AH90" s="1131"/>
      <c r="AI90" s="1131"/>
      <c r="AK90"/>
      <c r="AL90"/>
    </row>
    <row r="91" spans="1:38" x14ac:dyDescent="0.2">
      <c r="A91" s="1117" t="str">
        <f t="shared" si="11"/>
        <v>TORRE</v>
      </c>
      <c r="B91" s="1117" t="str">
        <f t="shared" si="11"/>
        <v>DIFERENCIADO</v>
      </c>
      <c r="C91" s="1117" t="s">
        <v>5191</v>
      </c>
      <c r="D91" s="1117" t="s">
        <v>19</v>
      </c>
      <c r="E91" s="1117" t="s">
        <v>5231</v>
      </c>
      <c r="F91" s="1118">
        <v>1</v>
      </c>
      <c r="G91" s="1118">
        <v>1</v>
      </c>
      <c r="H91" s="1118"/>
      <c r="I91" s="1120">
        <f t="shared" si="12"/>
        <v>1</v>
      </c>
      <c r="J91" s="1118" t="s">
        <v>2382</v>
      </c>
      <c r="K91" s="1121">
        <v>39.729999999999997</v>
      </c>
      <c r="L91" s="1122">
        <f>IF(SUM(F91:K91)=0,SUMIFS($L126:$L$631,$B126:$B$631,$B91,$A126:$A$631,$A91),I91*K91)</f>
        <v>39.729999999999997</v>
      </c>
      <c r="N91" s="1129"/>
      <c r="O91" s="1129"/>
      <c r="P91" s="1131"/>
      <c r="Q91" s="1131"/>
      <c r="R91" s="1129"/>
      <c r="S91" s="1131"/>
      <c r="T91" s="1131"/>
      <c r="U91" s="1131"/>
      <c r="V91" s="1131"/>
      <c r="W91" s="1131"/>
      <c r="X91" s="1131"/>
      <c r="Y91" s="1131"/>
      <c r="Z91" s="1131"/>
      <c r="AA91" s="1131"/>
      <c r="AB91" s="1131"/>
      <c r="AC91" s="1131"/>
      <c r="AD91" s="1131"/>
      <c r="AE91" s="1131"/>
      <c r="AF91" s="1131"/>
      <c r="AG91" s="1131"/>
      <c r="AH91" s="1131"/>
      <c r="AI91" s="1131"/>
      <c r="AK91"/>
      <c r="AL91"/>
    </row>
    <row r="92" spans="1:38" x14ac:dyDescent="0.2">
      <c r="A92" s="1117" t="str">
        <f t="shared" si="11"/>
        <v>TORRE</v>
      </c>
      <c r="B92" s="1117" t="str">
        <f t="shared" si="11"/>
        <v>DIFERENCIADO</v>
      </c>
      <c r="C92" s="1117" t="s">
        <v>5191</v>
      </c>
      <c r="D92" s="1117" t="s">
        <v>19</v>
      </c>
      <c r="E92" s="1117" t="s">
        <v>5202</v>
      </c>
      <c r="F92" s="1118">
        <v>2</v>
      </c>
      <c r="G92" s="1118">
        <v>1</v>
      </c>
      <c r="H92" s="1118"/>
      <c r="I92" s="1120">
        <f t="shared" si="12"/>
        <v>2</v>
      </c>
      <c r="J92" s="1118" t="s">
        <v>2382</v>
      </c>
      <c r="K92" s="1121">
        <v>41</v>
      </c>
      <c r="L92" s="1122">
        <f>IF(SUM(F92:K92)=0,SUMIFS($L127:$L$631,$B127:$B$631,$B92,$A127:$A$631,$A92),I92*K92)</f>
        <v>82</v>
      </c>
      <c r="N92" s="1129"/>
      <c r="O92" s="1129"/>
      <c r="P92" s="1131"/>
      <c r="Q92" s="1131"/>
      <c r="R92" s="1129"/>
      <c r="S92" s="1131"/>
      <c r="T92" s="1131"/>
      <c r="U92" s="1131"/>
      <c r="V92" s="1131"/>
      <c r="W92" s="1131"/>
      <c r="X92" s="1131"/>
      <c r="Y92" s="1131"/>
      <c r="Z92" s="1131"/>
      <c r="AA92" s="1131"/>
      <c r="AB92" s="1131"/>
      <c r="AC92" s="1131"/>
      <c r="AD92" s="1131"/>
      <c r="AE92" s="1131"/>
      <c r="AF92" s="1131"/>
      <c r="AG92" s="1131"/>
      <c r="AH92" s="1131"/>
      <c r="AI92" s="1131"/>
      <c r="AK92"/>
      <c r="AL92"/>
    </row>
    <row r="93" spans="1:38" x14ac:dyDescent="0.2">
      <c r="A93" s="1117" t="str">
        <f t="shared" si="11"/>
        <v>TORRE</v>
      </c>
      <c r="B93" s="1117" t="str">
        <f t="shared" si="11"/>
        <v>DIFERENCIADO</v>
      </c>
      <c r="C93" s="1117" t="s">
        <v>5191</v>
      </c>
      <c r="D93" s="1117" t="s">
        <v>19</v>
      </c>
      <c r="E93" s="1117" t="s">
        <v>5232</v>
      </c>
      <c r="F93" s="1118">
        <v>2</v>
      </c>
      <c r="G93" s="1118">
        <v>1</v>
      </c>
      <c r="H93" s="1118"/>
      <c r="I93" s="1120">
        <f t="shared" si="12"/>
        <v>2</v>
      </c>
      <c r="J93" s="1118" t="s">
        <v>2382</v>
      </c>
      <c r="K93" s="1121">
        <v>31</v>
      </c>
      <c r="L93" s="1122">
        <f>IF(SUM(F93:K93)=0,SUMIFS($L128:$L$631,$B128:$B$631,$B93,$A128:$A$631,$A93),I93*K93)</f>
        <v>62</v>
      </c>
      <c r="N93" s="1129"/>
      <c r="O93" s="1129"/>
      <c r="P93" s="1131"/>
      <c r="Q93" s="1131"/>
      <c r="R93" s="1129"/>
      <c r="S93" s="1131"/>
      <c r="T93" s="1131"/>
      <c r="U93" s="1131"/>
      <c r="V93" s="1131"/>
      <c r="W93" s="1131"/>
      <c r="X93" s="1131"/>
      <c r="Y93" s="1131"/>
      <c r="Z93" s="1131"/>
      <c r="AA93" s="1131"/>
      <c r="AB93" s="1131"/>
      <c r="AC93" s="1131"/>
      <c r="AD93" s="1131"/>
      <c r="AE93" s="1131"/>
      <c r="AF93" s="1131"/>
      <c r="AG93" s="1131"/>
      <c r="AH93" s="1131"/>
      <c r="AI93" s="1131"/>
      <c r="AK93"/>
      <c r="AL93"/>
    </row>
    <row r="94" spans="1:38" x14ac:dyDescent="0.2">
      <c r="A94" s="1117" t="str">
        <f t="shared" si="11"/>
        <v>TORRE</v>
      </c>
      <c r="B94" s="1117" t="str">
        <f t="shared" si="11"/>
        <v>DIFERENCIADO</v>
      </c>
      <c r="C94" s="1117" t="s">
        <v>5191</v>
      </c>
      <c r="D94" s="1117" t="s">
        <v>19</v>
      </c>
      <c r="E94" s="1117" t="s">
        <v>5233</v>
      </c>
      <c r="F94" s="1118">
        <v>2</v>
      </c>
      <c r="G94" s="1118">
        <v>1</v>
      </c>
      <c r="H94" s="1118"/>
      <c r="I94" s="1120">
        <f t="shared" si="12"/>
        <v>2</v>
      </c>
      <c r="J94" s="1118" t="s">
        <v>2382</v>
      </c>
      <c r="K94" s="1121">
        <v>13</v>
      </c>
      <c r="L94" s="1122">
        <f>IF(SUM(F94:K94)=0,SUMIFS($L129:$L$631,$B129:$B$631,$B94,$A129:$A$631,$A94),I94*K94)</f>
        <v>26</v>
      </c>
      <c r="N94" s="1129"/>
      <c r="O94" s="1129"/>
      <c r="P94" s="1131"/>
      <c r="Q94" s="1131"/>
      <c r="R94" s="1129"/>
      <c r="S94" s="1131"/>
      <c r="T94" s="1131"/>
      <c r="U94" s="1131"/>
      <c r="V94" s="1131"/>
      <c r="W94" s="1131"/>
      <c r="X94" s="1131"/>
      <c r="Y94" s="1131"/>
      <c r="Z94" s="1131"/>
      <c r="AA94" s="1131"/>
      <c r="AB94" s="1131"/>
      <c r="AC94" s="1131"/>
      <c r="AD94" s="1131"/>
      <c r="AE94" s="1131"/>
      <c r="AF94" s="1131"/>
      <c r="AG94" s="1131"/>
      <c r="AH94" s="1131"/>
      <c r="AI94" s="1131"/>
      <c r="AK94"/>
      <c r="AL94"/>
    </row>
    <row r="95" spans="1:38" x14ac:dyDescent="0.2">
      <c r="A95" s="1117" t="str">
        <f>A88</f>
        <v>TORRE</v>
      </c>
      <c r="B95" s="1117" t="str">
        <f>B88</f>
        <v>DIFERENCIADO</v>
      </c>
      <c r="C95" s="1117" t="s">
        <v>5191</v>
      </c>
      <c r="D95" s="1117" t="s">
        <v>19</v>
      </c>
      <c r="E95" s="1117" t="s">
        <v>5234</v>
      </c>
      <c r="F95" s="1118">
        <v>1</v>
      </c>
      <c r="G95" s="1118">
        <v>1</v>
      </c>
      <c r="H95" s="1118"/>
      <c r="I95" s="1120">
        <f t="shared" si="12"/>
        <v>1</v>
      </c>
      <c r="J95" s="1118" t="s">
        <v>2382</v>
      </c>
      <c r="K95" s="1121">
        <v>15.5</v>
      </c>
      <c r="L95" s="1122">
        <f>IF(SUM(F95:K95)=0,SUMIFS($L125:$L$631,$B125:$B$631,$B95,$A125:$A$631,$A95),I95*K95)</f>
        <v>15.5</v>
      </c>
      <c r="N95" s="1129"/>
      <c r="O95" s="1129"/>
      <c r="P95" s="1131"/>
      <c r="Q95" s="1131"/>
      <c r="R95" s="1129"/>
      <c r="S95" s="1131"/>
      <c r="T95" s="1131"/>
      <c r="U95" s="1131"/>
      <c r="V95" s="1131"/>
      <c r="W95" s="1131"/>
      <c r="X95" s="1131"/>
      <c r="Y95" s="1131"/>
      <c r="Z95" s="1131"/>
      <c r="AA95" s="1131"/>
      <c r="AB95" s="1131"/>
      <c r="AC95" s="1131"/>
      <c r="AD95" s="1131"/>
      <c r="AE95" s="1131"/>
      <c r="AF95" s="1131"/>
      <c r="AG95" s="1131"/>
      <c r="AH95" s="1131"/>
      <c r="AI95" s="1131"/>
      <c r="AK95"/>
      <c r="AL95"/>
    </row>
    <row r="96" spans="1:38" x14ac:dyDescent="0.2">
      <c r="A96" s="1117" t="str">
        <f t="shared" ref="A96:B99" si="13">A95</f>
        <v>TORRE</v>
      </c>
      <c r="B96" s="1117" t="str">
        <f t="shared" si="13"/>
        <v>DIFERENCIADO</v>
      </c>
      <c r="C96" s="1117" t="s">
        <v>5191</v>
      </c>
      <c r="D96" s="1117" t="s">
        <v>19</v>
      </c>
      <c r="E96" s="1117" t="s">
        <v>5207</v>
      </c>
      <c r="F96" s="1118">
        <v>1</v>
      </c>
      <c r="G96" s="1118">
        <v>1</v>
      </c>
      <c r="H96" s="1118"/>
      <c r="I96" s="1120">
        <f t="shared" si="12"/>
        <v>1</v>
      </c>
      <c r="J96" s="1118" t="s">
        <v>2382</v>
      </c>
      <c r="K96" s="1121">
        <v>49.44</v>
      </c>
      <c r="L96" s="1122">
        <f>IF(SUM(F96:K96)=0,SUMIFS($L125:$L$631,$B125:$B$631,$B96,$A125:$A$631,$A96),I96*K96)</f>
        <v>49.44</v>
      </c>
      <c r="N96" s="1129"/>
      <c r="O96" s="1129"/>
      <c r="P96" s="1131"/>
      <c r="Q96" s="1131"/>
      <c r="R96" s="1129"/>
      <c r="S96" s="1131"/>
      <c r="T96" s="1131"/>
      <c r="U96" s="1131"/>
      <c r="V96" s="1131"/>
      <c r="W96" s="1131"/>
      <c r="X96" s="1131"/>
      <c r="Y96" s="1131"/>
      <c r="Z96" s="1131"/>
      <c r="AA96" s="1131"/>
      <c r="AB96" s="1131"/>
      <c r="AC96" s="1131"/>
      <c r="AD96" s="1131"/>
      <c r="AE96" s="1131"/>
      <c r="AF96" s="1131"/>
      <c r="AG96" s="1131"/>
      <c r="AH96" s="1131"/>
      <c r="AI96" s="1131"/>
      <c r="AK96"/>
      <c r="AL96"/>
    </row>
    <row r="97" spans="1:38" x14ac:dyDescent="0.2">
      <c r="A97" s="1117" t="str">
        <f t="shared" si="13"/>
        <v>TORRE</v>
      </c>
      <c r="B97" s="1117" t="str">
        <f t="shared" si="13"/>
        <v>DIFERENCIADO</v>
      </c>
      <c r="C97" s="1117" t="s">
        <v>5191</v>
      </c>
      <c r="D97" s="1117" t="s">
        <v>19</v>
      </c>
      <c r="E97" s="1117" t="s">
        <v>5211</v>
      </c>
      <c r="F97" s="1118">
        <v>2</v>
      </c>
      <c r="G97" s="1118">
        <v>1</v>
      </c>
      <c r="H97" s="1118"/>
      <c r="I97" s="1120">
        <f t="shared" si="12"/>
        <v>2</v>
      </c>
      <c r="J97" s="1118" t="s">
        <v>2382</v>
      </c>
      <c r="K97" s="1121">
        <v>66</v>
      </c>
      <c r="L97" s="1122">
        <f>IF(SUM(F97:K97)=0,SUMIFS($L126:$L$631,$B126:$B$631,$B97,$A126:$A$631,$A97),I97*K97)</f>
        <v>132</v>
      </c>
      <c r="N97" s="1129"/>
      <c r="O97" s="1129"/>
      <c r="P97" s="1131"/>
      <c r="Q97" s="1131"/>
      <c r="R97" s="1129"/>
      <c r="S97" s="1131"/>
      <c r="T97" s="1131"/>
      <c r="U97" s="1131"/>
      <c r="V97" s="1131"/>
      <c r="W97" s="1131"/>
      <c r="X97" s="1131"/>
      <c r="Y97" s="1131"/>
      <c r="Z97" s="1131"/>
      <c r="AA97" s="1131"/>
      <c r="AB97" s="1131"/>
      <c r="AC97" s="1131"/>
      <c r="AD97" s="1131"/>
      <c r="AE97" s="1131"/>
      <c r="AF97" s="1131"/>
      <c r="AG97" s="1131"/>
      <c r="AH97" s="1131"/>
      <c r="AI97" s="1131"/>
      <c r="AK97"/>
      <c r="AL97"/>
    </row>
    <row r="98" spans="1:38" x14ac:dyDescent="0.2">
      <c r="A98" s="1117" t="str">
        <f t="shared" si="13"/>
        <v>TORRE</v>
      </c>
      <c r="B98" s="1117" t="str">
        <f t="shared" si="13"/>
        <v>DIFERENCIADO</v>
      </c>
      <c r="C98" s="1117" t="s">
        <v>5191</v>
      </c>
      <c r="D98" s="1117" t="s">
        <v>19</v>
      </c>
      <c r="E98" s="1117" t="s">
        <v>5235</v>
      </c>
      <c r="F98" s="1118">
        <v>2</v>
      </c>
      <c r="G98" s="1118">
        <v>1</v>
      </c>
      <c r="H98" s="1118"/>
      <c r="I98" s="1120">
        <f t="shared" si="12"/>
        <v>2</v>
      </c>
      <c r="J98" s="1118" t="s">
        <v>2382</v>
      </c>
      <c r="K98" s="1121">
        <v>69</v>
      </c>
      <c r="L98" s="1122">
        <f>IF(SUM(F98:K98)=0,SUMIFS($L127:$L$631,$B127:$B$631,$B98,$A127:$A$631,$A98),I98*K98)</f>
        <v>138</v>
      </c>
      <c r="N98" s="1129"/>
      <c r="O98" s="1129"/>
      <c r="P98" s="1131"/>
      <c r="Q98" s="1131"/>
      <c r="R98" s="1129"/>
      <c r="S98" s="1131"/>
      <c r="T98" s="1131"/>
      <c r="U98" s="1131"/>
      <c r="V98" s="1131"/>
      <c r="W98" s="1131"/>
      <c r="X98" s="1131"/>
      <c r="Y98" s="1131"/>
      <c r="Z98" s="1131"/>
      <c r="AA98" s="1131"/>
      <c r="AB98" s="1131"/>
      <c r="AC98" s="1131"/>
      <c r="AD98" s="1131"/>
      <c r="AE98" s="1131"/>
      <c r="AF98" s="1131"/>
      <c r="AG98" s="1131"/>
      <c r="AH98" s="1131"/>
      <c r="AI98" s="1131"/>
      <c r="AK98"/>
      <c r="AL98"/>
    </row>
    <row r="99" spans="1:38" x14ac:dyDescent="0.2">
      <c r="A99" s="1117" t="str">
        <f t="shared" si="13"/>
        <v>TORRE</v>
      </c>
      <c r="B99" s="1117" t="str">
        <f t="shared" si="13"/>
        <v>DIFERENCIADO</v>
      </c>
      <c r="C99" s="1117" t="s">
        <v>5191</v>
      </c>
      <c r="D99" s="1117" t="s">
        <v>5212</v>
      </c>
      <c r="E99" s="1117" t="s">
        <v>5236</v>
      </c>
      <c r="F99" s="1118">
        <v>2</v>
      </c>
      <c r="G99" s="1118">
        <v>1</v>
      </c>
      <c r="H99" s="1118"/>
      <c r="I99" s="1120">
        <f t="shared" si="12"/>
        <v>2</v>
      </c>
      <c r="J99" s="1118" t="s">
        <v>2382</v>
      </c>
      <c r="K99" s="1121">
        <v>705</v>
      </c>
      <c r="L99" s="1122">
        <f>IF(SUM(F99:K99)=0,SUMIFS($L128:$L$631,$B128:$B$631,$B99,$A128:$A$631,$A99),I99*K99)</f>
        <v>1410</v>
      </c>
      <c r="N99" s="1129"/>
      <c r="O99" s="1129"/>
      <c r="P99" s="1131"/>
      <c r="Q99" s="1131"/>
      <c r="R99" s="1129"/>
      <c r="S99" s="1131"/>
      <c r="T99" s="1131"/>
      <c r="U99" s="1131"/>
      <c r="V99" s="1131"/>
      <c r="W99" s="1131"/>
      <c r="X99" s="1131"/>
      <c r="Y99" s="1131"/>
      <c r="Z99" s="1131"/>
      <c r="AA99" s="1131"/>
      <c r="AB99" s="1131"/>
      <c r="AC99" s="1131"/>
      <c r="AD99" s="1131"/>
      <c r="AE99" s="1131"/>
      <c r="AF99" s="1131"/>
      <c r="AG99" s="1131"/>
      <c r="AH99" s="1131"/>
      <c r="AI99" s="1131"/>
      <c r="AK99"/>
      <c r="AL99"/>
    </row>
    <row r="100" spans="1:38" ht="15" thickBot="1" x14ac:dyDescent="0.25">
      <c r="A100" s="1117" t="str">
        <f>A82</f>
        <v>TORRE</v>
      </c>
      <c r="B100" s="1117" t="str">
        <f>B82</f>
        <v>DIFERENCIADO</v>
      </c>
      <c r="C100" s="1117" t="s">
        <v>5191</v>
      </c>
      <c r="D100" s="1117" t="s">
        <v>19</v>
      </c>
      <c r="E100" s="1117" t="s">
        <v>5237</v>
      </c>
      <c r="F100" s="1118">
        <v>2</v>
      </c>
      <c r="G100" s="1118">
        <v>1</v>
      </c>
      <c r="H100" s="1118"/>
      <c r="I100" s="1120">
        <f t="shared" si="12"/>
        <v>2</v>
      </c>
      <c r="J100" s="1118" t="s">
        <v>2382</v>
      </c>
      <c r="K100" s="1121">
        <v>351</v>
      </c>
      <c r="L100" s="1122">
        <f>IF(SUM(F100:K100)=0,SUMIFS($L101:$L$631,$B101:$B$631,$B100,$A101:$A$631,$A100),I100*K100)</f>
        <v>702</v>
      </c>
      <c r="N100" s="1129"/>
      <c r="O100" s="1129"/>
      <c r="P100" s="1131"/>
      <c r="Q100" s="1131"/>
      <c r="R100" s="1129"/>
      <c r="S100" s="1131"/>
      <c r="T100" s="1131"/>
      <c r="U100" s="1131"/>
      <c r="V100" s="1131"/>
      <c r="W100" s="1131"/>
      <c r="X100" s="1131"/>
      <c r="Y100" s="1131"/>
      <c r="Z100" s="1131"/>
      <c r="AA100" s="1131"/>
      <c r="AB100" s="1131"/>
      <c r="AC100" s="1131"/>
      <c r="AD100" s="1131"/>
      <c r="AE100" s="1131"/>
      <c r="AF100" s="1131"/>
      <c r="AG100" s="1131"/>
      <c r="AH100" s="1131"/>
      <c r="AI100" s="1131"/>
      <c r="AK100"/>
      <c r="AL100"/>
    </row>
    <row r="101" spans="1:38" ht="15" thickTop="1" x14ac:dyDescent="0.2">
      <c r="A101" s="1133" t="s">
        <v>4229</v>
      </c>
      <c r="B101" s="1133" t="s">
        <v>4246</v>
      </c>
      <c r="C101" s="1134"/>
      <c r="D101" s="1135"/>
      <c r="E101" s="1135"/>
      <c r="F101" s="1136"/>
      <c r="G101" s="1136"/>
      <c r="H101" s="1136"/>
      <c r="I101" s="1137"/>
      <c r="J101" s="1136"/>
      <c r="K101" s="1138"/>
      <c r="L101" s="1139">
        <f>IF(SUM(F101:K101)=0,SUMIFS($L102:$L$631,$B102:$B$631,$B101,$A102:$A$631,$A101),I101*K101)</f>
        <v>53875.37999999999</v>
      </c>
      <c r="N101" s="1129"/>
      <c r="O101" s="1129"/>
      <c r="P101" s="1131"/>
      <c r="Q101" s="1131"/>
      <c r="R101" s="1129"/>
      <c r="S101" s="1131"/>
      <c r="T101" s="1131"/>
      <c r="U101" s="1131"/>
      <c r="V101" s="1131"/>
      <c r="W101" s="1131"/>
      <c r="X101" s="1131"/>
      <c r="Y101" s="1131"/>
      <c r="Z101" s="1131"/>
      <c r="AA101" s="1131"/>
      <c r="AB101" s="1131"/>
      <c r="AC101" s="1131"/>
      <c r="AD101" s="1131"/>
      <c r="AE101" s="1131"/>
      <c r="AF101" s="1131"/>
      <c r="AG101" s="1131"/>
      <c r="AH101" s="1131"/>
      <c r="AI101" s="1131"/>
      <c r="AK101"/>
      <c r="AL101"/>
    </row>
    <row r="102" spans="1:38" x14ac:dyDescent="0.2">
      <c r="A102" s="1117" t="str">
        <f t="shared" ref="A102:B106" si="14">A101</f>
        <v>TORRE</v>
      </c>
      <c r="B102" s="1117" t="str">
        <f t="shared" si="14"/>
        <v>PAVIMENTO TIPO</v>
      </c>
      <c r="C102" s="1117" t="s">
        <v>5191</v>
      </c>
      <c r="D102" s="1117" t="s">
        <v>19</v>
      </c>
      <c r="E102" s="1117" t="s">
        <v>5192</v>
      </c>
      <c r="F102" s="1118">
        <v>14.35</v>
      </c>
      <c r="G102" s="1118">
        <v>6</v>
      </c>
      <c r="H102" s="1118">
        <v>0</v>
      </c>
      <c r="I102" s="1120">
        <f t="shared" ref="I102:I124" si="15">(F102+H102*F102)*G102</f>
        <v>86.1</v>
      </c>
      <c r="J102" s="1118" t="s">
        <v>788</v>
      </c>
      <c r="K102" s="1121">
        <v>94</v>
      </c>
      <c r="L102" s="1122">
        <f>IF(SUM(F102:K102)=0,SUMIFS($L103:$L$631,$B103:$B$631,$B102,$A103:$A$631,$A102),I102*K102)</f>
        <v>8093.4</v>
      </c>
      <c r="N102" s="1129"/>
      <c r="O102" s="1129"/>
      <c r="P102" s="1131"/>
      <c r="Q102" s="1131"/>
      <c r="R102" s="1129"/>
      <c r="S102" s="1131"/>
      <c r="T102" s="1131"/>
      <c r="U102" s="1131"/>
      <c r="V102" s="1131"/>
      <c r="W102" s="1131"/>
      <c r="X102" s="1131"/>
      <c r="Y102" s="1131"/>
      <c r="Z102" s="1131"/>
      <c r="AA102" s="1131"/>
      <c r="AB102" s="1131"/>
      <c r="AC102" s="1131"/>
      <c r="AD102" s="1131"/>
      <c r="AE102" s="1131"/>
      <c r="AF102" s="1131"/>
      <c r="AG102" s="1131"/>
      <c r="AH102" s="1131"/>
      <c r="AI102" s="1131"/>
      <c r="AK102"/>
      <c r="AL102"/>
    </row>
    <row r="103" spans="1:38" x14ac:dyDescent="0.2">
      <c r="A103" s="1117" t="str">
        <f t="shared" si="14"/>
        <v>TORRE</v>
      </c>
      <c r="B103" s="1117" t="str">
        <f t="shared" si="14"/>
        <v>PAVIMENTO TIPO</v>
      </c>
      <c r="C103" s="1117" t="s">
        <v>5191</v>
      </c>
      <c r="D103" s="1117" t="s">
        <v>19</v>
      </c>
      <c r="E103" s="1117" t="s">
        <v>5193</v>
      </c>
      <c r="F103" s="1118">
        <v>0.5</v>
      </c>
      <c r="G103" s="1118">
        <v>6</v>
      </c>
      <c r="H103" s="1118">
        <v>0</v>
      </c>
      <c r="I103" s="1120">
        <f t="shared" si="15"/>
        <v>3</v>
      </c>
      <c r="J103" s="1118" t="s">
        <v>788</v>
      </c>
      <c r="K103" s="1121">
        <v>157</v>
      </c>
      <c r="L103" s="1122">
        <f>IF(SUM(F103:K103)=0,SUMIFS($L104:$L$631,$B104:$B$631,$B103,$A104:$A$631,$A103),I103*K103)</f>
        <v>471</v>
      </c>
      <c r="N103" s="1129"/>
      <c r="O103" s="1129"/>
      <c r="P103" s="1131"/>
      <c r="Q103" s="1131"/>
      <c r="R103" s="1129"/>
      <c r="S103" s="1131"/>
      <c r="T103" s="1131"/>
      <c r="U103" s="1131"/>
      <c r="V103" s="1131"/>
      <c r="W103" s="1131"/>
      <c r="X103" s="1131"/>
      <c r="Y103" s="1131"/>
      <c r="Z103" s="1131"/>
      <c r="AA103" s="1131"/>
      <c r="AB103" s="1131"/>
      <c r="AC103" s="1131"/>
      <c r="AD103" s="1131"/>
      <c r="AE103" s="1131"/>
      <c r="AF103" s="1131"/>
      <c r="AG103" s="1131"/>
      <c r="AH103" s="1131"/>
      <c r="AI103" s="1131"/>
      <c r="AK103"/>
      <c r="AL103"/>
    </row>
    <row r="104" spans="1:38" x14ac:dyDescent="0.2">
      <c r="A104" s="1117" t="str">
        <f t="shared" si="14"/>
        <v>TORRE</v>
      </c>
      <c r="B104" s="1117" t="str">
        <f t="shared" si="14"/>
        <v>PAVIMENTO TIPO</v>
      </c>
      <c r="C104" s="1117" t="s">
        <v>5191</v>
      </c>
      <c r="D104" s="1117" t="s">
        <v>19</v>
      </c>
      <c r="E104" s="1117" t="s">
        <v>5194</v>
      </c>
      <c r="F104" s="1118">
        <v>9.9</v>
      </c>
      <c r="G104" s="1118">
        <v>6</v>
      </c>
      <c r="H104" s="1118"/>
      <c r="I104" s="1120">
        <f t="shared" si="15"/>
        <v>59.400000000000006</v>
      </c>
      <c r="J104" s="1118" t="s">
        <v>788</v>
      </c>
      <c r="K104" s="1121">
        <v>210</v>
      </c>
      <c r="L104" s="1122">
        <f>IF(SUM(F104:K104)=0,SUMIFS($L105:$L$631,$B105:$B$631,$B104,$A105:$A$631,$A104),I104*K104)</f>
        <v>12474.000000000002</v>
      </c>
      <c r="N104" s="1129"/>
      <c r="O104" s="1129"/>
      <c r="P104" s="1131"/>
      <c r="Q104" s="1131"/>
      <c r="R104" s="1129"/>
      <c r="S104" s="1131"/>
      <c r="T104" s="1131"/>
      <c r="U104" s="1131"/>
      <c r="V104" s="1131"/>
      <c r="W104" s="1131"/>
      <c r="X104" s="1131"/>
      <c r="Y104" s="1131"/>
      <c r="Z104" s="1131"/>
      <c r="AA104" s="1131"/>
      <c r="AB104" s="1131"/>
      <c r="AC104" s="1131"/>
      <c r="AD104" s="1131"/>
      <c r="AE104" s="1131"/>
      <c r="AF104" s="1131"/>
      <c r="AG104" s="1131"/>
      <c r="AH104" s="1131"/>
      <c r="AI104" s="1131"/>
      <c r="AK104"/>
      <c r="AL104"/>
    </row>
    <row r="105" spans="1:38" x14ac:dyDescent="0.2">
      <c r="A105" s="1117" t="str">
        <f t="shared" si="14"/>
        <v>TORRE</v>
      </c>
      <c r="B105" s="1117" t="str">
        <f t="shared" si="14"/>
        <v>PAVIMENTO TIPO</v>
      </c>
      <c r="C105" s="1117" t="s">
        <v>5191</v>
      </c>
      <c r="D105" s="1117" t="s">
        <v>19</v>
      </c>
      <c r="E105" s="1117" t="s">
        <v>5195</v>
      </c>
      <c r="F105" s="1118">
        <v>3.15</v>
      </c>
      <c r="G105" s="1118">
        <v>6</v>
      </c>
      <c r="H105" s="1118"/>
      <c r="I105" s="1120">
        <f t="shared" si="15"/>
        <v>18.899999999999999</v>
      </c>
      <c r="J105" s="1118" t="s">
        <v>788</v>
      </c>
      <c r="K105" s="1121">
        <v>650</v>
      </c>
      <c r="L105" s="1122">
        <f>IF(SUM(F105:K105)=0,SUMIFS($L106:$L$631,$B106:$B$631,$B105,$A106:$A$631,$A105),I105*K105)</f>
        <v>12284.999999999998</v>
      </c>
      <c r="N105" s="1129"/>
      <c r="O105" s="1129"/>
      <c r="P105" s="1131"/>
      <c r="Q105" s="1131"/>
      <c r="R105" s="1129"/>
      <c r="S105" s="1131"/>
      <c r="T105" s="1131"/>
      <c r="U105" s="1131"/>
      <c r="V105" s="1131"/>
      <c r="W105" s="1131"/>
      <c r="X105" s="1131"/>
      <c r="Y105" s="1131"/>
      <c r="Z105" s="1131"/>
      <c r="AA105" s="1131"/>
      <c r="AB105" s="1131"/>
      <c r="AC105" s="1131"/>
      <c r="AD105" s="1131"/>
      <c r="AE105" s="1131"/>
      <c r="AF105" s="1131"/>
      <c r="AG105" s="1131"/>
      <c r="AH105" s="1131"/>
      <c r="AI105" s="1131"/>
      <c r="AK105"/>
      <c r="AL105"/>
    </row>
    <row r="106" spans="1:38" x14ac:dyDescent="0.2">
      <c r="A106" s="1117" t="str">
        <f t="shared" si="14"/>
        <v>TORRE</v>
      </c>
      <c r="B106" s="1117" t="str">
        <f t="shared" si="14"/>
        <v>PAVIMENTO TIPO</v>
      </c>
      <c r="C106" s="1117" t="s">
        <v>5191</v>
      </c>
      <c r="D106" s="1117" t="s">
        <v>19</v>
      </c>
      <c r="E106" s="1117" t="s">
        <v>5228</v>
      </c>
      <c r="F106" s="1118">
        <v>1.95</v>
      </c>
      <c r="G106" s="1118">
        <v>6</v>
      </c>
      <c r="H106" s="1118"/>
      <c r="I106" s="1120">
        <f t="shared" si="15"/>
        <v>11.7</v>
      </c>
      <c r="J106" s="1118" t="s">
        <v>788</v>
      </c>
      <c r="K106" s="1121">
        <v>30</v>
      </c>
      <c r="L106" s="1122">
        <f>IF(SUM(F106:K106)=0,SUMIFS($L125:$L$631,$B125:$B$631,$B106,$A125:$A$631,$A106),I106*K106)</f>
        <v>351</v>
      </c>
      <c r="N106" s="1129"/>
      <c r="O106" s="1129"/>
      <c r="P106" s="1131"/>
      <c r="Q106" s="1131"/>
      <c r="R106" s="1129"/>
      <c r="S106" s="1131"/>
      <c r="T106" s="1131"/>
      <c r="U106" s="1131"/>
      <c r="V106" s="1131"/>
      <c r="W106" s="1131"/>
      <c r="X106" s="1131"/>
      <c r="Y106" s="1131"/>
      <c r="Z106" s="1131"/>
      <c r="AA106" s="1131"/>
      <c r="AB106" s="1131"/>
      <c r="AC106" s="1131"/>
      <c r="AD106" s="1131"/>
      <c r="AE106" s="1131"/>
      <c r="AF106" s="1131"/>
      <c r="AG106" s="1131"/>
      <c r="AH106" s="1131"/>
      <c r="AI106" s="1131"/>
      <c r="AK106"/>
      <c r="AL106"/>
    </row>
    <row r="107" spans="1:38" x14ac:dyDescent="0.2">
      <c r="A107" s="1117" t="str">
        <f t="shared" ref="A107:A116" si="16">A87</f>
        <v>TORRE</v>
      </c>
      <c r="B107" s="1117" t="str">
        <f t="shared" ref="B107:B119" si="17">B101</f>
        <v>PAVIMENTO TIPO</v>
      </c>
      <c r="C107" s="1117" t="s">
        <v>5191</v>
      </c>
      <c r="D107" s="1117" t="s">
        <v>19</v>
      </c>
      <c r="E107" s="1117" t="s">
        <v>5216</v>
      </c>
      <c r="F107" s="1118">
        <v>3.15</v>
      </c>
      <c r="G107" s="1118">
        <v>6</v>
      </c>
      <c r="H107" s="1118"/>
      <c r="I107" s="1120">
        <f t="shared" si="15"/>
        <v>18.899999999999999</v>
      </c>
      <c r="J107" s="1118" t="s">
        <v>788</v>
      </c>
      <c r="K107" s="1121">
        <v>13</v>
      </c>
      <c r="L107" s="1122">
        <f>IF(SUM(F107:K107)=0,SUMIFS($L108:$L$631,$B108:$B$631,$B107,$A108:$A$631,$A107),I107*K107)</f>
        <v>245.7</v>
      </c>
      <c r="N107" s="1129"/>
      <c r="O107" s="1129"/>
      <c r="P107" s="1131"/>
      <c r="Q107" s="1131"/>
      <c r="R107" s="1129"/>
      <c r="S107" s="1131"/>
      <c r="T107" s="1131"/>
      <c r="U107" s="1131"/>
      <c r="V107" s="1131"/>
      <c r="W107" s="1131"/>
      <c r="X107" s="1131"/>
      <c r="Y107" s="1131"/>
      <c r="Z107" s="1131"/>
      <c r="AA107" s="1131"/>
      <c r="AB107" s="1131"/>
      <c r="AC107" s="1131"/>
      <c r="AD107" s="1131"/>
      <c r="AE107" s="1131"/>
      <c r="AF107" s="1131"/>
      <c r="AG107" s="1131"/>
      <c r="AH107" s="1131"/>
      <c r="AI107" s="1131"/>
      <c r="AK107"/>
      <c r="AL107"/>
    </row>
    <row r="108" spans="1:38" x14ac:dyDescent="0.2">
      <c r="A108" s="1117" t="str">
        <f t="shared" si="16"/>
        <v>TORRE</v>
      </c>
      <c r="B108" s="1117" t="str">
        <f t="shared" si="17"/>
        <v>PAVIMENTO TIPO</v>
      </c>
      <c r="C108" s="1117" t="s">
        <v>5191</v>
      </c>
      <c r="D108" s="1117" t="s">
        <v>19</v>
      </c>
      <c r="E108" s="1117" t="s">
        <v>5197</v>
      </c>
      <c r="F108" s="1118">
        <v>4</v>
      </c>
      <c r="G108" s="1118">
        <v>6</v>
      </c>
      <c r="H108" s="1118"/>
      <c r="I108" s="1120">
        <f t="shared" si="15"/>
        <v>24</v>
      </c>
      <c r="J108" s="1118" t="s">
        <v>2382</v>
      </c>
      <c r="K108" s="1121">
        <v>14</v>
      </c>
      <c r="L108" s="1122">
        <f>IF(SUM(F108:K108)=0,SUMIFS($L109:$L$631,$B109:$B$631,$B108,$A109:$A$631,$A108),I108*K108)</f>
        <v>336</v>
      </c>
      <c r="N108" s="1129"/>
      <c r="O108" s="1129"/>
      <c r="P108" s="1131"/>
      <c r="Q108" s="1131"/>
      <c r="R108" s="1129"/>
      <c r="S108" s="1131"/>
      <c r="T108" s="1131"/>
      <c r="U108" s="1131"/>
      <c r="V108" s="1131"/>
      <c r="W108" s="1131"/>
      <c r="X108" s="1131"/>
      <c r="Y108" s="1131"/>
      <c r="Z108" s="1131"/>
      <c r="AA108" s="1131"/>
      <c r="AB108" s="1131"/>
      <c r="AC108" s="1131"/>
      <c r="AD108" s="1131"/>
      <c r="AE108" s="1131"/>
      <c r="AF108" s="1131"/>
      <c r="AG108" s="1131"/>
      <c r="AH108" s="1131"/>
      <c r="AI108" s="1131"/>
      <c r="AK108"/>
      <c r="AL108"/>
    </row>
    <row r="109" spans="1:38" x14ac:dyDescent="0.2">
      <c r="A109" s="1117" t="str">
        <f t="shared" si="16"/>
        <v>TORRE</v>
      </c>
      <c r="B109" s="1117" t="str">
        <f t="shared" si="17"/>
        <v>PAVIMENTO TIPO</v>
      </c>
      <c r="C109" s="1117" t="s">
        <v>5191</v>
      </c>
      <c r="D109" s="1117" t="s">
        <v>19</v>
      </c>
      <c r="E109" s="1117" t="s">
        <v>5198</v>
      </c>
      <c r="F109" s="1118">
        <v>3</v>
      </c>
      <c r="G109" s="1118">
        <v>6</v>
      </c>
      <c r="H109" s="1118"/>
      <c r="I109" s="1120">
        <f t="shared" si="15"/>
        <v>18</v>
      </c>
      <c r="J109" s="1118" t="s">
        <v>2382</v>
      </c>
      <c r="K109" s="1121">
        <v>23.9</v>
      </c>
      <c r="L109" s="1122">
        <f>IF(SUM(F109:K109)=0,SUMIFS($L110:$L$631,$B110:$B$631,$B109,$A110:$A$631,$A109),I109*K109)</f>
        <v>430.2</v>
      </c>
      <c r="N109" s="1129"/>
      <c r="O109" s="1129"/>
      <c r="P109" s="1131"/>
      <c r="Q109" s="1131"/>
      <c r="R109" s="1129"/>
      <c r="S109" s="1131"/>
      <c r="T109" s="1131"/>
      <c r="U109" s="1131"/>
      <c r="V109" s="1131"/>
      <c r="W109" s="1131"/>
      <c r="X109" s="1131"/>
      <c r="Y109" s="1131"/>
      <c r="Z109" s="1131"/>
      <c r="AA109" s="1131"/>
      <c r="AB109" s="1131"/>
      <c r="AC109" s="1131"/>
      <c r="AD109" s="1131"/>
      <c r="AE109" s="1131"/>
      <c r="AF109" s="1131"/>
      <c r="AG109" s="1131"/>
      <c r="AH109" s="1131"/>
      <c r="AI109" s="1131"/>
      <c r="AK109"/>
      <c r="AL109"/>
    </row>
    <row r="110" spans="1:38" x14ac:dyDescent="0.2">
      <c r="A110" s="1117" t="str">
        <f t="shared" si="16"/>
        <v>TORRE</v>
      </c>
      <c r="B110" s="1117" t="str">
        <f t="shared" si="17"/>
        <v>PAVIMENTO TIPO</v>
      </c>
      <c r="C110" s="1117" t="s">
        <v>5191</v>
      </c>
      <c r="D110" s="1117" t="s">
        <v>19</v>
      </c>
      <c r="E110" s="1117" t="s">
        <v>5199</v>
      </c>
      <c r="F110" s="1118">
        <v>11</v>
      </c>
      <c r="G110" s="1118">
        <v>6</v>
      </c>
      <c r="H110" s="1118"/>
      <c r="I110" s="1120">
        <f t="shared" si="15"/>
        <v>66</v>
      </c>
      <c r="J110" s="1118" t="s">
        <v>2382</v>
      </c>
      <c r="K110" s="1121">
        <v>32</v>
      </c>
      <c r="L110" s="1122">
        <f>IF(SUM(F110:K110)=0,SUMIFS($L111:$L$631,$B111:$B$631,$B110,$A111:$A$631,$A110),I110*K110)</f>
        <v>2112</v>
      </c>
      <c r="N110" s="1129"/>
      <c r="O110" s="1129"/>
      <c r="P110" s="1131"/>
      <c r="Q110" s="1131"/>
      <c r="R110" s="1129"/>
      <c r="S110" s="1131"/>
      <c r="T110" s="1131"/>
      <c r="U110" s="1131"/>
      <c r="V110" s="1131"/>
      <c r="W110" s="1131"/>
      <c r="X110" s="1131"/>
      <c r="Y110" s="1131"/>
      <c r="Z110" s="1131"/>
      <c r="AA110" s="1131"/>
      <c r="AB110" s="1131"/>
      <c r="AC110" s="1131"/>
      <c r="AD110" s="1131"/>
      <c r="AE110" s="1131"/>
      <c r="AF110" s="1131"/>
      <c r="AG110" s="1131"/>
      <c r="AH110" s="1131"/>
      <c r="AI110" s="1131"/>
      <c r="AK110"/>
      <c r="AL110"/>
    </row>
    <row r="111" spans="1:38" x14ac:dyDescent="0.2">
      <c r="A111" s="1117" t="str">
        <f t="shared" si="16"/>
        <v>TORRE</v>
      </c>
      <c r="B111" s="1117" t="str">
        <f t="shared" si="17"/>
        <v>PAVIMENTO TIPO</v>
      </c>
      <c r="C111" s="1117" t="s">
        <v>5191</v>
      </c>
      <c r="D111" s="1117" t="s">
        <v>19</v>
      </c>
      <c r="E111" s="1117" t="s">
        <v>5229</v>
      </c>
      <c r="F111" s="1118">
        <v>1</v>
      </c>
      <c r="G111" s="1118">
        <v>6</v>
      </c>
      <c r="H111" s="1118"/>
      <c r="I111" s="1120">
        <f t="shared" si="15"/>
        <v>6</v>
      </c>
      <c r="J111" s="1118" t="s">
        <v>2382</v>
      </c>
      <c r="K111" s="1121">
        <v>58</v>
      </c>
      <c r="L111" s="1122">
        <f>IF(SUM(F111:K111)=0,SUMIFS($L112:$L$631,$B112:$B$631,$B111,$A112:$A$631,$A111),I111*K111)</f>
        <v>348</v>
      </c>
      <c r="N111" s="1129"/>
      <c r="O111" s="1129"/>
      <c r="P111" s="1131"/>
      <c r="Q111" s="1131"/>
      <c r="R111" s="1129"/>
      <c r="S111" s="1131"/>
      <c r="T111" s="1131"/>
      <c r="U111" s="1131"/>
      <c r="V111" s="1131"/>
      <c r="W111" s="1131"/>
      <c r="X111" s="1131"/>
      <c r="Y111" s="1131"/>
      <c r="Z111" s="1131"/>
      <c r="AA111" s="1131"/>
      <c r="AB111" s="1131"/>
      <c r="AC111" s="1131"/>
      <c r="AD111" s="1131"/>
      <c r="AE111" s="1131"/>
      <c r="AF111" s="1131"/>
      <c r="AG111" s="1131"/>
      <c r="AH111" s="1131"/>
      <c r="AI111" s="1131"/>
      <c r="AK111"/>
      <c r="AL111"/>
    </row>
    <row r="112" spans="1:38" x14ac:dyDescent="0.2">
      <c r="A112" s="1117" t="str">
        <f t="shared" si="16"/>
        <v>TORRE</v>
      </c>
      <c r="B112" s="1117" t="str">
        <f t="shared" si="17"/>
        <v>PAVIMENTO TIPO</v>
      </c>
      <c r="C112" s="1117" t="s">
        <v>5191</v>
      </c>
      <c r="D112" s="1117" t="s">
        <v>19</v>
      </c>
      <c r="E112" s="1117" t="s">
        <v>5201</v>
      </c>
      <c r="F112" s="1118">
        <v>1</v>
      </c>
      <c r="G112" s="1118">
        <v>6</v>
      </c>
      <c r="H112" s="1118"/>
      <c r="I112" s="1120">
        <f t="shared" si="15"/>
        <v>6</v>
      </c>
      <c r="J112" s="1118" t="s">
        <v>2382</v>
      </c>
      <c r="K112" s="1121">
        <v>60.78</v>
      </c>
      <c r="L112" s="1122">
        <f>IF(SUM(F112:K112)=0,SUMIFS($L113:$L$631,$B113:$B$631,$B112,$A113:$A$631,$A112),I112*K112)</f>
        <v>364.68</v>
      </c>
      <c r="N112" s="1129"/>
      <c r="O112" s="1129"/>
      <c r="P112" s="1131"/>
      <c r="Q112" s="1131"/>
      <c r="R112" s="1129"/>
      <c r="S112" s="1131"/>
      <c r="T112" s="1131"/>
      <c r="U112" s="1131"/>
      <c r="V112" s="1131"/>
      <c r="W112" s="1131"/>
      <c r="X112" s="1131"/>
      <c r="Y112" s="1131"/>
      <c r="Z112" s="1131"/>
      <c r="AA112" s="1131"/>
      <c r="AB112" s="1131"/>
      <c r="AC112" s="1131"/>
      <c r="AD112" s="1131"/>
      <c r="AE112" s="1131"/>
      <c r="AF112" s="1131"/>
      <c r="AG112" s="1131"/>
      <c r="AH112" s="1131"/>
      <c r="AI112" s="1131"/>
      <c r="AK112"/>
      <c r="AL112"/>
    </row>
    <row r="113" spans="1:38" x14ac:dyDescent="0.2">
      <c r="A113" s="1117" t="str">
        <f t="shared" si="16"/>
        <v>TORRE</v>
      </c>
      <c r="B113" s="1117" t="str">
        <f t="shared" si="17"/>
        <v>PAVIMENTO TIPO</v>
      </c>
      <c r="C113" s="1117" t="s">
        <v>5191</v>
      </c>
      <c r="D113" s="1117" t="s">
        <v>19</v>
      </c>
      <c r="E113" s="1117" t="s">
        <v>5230</v>
      </c>
      <c r="F113" s="1118">
        <v>1</v>
      </c>
      <c r="G113" s="1118">
        <v>6</v>
      </c>
      <c r="H113" s="1118"/>
      <c r="I113" s="1120">
        <f t="shared" si="15"/>
        <v>6</v>
      </c>
      <c r="J113" s="1118" t="s">
        <v>2382</v>
      </c>
      <c r="K113" s="1121">
        <v>39.729999999999997</v>
      </c>
      <c r="L113" s="1122">
        <f>IF(SUM(F113:K113)=0,SUMIFS($L114:$L$631,$B114:$B$631,$B113,$A114:$A$631,$A113),I113*K113)</f>
        <v>238.38</v>
      </c>
      <c r="N113" s="1129"/>
      <c r="O113" s="1129"/>
      <c r="P113" s="1131"/>
      <c r="Q113" s="1131"/>
      <c r="R113" s="1129"/>
      <c r="S113" s="1131"/>
      <c r="T113" s="1131"/>
      <c r="U113" s="1131"/>
      <c r="V113" s="1131"/>
      <c r="W113" s="1131"/>
      <c r="X113" s="1131"/>
      <c r="Y113" s="1131"/>
      <c r="Z113" s="1131"/>
      <c r="AA113" s="1131"/>
      <c r="AB113" s="1131"/>
      <c r="AC113" s="1131"/>
      <c r="AD113" s="1131"/>
      <c r="AE113" s="1131"/>
      <c r="AF113" s="1131"/>
      <c r="AG113" s="1131"/>
      <c r="AH113" s="1131"/>
      <c r="AI113" s="1131"/>
      <c r="AK113"/>
      <c r="AL113"/>
    </row>
    <row r="114" spans="1:38" x14ac:dyDescent="0.2">
      <c r="A114" s="1117" t="str">
        <f t="shared" si="16"/>
        <v>TORRE</v>
      </c>
      <c r="B114" s="1117" t="str">
        <f t="shared" si="17"/>
        <v>PAVIMENTO TIPO</v>
      </c>
      <c r="C114" s="1117" t="s">
        <v>5191</v>
      </c>
      <c r="D114" s="1117" t="s">
        <v>19</v>
      </c>
      <c r="E114" s="1117" t="s">
        <v>5221</v>
      </c>
      <c r="F114" s="1118">
        <v>1</v>
      </c>
      <c r="G114" s="1118">
        <v>6</v>
      </c>
      <c r="H114" s="1118"/>
      <c r="I114" s="1120">
        <f t="shared" si="15"/>
        <v>6</v>
      </c>
      <c r="J114" s="1118" t="s">
        <v>2382</v>
      </c>
      <c r="K114" s="1121">
        <v>31</v>
      </c>
      <c r="L114" s="1122">
        <f>IF(SUM(F114:K114)=0,SUMIFS($L115:$L$631,$B115:$B$631,$B114,$A115:$A$631,$A114),I114*K114)</f>
        <v>186</v>
      </c>
      <c r="N114" s="1129"/>
      <c r="O114" s="1129"/>
      <c r="P114" s="1131"/>
      <c r="Q114" s="1131"/>
      <c r="R114" s="1129"/>
      <c r="S114" s="1131"/>
      <c r="T114" s="1131"/>
      <c r="U114" s="1131"/>
      <c r="V114" s="1131"/>
      <c r="W114" s="1131"/>
      <c r="X114" s="1131"/>
      <c r="Y114" s="1131"/>
      <c r="Z114" s="1131"/>
      <c r="AA114" s="1131"/>
      <c r="AB114" s="1131"/>
      <c r="AC114" s="1131"/>
      <c r="AD114" s="1131"/>
      <c r="AE114" s="1131"/>
      <c r="AF114" s="1131"/>
      <c r="AG114" s="1131"/>
      <c r="AH114" s="1131"/>
      <c r="AI114" s="1131"/>
      <c r="AK114"/>
      <c r="AL114"/>
    </row>
    <row r="115" spans="1:38" x14ac:dyDescent="0.2">
      <c r="A115" s="1117" t="str">
        <f t="shared" si="16"/>
        <v>TORRE</v>
      </c>
      <c r="B115" s="1117" t="str">
        <f t="shared" si="17"/>
        <v>PAVIMENTO TIPO</v>
      </c>
      <c r="C115" s="1117" t="s">
        <v>5191</v>
      </c>
      <c r="D115" s="1117" t="s">
        <v>19</v>
      </c>
      <c r="E115" s="1117" t="s">
        <v>5231</v>
      </c>
      <c r="F115" s="1118">
        <v>1</v>
      </c>
      <c r="G115" s="1118">
        <v>6</v>
      </c>
      <c r="H115" s="1118"/>
      <c r="I115" s="1120">
        <f t="shared" si="15"/>
        <v>6</v>
      </c>
      <c r="J115" s="1118" t="s">
        <v>2382</v>
      </c>
      <c r="K115" s="1121">
        <v>39.729999999999997</v>
      </c>
      <c r="L115" s="1122">
        <f>IF(SUM(F115:K115)=0,SUMIFS($L116:$L$631,$B116:$B$631,$B115,$A116:$A$631,$A115),I115*K115)</f>
        <v>238.38</v>
      </c>
      <c r="N115" s="1129"/>
      <c r="O115" s="1129"/>
      <c r="P115" s="1131"/>
      <c r="Q115" s="1131"/>
      <c r="R115" s="1129"/>
      <c r="S115" s="1131"/>
      <c r="T115" s="1131"/>
      <c r="U115" s="1131"/>
      <c r="V115" s="1131"/>
      <c r="W115" s="1131"/>
      <c r="X115" s="1131"/>
      <c r="Y115" s="1131"/>
      <c r="Z115" s="1131"/>
      <c r="AA115" s="1131"/>
      <c r="AB115" s="1131"/>
      <c r="AC115" s="1131"/>
      <c r="AD115" s="1131"/>
      <c r="AE115" s="1131"/>
      <c r="AF115" s="1131"/>
      <c r="AG115" s="1131"/>
      <c r="AH115" s="1131"/>
      <c r="AI115" s="1131"/>
      <c r="AK115"/>
      <c r="AL115"/>
    </row>
    <row r="116" spans="1:38" x14ac:dyDescent="0.2">
      <c r="A116" s="1117" t="str">
        <f t="shared" si="16"/>
        <v>TORRE</v>
      </c>
      <c r="B116" s="1117" t="str">
        <f t="shared" si="17"/>
        <v>PAVIMENTO TIPO</v>
      </c>
      <c r="C116" s="1117" t="s">
        <v>5191</v>
      </c>
      <c r="D116" s="1117" t="s">
        <v>19</v>
      </c>
      <c r="E116" s="1117" t="s">
        <v>5202</v>
      </c>
      <c r="F116" s="1118">
        <v>2</v>
      </c>
      <c r="G116" s="1118">
        <v>6</v>
      </c>
      <c r="H116" s="1118"/>
      <c r="I116" s="1120">
        <f t="shared" si="15"/>
        <v>12</v>
      </c>
      <c r="J116" s="1118" t="s">
        <v>2382</v>
      </c>
      <c r="K116" s="1121">
        <v>41</v>
      </c>
      <c r="L116" s="1122">
        <f>IF(SUM(F116:K116)=0,SUMIFS($L117:$L$631,$B117:$B$631,$B116,$A117:$A$631,$A116),I116*K116)</f>
        <v>492</v>
      </c>
      <c r="N116" s="1129"/>
      <c r="O116" s="1129"/>
      <c r="P116" s="1131"/>
      <c r="Q116" s="1131"/>
      <c r="R116" s="1129"/>
      <c r="S116" s="1131"/>
      <c r="T116" s="1131"/>
      <c r="U116" s="1131"/>
      <c r="V116" s="1131"/>
      <c r="W116" s="1131"/>
      <c r="X116" s="1131"/>
      <c r="Y116" s="1131"/>
      <c r="Z116" s="1131"/>
      <c r="AA116" s="1131"/>
      <c r="AB116" s="1131"/>
      <c r="AC116" s="1131"/>
      <c r="AD116" s="1131"/>
      <c r="AE116" s="1131"/>
      <c r="AF116" s="1131"/>
      <c r="AG116" s="1131"/>
      <c r="AH116" s="1131"/>
      <c r="AI116" s="1131"/>
      <c r="AK116"/>
      <c r="AL116"/>
    </row>
    <row r="117" spans="1:38" x14ac:dyDescent="0.2">
      <c r="A117" s="1117" t="str">
        <f>A100</f>
        <v>TORRE</v>
      </c>
      <c r="B117" s="1117" t="str">
        <f t="shared" si="17"/>
        <v>PAVIMENTO TIPO</v>
      </c>
      <c r="C117" s="1117" t="s">
        <v>5191</v>
      </c>
      <c r="D117" s="1117" t="s">
        <v>19</v>
      </c>
      <c r="E117" s="1117" t="s">
        <v>5232</v>
      </c>
      <c r="F117" s="1118">
        <v>2</v>
      </c>
      <c r="G117" s="1118">
        <v>6</v>
      </c>
      <c r="H117" s="1118"/>
      <c r="I117" s="1120">
        <f t="shared" si="15"/>
        <v>12</v>
      </c>
      <c r="J117" s="1118" t="s">
        <v>2382</v>
      </c>
      <c r="K117" s="1121">
        <v>31</v>
      </c>
      <c r="L117" s="1122">
        <f>IF(SUM(F117:K117)=0,SUMIFS($L118:$L$631,$B118:$B$631,$B117,$A118:$A$631,$A117),I117*K117)</f>
        <v>372</v>
      </c>
      <c r="N117" s="1129"/>
      <c r="O117" s="1129"/>
      <c r="P117" s="1131"/>
      <c r="Q117" s="1131"/>
      <c r="R117" s="1129"/>
      <c r="S117" s="1131"/>
      <c r="T117" s="1131"/>
      <c r="U117" s="1131"/>
      <c r="V117" s="1131"/>
      <c r="W117" s="1131"/>
      <c r="X117" s="1131"/>
      <c r="Y117" s="1131"/>
      <c r="Z117" s="1131"/>
      <c r="AA117" s="1131"/>
      <c r="AB117" s="1131"/>
      <c r="AC117" s="1131"/>
      <c r="AD117" s="1131"/>
      <c r="AE117" s="1131"/>
      <c r="AF117" s="1131"/>
      <c r="AG117" s="1131"/>
      <c r="AH117" s="1131"/>
      <c r="AI117" s="1131"/>
      <c r="AK117"/>
      <c r="AL117"/>
    </row>
    <row r="118" spans="1:38" x14ac:dyDescent="0.2">
      <c r="A118" s="1117" t="str">
        <f>A101</f>
        <v>TORRE</v>
      </c>
      <c r="B118" s="1117" t="str">
        <f t="shared" si="17"/>
        <v>PAVIMENTO TIPO</v>
      </c>
      <c r="C118" s="1117" t="s">
        <v>5191</v>
      </c>
      <c r="D118" s="1117" t="s">
        <v>19</v>
      </c>
      <c r="E118" s="1117" t="s">
        <v>5233</v>
      </c>
      <c r="F118" s="1118">
        <v>2</v>
      </c>
      <c r="G118" s="1118">
        <v>6</v>
      </c>
      <c r="H118" s="1118"/>
      <c r="I118" s="1120">
        <f t="shared" si="15"/>
        <v>12</v>
      </c>
      <c r="J118" s="1118" t="s">
        <v>2382</v>
      </c>
      <c r="K118" s="1121">
        <v>13</v>
      </c>
      <c r="L118" s="1122">
        <f>IF(SUM(F118:K118)=0,SUMIFS($L119:$L$631,$B119:$B$631,$B118,$A119:$A$631,$A118),I118*K118)</f>
        <v>156</v>
      </c>
      <c r="N118" s="1129"/>
      <c r="O118" s="1129"/>
      <c r="P118" s="1131"/>
      <c r="Q118" s="1131"/>
      <c r="R118" s="1129"/>
      <c r="S118" s="1131"/>
      <c r="T118" s="1131"/>
      <c r="U118" s="1131"/>
      <c r="V118" s="1131"/>
      <c r="W118" s="1131"/>
      <c r="X118" s="1131"/>
      <c r="Y118" s="1131"/>
      <c r="Z118" s="1131"/>
      <c r="AA118" s="1131"/>
      <c r="AB118" s="1131"/>
      <c r="AC118" s="1131"/>
      <c r="AD118" s="1131"/>
      <c r="AE118" s="1131"/>
      <c r="AF118" s="1131"/>
      <c r="AG118" s="1131"/>
      <c r="AH118" s="1131"/>
      <c r="AI118" s="1131"/>
      <c r="AK118"/>
      <c r="AL118"/>
    </row>
    <row r="119" spans="1:38" x14ac:dyDescent="0.2">
      <c r="A119" s="1117" t="str">
        <f>A102</f>
        <v>TORRE</v>
      </c>
      <c r="B119" s="1117" t="str">
        <f t="shared" si="17"/>
        <v>PAVIMENTO TIPO</v>
      </c>
      <c r="C119" s="1117" t="s">
        <v>5191</v>
      </c>
      <c r="D119" s="1117" t="s">
        <v>19</v>
      </c>
      <c r="E119" s="1117" t="s">
        <v>5234</v>
      </c>
      <c r="F119" s="1118">
        <v>1</v>
      </c>
      <c r="G119" s="1118">
        <v>6</v>
      </c>
      <c r="H119" s="1118"/>
      <c r="I119" s="1120">
        <f t="shared" si="15"/>
        <v>6</v>
      </c>
      <c r="J119" s="1118" t="s">
        <v>2382</v>
      </c>
      <c r="K119" s="1121">
        <v>15.5</v>
      </c>
      <c r="L119" s="1122">
        <f>IF(SUM(F119:K119)=0,SUMIFS($L120:$L$631,$B120:$B$631,$B119,$A120:$A$631,$A119),I119*K119)</f>
        <v>93</v>
      </c>
      <c r="N119" s="1129"/>
      <c r="O119" s="1129"/>
      <c r="P119" s="1131"/>
      <c r="Q119" s="1131"/>
      <c r="R119" s="1129"/>
      <c r="S119" s="1131"/>
      <c r="T119" s="1131"/>
      <c r="U119" s="1131"/>
      <c r="V119" s="1131"/>
      <c r="W119" s="1131"/>
      <c r="X119" s="1131"/>
      <c r="Y119" s="1131"/>
      <c r="Z119" s="1131"/>
      <c r="AA119" s="1131"/>
      <c r="AB119" s="1131"/>
      <c r="AC119" s="1131"/>
      <c r="AD119" s="1131"/>
      <c r="AE119" s="1131"/>
      <c r="AF119" s="1131"/>
      <c r="AG119" s="1131"/>
      <c r="AH119" s="1131"/>
      <c r="AI119" s="1131"/>
      <c r="AK119"/>
      <c r="AL119"/>
    </row>
    <row r="120" spans="1:38" x14ac:dyDescent="0.2">
      <c r="A120" s="1117" t="str">
        <f t="shared" ref="A120:B123" si="18">A119</f>
        <v>TORRE</v>
      </c>
      <c r="B120" s="1117" t="str">
        <f t="shared" si="18"/>
        <v>PAVIMENTO TIPO</v>
      </c>
      <c r="C120" s="1117" t="s">
        <v>5191</v>
      </c>
      <c r="D120" s="1117" t="s">
        <v>19</v>
      </c>
      <c r="E120" s="1117" t="s">
        <v>5207</v>
      </c>
      <c r="F120" s="1118">
        <v>1</v>
      </c>
      <c r="G120" s="1118">
        <v>6</v>
      </c>
      <c r="H120" s="1118"/>
      <c r="I120" s="1120">
        <f t="shared" si="15"/>
        <v>6</v>
      </c>
      <c r="J120" s="1118" t="s">
        <v>2382</v>
      </c>
      <c r="K120" s="1121">
        <v>49.44</v>
      </c>
      <c r="L120" s="1122">
        <f>IF(SUM(F120:K120)=0,SUMIFS($L121:$L$631,$B121:$B$631,$B120,$A121:$A$631,$A120),I120*K120)</f>
        <v>296.64</v>
      </c>
      <c r="N120" s="1129"/>
      <c r="O120" s="1129"/>
      <c r="P120" s="1131"/>
      <c r="Q120" s="1131"/>
      <c r="R120" s="1129"/>
      <c r="S120" s="1131"/>
      <c r="T120" s="1131"/>
      <c r="U120" s="1131"/>
      <c r="V120" s="1131"/>
      <c r="W120" s="1131"/>
      <c r="X120" s="1131"/>
      <c r="Y120" s="1131"/>
      <c r="Z120" s="1131"/>
      <c r="AA120" s="1131"/>
      <c r="AB120" s="1131"/>
      <c r="AC120" s="1131"/>
      <c r="AD120" s="1131"/>
      <c r="AE120" s="1131"/>
      <c r="AF120" s="1131"/>
      <c r="AG120" s="1131"/>
      <c r="AH120" s="1131"/>
      <c r="AI120" s="1131"/>
      <c r="AK120"/>
      <c r="AL120"/>
    </row>
    <row r="121" spans="1:38" x14ac:dyDescent="0.2">
      <c r="A121" s="1117" t="str">
        <f t="shared" si="18"/>
        <v>TORRE</v>
      </c>
      <c r="B121" s="1117" t="str">
        <f t="shared" si="18"/>
        <v>PAVIMENTO TIPO</v>
      </c>
      <c r="C121" s="1117" t="s">
        <v>5191</v>
      </c>
      <c r="D121" s="1117" t="s">
        <v>19</v>
      </c>
      <c r="E121" s="1117" t="s">
        <v>5211</v>
      </c>
      <c r="F121" s="1118">
        <v>2</v>
      </c>
      <c r="G121" s="1118">
        <v>6</v>
      </c>
      <c r="H121" s="1118"/>
      <c r="I121" s="1120">
        <f t="shared" si="15"/>
        <v>12</v>
      </c>
      <c r="J121" s="1118" t="s">
        <v>2382</v>
      </c>
      <c r="K121" s="1121">
        <v>66</v>
      </c>
      <c r="L121" s="1122">
        <f>IF(SUM(F121:K121)=0,SUMIFS($L122:$L$631,$B122:$B$631,$B121,$A122:$A$631,$A121),I121*K121)</f>
        <v>792</v>
      </c>
      <c r="N121" s="1129"/>
      <c r="O121" s="1129"/>
      <c r="P121" s="1131"/>
      <c r="Q121" s="1131"/>
      <c r="R121" s="1129"/>
      <c r="S121" s="1131"/>
      <c r="T121" s="1131"/>
      <c r="U121" s="1131"/>
      <c r="V121" s="1131"/>
      <c r="W121" s="1131"/>
      <c r="X121" s="1131"/>
      <c r="Y121" s="1131"/>
      <c r="Z121" s="1131"/>
      <c r="AA121" s="1131"/>
      <c r="AB121" s="1131"/>
      <c r="AC121" s="1131"/>
      <c r="AD121" s="1131"/>
      <c r="AE121" s="1131"/>
      <c r="AF121" s="1131"/>
      <c r="AG121" s="1131"/>
      <c r="AH121" s="1131"/>
      <c r="AI121" s="1131"/>
      <c r="AK121"/>
      <c r="AL121"/>
    </row>
    <row r="122" spans="1:38" x14ac:dyDescent="0.2">
      <c r="A122" s="1117" t="str">
        <f t="shared" si="18"/>
        <v>TORRE</v>
      </c>
      <c r="B122" s="1117" t="str">
        <f t="shared" si="18"/>
        <v>PAVIMENTO TIPO</v>
      </c>
      <c r="C122" s="1117" t="s">
        <v>5191</v>
      </c>
      <c r="D122" s="1117" t="s">
        <v>19</v>
      </c>
      <c r="E122" s="1117" t="s">
        <v>5235</v>
      </c>
      <c r="F122" s="1118">
        <v>2</v>
      </c>
      <c r="G122" s="1118">
        <v>6</v>
      </c>
      <c r="H122" s="1118"/>
      <c r="I122" s="1120">
        <f t="shared" si="15"/>
        <v>12</v>
      </c>
      <c r="J122" s="1118" t="s">
        <v>2382</v>
      </c>
      <c r="K122" s="1121">
        <v>69</v>
      </c>
      <c r="L122" s="1122">
        <f>IF(SUM(F122:K122)=0,SUMIFS($L123:$L$631,$B123:$B$631,$B122,$A123:$A$631,$A122),I122*K122)</f>
        <v>828</v>
      </c>
      <c r="N122" s="1129"/>
      <c r="O122" s="1129"/>
      <c r="P122" s="1131"/>
      <c r="Q122" s="1131"/>
      <c r="R122" s="1129"/>
      <c r="S122" s="1131"/>
      <c r="T122" s="1131"/>
      <c r="U122" s="1131"/>
      <c r="V122" s="1131"/>
      <c r="W122" s="1131"/>
      <c r="X122" s="1131"/>
      <c r="Y122" s="1131"/>
      <c r="Z122" s="1131"/>
      <c r="AA122" s="1131"/>
      <c r="AB122" s="1131"/>
      <c r="AC122" s="1131"/>
      <c r="AD122" s="1131"/>
      <c r="AE122" s="1131"/>
      <c r="AF122" s="1131"/>
      <c r="AG122" s="1131"/>
      <c r="AH122" s="1131"/>
      <c r="AI122" s="1131"/>
      <c r="AK122"/>
      <c r="AL122"/>
    </row>
    <row r="123" spans="1:38" x14ac:dyDescent="0.2">
      <c r="A123" s="1117" t="str">
        <f t="shared" si="18"/>
        <v>TORRE</v>
      </c>
      <c r="B123" s="1117" t="str">
        <f t="shared" si="18"/>
        <v>PAVIMENTO TIPO</v>
      </c>
      <c r="C123" s="1117" t="s">
        <v>5191</v>
      </c>
      <c r="D123" s="1117" t="s">
        <v>5212</v>
      </c>
      <c r="E123" s="1117" t="s">
        <v>5236</v>
      </c>
      <c r="F123" s="1118">
        <v>2</v>
      </c>
      <c r="G123" s="1118">
        <v>6</v>
      </c>
      <c r="H123" s="1118"/>
      <c r="I123" s="1120">
        <f t="shared" si="15"/>
        <v>12</v>
      </c>
      <c r="J123" s="1118" t="s">
        <v>2382</v>
      </c>
      <c r="K123" s="1121">
        <v>705</v>
      </c>
      <c r="L123" s="1122">
        <f>IF(SUM(F123:K123)=0,SUMIFS($L124:$L$631,$B124:$B$631,$B123,$A124:$A$631,$A123),I123*K123)</f>
        <v>8460</v>
      </c>
      <c r="N123" s="1129"/>
      <c r="O123" s="1129"/>
      <c r="P123" s="1131"/>
      <c r="Q123" s="1131"/>
      <c r="R123" s="1129"/>
      <c r="S123" s="1131"/>
      <c r="T123" s="1131"/>
      <c r="U123" s="1131"/>
      <c r="V123" s="1131"/>
      <c r="W123" s="1131"/>
      <c r="X123" s="1131"/>
      <c r="Y123" s="1131"/>
      <c r="Z123" s="1131"/>
      <c r="AA123" s="1131"/>
      <c r="AB123" s="1131"/>
      <c r="AC123" s="1131"/>
      <c r="AD123" s="1131"/>
      <c r="AE123" s="1131"/>
      <c r="AF123" s="1131"/>
      <c r="AG123" s="1131"/>
      <c r="AH123" s="1131"/>
      <c r="AI123" s="1131"/>
      <c r="AK123"/>
      <c r="AL123"/>
    </row>
    <row r="124" spans="1:38" ht="15" thickBot="1" x14ac:dyDescent="0.25">
      <c r="A124" s="1117" t="str">
        <f>A106</f>
        <v>TORRE</v>
      </c>
      <c r="B124" s="1117" t="str">
        <f>B106</f>
        <v>PAVIMENTO TIPO</v>
      </c>
      <c r="C124" s="1117" t="s">
        <v>5191</v>
      </c>
      <c r="D124" s="1117" t="s">
        <v>19</v>
      </c>
      <c r="E124" s="1117" t="s">
        <v>5237</v>
      </c>
      <c r="F124" s="1118">
        <v>2</v>
      </c>
      <c r="G124" s="1118">
        <v>6</v>
      </c>
      <c r="H124" s="1118"/>
      <c r="I124" s="1120">
        <f t="shared" si="15"/>
        <v>12</v>
      </c>
      <c r="J124" s="1118" t="s">
        <v>2382</v>
      </c>
      <c r="K124" s="1121">
        <v>351</v>
      </c>
      <c r="L124" s="1122">
        <f>IF(SUM(F124:K124)=0,SUMIFS($L125:$L$631,$B125:$B$631,$B124,$A125:$A$631,$A124),I124*K124)</f>
        <v>4212</v>
      </c>
      <c r="N124" s="1129"/>
      <c r="O124" s="1129"/>
      <c r="P124" s="1131"/>
      <c r="Q124" s="1131"/>
      <c r="R124" s="1129"/>
      <c r="S124" s="1131"/>
      <c r="T124" s="1131"/>
      <c r="U124" s="1131"/>
      <c r="V124" s="1131"/>
      <c r="W124" s="1131"/>
      <c r="X124" s="1131"/>
      <c r="Y124" s="1131"/>
      <c r="Z124" s="1131"/>
      <c r="AA124" s="1131"/>
      <c r="AB124" s="1131"/>
      <c r="AC124" s="1131"/>
      <c r="AD124" s="1131"/>
      <c r="AE124" s="1131"/>
      <c r="AF124" s="1131"/>
      <c r="AG124" s="1131"/>
      <c r="AH124" s="1131"/>
      <c r="AI124" s="1131"/>
      <c r="AK124"/>
      <c r="AL124"/>
    </row>
    <row r="125" spans="1:38" ht="15" thickTop="1" x14ac:dyDescent="0.2">
      <c r="A125" s="1133" t="s">
        <v>4229</v>
      </c>
      <c r="B125" s="1133" t="s">
        <v>4234</v>
      </c>
      <c r="C125" s="1134"/>
      <c r="D125" s="1135"/>
      <c r="E125" s="1135"/>
      <c r="F125" s="1136"/>
      <c r="G125" s="1136"/>
      <c r="H125" s="1136"/>
      <c r="I125" s="1137"/>
      <c r="J125" s="1136"/>
      <c r="K125" s="1138"/>
      <c r="L125" s="1139">
        <f>IF(SUM(F125:K125)=0,SUMIFS($L126:$L$631,$B126:$B$631,$B125,$A126:$A$631,$A125),I125*K125)</f>
        <v>8505.6299999999974</v>
      </c>
      <c r="N125" s="1129"/>
      <c r="O125" s="1129"/>
      <c r="P125" s="1131"/>
      <c r="Q125" s="1131"/>
      <c r="R125" s="1129"/>
      <c r="S125" s="1131"/>
      <c r="T125" s="1131"/>
      <c r="U125" s="1131"/>
      <c r="V125" s="1131"/>
      <c r="W125" s="1131"/>
      <c r="X125" s="1131"/>
      <c r="Y125" s="1131"/>
      <c r="Z125" s="1131"/>
      <c r="AA125" s="1131"/>
      <c r="AB125" s="1131"/>
      <c r="AC125" s="1131"/>
      <c r="AD125" s="1131"/>
      <c r="AE125" s="1131"/>
      <c r="AF125" s="1131"/>
      <c r="AG125" s="1131"/>
      <c r="AH125" s="1131"/>
      <c r="AI125" s="1131"/>
      <c r="AK125"/>
      <c r="AL125"/>
    </row>
    <row r="126" spans="1:38" x14ac:dyDescent="0.2">
      <c r="A126" s="1117" t="str">
        <f t="shared" ref="A126:B149" si="19">A125</f>
        <v>TORRE</v>
      </c>
      <c r="B126" s="1117" t="str">
        <f t="shared" si="19"/>
        <v>13° PAVIMENTO</v>
      </c>
      <c r="C126" s="1117" t="s">
        <v>5191</v>
      </c>
      <c r="D126" s="1117" t="s">
        <v>19</v>
      </c>
      <c r="E126" s="1117" t="s">
        <v>5192</v>
      </c>
      <c r="F126" s="1118">
        <v>14.35</v>
      </c>
      <c r="G126" s="1118">
        <v>1</v>
      </c>
      <c r="H126" s="1118">
        <v>0</v>
      </c>
      <c r="I126" s="1120">
        <f t="shared" ref="I126:I150" si="20">(F126+H126*F126)*G126</f>
        <v>14.35</v>
      </c>
      <c r="J126" s="1118" t="s">
        <v>788</v>
      </c>
      <c r="K126" s="1121">
        <v>94</v>
      </c>
      <c r="L126" s="1122">
        <f>IF(SUM(F126:K126)=0,SUMIFS($L127:$L$631,$B127:$B$631,$B126,$A127:$A$631,$A126),I126*K126)</f>
        <v>1348.8999999999999</v>
      </c>
      <c r="N126" s="1129"/>
      <c r="O126" s="1129"/>
      <c r="P126" s="1131"/>
      <c r="Q126" s="1131"/>
      <c r="R126" s="1129"/>
      <c r="S126" s="1131"/>
      <c r="T126" s="1131"/>
      <c r="U126" s="1131"/>
      <c r="V126" s="1131"/>
      <c r="W126" s="1131"/>
      <c r="X126" s="1131"/>
      <c r="Y126" s="1131"/>
      <c r="Z126" s="1131"/>
      <c r="AA126" s="1131"/>
      <c r="AB126" s="1131"/>
      <c r="AC126" s="1131"/>
      <c r="AD126" s="1131"/>
      <c r="AE126" s="1131"/>
      <c r="AF126" s="1131"/>
      <c r="AG126" s="1131"/>
      <c r="AH126" s="1131"/>
      <c r="AI126" s="1131"/>
      <c r="AK126"/>
      <c r="AL126"/>
    </row>
    <row r="127" spans="1:38" x14ac:dyDescent="0.2">
      <c r="A127" s="1117" t="str">
        <f t="shared" si="19"/>
        <v>TORRE</v>
      </c>
      <c r="B127" s="1117" t="str">
        <f t="shared" si="19"/>
        <v>13° PAVIMENTO</v>
      </c>
      <c r="C127" s="1117" t="s">
        <v>5191</v>
      </c>
      <c r="D127" s="1117" t="s">
        <v>19</v>
      </c>
      <c r="E127" s="1117" t="s">
        <v>5193</v>
      </c>
      <c r="F127" s="1118">
        <v>0.5</v>
      </c>
      <c r="G127" s="1118">
        <v>1</v>
      </c>
      <c r="H127" s="1118">
        <v>0</v>
      </c>
      <c r="I127" s="1120">
        <f t="shared" si="20"/>
        <v>0.5</v>
      </c>
      <c r="J127" s="1118" t="s">
        <v>788</v>
      </c>
      <c r="K127" s="1121">
        <v>157</v>
      </c>
      <c r="L127" s="1122">
        <f>IF(SUM(F127:K127)=0,SUMIFS($L128:$L$631,$B128:$B$631,$B127,$A128:$A$631,$A127),I127*K127)</f>
        <v>78.5</v>
      </c>
      <c r="N127" s="1129"/>
      <c r="O127" s="1129"/>
      <c r="P127" s="1131"/>
      <c r="Q127" s="1131"/>
      <c r="R127" s="1129"/>
      <c r="S127" s="1131"/>
      <c r="T127" s="1131"/>
      <c r="U127" s="1131"/>
      <c r="V127" s="1131"/>
      <c r="W127" s="1131"/>
      <c r="X127" s="1131"/>
      <c r="Y127" s="1131"/>
      <c r="Z127" s="1131"/>
      <c r="AA127" s="1131"/>
      <c r="AB127" s="1131"/>
      <c r="AC127" s="1131"/>
      <c r="AD127" s="1131"/>
      <c r="AE127" s="1131"/>
      <c r="AF127" s="1131"/>
      <c r="AG127" s="1131"/>
      <c r="AH127" s="1131"/>
      <c r="AI127" s="1131"/>
      <c r="AK127"/>
      <c r="AL127"/>
    </row>
    <row r="128" spans="1:38" x14ac:dyDescent="0.2">
      <c r="A128" s="1117" t="str">
        <f t="shared" si="19"/>
        <v>TORRE</v>
      </c>
      <c r="B128" s="1117" t="str">
        <f t="shared" si="19"/>
        <v>13° PAVIMENTO</v>
      </c>
      <c r="C128" s="1117" t="s">
        <v>5191</v>
      </c>
      <c r="D128" s="1117" t="s">
        <v>19</v>
      </c>
      <c r="E128" s="1117" t="s">
        <v>5194</v>
      </c>
      <c r="F128" s="1118">
        <v>9.9</v>
      </c>
      <c r="G128" s="1118">
        <v>1</v>
      </c>
      <c r="H128" s="1118">
        <v>0</v>
      </c>
      <c r="I128" s="1120">
        <f t="shared" si="20"/>
        <v>9.9</v>
      </c>
      <c r="J128" s="1118" t="s">
        <v>788</v>
      </c>
      <c r="K128" s="1121">
        <v>210</v>
      </c>
      <c r="L128" s="1122">
        <f>IF(SUM(F128:K128)=0,SUMIFS($L129:$L$631,$B129:$B$631,$B128,$A129:$A$631,$A128),I128*K128)</f>
        <v>2079</v>
      </c>
      <c r="N128" s="1129"/>
      <c r="O128" s="1129"/>
      <c r="P128" s="1131"/>
      <c r="Q128" s="1131"/>
      <c r="R128" s="1129"/>
      <c r="S128" s="1131"/>
      <c r="T128" s="1131"/>
      <c r="U128" s="1131"/>
      <c r="V128" s="1131"/>
      <c r="W128" s="1131"/>
      <c r="X128" s="1131"/>
      <c r="Y128" s="1131"/>
      <c r="Z128" s="1131"/>
      <c r="AA128" s="1131"/>
      <c r="AB128" s="1131"/>
      <c r="AC128" s="1131"/>
      <c r="AD128" s="1131"/>
      <c r="AE128" s="1131"/>
      <c r="AF128" s="1131"/>
      <c r="AG128" s="1131"/>
      <c r="AH128" s="1131"/>
      <c r="AI128" s="1131"/>
      <c r="AK128"/>
      <c r="AL128"/>
    </row>
    <row r="129" spans="1:38" x14ac:dyDescent="0.2">
      <c r="A129" s="1117" t="str">
        <f t="shared" si="19"/>
        <v>TORRE</v>
      </c>
      <c r="B129" s="1117" t="str">
        <f t="shared" si="19"/>
        <v>13° PAVIMENTO</v>
      </c>
      <c r="C129" s="1117" t="s">
        <v>5191</v>
      </c>
      <c r="D129" s="1117" t="s">
        <v>19</v>
      </c>
      <c r="E129" s="1117" t="s">
        <v>5195</v>
      </c>
      <c r="F129" s="1118">
        <v>1.2</v>
      </c>
      <c r="G129" s="1118">
        <v>1</v>
      </c>
      <c r="H129" s="1118">
        <v>0</v>
      </c>
      <c r="I129" s="1120">
        <f t="shared" si="20"/>
        <v>1.2</v>
      </c>
      <c r="J129" s="1118" t="s">
        <v>788</v>
      </c>
      <c r="K129" s="1121">
        <v>650</v>
      </c>
      <c r="L129" s="1122">
        <f>IF(SUM(F129:K129)=0,SUMIFS($L130:$L$631,$B130:$B$631,$B129,$A130:$A$631,$A129),I129*K129)</f>
        <v>780</v>
      </c>
      <c r="N129" s="1129"/>
      <c r="O129" s="1129"/>
      <c r="P129" s="1131"/>
      <c r="Q129" s="1131"/>
      <c r="R129" s="1129"/>
      <c r="S129" s="1131"/>
      <c r="T129" s="1131"/>
      <c r="U129" s="1131"/>
      <c r="V129" s="1131"/>
      <c r="W129" s="1131"/>
      <c r="X129" s="1131"/>
      <c r="Y129" s="1131"/>
      <c r="Z129" s="1131"/>
      <c r="AA129" s="1131"/>
      <c r="AB129" s="1131"/>
      <c r="AC129" s="1131"/>
      <c r="AD129" s="1131"/>
      <c r="AE129" s="1131"/>
      <c r="AF129" s="1131"/>
      <c r="AG129" s="1131"/>
      <c r="AH129" s="1131"/>
      <c r="AI129" s="1131"/>
      <c r="AK129"/>
      <c r="AL129"/>
    </row>
    <row r="130" spans="1:38" x14ac:dyDescent="0.2">
      <c r="A130" s="1117" t="str">
        <f t="shared" si="19"/>
        <v>TORRE</v>
      </c>
      <c r="B130" s="1117" t="str">
        <f t="shared" si="19"/>
        <v>13° PAVIMENTO</v>
      </c>
      <c r="C130" s="1117" t="s">
        <v>5191</v>
      </c>
      <c r="D130" s="1117" t="s">
        <v>19</v>
      </c>
      <c r="E130" s="1117" t="s">
        <v>5228</v>
      </c>
      <c r="F130" s="1118">
        <v>1.95</v>
      </c>
      <c r="G130" s="1118">
        <v>1</v>
      </c>
      <c r="H130" s="1118">
        <v>0</v>
      </c>
      <c r="I130" s="1120">
        <f t="shared" si="20"/>
        <v>1.95</v>
      </c>
      <c r="J130" s="1118" t="s">
        <v>788</v>
      </c>
      <c r="K130" s="1121">
        <v>30</v>
      </c>
      <c r="L130" s="1122">
        <f>IF(SUM(F130:K130)=0,SUMIFS($L131:$L$631,$B131:$B$631,$B130,$A131:$A$631,$A130),I130*K130)</f>
        <v>58.5</v>
      </c>
      <c r="N130" s="1129"/>
      <c r="O130" s="1129"/>
      <c r="P130" s="1131"/>
      <c r="Q130" s="1131"/>
      <c r="R130" s="1129"/>
      <c r="S130" s="1131"/>
      <c r="T130" s="1131"/>
      <c r="U130" s="1131"/>
      <c r="V130" s="1131"/>
      <c r="W130" s="1131"/>
      <c r="X130" s="1131"/>
      <c r="Y130" s="1131"/>
      <c r="Z130" s="1131"/>
      <c r="AA130" s="1131"/>
      <c r="AB130" s="1131"/>
      <c r="AC130" s="1131"/>
      <c r="AD130" s="1131"/>
      <c r="AE130" s="1131"/>
      <c r="AF130" s="1131"/>
      <c r="AG130" s="1131"/>
      <c r="AH130" s="1131"/>
      <c r="AI130" s="1131"/>
      <c r="AK130"/>
      <c r="AL130"/>
    </row>
    <row r="131" spans="1:38" x14ac:dyDescent="0.2">
      <c r="A131" s="1117" t="str">
        <f t="shared" si="19"/>
        <v>TORRE</v>
      </c>
      <c r="B131" s="1117" t="str">
        <f t="shared" si="19"/>
        <v>13° PAVIMENTO</v>
      </c>
      <c r="C131" s="1117" t="s">
        <v>5191</v>
      </c>
      <c r="D131" s="1117" t="s">
        <v>19</v>
      </c>
      <c r="E131" s="1117" t="s">
        <v>5216</v>
      </c>
      <c r="F131" s="1118">
        <v>3.15</v>
      </c>
      <c r="G131" s="1118">
        <v>1</v>
      </c>
      <c r="H131" s="1118"/>
      <c r="I131" s="1120">
        <f t="shared" si="20"/>
        <v>3.15</v>
      </c>
      <c r="J131" s="1118" t="s">
        <v>788</v>
      </c>
      <c r="K131" s="1121">
        <v>13</v>
      </c>
      <c r="L131" s="1122">
        <f>IF(SUM(F131:K131)=0,SUMIFS($L151:$L$631,$B151:$B$631,$B131,$A151:$A$631,$A131),I131*K131)</f>
        <v>40.949999999999996</v>
      </c>
      <c r="N131" s="1129"/>
      <c r="O131" s="1129"/>
      <c r="P131" s="1131"/>
      <c r="Q131" s="1131"/>
      <c r="R131" s="1129"/>
      <c r="S131" s="1131"/>
      <c r="T131" s="1131"/>
      <c r="U131" s="1131"/>
      <c r="V131" s="1131"/>
      <c r="W131" s="1131"/>
      <c r="X131" s="1131"/>
      <c r="Y131" s="1131"/>
      <c r="Z131" s="1131"/>
      <c r="AA131" s="1131"/>
      <c r="AB131" s="1131"/>
      <c r="AC131" s="1131"/>
      <c r="AD131" s="1131"/>
      <c r="AE131" s="1131"/>
      <c r="AF131" s="1131"/>
      <c r="AG131" s="1131"/>
      <c r="AH131" s="1131"/>
      <c r="AI131" s="1131"/>
      <c r="AK131"/>
      <c r="AL131"/>
    </row>
    <row r="132" spans="1:38" x14ac:dyDescent="0.2">
      <c r="A132" s="1117" t="str">
        <f t="shared" si="19"/>
        <v>TORRE</v>
      </c>
      <c r="B132" s="1117" t="str">
        <f t="shared" si="19"/>
        <v>13° PAVIMENTO</v>
      </c>
      <c r="C132" s="1117" t="s">
        <v>5191</v>
      </c>
      <c r="D132" s="1117" t="s">
        <v>19</v>
      </c>
      <c r="E132" s="1117" t="s">
        <v>5238</v>
      </c>
      <c r="F132" s="1118">
        <v>1.95</v>
      </c>
      <c r="G132" s="1118">
        <v>1</v>
      </c>
      <c r="H132" s="1118"/>
      <c r="I132" s="1120">
        <f t="shared" si="20"/>
        <v>1.95</v>
      </c>
      <c r="J132" s="1118" t="s">
        <v>788</v>
      </c>
      <c r="K132" s="1121">
        <v>380</v>
      </c>
      <c r="L132" s="1122">
        <f>IF(SUM(F132:K132)=0,SUMIFS($L151:$L$631,$B151:$B$631,$B132,$A151:$A$631,$A132),I132*K132)</f>
        <v>741</v>
      </c>
      <c r="N132" s="1129"/>
      <c r="O132" s="1129"/>
      <c r="P132" s="1131"/>
      <c r="Q132" s="1131"/>
      <c r="R132" s="1129"/>
      <c r="S132" s="1131"/>
      <c r="T132" s="1131"/>
      <c r="U132" s="1131"/>
      <c r="V132" s="1131"/>
      <c r="W132" s="1131"/>
      <c r="X132" s="1131"/>
      <c r="Y132" s="1131"/>
      <c r="Z132" s="1131"/>
      <c r="AA132" s="1131"/>
      <c r="AB132" s="1131"/>
      <c r="AC132" s="1131"/>
      <c r="AD132" s="1131"/>
      <c r="AE132" s="1131"/>
      <c r="AF132" s="1131"/>
      <c r="AG132" s="1131"/>
      <c r="AH132" s="1131"/>
      <c r="AI132" s="1131"/>
      <c r="AK132"/>
      <c r="AL132"/>
    </row>
    <row r="133" spans="1:38" x14ac:dyDescent="0.2">
      <c r="A133" s="1117" t="str">
        <f t="shared" si="19"/>
        <v>TORRE</v>
      </c>
      <c r="B133" s="1117" t="str">
        <f t="shared" si="19"/>
        <v>13° PAVIMENTO</v>
      </c>
      <c r="C133" s="1117" t="s">
        <v>5191</v>
      </c>
      <c r="D133" s="1117" t="s">
        <v>19</v>
      </c>
      <c r="E133" s="1117" t="s">
        <v>5197</v>
      </c>
      <c r="F133" s="1118">
        <v>4</v>
      </c>
      <c r="G133" s="1118">
        <v>1</v>
      </c>
      <c r="H133" s="1118"/>
      <c r="I133" s="1120">
        <f t="shared" si="20"/>
        <v>4</v>
      </c>
      <c r="J133" s="1118" t="s">
        <v>2382</v>
      </c>
      <c r="K133" s="1121">
        <v>14</v>
      </c>
      <c r="L133" s="1122">
        <f>IF(SUM(F133:K133)=0,SUMIFS($L151:$L$631,$B151:$B$631,$B133,$A151:$A$631,$A133),I133*K133)</f>
        <v>56</v>
      </c>
      <c r="N133" s="1129"/>
      <c r="O133" s="1129"/>
      <c r="P133" s="1131"/>
      <c r="Q133" s="1131"/>
      <c r="R133" s="1129"/>
      <c r="S133" s="1131"/>
      <c r="T133" s="1131"/>
      <c r="U133" s="1131"/>
      <c r="V133" s="1131"/>
      <c r="W133" s="1131"/>
      <c r="X133" s="1131"/>
      <c r="Y133" s="1131"/>
      <c r="Z133" s="1131"/>
      <c r="AA133" s="1131"/>
      <c r="AB133" s="1131"/>
      <c r="AC133" s="1131"/>
      <c r="AD133" s="1131"/>
      <c r="AE133" s="1131"/>
      <c r="AF133" s="1131"/>
      <c r="AG133" s="1131"/>
      <c r="AH133" s="1131"/>
      <c r="AI133" s="1131"/>
      <c r="AK133"/>
      <c r="AL133"/>
    </row>
    <row r="134" spans="1:38" x14ac:dyDescent="0.2">
      <c r="A134" s="1117" t="str">
        <f t="shared" si="19"/>
        <v>TORRE</v>
      </c>
      <c r="B134" s="1117" t="str">
        <f t="shared" si="19"/>
        <v>13° PAVIMENTO</v>
      </c>
      <c r="C134" s="1117" t="s">
        <v>5191</v>
      </c>
      <c r="D134" s="1117" t="s">
        <v>19</v>
      </c>
      <c r="E134" s="1117" t="s">
        <v>5198</v>
      </c>
      <c r="F134" s="1118">
        <v>3</v>
      </c>
      <c r="G134" s="1118">
        <v>1</v>
      </c>
      <c r="H134" s="1118"/>
      <c r="I134" s="1120">
        <f t="shared" si="20"/>
        <v>3</v>
      </c>
      <c r="J134" s="1118" t="s">
        <v>2382</v>
      </c>
      <c r="K134" s="1121">
        <v>23.9</v>
      </c>
      <c r="L134" s="1122">
        <f>IF(SUM(F134:K134)=0,SUMIFS($L152:$L$631,$B152:$B$631,$B134,$A152:$A$631,$A134),I134*K134)</f>
        <v>71.699999999999989</v>
      </c>
      <c r="N134" s="1129"/>
      <c r="O134" s="1129"/>
      <c r="P134" s="1131"/>
      <c r="Q134" s="1131"/>
      <c r="R134" s="1129"/>
      <c r="S134" s="1131"/>
      <c r="T134" s="1131"/>
      <c r="U134" s="1131"/>
      <c r="V134" s="1131"/>
      <c r="W134" s="1131"/>
      <c r="X134" s="1131"/>
      <c r="Y134" s="1131"/>
      <c r="Z134" s="1131"/>
      <c r="AA134" s="1131"/>
      <c r="AB134" s="1131"/>
      <c r="AC134" s="1131"/>
      <c r="AD134" s="1131"/>
      <c r="AE134" s="1131"/>
      <c r="AF134" s="1131"/>
      <c r="AG134" s="1131"/>
      <c r="AH134" s="1131"/>
      <c r="AI134" s="1131"/>
      <c r="AK134"/>
      <c r="AL134"/>
    </row>
    <row r="135" spans="1:38" x14ac:dyDescent="0.2">
      <c r="A135" s="1117" t="str">
        <f t="shared" si="19"/>
        <v>TORRE</v>
      </c>
      <c r="B135" s="1117" t="str">
        <f t="shared" si="19"/>
        <v>13° PAVIMENTO</v>
      </c>
      <c r="C135" s="1117" t="s">
        <v>5191</v>
      </c>
      <c r="D135" s="1117" t="s">
        <v>19</v>
      </c>
      <c r="E135" s="1117" t="s">
        <v>5199</v>
      </c>
      <c r="F135" s="1118">
        <v>11</v>
      </c>
      <c r="G135" s="1118">
        <v>1</v>
      </c>
      <c r="H135" s="1118">
        <v>0</v>
      </c>
      <c r="I135" s="1120">
        <f t="shared" si="20"/>
        <v>11</v>
      </c>
      <c r="J135" s="1118" t="s">
        <v>2382</v>
      </c>
      <c r="K135" s="1121">
        <v>32</v>
      </c>
      <c r="L135" s="1122">
        <f>IF(SUM(F135:K135)=0,SUMIFS($L153:$L$631,$B153:$B$631,$B135,$A153:$A$631,$A135),I135*K135)</f>
        <v>352</v>
      </c>
      <c r="N135" s="1129"/>
      <c r="O135" s="1129"/>
      <c r="P135" s="1131"/>
      <c r="Q135" s="1131"/>
      <c r="R135" s="1129"/>
      <c r="S135" s="1131"/>
      <c r="T135" s="1131"/>
      <c r="U135" s="1131"/>
      <c r="V135" s="1131"/>
      <c r="W135" s="1131"/>
      <c r="X135" s="1131"/>
      <c r="Y135" s="1131"/>
      <c r="Z135" s="1131"/>
      <c r="AA135" s="1131"/>
      <c r="AB135" s="1131"/>
      <c r="AC135" s="1131"/>
      <c r="AD135" s="1131"/>
      <c r="AE135" s="1131"/>
      <c r="AF135" s="1131"/>
      <c r="AG135" s="1131"/>
      <c r="AH135" s="1131"/>
      <c r="AI135" s="1131"/>
      <c r="AK135"/>
      <c r="AL135"/>
    </row>
    <row r="136" spans="1:38" x14ac:dyDescent="0.2">
      <c r="A136" s="1117" t="str">
        <f t="shared" si="19"/>
        <v>TORRE</v>
      </c>
      <c r="B136" s="1117" t="str">
        <f t="shared" si="19"/>
        <v>13° PAVIMENTO</v>
      </c>
      <c r="C136" s="1117" t="s">
        <v>5191</v>
      </c>
      <c r="D136" s="1117" t="s">
        <v>19</v>
      </c>
      <c r="E136" s="1117" t="s">
        <v>5229</v>
      </c>
      <c r="F136" s="1118">
        <v>1</v>
      </c>
      <c r="G136" s="1118">
        <v>1</v>
      </c>
      <c r="H136" s="1118">
        <v>0</v>
      </c>
      <c r="I136" s="1120">
        <f t="shared" si="20"/>
        <v>1</v>
      </c>
      <c r="J136" s="1118" t="s">
        <v>2382</v>
      </c>
      <c r="K136" s="1121">
        <v>58</v>
      </c>
      <c r="L136" s="1122">
        <f>IF(SUM(F136:K136)=0,SUMIFS($L154:$L$631,$B154:$B$631,$B136,$A154:$A$631,$A136),I136*K136)</f>
        <v>58</v>
      </c>
      <c r="N136" s="1129"/>
      <c r="O136" s="1129"/>
      <c r="P136" s="1131"/>
      <c r="Q136" s="1131"/>
      <c r="R136" s="1129"/>
      <c r="S136" s="1131"/>
      <c r="T136" s="1131"/>
      <c r="U136" s="1131"/>
      <c r="V136" s="1131"/>
      <c r="W136" s="1131"/>
      <c r="X136" s="1131"/>
      <c r="Y136" s="1131"/>
      <c r="Z136" s="1131"/>
      <c r="AA136" s="1131"/>
      <c r="AB136" s="1131"/>
      <c r="AC136" s="1131"/>
      <c r="AD136" s="1131"/>
      <c r="AE136" s="1131"/>
      <c r="AF136" s="1131"/>
      <c r="AG136" s="1131"/>
      <c r="AH136" s="1131"/>
      <c r="AI136" s="1131"/>
      <c r="AK136"/>
      <c r="AL136"/>
    </row>
    <row r="137" spans="1:38" x14ac:dyDescent="0.2">
      <c r="A137" s="1117" t="str">
        <f t="shared" si="19"/>
        <v>TORRE</v>
      </c>
      <c r="B137" s="1117" t="str">
        <f t="shared" si="19"/>
        <v>13° PAVIMENTO</v>
      </c>
      <c r="C137" s="1117" t="s">
        <v>5191</v>
      </c>
      <c r="D137" s="1117" t="s">
        <v>19</v>
      </c>
      <c r="E137" s="1117" t="s">
        <v>5201</v>
      </c>
      <c r="F137" s="1118">
        <v>1</v>
      </c>
      <c r="G137" s="1118">
        <v>1</v>
      </c>
      <c r="H137" s="1118">
        <v>0</v>
      </c>
      <c r="I137" s="1120">
        <f t="shared" si="20"/>
        <v>1</v>
      </c>
      <c r="J137" s="1118" t="s">
        <v>2382</v>
      </c>
      <c r="K137" s="1121">
        <v>60.78</v>
      </c>
      <c r="L137" s="1122">
        <f>IF(SUM(F137:K137)=0,SUMIFS($L155:$L$631,$B155:$B$631,$B137,$A155:$A$631,$A137),I137*K137)</f>
        <v>60.78</v>
      </c>
      <c r="N137" s="1129"/>
      <c r="O137" s="1129"/>
      <c r="P137" s="1131"/>
      <c r="Q137" s="1131"/>
      <c r="R137" s="1129"/>
      <c r="S137" s="1131"/>
      <c r="T137" s="1131"/>
      <c r="U137" s="1131"/>
      <c r="V137" s="1131"/>
      <c r="W137" s="1131"/>
      <c r="X137" s="1131"/>
      <c r="Y137" s="1131"/>
      <c r="Z137" s="1131"/>
      <c r="AA137" s="1131"/>
      <c r="AB137" s="1131"/>
      <c r="AC137" s="1131"/>
      <c r="AD137" s="1131"/>
      <c r="AE137" s="1131"/>
      <c r="AF137" s="1131"/>
      <c r="AG137" s="1131"/>
      <c r="AH137" s="1131"/>
      <c r="AI137" s="1131"/>
      <c r="AK137"/>
      <c r="AL137"/>
    </row>
    <row r="138" spans="1:38" x14ac:dyDescent="0.2">
      <c r="A138" s="1117" t="str">
        <f t="shared" si="19"/>
        <v>TORRE</v>
      </c>
      <c r="B138" s="1117" t="str">
        <f t="shared" si="19"/>
        <v>13° PAVIMENTO</v>
      </c>
      <c r="C138" s="1117" t="s">
        <v>5191</v>
      </c>
      <c r="D138" s="1117" t="s">
        <v>19</v>
      </c>
      <c r="E138" s="1117" t="s">
        <v>5230</v>
      </c>
      <c r="F138" s="1118">
        <v>1</v>
      </c>
      <c r="G138" s="1118">
        <v>1</v>
      </c>
      <c r="H138" s="1118">
        <v>0</v>
      </c>
      <c r="I138" s="1120">
        <f t="shared" si="20"/>
        <v>1</v>
      </c>
      <c r="J138" s="1118" t="s">
        <v>2382</v>
      </c>
      <c r="K138" s="1121">
        <v>39.729999999999997</v>
      </c>
      <c r="L138" s="1122">
        <f>IF(SUM(F138:K138)=0,SUMIFS($L156:$L$631,$B156:$B$631,$B138,$A156:$A$631,$A138),I138*K138)</f>
        <v>39.729999999999997</v>
      </c>
      <c r="N138" s="1129"/>
      <c r="O138" s="1129"/>
      <c r="P138" s="1131"/>
      <c r="Q138" s="1131"/>
      <c r="R138" s="1129"/>
      <c r="S138" s="1131"/>
      <c r="T138" s="1131"/>
      <c r="U138" s="1131"/>
      <c r="V138" s="1131"/>
      <c r="W138" s="1131"/>
      <c r="X138" s="1131"/>
      <c r="Y138" s="1131"/>
      <c r="Z138" s="1131"/>
      <c r="AA138" s="1131"/>
      <c r="AB138" s="1131"/>
      <c r="AC138" s="1131"/>
      <c r="AD138" s="1131"/>
      <c r="AE138" s="1131"/>
      <c r="AF138" s="1131"/>
      <c r="AG138" s="1131"/>
      <c r="AH138" s="1131"/>
      <c r="AI138" s="1131"/>
      <c r="AK138"/>
      <c r="AL138"/>
    </row>
    <row r="139" spans="1:38" x14ac:dyDescent="0.2">
      <c r="A139" s="1117" t="str">
        <f t="shared" si="19"/>
        <v>TORRE</v>
      </c>
      <c r="B139" s="1117" t="str">
        <f t="shared" si="19"/>
        <v>13° PAVIMENTO</v>
      </c>
      <c r="C139" s="1117" t="s">
        <v>5191</v>
      </c>
      <c r="D139" s="1117" t="s">
        <v>19</v>
      </c>
      <c r="E139" s="1117" t="s">
        <v>5221</v>
      </c>
      <c r="F139" s="1118">
        <v>1</v>
      </c>
      <c r="G139" s="1118">
        <v>1</v>
      </c>
      <c r="H139" s="1118">
        <v>0</v>
      </c>
      <c r="I139" s="1120">
        <f t="shared" si="20"/>
        <v>1</v>
      </c>
      <c r="J139" s="1118" t="s">
        <v>2382</v>
      </c>
      <c r="K139" s="1121">
        <v>31</v>
      </c>
      <c r="L139" s="1122">
        <f>IF(SUM(F139:K139)=0,SUMIFS($L174:$L$631,$B174:$B$631,$B139,$A174:$A$631,$A139),I139*K139)</f>
        <v>31</v>
      </c>
      <c r="N139" s="1129"/>
      <c r="O139" s="1129"/>
      <c r="P139" s="1131"/>
      <c r="Q139" s="1131"/>
      <c r="R139" s="1129"/>
      <c r="S139" s="1131"/>
      <c r="T139" s="1131"/>
      <c r="U139" s="1131"/>
      <c r="V139" s="1131"/>
      <c r="W139" s="1131"/>
      <c r="X139" s="1131"/>
      <c r="Y139" s="1131"/>
      <c r="Z139" s="1131"/>
      <c r="AA139" s="1131"/>
      <c r="AB139" s="1131"/>
      <c r="AC139" s="1131"/>
      <c r="AD139" s="1131"/>
      <c r="AE139" s="1131"/>
      <c r="AF139" s="1131"/>
      <c r="AG139" s="1131"/>
      <c r="AH139" s="1131"/>
      <c r="AI139" s="1131"/>
      <c r="AK139"/>
      <c r="AL139"/>
    </row>
    <row r="140" spans="1:38" x14ac:dyDescent="0.2">
      <c r="A140" s="1117" t="str">
        <f t="shared" si="19"/>
        <v>TORRE</v>
      </c>
      <c r="B140" s="1117" t="str">
        <f t="shared" si="19"/>
        <v>13° PAVIMENTO</v>
      </c>
      <c r="C140" s="1117" t="s">
        <v>5191</v>
      </c>
      <c r="D140" s="1117" t="s">
        <v>19</v>
      </c>
      <c r="E140" s="1117" t="s">
        <v>5231</v>
      </c>
      <c r="F140" s="1118">
        <v>1</v>
      </c>
      <c r="G140" s="1118">
        <v>1</v>
      </c>
      <c r="H140" s="1118">
        <v>0</v>
      </c>
      <c r="I140" s="1120">
        <f t="shared" si="20"/>
        <v>1</v>
      </c>
      <c r="J140" s="1118" t="s">
        <v>2382</v>
      </c>
      <c r="K140" s="1121">
        <v>39.729999999999997</v>
      </c>
      <c r="L140" s="1122">
        <f>IF(SUM(F140:K140)=0,SUMIFS($L175:$L$631,$B175:$B$631,$B140,$A175:$A$631,$A140),I140*K140)</f>
        <v>39.729999999999997</v>
      </c>
      <c r="N140" s="1129"/>
      <c r="O140" s="1129"/>
      <c r="P140" s="1131"/>
      <c r="Q140" s="1131"/>
      <c r="R140" s="1129"/>
      <c r="S140" s="1131"/>
      <c r="T140" s="1131"/>
      <c r="U140" s="1131"/>
      <c r="V140" s="1131"/>
      <c r="W140" s="1131"/>
      <c r="X140" s="1131"/>
      <c r="Y140" s="1131"/>
      <c r="Z140" s="1131"/>
      <c r="AA140" s="1131"/>
      <c r="AB140" s="1131"/>
      <c r="AC140" s="1131"/>
      <c r="AD140" s="1131"/>
      <c r="AE140" s="1131"/>
      <c r="AF140" s="1131"/>
      <c r="AG140" s="1131"/>
      <c r="AH140" s="1131"/>
      <c r="AI140" s="1131"/>
      <c r="AK140"/>
      <c r="AL140"/>
    </row>
    <row r="141" spans="1:38" x14ac:dyDescent="0.2">
      <c r="A141" s="1117" t="str">
        <f t="shared" si="19"/>
        <v>TORRE</v>
      </c>
      <c r="B141" s="1117" t="str">
        <f t="shared" si="19"/>
        <v>13° PAVIMENTO</v>
      </c>
      <c r="C141" s="1117" t="s">
        <v>5191</v>
      </c>
      <c r="D141" s="1117" t="s">
        <v>19</v>
      </c>
      <c r="E141" s="1117" t="s">
        <v>5202</v>
      </c>
      <c r="F141" s="1118">
        <v>2</v>
      </c>
      <c r="G141" s="1118">
        <v>1</v>
      </c>
      <c r="H141" s="1118">
        <v>0</v>
      </c>
      <c r="I141" s="1120">
        <f t="shared" si="20"/>
        <v>2</v>
      </c>
      <c r="J141" s="1118" t="s">
        <v>2382</v>
      </c>
      <c r="K141" s="1121">
        <v>41</v>
      </c>
      <c r="L141" s="1122">
        <f>IF(SUM(F141:K141)=0,SUMIFS($L175:$L$631,$B175:$B$631,$B141,$A175:$A$631,$A141),I141*K141)</f>
        <v>82</v>
      </c>
      <c r="N141" s="1129"/>
      <c r="O141" s="1129"/>
      <c r="P141" s="1131"/>
      <c r="Q141" s="1131"/>
      <c r="R141" s="1129"/>
      <c r="S141" s="1131"/>
      <c r="T141" s="1131"/>
      <c r="U141" s="1131"/>
      <c r="V141" s="1131"/>
      <c r="W141" s="1131"/>
      <c r="X141" s="1131"/>
      <c r="Y141" s="1131"/>
      <c r="Z141" s="1131"/>
      <c r="AA141" s="1131"/>
      <c r="AB141" s="1131"/>
      <c r="AC141" s="1131"/>
      <c r="AD141" s="1131"/>
      <c r="AE141" s="1131"/>
      <c r="AF141" s="1131"/>
      <c r="AG141" s="1131"/>
      <c r="AH141" s="1131"/>
      <c r="AI141" s="1131"/>
      <c r="AK141"/>
      <c r="AL141"/>
    </row>
    <row r="142" spans="1:38" x14ac:dyDescent="0.2">
      <c r="A142" s="1117" t="str">
        <f t="shared" si="19"/>
        <v>TORRE</v>
      </c>
      <c r="B142" s="1117" t="str">
        <f t="shared" si="19"/>
        <v>13° PAVIMENTO</v>
      </c>
      <c r="C142" s="1117" t="s">
        <v>5191</v>
      </c>
      <c r="D142" s="1117" t="s">
        <v>19</v>
      </c>
      <c r="E142" s="1117" t="s">
        <v>5239</v>
      </c>
      <c r="F142" s="1118">
        <v>1</v>
      </c>
      <c r="G142" s="1118">
        <v>1</v>
      </c>
      <c r="H142" s="1118">
        <v>0</v>
      </c>
      <c r="I142" s="1120">
        <f t="shared" si="20"/>
        <v>1</v>
      </c>
      <c r="J142" s="1118" t="s">
        <v>2382</v>
      </c>
      <c r="K142" s="1121">
        <v>52.9</v>
      </c>
      <c r="L142" s="1122">
        <f>IF(SUM(F142:K142)=0,SUMIFS($L176:$L$631,$B176:$B$631,$B142,$A176:$A$631,$A142),I142*K142)</f>
        <v>52.9</v>
      </c>
      <c r="N142" s="1129"/>
      <c r="O142" s="1129"/>
      <c r="P142" s="1131"/>
      <c r="Q142" s="1131"/>
      <c r="R142" s="1129"/>
      <c r="S142" s="1131"/>
      <c r="T142" s="1131"/>
      <c r="U142" s="1131"/>
      <c r="V142" s="1131"/>
      <c r="W142" s="1131"/>
      <c r="X142" s="1131"/>
      <c r="Y142" s="1131"/>
      <c r="Z142" s="1131"/>
      <c r="AA142" s="1131"/>
      <c r="AB142" s="1131"/>
      <c r="AC142" s="1131"/>
      <c r="AD142" s="1131"/>
      <c r="AE142" s="1131"/>
      <c r="AF142" s="1131"/>
      <c r="AG142" s="1131"/>
      <c r="AH142" s="1131"/>
      <c r="AI142" s="1131"/>
      <c r="AK142"/>
      <c r="AL142"/>
    </row>
    <row r="143" spans="1:38" x14ac:dyDescent="0.2">
      <c r="A143" s="1117" t="str">
        <f t="shared" si="19"/>
        <v>TORRE</v>
      </c>
      <c r="B143" s="1117" t="str">
        <f t="shared" si="19"/>
        <v>13° PAVIMENTO</v>
      </c>
      <c r="C143" s="1117" t="s">
        <v>5191</v>
      </c>
      <c r="D143" s="1117" t="s">
        <v>19</v>
      </c>
      <c r="E143" s="1117" t="s">
        <v>5232</v>
      </c>
      <c r="F143" s="1118">
        <v>2</v>
      </c>
      <c r="G143" s="1118">
        <v>1</v>
      </c>
      <c r="H143" s="1118">
        <v>0</v>
      </c>
      <c r="I143" s="1120">
        <f t="shared" si="20"/>
        <v>2</v>
      </c>
      <c r="J143" s="1118" t="s">
        <v>2382</v>
      </c>
      <c r="K143" s="1121">
        <v>31</v>
      </c>
      <c r="L143" s="1122">
        <f>IF(SUM(F143:K143)=0,SUMIFS($L177:$L$631,$B177:$B$631,$B143,$A177:$A$631,$A143),I143*K143)</f>
        <v>62</v>
      </c>
      <c r="N143" s="1129"/>
      <c r="O143" s="1129"/>
      <c r="P143" s="1131"/>
      <c r="Q143" s="1131"/>
      <c r="R143" s="1129"/>
      <c r="S143" s="1131"/>
      <c r="T143" s="1131"/>
      <c r="U143" s="1131"/>
      <c r="V143" s="1131"/>
      <c r="W143" s="1131"/>
      <c r="X143" s="1131"/>
      <c r="Y143" s="1131"/>
      <c r="Z143" s="1131"/>
      <c r="AA143" s="1131"/>
      <c r="AB143" s="1131"/>
      <c r="AC143" s="1131"/>
      <c r="AD143" s="1131"/>
      <c r="AE143" s="1131"/>
      <c r="AF143" s="1131"/>
      <c r="AG143" s="1131"/>
      <c r="AH143" s="1131"/>
      <c r="AI143" s="1131"/>
      <c r="AK143"/>
      <c r="AL143"/>
    </row>
    <row r="144" spans="1:38" x14ac:dyDescent="0.2">
      <c r="A144" s="1117" t="str">
        <f t="shared" si="19"/>
        <v>TORRE</v>
      </c>
      <c r="B144" s="1117" t="str">
        <f t="shared" si="19"/>
        <v>13° PAVIMENTO</v>
      </c>
      <c r="C144" s="1117" t="s">
        <v>5191</v>
      </c>
      <c r="D144" s="1117" t="s">
        <v>19</v>
      </c>
      <c r="E144" s="1117" t="s">
        <v>5233</v>
      </c>
      <c r="F144" s="1118">
        <v>2</v>
      </c>
      <c r="G144" s="1118">
        <v>1</v>
      </c>
      <c r="H144" s="1118">
        <v>0</v>
      </c>
      <c r="I144" s="1120">
        <f t="shared" si="20"/>
        <v>2</v>
      </c>
      <c r="J144" s="1118" t="s">
        <v>2382</v>
      </c>
      <c r="K144" s="1121">
        <v>13</v>
      </c>
      <c r="L144" s="1122">
        <f>IF(SUM(F144:K144)=0,SUMIFS($L178:$L$631,$B178:$B$631,$B144,$A178:$A$631,$A144),I144*K144)</f>
        <v>26</v>
      </c>
      <c r="N144" s="1129"/>
      <c r="O144" s="1129"/>
      <c r="P144" s="1131"/>
      <c r="Q144" s="1131"/>
      <c r="R144" s="1129"/>
      <c r="S144" s="1131"/>
      <c r="T144" s="1131"/>
      <c r="U144" s="1131"/>
      <c r="V144" s="1131"/>
      <c r="W144" s="1131"/>
      <c r="X144" s="1131"/>
      <c r="Y144" s="1131"/>
      <c r="Z144" s="1131"/>
      <c r="AA144" s="1131"/>
      <c r="AB144" s="1131"/>
      <c r="AC144" s="1131"/>
      <c r="AD144" s="1131"/>
      <c r="AE144" s="1131"/>
      <c r="AF144" s="1131"/>
      <c r="AG144" s="1131"/>
      <c r="AH144" s="1131"/>
      <c r="AI144" s="1131"/>
      <c r="AK144"/>
      <c r="AL144"/>
    </row>
    <row r="145" spans="1:38" x14ac:dyDescent="0.2">
      <c r="A145" s="1117" t="str">
        <f t="shared" si="19"/>
        <v>TORRE</v>
      </c>
      <c r="B145" s="1117" t="str">
        <f t="shared" si="19"/>
        <v>13° PAVIMENTO</v>
      </c>
      <c r="C145" s="1117" t="s">
        <v>5191</v>
      </c>
      <c r="D145" s="1117" t="s">
        <v>19</v>
      </c>
      <c r="E145" s="1117" t="s">
        <v>5234</v>
      </c>
      <c r="F145" s="1118">
        <v>1</v>
      </c>
      <c r="G145" s="1118">
        <v>1</v>
      </c>
      <c r="H145" s="1118">
        <v>0</v>
      </c>
      <c r="I145" s="1120">
        <f t="shared" si="20"/>
        <v>1</v>
      </c>
      <c r="J145" s="1118" t="s">
        <v>2382</v>
      </c>
      <c r="K145" s="1121">
        <v>15.5</v>
      </c>
      <c r="L145" s="1122">
        <f>IF(SUM(F145:K145)=0,SUMIFS($L179:$L$631,$B179:$B$631,$B145,$A179:$A$631,$A145),I145*K145)</f>
        <v>15.5</v>
      </c>
      <c r="N145" s="1129"/>
      <c r="O145" s="1129"/>
      <c r="P145" s="1131"/>
      <c r="Q145" s="1131"/>
      <c r="R145" s="1129"/>
      <c r="S145" s="1131"/>
      <c r="T145" s="1131"/>
      <c r="U145" s="1131"/>
      <c r="V145" s="1131"/>
      <c r="W145" s="1131"/>
      <c r="X145" s="1131"/>
      <c r="Y145" s="1131"/>
      <c r="Z145" s="1131"/>
      <c r="AA145" s="1131"/>
      <c r="AB145" s="1131"/>
      <c r="AC145" s="1131"/>
      <c r="AD145" s="1131"/>
      <c r="AE145" s="1131"/>
      <c r="AF145" s="1131"/>
      <c r="AG145" s="1131"/>
      <c r="AH145" s="1131"/>
      <c r="AI145" s="1131"/>
      <c r="AK145"/>
      <c r="AL145"/>
    </row>
    <row r="146" spans="1:38" x14ac:dyDescent="0.2">
      <c r="A146" s="1117" t="str">
        <f t="shared" si="19"/>
        <v>TORRE</v>
      </c>
      <c r="B146" s="1117" t="str">
        <f t="shared" si="19"/>
        <v>13° PAVIMENTO</v>
      </c>
      <c r="C146" s="1117" t="s">
        <v>5191</v>
      </c>
      <c r="D146" s="1117" t="s">
        <v>19</v>
      </c>
      <c r="E146" s="1117" t="s">
        <v>5207</v>
      </c>
      <c r="F146" s="1118">
        <v>1</v>
      </c>
      <c r="G146" s="1118">
        <v>1</v>
      </c>
      <c r="H146" s="1118">
        <v>0</v>
      </c>
      <c r="I146" s="1120">
        <f t="shared" si="20"/>
        <v>1</v>
      </c>
      <c r="J146" s="1118" t="s">
        <v>2382</v>
      </c>
      <c r="K146" s="1121">
        <v>49.44</v>
      </c>
      <c r="L146" s="1122">
        <f>IF(SUM(F146:K146)=0,SUMIFS($L180:$L$631,$B180:$B$631,$B146,$A180:$A$631,$A146),I146*K146)</f>
        <v>49.44</v>
      </c>
      <c r="N146" s="1129"/>
      <c r="O146" s="1129"/>
      <c r="P146" s="1131"/>
      <c r="Q146" s="1131"/>
      <c r="R146" s="1129"/>
      <c r="S146" s="1131"/>
      <c r="T146" s="1131"/>
      <c r="U146" s="1131"/>
      <c r="V146" s="1131"/>
      <c r="W146" s="1131"/>
      <c r="X146" s="1131"/>
      <c r="Y146" s="1131"/>
      <c r="Z146" s="1131"/>
      <c r="AA146" s="1131"/>
      <c r="AB146" s="1131"/>
      <c r="AC146" s="1131"/>
      <c r="AD146" s="1131"/>
      <c r="AE146" s="1131"/>
      <c r="AF146" s="1131"/>
      <c r="AG146" s="1131"/>
      <c r="AH146" s="1131"/>
      <c r="AI146" s="1131"/>
      <c r="AK146"/>
      <c r="AL146"/>
    </row>
    <row r="147" spans="1:38" x14ac:dyDescent="0.2">
      <c r="A147" s="1117" t="str">
        <f t="shared" si="19"/>
        <v>TORRE</v>
      </c>
      <c r="B147" s="1117" t="str">
        <f t="shared" si="19"/>
        <v>13° PAVIMENTO</v>
      </c>
      <c r="C147" s="1117" t="s">
        <v>5191</v>
      </c>
      <c r="D147" s="1117" t="s">
        <v>19</v>
      </c>
      <c r="E147" s="1117" t="s">
        <v>5211</v>
      </c>
      <c r="F147" s="1118">
        <v>2</v>
      </c>
      <c r="G147" s="1118">
        <v>1</v>
      </c>
      <c r="H147" s="1118">
        <v>0</v>
      </c>
      <c r="I147" s="1120">
        <f t="shared" si="20"/>
        <v>2</v>
      </c>
      <c r="J147" s="1118" t="s">
        <v>2382</v>
      </c>
      <c r="K147" s="1121">
        <v>66</v>
      </c>
      <c r="L147" s="1122">
        <f>IF(SUM(F147:K147)=0,SUMIFS($L198:$L$631,$B198:$B$631,$B147,$A198:$A$631,$A147),I147*K147)</f>
        <v>132</v>
      </c>
      <c r="N147" s="1129"/>
      <c r="O147" s="1129"/>
      <c r="P147" s="1131"/>
      <c r="Q147" s="1131"/>
      <c r="R147" s="1129"/>
      <c r="S147" s="1131"/>
      <c r="T147" s="1131"/>
      <c r="U147" s="1131"/>
      <c r="V147" s="1131"/>
      <c r="W147" s="1131"/>
      <c r="X147" s="1131"/>
      <c r="Y147" s="1131"/>
      <c r="Z147" s="1131"/>
      <c r="AA147" s="1131"/>
      <c r="AB147" s="1131"/>
      <c r="AC147" s="1131"/>
      <c r="AD147" s="1131"/>
      <c r="AE147" s="1131"/>
      <c r="AF147" s="1131"/>
      <c r="AG147" s="1131"/>
      <c r="AH147" s="1131"/>
      <c r="AI147" s="1131"/>
      <c r="AK147"/>
      <c r="AL147"/>
    </row>
    <row r="148" spans="1:38" x14ac:dyDescent="0.2">
      <c r="A148" s="1117" t="str">
        <f t="shared" si="19"/>
        <v>TORRE</v>
      </c>
      <c r="B148" s="1117" t="str">
        <f t="shared" si="19"/>
        <v>13° PAVIMENTO</v>
      </c>
      <c r="C148" s="1117" t="s">
        <v>5191</v>
      </c>
      <c r="D148" s="1117" t="s">
        <v>19</v>
      </c>
      <c r="E148" s="1117" t="s">
        <v>5235</v>
      </c>
      <c r="F148" s="1118">
        <v>2</v>
      </c>
      <c r="G148" s="1118">
        <v>1</v>
      </c>
      <c r="H148" s="1118">
        <v>0</v>
      </c>
      <c r="I148" s="1120">
        <f t="shared" si="20"/>
        <v>2</v>
      </c>
      <c r="J148" s="1118" t="s">
        <v>2382</v>
      </c>
      <c r="K148" s="1121">
        <v>69</v>
      </c>
      <c r="L148" s="1122">
        <f>IF(SUM(F148:K148)=0,SUMIFS($L198:$L$631,$B198:$B$631,$B148,$A198:$A$631,$A148),I148*K148)</f>
        <v>138</v>
      </c>
      <c r="N148" s="1129"/>
      <c r="O148" s="1129"/>
      <c r="P148" s="1131"/>
      <c r="Q148" s="1131"/>
      <c r="R148" s="1129"/>
      <c r="S148" s="1131"/>
      <c r="T148" s="1131"/>
      <c r="U148" s="1131"/>
      <c r="V148" s="1131"/>
      <c r="W148" s="1131"/>
      <c r="X148" s="1131"/>
      <c r="Y148" s="1131"/>
      <c r="Z148" s="1131"/>
      <c r="AA148" s="1131"/>
      <c r="AB148" s="1131"/>
      <c r="AC148" s="1131"/>
      <c r="AD148" s="1131"/>
      <c r="AE148" s="1131"/>
      <c r="AF148" s="1131"/>
      <c r="AG148" s="1131"/>
      <c r="AH148" s="1131"/>
      <c r="AI148" s="1131"/>
      <c r="AK148"/>
      <c r="AL148"/>
    </row>
    <row r="149" spans="1:38" x14ac:dyDescent="0.2">
      <c r="A149" s="1117" t="str">
        <f t="shared" si="19"/>
        <v>TORRE</v>
      </c>
      <c r="B149" s="1117" t="str">
        <f t="shared" si="19"/>
        <v>13° PAVIMENTO</v>
      </c>
      <c r="C149" s="1117" t="s">
        <v>5191</v>
      </c>
      <c r="D149" s="1117" t="s">
        <v>5212</v>
      </c>
      <c r="E149" s="1117" t="s">
        <v>5236</v>
      </c>
      <c r="F149" s="1118">
        <v>2</v>
      </c>
      <c r="G149" s="1118">
        <v>1</v>
      </c>
      <c r="H149" s="1118">
        <v>0</v>
      </c>
      <c r="I149" s="1120">
        <f t="shared" si="20"/>
        <v>2</v>
      </c>
      <c r="J149" s="1118" t="s">
        <v>2382</v>
      </c>
      <c r="K149" s="1121">
        <v>705</v>
      </c>
      <c r="L149" s="1122">
        <f>IF(SUM(F149:K149)=0,SUMIFS($L199:$L$631,$B199:$B$631,$B149,$A199:$A$631,$A149),I149*K149)</f>
        <v>1410</v>
      </c>
      <c r="N149" s="1129"/>
      <c r="O149" s="1129"/>
      <c r="P149" s="1131"/>
      <c r="Q149" s="1131"/>
      <c r="R149" s="1129"/>
      <c r="S149" s="1131"/>
      <c r="T149" s="1131"/>
      <c r="U149" s="1131"/>
      <c r="V149" s="1131"/>
      <c r="W149" s="1131"/>
      <c r="X149" s="1131"/>
      <c r="Y149" s="1131"/>
      <c r="Z149" s="1131"/>
      <c r="AA149" s="1131"/>
      <c r="AB149" s="1131"/>
      <c r="AC149" s="1131"/>
      <c r="AD149" s="1131"/>
      <c r="AE149" s="1131"/>
      <c r="AF149" s="1131"/>
      <c r="AG149" s="1131"/>
      <c r="AH149" s="1131"/>
      <c r="AI149" s="1131"/>
      <c r="AK149"/>
      <c r="AL149"/>
    </row>
    <row r="150" spans="1:38" ht="15" thickBot="1" x14ac:dyDescent="0.25">
      <c r="A150" s="1117" t="str">
        <f>A132</f>
        <v>TORRE</v>
      </c>
      <c r="B150" s="1117" t="str">
        <f>B132</f>
        <v>13° PAVIMENTO</v>
      </c>
      <c r="C150" s="1117" t="s">
        <v>5191</v>
      </c>
      <c r="D150" s="1117" t="s">
        <v>19</v>
      </c>
      <c r="E150" s="1117" t="s">
        <v>5237</v>
      </c>
      <c r="F150" s="1118">
        <v>2</v>
      </c>
      <c r="G150" s="1118">
        <v>1</v>
      </c>
      <c r="H150" s="1118">
        <v>0</v>
      </c>
      <c r="I150" s="1120">
        <f t="shared" si="20"/>
        <v>2</v>
      </c>
      <c r="J150" s="1118" t="s">
        <v>2382</v>
      </c>
      <c r="K150" s="1121">
        <v>351</v>
      </c>
      <c r="L150" s="1122">
        <f>IF(SUM(F150:K150)=0,SUMIFS($L175:$L$631,$B175:$B$631,$B150,$A175:$A$631,$A150),I150*K150)</f>
        <v>702</v>
      </c>
      <c r="N150" s="1129"/>
      <c r="O150" s="1129"/>
      <c r="P150" s="1131"/>
      <c r="Q150" s="1131"/>
      <c r="R150" s="1129"/>
      <c r="S150" s="1131"/>
      <c r="T150" s="1131"/>
      <c r="U150" s="1131"/>
      <c r="V150" s="1131"/>
      <c r="W150" s="1131"/>
      <c r="X150" s="1131"/>
      <c r="Y150" s="1131"/>
      <c r="Z150" s="1131"/>
      <c r="AA150" s="1131"/>
      <c r="AB150" s="1131"/>
      <c r="AC150" s="1131"/>
      <c r="AD150" s="1131"/>
      <c r="AE150" s="1131"/>
      <c r="AF150" s="1131"/>
      <c r="AG150" s="1131"/>
      <c r="AH150" s="1131"/>
      <c r="AI150" s="1131"/>
      <c r="AK150"/>
      <c r="AL150"/>
    </row>
    <row r="151" spans="1:38" ht="15" thickTop="1" x14ac:dyDescent="0.2">
      <c r="A151" s="1133" t="s">
        <v>4229</v>
      </c>
      <c r="B151" s="1133" t="s">
        <v>4235</v>
      </c>
      <c r="C151" s="1134"/>
      <c r="D151" s="1135"/>
      <c r="E151" s="1135"/>
      <c r="F151" s="1136"/>
      <c r="G151" s="1136"/>
      <c r="H151" s="1136"/>
      <c r="I151" s="1137"/>
      <c r="J151" s="1136"/>
      <c r="K151" s="1138"/>
      <c r="L151" s="1139">
        <f>IF(SUM(F151:K151)=0,SUMIFS($L152:$L$631,$B152:$B$631,$B151,$A152:$A$631,$A151),I151*K151)</f>
        <v>8138.7299999999977</v>
      </c>
      <c r="N151" s="1129"/>
      <c r="O151" s="1129"/>
      <c r="P151" s="1131"/>
      <c r="Q151" s="1131"/>
      <c r="R151" s="1129"/>
      <c r="S151" s="1131"/>
      <c r="T151" s="1131"/>
      <c r="U151" s="1131"/>
      <c r="V151" s="1131"/>
      <c r="W151" s="1131"/>
      <c r="X151" s="1131"/>
      <c r="Y151" s="1131"/>
      <c r="Z151" s="1131"/>
      <c r="AA151" s="1131"/>
      <c r="AB151" s="1131"/>
      <c r="AC151" s="1131"/>
      <c r="AD151" s="1131"/>
      <c r="AE151" s="1131"/>
      <c r="AF151" s="1131"/>
      <c r="AG151" s="1131"/>
      <c r="AH151" s="1131"/>
      <c r="AI151" s="1131"/>
      <c r="AK151"/>
      <c r="AL151"/>
    </row>
    <row r="152" spans="1:38" x14ac:dyDescent="0.2">
      <c r="A152" s="1117" t="str">
        <f t="shared" ref="A152:B156" si="21">A151</f>
        <v>TORRE</v>
      </c>
      <c r="B152" s="1117" t="str">
        <f t="shared" si="21"/>
        <v>14° PAVIMENTO</v>
      </c>
      <c r="C152" s="1117" t="s">
        <v>5191</v>
      </c>
      <c r="D152" s="1117" t="s">
        <v>19</v>
      </c>
      <c r="E152" s="1117" t="s">
        <v>5192</v>
      </c>
      <c r="F152" s="1118">
        <v>14.35</v>
      </c>
      <c r="G152" s="1118">
        <v>1</v>
      </c>
      <c r="H152" s="1118">
        <v>0</v>
      </c>
      <c r="I152" s="1120">
        <f t="shared" ref="I152:I174" si="22">(F152+H152*F152)*G152</f>
        <v>14.35</v>
      </c>
      <c r="J152" s="1118" t="s">
        <v>788</v>
      </c>
      <c r="K152" s="1121">
        <v>94</v>
      </c>
      <c r="L152" s="1122">
        <f>IF(SUM(F152:K152)=0,SUMIFS($L153:$L$631,$B153:$B$631,$B152,$A153:$A$631,$A152),I152*K152)</f>
        <v>1348.8999999999999</v>
      </c>
      <c r="N152" s="1129"/>
      <c r="O152" s="1129"/>
      <c r="P152" s="1131"/>
      <c r="Q152" s="1131"/>
      <c r="R152" s="1129"/>
      <c r="S152" s="1131"/>
      <c r="T152" s="1131"/>
      <c r="U152" s="1131"/>
      <c r="V152" s="1131"/>
      <c r="W152" s="1131"/>
      <c r="X152" s="1131"/>
      <c r="Y152" s="1131"/>
      <c r="Z152" s="1131"/>
      <c r="AA152" s="1131"/>
      <c r="AB152" s="1131"/>
      <c r="AC152" s="1131"/>
      <c r="AD152" s="1131"/>
      <c r="AE152" s="1131"/>
      <c r="AF152" s="1131"/>
      <c r="AG152" s="1131"/>
      <c r="AH152" s="1131"/>
      <c r="AI152" s="1131"/>
      <c r="AK152"/>
      <c r="AL152"/>
    </row>
    <row r="153" spans="1:38" x14ac:dyDescent="0.2">
      <c r="A153" s="1117" t="str">
        <f t="shared" si="21"/>
        <v>TORRE</v>
      </c>
      <c r="B153" s="1117" t="str">
        <f t="shared" si="21"/>
        <v>14° PAVIMENTO</v>
      </c>
      <c r="C153" s="1117" t="s">
        <v>5191</v>
      </c>
      <c r="D153" s="1117" t="s">
        <v>19</v>
      </c>
      <c r="E153" s="1117" t="s">
        <v>5193</v>
      </c>
      <c r="F153" s="1118">
        <v>0.5</v>
      </c>
      <c r="G153" s="1118">
        <v>1</v>
      </c>
      <c r="H153" s="1118">
        <v>0</v>
      </c>
      <c r="I153" s="1120">
        <f t="shared" si="22"/>
        <v>0.5</v>
      </c>
      <c r="J153" s="1118" t="s">
        <v>788</v>
      </c>
      <c r="K153" s="1121">
        <v>157</v>
      </c>
      <c r="L153" s="1122">
        <f>IF(SUM(F153:K153)=0,SUMIFS($L154:$L$631,$B154:$B$631,$B153,$A154:$A$631,$A153),I153*K153)</f>
        <v>78.5</v>
      </c>
      <c r="N153" s="1129"/>
      <c r="O153" s="1129"/>
      <c r="P153" s="1131"/>
      <c r="Q153" s="1131"/>
      <c r="R153" s="1129"/>
      <c r="S153" s="1131"/>
      <c r="T153" s="1131"/>
      <c r="U153" s="1131"/>
      <c r="V153" s="1131"/>
      <c r="W153" s="1131"/>
      <c r="X153" s="1131"/>
      <c r="Y153" s="1131"/>
      <c r="Z153" s="1131"/>
      <c r="AA153" s="1131"/>
      <c r="AB153" s="1131"/>
      <c r="AC153" s="1131"/>
      <c r="AD153" s="1131"/>
      <c r="AE153" s="1131"/>
      <c r="AF153" s="1131"/>
      <c r="AG153" s="1131"/>
      <c r="AH153" s="1131"/>
      <c r="AI153" s="1131"/>
      <c r="AK153"/>
      <c r="AL153"/>
    </row>
    <row r="154" spans="1:38" x14ac:dyDescent="0.2">
      <c r="A154" s="1117" t="str">
        <f t="shared" si="21"/>
        <v>TORRE</v>
      </c>
      <c r="B154" s="1117" t="str">
        <f t="shared" si="21"/>
        <v>14° PAVIMENTO</v>
      </c>
      <c r="C154" s="1117" t="s">
        <v>5191</v>
      </c>
      <c r="D154" s="1117" t="s">
        <v>19</v>
      </c>
      <c r="E154" s="1117" t="s">
        <v>5194</v>
      </c>
      <c r="F154" s="1118">
        <v>9.9</v>
      </c>
      <c r="G154" s="1118">
        <v>1</v>
      </c>
      <c r="H154" s="1118"/>
      <c r="I154" s="1120">
        <f t="shared" si="22"/>
        <v>9.9</v>
      </c>
      <c r="J154" s="1118" t="s">
        <v>788</v>
      </c>
      <c r="K154" s="1121">
        <v>210</v>
      </c>
      <c r="L154" s="1122">
        <f>IF(SUM(F154:K154)=0,SUMIFS($L155:$L$631,$B155:$B$631,$B154,$A155:$A$631,$A154),I154*K154)</f>
        <v>2079</v>
      </c>
      <c r="N154" s="1129"/>
      <c r="O154" s="1129"/>
      <c r="P154" s="1131"/>
      <c r="Q154" s="1131"/>
      <c r="R154" s="1129"/>
      <c r="S154" s="1131"/>
      <c r="T154" s="1131"/>
      <c r="U154" s="1131"/>
      <c r="V154" s="1131"/>
      <c r="W154" s="1131"/>
      <c r="X154" s="1131"/>
      <c r="Y154" s="1131"/>
      <c r="Z154" s="1131"/>
      <c r="AA154" s="1131"/>
      <c r="AB154" s="1131"/>
      <c r="AC154" s="1131"/>
      <c r="AD154" s="1131"/>
      <c r="AE154" s="1131"/>
      <c r="AF154" s="1131"/>
      <c r="AG154" s="1131"/>
      <c r="AH154" s="1131"/>
      <c r="AI154" s="1131"/>
      <c r="AK154"/>
      <c r="AL154"/>
    </row>
    <row r="155" spans="1:38" x14ac:dyDescent="0.2">
      <c r="A155" s="1117" t="str">
        <f t="shared" si="21"/>
        <v>TORRE</v>
      </c>
      <c r="B155" s="1117" t="str">
        <f t="shared" si="21"/>
        <v>14° PAVIMENTO</v>
      </c>
      <c r="C155" s="1117" t="s">
        <v>5191</v>
      </c>
      <c r="D155" s="1117" t="s">
        <v>19</v>
      </c>
      <c r="E155" s="1117" t="s">
        <v>5238</v>
      </c>
      <c r="F155" s="1118">
        <v>3.15</v>
      </c>
      <c r="G155" s="1118">
        <v>1</v>
      </c>
      <c r="H155" s="1118"/>
      <c r="I155" s="1120">
        <f t="shared" si="22"/>
        <v>3.15</v>
      </c>
      <c r="J155" s="1118" t="s">
        <v>788</v>
      </c>
      <c r="K155" s="1121">
        <v>380</v>
      </c>
      <c r="L155" s="1122">
        <f>IF(SUM(F155:K155)=0,SUMIFS($L156:$L$631,$B156:$B$631,$B155,$A156:$A$631,$A155),I155*K155)</f>
        <v>1197</v>
      </c>
      <c r="N155" s="1129"/>
      <c r="O155" s="1129"/>
      <c r="P155" s="1131"/>
      <c r="Q155" s="1131"/>
      <c r="R155" s="1129"/>
      <c r="S155" s="1131"/>
      <c r="T155" s="1131"/>
      <c r="U155" s="1131"/>
      <c r="V155" s="1131"/>
      <c r="W155" s="1131"/>
      <c r="X155" s="1131"/>
      <c r="Y155" s="1131"/>
      <c r="Z155" s="1131"/>
      <c r="AA155" s="1131"/>
      <c r="AB155" s="1131"/>
      <c r="AC155" s="1131"/>
      <c r="AD155" s="1131"/>
      <c r="AE155" s="1131"/>
      <c r="AF155" s="1131"/>
      <c r="AG155" s="1131"/>
      <c r="AH155" s="1131"/>
      <c r="AI155" s="1131"/>
      <c r="AK155"/>
      <c r="AL155"/>
    </row>
    <row r="156" spans="1:38" x14ac:dyDescent="0.2">
      <c r="A156" s="1117" t="str">
        <f t="shared" si="21"/>
        <v>TORRE</v>
      </c>
      <c r="B156" s="1117" t="str">
        <f t="shared" si="21"/>
        <v>14° PAVIMENTO</v>
      </c>
      <c r="C156" s="1117" t="s">
        <v>5191</v>
      </c>
      <c r="D156" s="1117" t="s">
        <v>19</v>
      </c>
      <c r="E156" s="1117" t="s">
        <v>5228</v>
      </c>
      <c r="F156" s="1118">
        <v>1.95</v>
      </c>
      <c r="G156" s="1118">
        <v>1</v>
      </c>
      <c r="H156" s="1118"/>
      <c r="I156" s="1120">
        <f t="shared" si="22"/>
        <v>1.95</v>
      </c>
      <c r="J156" s="1118" t="s">
        <v>788</v>
      </c>
      <c r="K156" s="1121">
        <v>30</v>
      </c>
      <c r="L156" s="1122">
        <f>IF(SUM(F156:K156)=0,SUMIFS($L174:$L$631,$B174:$B$631,$B156,$A174:$A$631,$A156),I156*K156)</f>
        <v>58.5</v>
      </c>
      <c r="N156" s="1129"/>
      <c r="O156" s="1129"/>
      <c r="P156" s="1131"/>
      <c r="Q156" s="1131"/>
      <c r="R156" s="1129"/>
      <c r="S156" s="1131"/>
      <c r="T156" s="1131"/>
      <c r="U156" s="1131"/>
      <c r="V156" s="1131"/>
      <c r="W156" s="1131"/>
      <c r="X156" s="1131"/>
      <c r="Y156" s="1131"/>
      <c r="Z156" s="1131"/>
      <c r="AA156" s="1131"/>
      <c r="AB156" s="1131"/>
      <c r="AC156" s="1131"/>
      <c r="AD156" s="1131"/>
      <c r="AE156" s="1131"/>
      <c r="AF156" s="1131"/>
      <c r="AG156" s="1131"/>
      <c r="AH156" s="1131"/>
      <c r="AI156" s="1131"/>
      <c r="AK156"/>
      <c r="AL156"/>
    </row>
    <row r="157" spans="1:38" x14ac:dyDescent="0.2">
      <c r="A157" s="1117" t="str">
        <f t="shared" ref="A157:A169" si="23">A140</f>
        <v>TORRE</v>
      </c>
      <c r="B157" s="1117" t="str">
        <f>B151</f>
        <v>14° PAVIMENTO</v>
      </c>
      <c r="C157" s="1117" t="s">
        <v>5191</v>
      </c>
      <c r="D157" s="1117" t="s">
        <v>19</v>
      </c>
      <c r="E157" s="1117" t="s">
        <v>5216</v>
      </c>
      <c r="F157" s="1118">
        <v>3.15</v>
      </c>
      <c r="G157" s="1118">
        <v>1</v>
      </c>
      <c r="H157" s="1118"/>
      <c r="I157" s="1120">
        <f t="shared" si="22"/>
        <v>3.15</v>
      </c>
      <c r="J157" s="1118" t="s">
        <v>788</v>
      </c>
      <c r="K157" s="1121">
        <v>13</v>
      </c>
      <c r="L157" s="1122">
        <f>IF(SUM(F157:K157)=0,SUMIFS($L158:$L$631,$B158:$B$631,$B157,$A158:$A$631,$A157),I157*K157)</f>
        <v>40.949999999999996</v>
      </c>
      <c r="N157" s="1129"/>
      <c r="O157" s="1129"/>
      <c r="P157" s="1131"/>
      <c r="Q157" s="1131"/>
      <c r="R157" s="1129"/>
      <c r="S157" s="1131"/>
      <c r="T157" s="1131"/>
      <c r="U157" s="1131"/>
      <c r="V157" s="1131"/>
      <c r="W157" s="1131"/>
      <c r="X157" s="1131"/>
      <c r="Y157" s="1131"/>
      <c r="Z157" s="1131"/>
      <c r="AA157" s="1131"/>
      <c r="AB157" s="1131"/>
      <c r="AC157" s="1131"/>
      <c r="AD157" s="1131"/>
      <c r="AE157" s="1131"/>
      <c r="AF157" s="1131"/>
      <c r="AG157" s="1131"/>
      <c r="AH157" s="1131"/>
      <c r="AI157" s="1131"/>
      <c r="AK157"/>
      <c r="AL157"/>
    </row>
    <row r="158" spans="1:38" x14ac:dyDescent="0.2">
      <c r="A158" s="1117" t="str">
        <f t="shared" si="23"/>
        <v>TORRE</v>
      </c>
      <c r="B158" s="1117" t="str">
        <f t="shared" ref="B158:B169" si="24">B151</f>
        <v>14° PAVIMENTO</v>
      </c>
      <c r="C158" s="1117" t="s">
        <v>5191</v>
      </c>
      <c r="D158" s="1117" t="s">
        <v>19</v>
      </c>
      <c r="E158" s="1117" t="s">
        <v>5197</v>
      </c>
      <c r="F158" s="1118">
        <v>4</v>
      </c>
      <c r="G158" s="1118">
        <v>1</v>
      </c>
      <c r="H158" s="1118"/>
      <c r="I158" s="1120">
        <f t="shared" si="22"/>
        <v>4</v>
      </c>
      <c r="J158" s="1118" t="s">
        <v>2382</v>
      </c>
      <c r="K158" s="1121">
        <v>14</v>
      </c>
      <c r="L158" s="1122">
        <f>IF(SUM(F158:K158)=0,SUMIFS($L159:$L$631,$B159:$B$631,$B158,$A159:$A$631,$A158),I158*K158)</f>
        <v>56</v>
      </c>
      <c r="N158" s="1129"/>
      <c r="O158" s="1129"/>
      <c r="P158" s="1131"/>
      <c r="Q158" s="1131"/>
      <c r="R158" s="1129"/>
      <c r="S158" s="1131"/>
      <c r="T158" s="1131"/>
      <c r="U158" s="1131"/>
      <c r="V158" s="1131"/>
      <c r="W158" s="1131"/>
      <c r="X158" s="1131"/>
      <c r="Y158" s="1131"/>
      <c r="Z158" s="1131"/>
      <c r="AA158" s="1131"/>
      <c r="AB158" s="1131"/>
      <c r="AC158" s="1131"/>
      <c r="AD158" s="1131"/>
      <c r="AE158" s="1131"/>
      <c r="AF158" s="1131"/>
      <c r="AG158" s="1131"/>
      <c r="AH158" s="1131"/>
      <c r="AI158" s="1131"/>
      <c r="AK158"/>
      <c r="AL158"/>
    </row>
    <row r="159" spans="1:38" x14ac:dyDescent="0.2">
      <c r="A159" s="1117" t="str">
        <f t="shared" si="23"/>
        <v>TORRE</v>
      </c>
      <c r="B159" s="1117" t="str">
        <f t="shared" si="24"/>
        <v>14° PAVIMENTO</v>
      </c>
      <c r="C159" s="1117" t="s">
        <v>5191</v>
      </c>
      <c r="D159" s="1117" t="s">
        <v>19</v>
      </c>
      <c r="E159" s="1117" t="s">
        <v>5198</v>
      </c>
      <c r="F159" s="1118">
        <v>3</v>
      </c>
      <c r="G159" s="1118">
        <v>1</v>
      </c>
      <c r="H159" s="1118"/>
      <c r="I159" s="1120">
        <f t="shared" si="22"/>
        <v>3</v>
      </c>
      <c r="J159" s="1118" t="s">
        <v>2382</v>
      </c>
      <c r="K159" s="1121">
        <v>23.9</v>
      </c>
      <c r="L159" s="1122">
        <f>IF(SUM(F159:K159)=0,SUMIFS($L160:$L$631,$B160:$B$631,$B159,$A160:$A$631,$A159),I159*K159)</f>
        <v>71.699999999999989</v>
      </c>
      <c r="N159" s="1129"/>
      <c r="O159" s="1129"/>
      <c r="P159" s="1131"/>
      <c r="Q159" s="1131"/>
      <c r="R159" s="1129"/>
      <c r="S159" s="1131"/>
      <c r="T159" s="1131"/>
      <c r="U159" s="1131"/>
      <c r="V159" s="1131"/>
      <c r="W159" s="1131"/>
      <c r="X159" s="1131"/>
      <c r="Y159" s="1131"/>
      <c r="Z159" s="1131"/>
      <c r="AA159" s="1131"/>
      <c r="AB159" s="1131"/>
      <c r="AC159" s="1131"/>
      <c r="AD159" s="1131"/>
      <c r="AE159" s="1131"/>
      <c r="AF159" s="1131"/>
      <c r="AG159" s="1131"/>
      <c r="AH159" s="1131"/>
      <c r="AI159" s="1131"/>
      <c r="AK159"/>
      <c r="AL159"/>
    </row>
    <row r="160" spans="1:38" x14ac:dyDescent="0.2">
      <c r="A160" s="1117" t="str">
        <f t="shared" si="23"/>
        <v>TORRE</v>
      </c>
      <c r="B160" s="1117" t="str">
        <f t="shared" si="24"/>
        <v>14° PAVIMENTO</v>
      </c>
      <c r="C160" s="1117" t="s">
        <v>5191</v>
      </c>
      <c r="D160" s="1117" t="s">
        <v>19</v>
      </c>
      <c r="E160" s="1117" t="s">
        <v>5199</v>
      </c>
      <c r="F160" s="1118">
        <v>11</v>
      </c>
      <c r="G160" s="1118">
        <v>1</v>
      </c>
      <c r="H160" s="1118"/>
      <c r="I160" s="1120">
        <f t="shared" si="22"/>
        <v>11</v>
      </c>
      <c r="J160" s="1118" t="s">
        <v>2382</v>
      </c>
      <c r="K160" s="1121">
        <v>32</v>
      </c>
      <c r="L160" s="1122">
        <f>IF(SUM(F160:K160)=0,SUMIFS($L161:$L$631,$B161:$B$631,$B160,$A161:$A$631,$A160),I160*K160)</f>
        <v>352</v>
      </c>
      <c r="N160" s="1129"/>
      <c r="O160" s="1129"/>
      <c r="P160" s="1131"/>
      <c r="Q160" s="1131"/>
      <c r="R160" s="1129"/>
      <c r="S160" s="1131"/>
      <c r="T160" s="1131"/>
      <c r="U160" s="1131"/>
      <c r="V160" s="1131"/>
      <c r="W160" s="1131"/>
      <c r="X160" s="1131"/>
      <c r="Y160" s="1131"/>
      <c r="Z160" s="1131"/>
      <c r="AA160" s="1131"/>
      <c r="AB160" s="1131"/>
      <c r="AC160" s="1131"/>
      <c r="AD160" s="1131"/>
      <c r="AE160" s="1131"/>
      <c r="AF160" s="1131"/>
      <c r="AG160" s="1131"/>
      <c r="AH160" s="1131"/>
      <c r="AI160" s="1131"/>
      <c r="AK160"/>
      <c r="AL160"/>
    </row>
    <row r="161" spans="1:38" x14ac:dyDescent="0.2">
      <c r="A161" s="1117" t="str">
        <f t="shared" si="23"/>
        <v>TORRE</v>
      </c>
      <c r="B161" s="1117" t="str">
        <f t="shared" si="24"/>
        <v>14° PAVIMENTO</v>
      </c>
      <c r="C161" s="1117" t="s">
        <v>5191</v>
      </c>
      <c r="D161" s="1117" t="s">
        <v>19</v>
      </c>
      <c r="E161" s="1117" t="s">
        <v>5229</v>
      </c>
      <c r="F161" s="1118">
        <v>1</v>
      </c>
      <c r="G161" s="1118">
        <v>1</v>
      </c>
      <c r="H161" s="1118"/>
      <c r="I161" s="1120">
        <f t="shared" si="22"/>
        <v>1</v>
      </c>
      <c r="J161" s="1118" t="s">
        <v>2382</v>
      </c>
      <c r="K161" s="1121">
        <v>58</v>
      </c>
      <c r="L161" s="1122">
        <f>IF(SUM(F161:K161)=0,SUMIFS($L162:$L$631,$B162:$B$631,$B161,$A162:$A$631,$A161),I161*K161)</f>
        <v>58</v>
      </c>
      <c r="N161" s="1129"/>
      <c r="O161" s="1129"/>
      <c r="P161" s="1131"/>
      <c r="Q161" s="1131"/>
      <c r="R161" s="1129"/>
      <c r="S161" s="1131"/>
      <c r="T161" s="1131"/>
      <c r="U161" s="1131"/>
      <c r="V161" s="1131"/>
      <c r="W161" s="1131"/>
      <c r="X161" s="1131"/>
      <c r="Y161" s="1131"/>
      <c r="Z161" s="1131"/>
      <c r="AA161" s="1131"/>
      <c r="AB161" s="1131"/>
      <c r="AC161" s="1131"/>
      <c r="AD161" s="1131"/>
      <c r="AE161" s="1131"/>
      <c r="AF161" s="1131"/>
      <c r="AG161" s="1131"/>
      <c r="AH161" s="1131"/>
      <c r="AI161" s="1131"/>
      <c r="AK161"/>
      <c r="AL161"/>
    </row>
    <row r="162" spans="1:38" x14ac:dyDescent="0.2">
      <c r="A162" s="1117" t="str">
        <f t="shared" si="23"/>
        <v>TORRE</v>
      </c>
      <c r="B162" s="1117" t="str">
        <f t="shared" si="24"/>
        <v>14° PAVIMENTO</v>
      </c>
      <c r="C162" s="1117" t="s">
        <v>5191</v>
      </c>
      <c r="D162" s="1117" t="s">
        <v>19</v>
      </c>
      <c r="E162" s="1117" t="s">
        <v>5201</v>
      </c>
      <c r="F162" s="1118">
        <v>1</v>
      </c>
      <c r="G162" s="1118">
        <v>1</v>
      </c>
      <c r="H162" s="1118"/>
      <c r="I162" s="1120">
        <f t="shared" si="22"/>
        <v>1</v>
      </c>
      <c r="J162" s="1118" t="s">
        <v>2382</v>
      </c>
      <c r="K162" s="1121">
        <v>60.78</v>
      </c>
      <c r="L162" s="1122">
        <f>IF(SUM(F162:K162)=0,SUMIFS($L163:$L$631,$B163:$B$631,$B162,$A163:$A$631,$A162),I162*K162)</f>
        <v>60.78</v>
      </c>
      <c r="N162" s="1129"/>
      <c r="O162" s="1129"/>
      <c r="P162" s="1131"/>
      <c r="Q162" s="1131"/>
      <c r="R162" s="1129"/>
      <c r="S162" s="1131"/>
      <c r="T162" s="1131"/>
      <c r="U162" s="1131"/>
      <c r="V162" s="1131"/>
      <c r="W162" s="1131"/>
      <c r="X162" s="1131"/>
      <c r="Y162" s="1131"/>
      <c r="Z162" s="1131"/>
      <c r="AA162" s="1131"/>
      <c r="AB162" s="1131"/>
      <c r="AC162" s="1131"/>
      <c r="AD162" s="1131"/>
      <c r="AE162" s="1131"/>
      <c r="AF162" s="1131"/>
      <c r="AG162" s="1131"/>
      <c r="AH162" s="1131"/>
      <c r="AI162" s="1131"/>
      <c r="AK162"/>
      <c r="AL162"/>
    </row>
    <row r="163" spans="1:38" x14ac:dyDescent="0.2">
      <c r="A163" s="1117" t="str">
        <f t="shared" si="23"/>
        <v>TORRE</v>
      </c>
      <c r="B163" s="1117" t="str">
        <f t="shared" si="24"/>
        <v>14° PAVIMENTO</v>
      </c>
      <c r="C163" s="1117" t="s">
        <v>5191</v>
      </c>
      <c r="D163" s="1117" t="s">
        <v>19</v>
      </c>
      <c r="E163" s="1117" t="s">
        <v>5230</v>
      </c>
      <c r="F163" s="1118">
        <v>1</v>
      </c>
      <c r="G163" s="1118">
        <v>1</v>
      </c>
      <c r="H163" s="1118"/>
      <c r="I163" s="1120">
        <f t="shared" si="22"/>
        <v>1</v>
      </c>
      <c r="J163" s="1118" t="s">
        <v>2382</v>
      </c>
      <c r="K163" s="1121">
        <v>39.729999999999997</v>
      </c>
      <c r="L163" s="1122">
        <f>IF(SUM(F163:K163)=0,SUMIFS($L164:$L$631,$B164:$B$631,$B163,$A164:$A$631,$A163),I163*K163)</f>
        <v>39.729999999999997</v>
      </c>
      <c r="N163" s="1129"/>
      <c r="O163" s="1129"/>
      <c r="P163" s="1131"/>
      <c r="Q163" s="1131"/>
      <c r="R163" s="1129"/>
      <c r="S163" s="1131"/>
      <c r="T163" s="1131"/>
      <c r="U163" s="1131"/>
      <c r="V163" s="1131"/>
      <c r="W163" s="1131"/>
      <c r="X163" s="1131"/>
      <c r="Y163" s="1131"/>
      <c r="Z163" s="1131"/>
      <c r="AA163" s="1131"/>
      <c r="AB163" s="1131"/>
      <c r="AC163" s="1131"/>
      <c r="AD163" s="1131"/>
      <c r="AE163" s="1131"/>
      <c r="AF163" s="1131"/>
      <c r="AG163" s="1131"/>
      <c r="AH163" s="1131"/>
      <c r="AI163" s="1131"/>
      <c r="AK163"/>
      <c r="AL163"/>
    </row>
    <row r="164" spans="1:38" x14ac:dyDescent="0.2">
      <c r="A164" s="1117" t="str">
        <f t="shared" si="23"/>
        <v>TORRE</v>
      </c>
      <c r="B164" s="1117" t="str">
        <f t="shared" si="24"/>
        <v>14° PAVIMENTO</v>
      </c>
      <c r="C164" s="1117" t="s">
        <v>5191</v>
      </c>
      <c r="D164" s="1117" t="s">
        <v>19</v>
      </c>
      <c r="E164" s="1117" t="s">
        <v>5240</v>
      </c>
      <c r="F164" s="1118">
        <v>1</v>
      </c>
      <c r="G164" s="1118">
        <v>1</v>
      </c>
      <c r="H164" s="1118"/>
      <c r="I164" s="1120">
        <f t="shared" si="22"/>
        <v>1</v>
      </c>
      <c r="J164" s="1118" t="s">
        <v>2382</v>
      </c>
      <c r="K164" s="1121">
        <v>41</v>
      </c>
      <c r="L164" s="1122">
        <f>IF(SUM(F164:K164)=0,SUMIFS($L165:$L$631,$B165:$B$631,$B164,$A165:$A$631,$A164),I164*K164)</f>
        <v>41</v>
      </c>
      <c r="N164" s="1129"/>
      <c r="O164" s="1129"/>
      <c r="P164" s="1131"/>
      <c r="Q164" s="1131"/>
      <c r="R164" s="1129"/>
      <c r="S164" s="1131"/>
      <c r="T164" s="1131"/>
      <c r="U164" s="1131"/>
      <c r="V164" s="1131"/>
      <c r="W164" s="1131"/>
      <c r="X164" s="1131"/>
      <c r="Y164" s="1131"/>
      <c r="Z164" s="1131"/>
      <c r="AA164" s="1131"/>
      <c r="AB164" s="1131"/>
      <c r="AC164" s="1131"/>
      <c r="AD164" s="1131"/>
      <c r="AE164" s="1131"/>
      <c r="AF164" s="1131"/>
      <c r="AG164" s="1131"/>
      <c r="AH164" s="1131"/>
      <c r="AI164" s="1131"/>
      <c r="AK164"/>
      <c r="AL164"/>
    </row>
    <row r="165" spans="1:38" x14ac:dyDescent="0.2">
      <c r="A165" s="1117" t="str">
        <f t="shared" si="23"/>
        <v>TORRE</v>
      </c>
      <c r="B165" s="1117" t="str">
        <f t="shared" si="24"/>
        <v>14° PAVIMENTO</v>
      </c>
      <c r="C165" s="1117" t="s">
        <v>5191</v>
      </c>
      <c r="D165" s="1117" t="s">
        <v>19</v>
      </c>
      <c r="E165" s="1117" t="s">
        <v>5231</v>
      </c>
      <c r="F165" s="1118">
        <v>1</v>
      </c>
      <c r="G165" s="1118">
        <v>1</v>
      </c>
      <c r="H165" s="1118"/>
      <c r="I165" s="1120">
        <f t="shared" si="22"/>
        <v>1</v>
      </c>
      <c r="J165" s="1118" t="s">
        <v>2382</v>
      </c>
      <c r="K165" s="1121">
        <v>39.729999999999997</v>
      </c>
      <c r="L165" s="1122">
        <f>IF(SUM(F165:K165)=0,SUMIFS($L166:$L$631,$B166:$B$631,$B165,$A166:$A$631,$A165),I165*K165)</f>
        <v>39.729999999999997</v>
      </c>
      <c r="N165" s="1129"/>
      <c r="O165" s="1129"/>
      <c r="P165" s="1131"/>
      <c r="Q165" s="1131"/>
      <c r="R165" s="1129"/>
      <c r="S165" s="1131"/>
      <c r="T165" s="1131"/>
      <c r="U165" s="1131"/>
      <c r="V165" s="1131"/>
      <c r="W165" s="1131"/>
      <c r="X165" s="1131"/>
      <c r="Y165" s="1131"/>
      <c r="Z165" s="1131"/>
      <c r="AA165" s="1131"/>
      <c r="AB165" s="1131"/>
      <c r="AC165" s="1131"/>
      <c r="AD165" s="1131"/>
      <c r="AE165" s="1131"/>
      <c r="AF165" s="1131"/>
      <c r="AG165" s="1131"/>
      <c r="AH165" s="1131"/>
      <c r="AI165" s="1131"/>
      <c r="AK165"/>
      <c r="AL165"/>
    </row>
    <row r="166" spans="1:38" x14ac:dyDescent="0.2">
      <c r="A166" s="1117" t="str">
        <f t="shared" si="23"/>
        <v>TORRE</v>
      </c>
      <c r="B166" s="1117" t="str">
        <f t="shared" si="24"/>
        <v>14° PAVIMENTO</v>
      </c>
      <c r="C166" s="1117" t="s">
        <v>5191</v>
      </c>
      <c r="D166" s="1117" t="s">
        <v>19</v>
      </c>
      <c r="E166" s="1117" t="s">
        <v>5202</v>
      </c>
      <c r="F166" s="1118">
        <v>2</v>
      </c>
      <c r="G166" s="1118">
        <v>1</v>
      </c>
      <c r="H166" s="1118"/>
      <c r="I166" s="1120">
        <f t="shared" si="22"/>
        <v>2</v>
      </c>
      <c r="J166" s="1118" t="s">
        <v>2382</v>
      </c>
      <c r="K166" s="1121">
        <v>41</v>
      </c>
      <c r="L166" s="1122">
        <f>IF(SUM(F166:K166)=0,SUMIFS($L167:$L$631,$B167:$B$631,$B166,$A167:$A$631,$A166),I166*K166)</f>
        <v>82</v>
      </c>
      <c r="N166" s="1129"/>
      <c r="O166" s="1129"/>
      <c r="P166" s="1131"/>
      <c r="Q166" s="1131"/>
      <c r="R166" s="1129"/>
      <c r="S166" s="1131"/>
      <c r="T166" s="1131"/>
      <c r="U166" s="1131"/>
      <c r="V166" s="1131"/>
      <c r="W166" s="1131"/>
      <c r="X166" s="1131"/>
      <c r="Y166" s="1131"/>
      <c r="Z166" s="1131"/>
      <c r="AA166" s="1131"/>
      <c r="AB166" s="1131"/>
      <c r="AC166" s="1131"/>
      <c r="AD166" s="1131"/>
      <c r="AE166" s="1131"/>
      <c r="AF166" s="1131"/>
      <c r="AG166" s="1131"/>
      <c r="AH166" s="1131"/>
      <c r="AI166" s="1131"/>
      <c r="AK166"/>
      <c r="AL166"/>
    </row>
    <row r="167" spans="1:38" x14ac:dyDescent="0.2">
      <c r="A167" s="1117" t="str">
        <f t="shared" si="23"/>
        <v>TORRE</v>
      </c>
      <c r="B167" s="1117" t="str">
        <f t="shared" si="24"/>
        <v>14° PAVIMENTO</v>
      </c>
      <c r="C167" s="1117" t="s">
        <v>5191</v>
      </c>
      <c r="D167" s="1117" t="s">
        <v>19</v>
      </c>
      <c r="E167" s="1117" t="s">
        <v>5232</v>
      </c>
      <c r="F167" s="1118">
        <v>2</v>
      </c>
      <c r="G167" s="1118">
        <v>1</v>
      </c>
      <c r="H167" s="1118"/>
      <c r="I167" s="1120">
        <f t="shared" si="22"/>
        <v>2</v>
      </c>
      <c r="J167" s="1118" t="s">
        <v>2382</v>
      </c>
      <c r="K167" s="1121">
        <v>31</v>
      </c>
      <c r="L167" s="1122">
        <f>IF(SUM(F167:K167)=0,SUMIFS($L168:$L$631,$B168:$B$631,$B167,$A168:$A$631,$A167),I167*K167)</f>
        <v>62</v>
      </c>
      <c r="N167" s="1129"/>
      <c r="O167" s="1129"/>
      <c r="P167" s="1131"/>
      <c r="Q167" s="1131"/>
      <c r="R167" s="1129"/>
      <c r="S167" s="1131"/>
      <c r="T167" s="1131"/>
      <c r="U167" s="1131"/>
      <c r="V167" s="1131"/>
      <c r="W167" s="1131"/>
      <c r="X167" s="1131"/>
      <c r="Y167" s="1131"/>
      <c r="Z167" s="1131"/>
      <c r="AA167" s="1131"/>
      <c r="AB167" s="1131"/>
      <c r="AC167" s="1131"/>
      <c r="AD167" s="1131"/>
      <c r="AE167" s="1131"/>
      <c r="AF167" s="1131"/>
      <c r="AG167" s="1131"/>
      <c r="AH167" s="1131"/>
      <c r="AI167" s="1131"/>
      <c r="AK167"/>
      <c r="AL167"/>
    </row>
    <row r="168" spans="1:38" x14ac:dyDescent="0.2">
      <c r="A168" s="1117" t="str">
        <f t="shared" si="23"/>
        <v>TORRE</v>
      </c>
      <c r="B168" s="1117" t="str">
        <f t="shared" si="24"/>
        <v>14° PAVIMENTO</v>
      </c>
      <c r="C168" s="1117" t="s">
        <v>5191</v>
      </c>
      <c r="D168" s="1117" t="s">
        <v>19</v>
      </c>
      <c r="E168" s="1117" t="s">
        <v>5233</v>
      </c>
      <c r="F168" s="1118">
        <v>2</v>
      </c>
      <c r="G168" s="1118">
        <v>1</v>
      </c>
      <c r="H168" s="1118"/>
      <c r="I168" s="1120">
        <f t="shared" si="22"/>
        <v>2</v>
      </c>
      <c r="J168" s="1118" t="s">
        <v>2382</v>
      </c>
      <c r="K168" s="1121">
        <v>13</v>
      </c>
      <c r="L168" s="1122">
        <f>IF(SUM(F168:K168)=0,SUMIFS($L169:$L$631,$B169:$B$631,$B168,$A169:$A$631,$A168),I168*K168)</f>
        <v>26</v>
      </c>
      <c r="N168" s="1129"/>
      <c r="O168" s="1129"/>
      <c r="P168" s="1131"/>
      <c r="Q168" s="1131"/>
      <c r="R168" s="1129"/>
      <c r="S168" s="1131"/>
      <c r="T168" s="1131"/>
      <c r="U168" s="1131"/>
      <c r="V168" s="1131"/>
      <c r="W168" s="1131"/>
      <c r="X168" s="1131"/>
      <c r="Y168" s="1131"/>
      <c r="Z168" s="1131"/>
      <c r="AA168" s="1131"/>
      <c r="AB168" s="1131"/>
      <c r="AC168" s="1131"/>
      <c r="AD168" s="1131"/>
      <c r="AE168" s="1131"/>
      <c r="AF168" s="1131"/>
      <c r="AG168" s="1131"/>
      <c r="AH168" s="1131"/>
      <c r="AI168" s="1131"/>
      <c r="AK168"/>
      <c r="AL168"/>
    </row>
    <row r="169" spans="1:38" x14ac:dyDescent="0.2">
      <c r="A169" s="1117" t="str">
        <f t="shared" si="23"/>
        <v>TORRE</v>
      </c>
      <c r="B169" s="1117" t="str">
        <f t="shared" si="24"/>
        <v>14° PAVIMENTO</v>
      </c>
      <c r="C169" s="1117" t="s">
        <v>5191</v>
      </c>
      <c r="D169" s="1117" t="s">
        <v>19</v>
      </c>
      <c r="E169" s="1117" t="s">
        <v>5234</v>
      </c>
      <c r="F169" s="1118">
        <v>1</v>
      </c>
      <c r="G169" s="1118">
        <v>1</v>
      </c>
      <c r="H169" s="1118"/>
      <c r="I169" s="1120">
        <f t="shared" si="22"/>
        <v>1</v>
      </c>
      <c r="J169" s="1118" t="s">
        <v>2382</v>
      </c>
      <c r="K169" s="1121">
        <v>15.5</v>
      </c>
      <c r="L169" s="1122">
        <f>IF(SUM(F169:K169)=0,SUMIFS($L170:$L$631,$B170:$B$631,$B169,$A170:$A$631,$A169),I169*K169)</f>
        <v>15.5</v>
      </c>
      <c r="N169" s="1129"/>
      <c r="O169" s="1129"/>
      <c r="P169" s="1131"/>
      <c r="Q169" s="1131"/>
      <c r="R169" s="1129"/>
      <c r="S169" s="1131"/>
      <c r="T169" s="1131"/>
      <c r="U169" s="1131"/>
      <c r="V169" s="1131"/>
      <c r="W169" s="1131"/>
      <c r="X169" s="1131"/>
      <c r="Y169" s="1131"/>
      <c r="Z169" s="1131"/>
      <c r="AA169" s="1131"/>
      <c r="AB169" s="1131"/>
      <c r="AC169" s="1131"/>
      <c r="AD169" s="1131"/>
      <c r="AE169" s="1131"/>
      <c r="AF169" s="1131"/>
      <c r="AG169" s="1131"/>
      <c r="AH169" s="1131"/>
      <c r="AI169" s="1131"/>
      <c r="AK169"/>
      <c r="AL169"/>
    </row>
    <row r="170" spans="1:38" x14ac:dyDescent="0.2">
      <c r="A170" s="1117" t="s">
        <v>4229</v>
      </c>
      <c r="B170" s="1117" t="s">
        <v>4235</v>
      </c>
      <c r="C170" s="1117" t="s">
        <v>5191</v>
      </c>
      <c r="D170" s="1117" t="s">
        <v>19</v>
      </c>
      <c r="E170" s="1117" t="s">
        <v>5207</v>
      </c>
      <c r="F170" s="1118">
        <v>1</v>
      </c>
      <c r="G170" s="1118">
        <v>1</v>
      </c>
      <c r="H170" s="1118"/>
      <c r="I170" s="1120">
        <f t="shared" si="22"/>
        <v>1</v>
      </c>
      <c r="J170" s="1118" t="s">
        <v>2382</v>
      </c>
      <c r="K170" s="1121">
        <v>49.44</v>
      </c>
      <c r="L170" s="1122">
        <f>IF(SUM(F170:K170)=0,SUMIFS($L171:$L$631,$B171:$B$631,$B170,$A171:$A$631,$A170),I170*K170)</f>
        <v>49.44</v>
      </c>
      <c r="N170" s="1129"/>
      <c r="O170" s="1129"/>
      <c r="P170" s="1131"/>
      <c r="Q170" s="1131"/>
      <c r="R170" s="1129"/>
      <c r="S170" s="1131"/>
      <c r="T170" s="1131"/>
      <c r="U170" s="1131"/>
      <c r="V170" s="1131"/>
      <c r="W170" s="1131"/>
      <c r="X170" s="1131"/>
      <c r="Y170" s="1131"/>
      <c r="Z170" s="1131"/>
      <c r="AA170" s="1131"/>
      <c r="AB170" s="1131"/>
      <c r="AC170" s="1131"/>
      <c r="AD170" s="1131"/>
      <c r="AE170" s="1131"/>
      <c r="AF170" s="1131"/>
      <c r="AG170" s="1131"/>
      <c r="AH170" s="1131"/>
      <c r="AI170" s="1131"/>
      <c r="AK170"/>
      <c r="AL170"/>
    </row>
    <row r="171" spans="1:38" x14ac:dyDescent="0.2">
      <c r="A171" s="1117" t="str">
        <f>A154</f>
        <v>TORRE</v>
      </c>
      <c r="B171" s="1117" t="str">
        <f>B164</f>
        <v>14° PAVIMENTO</v>
      </c>
      <c r="C171" s="1117" t="s">
        <v>5191</v>
      </c>
      <c r="D171" s="1117" t="s">
        <v>19</v>
      </c>
      <c r="E171" s="1117" t="s">
        <v>5211</v>
      </c>
      <c r="F171" s="1118">
        <v>2</v>
      </c>
      <c r="G171" s="1118">
        <v>1</v>
      </c>
      <c r="H171" s="1118"/>
      <c r="I171" s="1120">
        <f t="shared" si="22"/>
        <v>2</v>
      </c>
      <c r="J171" s="1118" t="s">
        <v>2382</v>
      </c>
      <c r="K171" s="1121">
        <v>66</v>
      </c>
      <c r="L171" s="1122">
        <f>IF(SUM(F171:K171)=0,SUMIFS($L172:$L$631,$B172:$B$631,$B171,$A172:$A$631,$A171),I171*K171)</f>
        <v>132</v>
      </c>
      <c r="N171" s="1129"/>
      <c r="O171" s="1129"/>
      <c r="P171" s="1131"/>
      <c r="Q171" s="1131"/>
      <c r="R171" s="1129"/>
      <c r="S171" s="1131"/>
      <c r="T171" s="1131"/>
      <c r="U171" s="1131"/>
      <c r="V171" s="1131"/>
      <c r="W171" s="1131"/>
      <c r="X171" s="1131"/>
      <c r="Y171" s="1131"/>
      <c r="Z171" s="1131"/>
      <c r="AA171" s="1131"/>
      <c r="AB171" s="1131"/>
      <c r="AC171" s="1131"/>
      <c r="AD171" s="1131"/>
      <c r="AE171" s="1131"/>
      <c r="AF171" s="1131"/>
      <c r="AG171" s="1131"/>
      <c r="AH171" s="1131"/>
      <c r="AI171" s="1131"/>
      <c r="AK171"/>
      <c r="AL171"/>
    </row>
    <row r="172" spans="1:38" x14ac:dyDescent="0.2">
      <c r="A172" s="1117" t="str">
        <f>A155</f>
        <v>TORRE</v>
      </c>
      <c r="B172" s="1117" t="str">
        <f>B165</f>
        <v>14° PAVIMENTO</v>
      </c>
      <c r="C172" s="1117" t="s">
        <v>5191</v>
      </c>
      <c r="D172" s="1117" t="s">
        <v>19</v>
      </c>
      <c r="E172" s="1117" t="s">
        <v>5235</v>
      </c>
      <c r="F172" s="1118">
        <v>2</v>
      </c>
      <c r="G172" s="1118">
        <v>1</v>
      </c>
      <c r="H172" s="1118"/>
      <c r="I172" s="1120">
        <f t="shared" si="22"/>
        <v>2</v>
      </c>
      <c r="J172" s="1118" t="s">
        <v>2382</v>
      </c>
      <c r="K172" s="1121">
        <v>69</v>
      </c>
      <c r="L172" s="1122">
        <f>IF(SUM(F172:K172)=0,SUMIFS($L174:$L$631,$B174:$B$631,$B172,$A174:$A$631,$A172),I172*K172)</f>
        <v>138</v>
      </c>
      <c r="N172" s="1129"/>
      <c r="O172" s="1129"/>
      <c r="P172" s="1131"/>
      <c r="Q172" s="1131"/>
      <c r="R172" s="1129"/>
      <c r="S172" s="1131"/>
      <c r="T172" s="1131"/>
      <c r="U172" s="1131"/>
      <c r="V172" s="1131"/>
      <c r="W172" s="1131"/>
      <c r="X172" s="1131"/>
      <c r="Y172" s="1131"/>
      <c r="Z172" s="1131"/>
      <c r="AA172" s="1131"/>
      <c r="AB172" s="1131"/>
      <c r="AC172" s="1131"/>
      <c r="AD172" s="1131"/>
      <c r="AE172" s="1131"/>
      <c r="AF172" s="1131"/>
      <c r="AG172" s="1131"/>
      <c r="AH172" s="1131"/>
      <c r="AI172" s="1131"/>
      <c r="AK172"/>
      <c r="AL172"/>
    </row>
    <row r="173" spans="1:38" x14ac:dyDescent="0.2">
      <c r="A173" s="1117" t="str">
        <f>A156</f>
        <v>TORRE</v>
      </c>
      <c r="B173" s="1117" t="str">
        <f>B166</f>
        <v>14° PAVIMENTO</v>
      </c>
      <c r="C173" s="1117" t="s">
        <v>5191</v>
      </c>
      <c r="D173" s="1117" t="s">
        <v>5212</v>
      </c>
      <c r="E173" s="1117" t="s">
        <v>5236</v>
      </c>
      <c r="F173" s="1118">
        <v>2</v>
      </c>
      <c r="G173" s="1118">
        <v>1</v>
      </c>
      <c r="H173" s="1118"/>
      <c r="I173" s="1120">
        <f t="shared" si="22"/>
        <v>2</v>
      </c>
      <c r="J173" s="1118" t="s">
        <v>2382</v>
      </c>
      <c r="K173" s="1121">
        <v>705</v>
      </c>
      <c r="L173" s="1122">
        <f>IF(SUM(F173:K173)=0,SUMIFS($L175:$L$631,$B175:$B$631,$B173,$A175:$A$631,$A173),I173*K173)</f>
        <v>1410</v>
      </c>
      <c r="N173" s="1129"/>
      <c r="O173" s="1129"/>
      <c r="P173" s="1131"/>
      <c r="Q173" s="1131"/>
      <c r="R173" s="1129"/>
      <c r="S173" s="1131"/>
      <c r="T173" s="1131"/>
      <c r="U173" s="1131"/>
      <c r="V173" s="1131"/>
      <c r="W173" s="1131"/>
      <c r="X173" s="1131"/>
      <c r="Y173" s="1131"/>
      <c r="Z173" s="1131"/>
      <c r="AA173" s="1131"/>
      <c r="AB173" s="1131"/>
      <c r="AC173" s="1131"/>
      <c r="AD173" s="1131"/>
      <c r="AE173" s="1131"/>
      <c r="AF173" s="1131"/>
      <c r="AG173" s="1131"/>
      <c r="AH173" s="1131"/>
      <c r="AI173" s="1131"/>
      <c r="AK173"/>
      <c r="AL173"/>
    </row>
    <row r="174" spans="1:38" ht="15" thickBot="1" x14ac:dyDescent="0.25">
      <c r="A174" s="1117" t="str">
        <f>A156</f>
        <v>TORRE</v>
      </c>
      <c r="B174" s="1117" t="str">
        <f>B156</f>
        <v>14° PAVIMENTO</v>
      </c>
      <c r="C174" s="1117" t="s">
        <v>5191</v>
      </c>
      <c r="D174" s="1117" t="s">
        <v>19</v>
      </c>
      <c r="E174" s="1117" t="s">
        <v>5237</v>
      </c>
      <c r="F174" s="1118">
        <v>2</v>
      </c>
      <c r="G174" s="1118">
        <v>1</v>
      </c>
      <c r="H174" s="1118"/>
      <c r="I174" s="1120">
        <f t="shared" si="22"/>
        <v>2</v>
      </c>
      <c r="J174" s="1118" t="s">
        <v>2382</v>
      </c>
      <c r="K174" s="1121">
        <v>351</v>
      </c>
      <c r="L174" s="1122">
        <f>IF(SUM(F174:K174)=0,SUMIFS($L175:$L$631,$B175:$B$631,$B174,$A175:$A$631,$A174),I174*K174)</f>
        <v>702</v>
      </c>
      <c r="N174" s="1129"/>
      <c r="O174" s="1129"/>
      <c r="P174" s="1131"/>
      <c r="Q174" s="1131"/>
      <c r="R174" s="1129"/>
      <c r="S174" s="1131"/>
      <c r="T174" s="1131"/>
      <c r="U174" s="1131"/>
      <c r="V174" s="1131"/>
      <c r="W174" s="1131"/>
      <c r="X174" s="1131"/>
      <c r="Y174" s="1131"/>
      <c r="Z174" s="1131"/>
      <c r="AA174" s="1131"/>
      <c r="AB174" s="1131"/>
      <c r="AC174" s="1131"/>
      <c r="AD174" s="1131"/>
      <c r="AE174" s="1131"/>
      <c r="AF174" s="1131"/>
      <c r="AG174" s="1131"/>
      <c r="AH174" s="1131"/>
      <c r="AI174" s="1131"/>
      <c r="AK174"/>
      <c r="AL174"/>
    </row>
    <row r="175" spans="1:38" ht="15" thickTop="1" x14ac:dyDescent="0.2">
      <c r="A175" s="1133" t="s">
        <v>4229</v>
      </c>
      <c r="B175" s="1133" t="s">
        <v>4236</v>
      </c>
      <c r="C175" s="1134"/>
      <c r="D175" s="1135"/>
      <c r="E175" s="1135"/>
      <c r="F175" s="1136"/>
      <c r="G175" s="1136"/>
      <c r="H175" s="1136"/>
      <c r="I175" s="1137"/>
      <c r="J175" s="1136"/>
      <c r="K175" s="1138"/>
      <c r="L175" s="1139">
        <f>IF(SUM(F175:K175)=0,SUMIFS($L176:$L$631,$B176:$B$631,$B175,$A176:$A$631,$A175),I175*K175)</f>
        <v>7748.1799999999985</v>
      </c>
      <c r="N175" s="1129"/>
      <c r="O175" s="1129"/>
      <c r="P175" s="1131"/>
      <c r="Q175" s="1131"/>
      <c r="R175" s="1129"/>
      <c r="S175" s="1131"/>
      <c r="T175" s="1131"/>
      <c r="U175" s="1131"/>
      <c r="V175" s="1131"/>
      <c r="W175" s="1131"/>
      <c r="X175" s="1131"/>
      <c r="Y175" s="1131"/>
      <c r="Z175" s="1131"/>
      <c r="AA175" s="1131"/>
      <c r="AB175" s="1131"/>
      <c r="AC175" s="1131"/>
      <c r="AD175" s="1131"/>
      <c r="AE175" s="1131"/>
      <c r="AF175" s="1131"/>
      <c r="AG175" s="1131"/>
      <c r="AH175" s="1131"/>
      <c r="AI175" s="1131"/>
      <c r="AK175"/>
      <c r="AL175"/>
    </row>
    <row r="176" spans="1:38" x14ac:dyDescent="0.2">
      <c r="A176" s="1117" t="str">
        <f t="shared" ref="A176:B180" si="25">A175</f>
        <v>TORRE</v>
      </c>
      <c r="B176" s="1117" t="str">
        <f t="shared" si="25"/>
        <v>15° PAVIMENTO</v>
      </c>
      <c r="C176" s="1117" t="s">
        <v>5191</v>
      </c>
      <c r="D176" s="1117" t="s">
        <v>19</v>
      </c>
      <c r="E176" s="1117" t="s">
        <v>5192</v>
      </c>
      <c r="F176" s="1118">
        <v>15</v>
      </c>
      <c r="G176" s="1118">
        <v>1</v>
      </c>
      <c r="H176" s="1118">
        <v>0</v>
      </c>
      <c r="I176" s="1120">
        <f t="shared" ref="I176:I197" si="26">(F176+H176*F176)*G176</f>
        <v>15</v>
      </c>
      <c r="J176" s="1118" t="s">
        <v>788</v>
      </c>
      <c r="K176" s="1121">
        <v>94</v>
      </c>
      <c r="L176" s="1122">
        <f>IF(SUM(F176:K176)=0,SUMIFS($L177:$L$631,$B177:$B$631,$B176,$A177:$A$631,$A176),I176*K176)</f>
        <v>1410</v>
      </c>
      <c r="N176" s="1129"/>
      <c r="O176" s="1129"/>
      <c r="P176" s="1131"/>
      <c r="Q176" s="1131"/>
      <c r="R176" s="1129"/>
      <c r="S176" s="1131"/>
      <c r="T176" s="1131"/>
      <c r="U176" s="1131"/>
      <c r="V176" s="1131"/>
      <c r="W176" s="1131"/>
      <c r="X176" s="1131"/>
      <c r="Y176" s="1131"/>
      <c r="Z176" s="1131"/>
      <c r="AA176" s="1131"/>
      <c r="AB176" s="1131"/>
      <c r="AC176" s="1131"/>
      <c r="AD176" s="1131"/>
      <c r="AE176" s="1131"/>
      <c r="AF176" s="1131"/>
      <c r="AG176" s="1131"/>
      <c r="AH176" s="1131"/>
      <c r="AI176" s="1131"/>
      <c r="AK176"/>
      <c r="AL176"/>
    </row>
    <row r="177" spans="1:38" x14ac:dyDescent="0.2">
      <c r="A177" s="1117" t="str">
        <f t="shared" si="25"/>
        <v>TORRE</v>
      </c>
      <c r="B177" s="1117" t="str">
        <f t="shared" si="25"/>
        <v>15° PAVIMENTO</v>
      </c>
      <c r="C177" s="1117" t="s">
        <v>5191</v>
      </c>
      <c r="D177" s="1117" t="s">
        <v>19</v>
      </c>
      <c r="E177" s="1117" t="s">
        <v>5193</v>
      </c>
      <c r="F177" s="1118">
        <v>0.2</v>
      </c>
      <c r="G177" s="1118">
        <v>1</v>
      </c>
      <c r="H177" s="1118">
        <v>0</v>
      </c>
      <c r="I177" s="1120">
        <f t="shared" si="26"/>
        <v>0.2</v>
      </c>
      <c r="J177" s="1118" t="s">
        <v>788</v>
      </c>
      <c r="K177" s="1121">
        <v>157</v>
      </c>
      <c r="L177" s="1122">
        <f>IF(SUM(F177:K177)=0,SUMIFS($L178:$L$631,$B178:$B$631,$B177,$A178:$A$631,$A177),I177*K177)</f>
        <v>31.400000000000002</v>
      </c>
      <c r="N177" s="1129"/>
      <c r="O177" s="1129"/>
      <c r="P177" s="1131"/>
      <c r="Q177" s="1131"/>
      <c r="R177" s="1129"/>
      <c r="S177" s="1131"/>
      <c r="T177" s="1131"/>
      <c r="U177" s="1131"/>
      <c r="V177" s="1131"/>
      <c r="W177" s="1131"/>
      <c r="X177" s="1131"/>
      <c r="Y177" s="1131"/>
      <c r="Z177" s="1131"/>
      <c r="AA177" s="1131"/>
      <c r="AB177" s="1131"/>
      <c r="AC177" s="1131"/>
      <c r="AD177" s="1131"/>
      <c r="AE177" s="1131"/>
      <c r="AF177" s="1131"/>
      <c r="AG177" s="1131"/>
      <c r="AH177" s="1131"/>
      <c r="AI177" s="1131"/>
      <c r="AK177"/>
      <c r="AL177"/>
    </row>
    <row r="178" spans="1:38" x14ac:dyDescent="0.2">
      <c r="A178" s="1117" t="str">
        <f t="shared" si="25"/>
        <v>TORRE</v>
      </c>
      <c r="B178" s="1117" t="str">
        <f t="shared" si="25"/>
        <v>15° PAVIMENTO</v>
      </c>
      <c r="C178" s="1117" t="s">
        <v>5191</v>
      </c>
      <c r="D178" s="1117" t="s">
        <v>19</v>
      </c>
      <c r="E178" s="1117" t="s">
        <v>5194</v>
      </c>
      <c r="F178" s="1118">
        <v>13.7</v>
      </c>
      <c r="G178" s="1118">
        <v>1</v>
      </c>
      <c r="H178" s="1118"/>
      <c r="I178" s="1120">
        <f t="shared" si="26"/>
        <v>13.7</v>
      </c>
      <c r="J178" s="1118" t="s">
        <v>788</v>
      </c>
      <c r="K178" s="1121">
        <v>210</v>
      </c>
      <c r="L178" s="1122">
        <f>IF(SUM(F178:K178)=0,SUMIFS($L179:$L$631,$B179:$B$631,$B178,$A179:$A$631,$A178),I178*K178)</f>
        <v>2877</v>
      </c>
      <c r="N178" s="1129"/>
      <c r="O178" s="1129"/>
      <c r="P178" s="1131"/>
      <c r="Q178" s="1131"/>
      <c r="R178" s="1129"/>
      <c r="S178" s="1131"/>
      <c r="T178" s="1131"/>
      <c r="U178" s="1131"/>
      <c r="V178" s="1131"/>
      <c r="W178" s="1131"/>
      <c r="X178" s="1131"/>
      <c r="Y178" s="1131"/>
      <c r="Z178" s="1131"/>
      <c r="AA178" s="1131"/>
      <c r="AB178" s="1131"/>
      <c r="AC178" s="1131"/>
      <c r="AD178" s="1131"/>
      <c r="AE178" s="1131"/>
      <c r="AF178" s="1131"/>
      <c r="AG178" s="1131"/>
      <c r="AH178" s="1131"/>
      <c r="AI178" s="1131"/>
      <c r="AK178"/>
      <c r="AL178"/>
    </row>
    <row r="179" spans="1:38" x14ac:dyDescent="0.2">
      <c r="A179" s="1117" t="str">
        <f t="shared" si="25"/>
        <v>TORRE</v>
      </c>
      <c r="B179" s="1117" t="str">
        <f t="shared" si="25"/>
        <v>15° PAVIMENTO</v>
      </c>
      <c r="C179" s="1117" t="s">
        <v>5191</v>
      </c>
      <c r="D179" s="1117" t="s">
        <v>19</v>
      </c>
      <c r="E179" s="1117" t="s">
        <v>5238</v>
      </c>
      <c r="F179" s="1118">
        <v>3.15</v>
      </c>
      <c r="G179" s="1118">
        <v>1</v>
      </c>
      <c r="H179" s="1118"/>
      <c r="I179" s="1120">
        <f t="shared" si="26"/>
        <v>3.15</v>
      </c>
      <c r="J179" s="1118" t="s">
        <v>788</v>
      </c>
      <c r="K179" s="1121">
        <v>380</v>
      </c>
      <c r="L179" s="1122">
        <f>IF(SUM(F179:K179)=0,SUMIFS($L180:$L$631,$B180:$B$631,$B179,$A180:$A$631,$A179),I179*K179)</f>
        <v>1197</v>
      </c>
      <c r="N179" s="1129"/>
      <c r="O179" s="1129"/>
      <c r="P179" s="1131"/>
      <c r="Q179" s="1131"/>
      <c r="R179" s="1129"/>
      <c r="S179" s="1131"/>
      <c r="T179" s="1131"/>
      <c r="U179" s="1131"/>
      <c r="V179" s="1131"/>
      <c r="W179" s="1131"/>
      <c r="X179" s="1131"/>
      <c r="Y179" s="1131"/>
      <c r="Z179" s="1131"/>
      <c r="AA179" s="1131"/>
      <c r="AB179" s="1131"/>
      <c r="AC179" s="1131"/>
      <c r="AD179" s="1131"/>
      <c r="AE179" s="1131"/>
      <c r="AF179" s="1131"/>
      <c r="AG179" s="1131"/>
      <c r="AH179" s="1131"/>
      <c r="AI179" s="1131"/>
      <c r="AK179"/>
      <c r="AL179"/>
    </row>
    <row r="180" spans="1:38" x14ac:dyDescent="0.2">
      <c r="A180" s="1117" t="str">
        <f t="shared" si="25"/>
        <v>TORRE</v>
      </c>
      <c r="B180" s="1117" t="str">
        <f t="shared" si="25"/>
        <v>15° PAVIMENTO</v>
      </c>
      <c r="C180" s="1117" t="s">
        <v>5191</v>
      </c>
      <c r="D180" s="1117" t="s">
        <v>19</v>
      </c>
      <c r="E180" s="1117" t="s">
        <v>5228</v>
      </c>
      <c r="F180" s="1118">
        <v>4.4000000000000004</v>
      </c>
      <c r="G180" s="1118">
        <v>1</v>
      </c>
      <c r="H180" s="1118"/>
      <c r="I180" s="1120">
        <f t="shared" si="26"/>
        <v>4.4000000000000004</v>
      </c>
      <c r="J180" s="1118" t="s">
        <v>788</v>
      </c>
      <c r="K180" s="1121">
        <v>30</v>
      </c>
      <c r="L180" s="1122">
        <f>IF(SUM(F180:K180)=0,SUMIFS($L198:$L$631,$B198:$B$631,$B180,$A198:$A$631,$A180),I180*K180)</f>
        <v>132</v>
      </c>
      <c r="N180" s="1129"/>
      <c r="O180" s="1129"/>
      <c r="P180" s="1131"/>
      <c r="Q180" s="1131"/>
      <c r="R180" s="1129"/>
      <c r="S180" s="1131"/>
      <c r="T180" s="1131"/>
      <c r="U180" s="1131"/>
      <c r="V180" s="1131"/>
      <c r="W180" s="1131"/>
      <c r="X180" s="1131"/>
      <c r="Y180" s="1131"/>
      <c r="Z180" s="1131"/>
      <c r="AA180" s="1131"/>
      <c r="AB180" s="1131"/>
      <c r="AC180" s="1131"/>
      <c r="AD180" s="1131"/>
      <c r="AE180" s="1131"/>
      <c r="AF180" s="1131"/>
      <c r="AG180" s="1131"/>
      <c r="AH180" s="1131"/>
      <c r="AI180" s="1131"/>
      <c r="AK180"/>
      <c r="AL180"/>
    </row>
    <row r="181" spans="1:38" x14ac:dyDescent="0.2">
      <c r="A181" s="1117" t="str">
        <f t="shared" ref="A181:B192" si="27">A176</f>
        <v>TORRE</v>
      </c>
      <c r="B181" s="1117" t="str">
        <f t="shared" si="27"/>
        <v>15° PAVIMENTO</v>
      </c>
      <c r="C181" s="1117" t="s">
        <v>5191</v>
      </c>
      <c r="D181" s="1117" t="s">
        <v>19</v>
      </c>
      <c r="E181" s="1117" t="s">
        <v>5216</v>
      </c>
      <c r="F181" s="1118">
        <v>3.15</v>
      </c>
      <c r="G181" s="1118">
        <v>1</v>
      </c>
      <c r="H181" s="1118"/>
      <c r="I181" s="1120">
        <f t="shared" si="26"/>
        <v>3.15</v>
      </c>
      <c r="J181" s="1118" t="s">
        <v>788</v>
      </c>
      <c r="K181" s="1121">
        <v>13</v>
      </c>
      <c r="L181" s="1122">
        <f>IF(SUM(F181:K181)=0,SUMIFS($L198:$L$631,$B198:$B$631,$B181,$A198:$A$631,$A181),I181*K181)</f>
        <v>40.949999999999996</v>
      </c>
      <c r="N181" s="1129"/>
      <c r="O181" s="1129"/>
      <c r="P181" s="1131"/>
      <c r="Q181" s="1131"/>
      <c r="R181" s="1129"/>
      <c r="S181" s="1131"/>
      <c r="T181" s="1131"/>
      <c r="U181" s="1131"/>
      <c r="V181" s="1131"/>
      <c r="W181" s="1131"/>
      <c r="X181" s="1131"/>
      <c r="Y181" s="1131"/>
      <c r="Z181" s="1131"/>
      <c r="AA181" s="1131"/>
      <c r="AB181" s="1131"/>
      <c r="AC181" s="1131"/>
      <c r="AD181" s="1131"/>
      <c r="AE181" s="1131"/>
      <c r="AF181" s="1131"/>
      <c r="AG181" s="1131"/>
      <c r="AH181" s="1131"/>
      <c r="AI181" s="1131"/>
      <c r="AK181"/>
      <c r="AL181"/>
    </row>
    <row r="182" spans="1:38" x14ac:dyDescent="0.2">
      <c r="A182" s="1117" t="str">
        <f t="shared" si="27"/>
        <v>TORRE</v>
      </c>
      <c r="B182" s="1117" t="str">
        <f t="shared" si="27"/>
        <v>15° PAVIMENTO</v>
      </c>
      <c r="C182" s="1117" t="s">
        <v>5191</v>
      </c>
      <c r="D182" s="1117" t="s">
        <v>19</v>
      </c>
      <c r="E182" s="1117" t="s">
        <v>5197</v>
      </c>
      <c r="F182" s="1118">
        <v>3</v>
      </c>
      <c r="G182" s="1118">
        <v>1</v>
      </c>
      <c r="H182" s="1118"/>
      <c r="I182" s="1120">
        <f t="shared" si="26"/>
        <v>3</v>
      </c>
      <c r="J182" s="1118" t="s">
        <v>2382</v>
      </c>
      <c r="K182" s="1121">
        <v>14</v>
      </c>
      <c r="L182" s="1122">
        <f>IF(SUM(F182:K182)=0,SUMIFS($L198:$L$631,$B198:$B$631,$B182,$A198:$A$631,$A182),I182*K182)</f>
        <v>42</v>
      </c>
      <c r="N182" s="1129"/>
      <c r="O182" s="1129"/>
      <c r="P182" s="1131"/>
      <c r="Q182" s="1131"/>
      <c r="R182" s="1129"/>
      <c r="S182" s="1131"/>
      <c r="T182" s="1131"/>
      <c r="U182" s="1131"/>
      <c r="V182" s="1131"/>
      <c r="W182" s="1131"/>
      <c r="X182" s="1131"/>
      <c r="Y182" s="1131"/>
      <c r="Z182" s="1131"/>
      <c r="AA182" s="1131"/>
      <c r="AB182" s="1131"/>
      <c r="AC182" s="1131"/>
      <c r="AD182" s="1131"/>
      <c r="AE182" s="1131"/>
      <c r="AF182" s="1131"/>
      <c r="AG182" s="1131"/>
      <c r="AH182" s="1131"/>
      <c r="AI182" s="1131"/>
      <c r="AK182"/>
      <c r="AL182"/>
    </row>
    <row r="183" spans="1:38" x14ac:dyDescent="0.2">
      <c r="A183" s="1117" t="str">
        <f t="shared" si="27"/>
        <v>TORRE</v>
      </c>
      <c r="B183" s="1117" t="str">
        <f t="shared" si="27"/>
        <v>15° PAVIMENTO</v>
      </c>
      <c r="C183" s="1117" t="s">
        <v>5191</v>
      </c>
      <c r="D183" s="1117" t="s">
        <v>19</v>
      </c>
      <c r="E183" s="1117" t="s">
        <v>5198</v>
      </c>
      <c r="F183" s="1118">
        <v>3</v>
      </c>
      <c r="G183" s="1118">
        <v>1</v>
      </c>
      <c r="H183" s="1118"/>
      <c r="I183" s="1120">
        <f t="shared" si="26"/>
        <v>3</v>
      </c>
      <c r="J183" s="1118" t="s">
        <v>2382</v>
      </c>
      <c r="K183" s="1121">
        <v>23.9</v>
      </c>
      <c r="L183" s="1122">
        <f>IF(SUM(F183:K183)=0,SUMIFS($L198:$L$631,$B198:$B$631,$B183,$A198:$A$631,$A183),I183*K183)</f>
        <v>71.699999999999989</v>
      </c>
      <c r="N183" s="1129"/>
      <c r="O183" s="1129"/>
      <c r="P183" s="1131"/>
      <c r="Q183" s="1131"/>
      <c r="R183" s="1129"/>
      <c r="S183" s="1131"/>
      <c r="T183" s="1131"/>
      <c r="U183" s="1131"/>
      <c r="V183" s="1131"/>
      <c r="W183" s="1131"/>
      <c r="X183" s="1131"/>
      <c r="Y183" s="1131"/>
      <c r="Z183" s="1131"/>
      <c r="AA183" s="1131"/>
      <c r="AB183" s="1131"/>
      <c r="AC183" s="1131"/>
      <c r="AD183" s="1131"/>
      <c r="AE183" s="1131"/>
      <c r="AF183" s="1131"/>
      <c r="AG183" s="1131"/>
      <c r="AH183" s="1131"/>
      <c r="AI183" s="1131"/>
      <c r="AK183"/>
      <c r="AL183"/>
    </row>
    <row r="184" spans="1:38" x14ac:dyDescent="0.2">
      <c r="A184" s="1117" t="str">
        <f t="shared" si="27"/>
        <v>TORRE</v>
      </c>
      <c r="B184" s="1117" t="str">
        <f t="shared" si="27"/>
        <v>15° PAVIMENTO</v>
      </c>
      <c r="C184" s="1117" t="s">
        <v>5191</v>
      </c>
      <c r="D184" s="1117" t="s">
        <v>19</v>
      </c>
      <c r="E184" s="1117" t="s">
        <v>5199</v>
      </c>
      <c r="F184" s="1118">
        <v>7</v>
      </c>
      <c r="G184" s="1118">
        <v>1</v>
      </c>
      <c r="H184" s="1118"/>
      <c r="I184" s="1120">
        <f t="shared" si="26"/>
        <v>7</v>
      </c>
      <c r="J184" s="1118" t="s">
        <v>2382</v>
      </c>
      <c r="K184" s="1121">
        <v>32</v>
      </c>
      <c r="L184" s="1122">
        <f>IF(SUM(F184:K184)=0,SUMIFS($L198:$L$631,$B198:$B$631,$B184,$A198:$A$631,$A184),I184*K184)</f>
        <v>224</v>
      </c>
      <c r="N184" s="1129"/>
      <c r="O184" s="1129"/>
      <c r="P184" s="1131"/>
      <c r="Q184" s="1131"/>
      <c r="R184" s="1129"/>
      <c r="S184" s="1131"/>
      <c r="T184" s="1131"/>
      <c r="U184" s="1131"/>
      <c r="V184" s="1131"/>
      <c r="W184" s="1131"/>
      <c r="X184" s="1131"/>
      <c r="Y184" s="1131"/>
      <c r="Z184" s="1131"/>
      <c r="AA184" s="1131"/>
      <c r="AB184" s="1131"/>
      <c r="AC184" s="1131"/>
      <c r="AD184" s="1131"/>
      <c r="AE184" s="1131"/>
      <c r="AF184" s="1131"/>
      <c r="AG184" s="1131"/>
      <c r="AH184" s="1131"/>
      <c r="AI184" s="1131"/>
      <c r="AK184"/>
      <c r="AL184"/>
    </row>
    <row r="185" spans="1:38" x14ac:dyDescent="0.2">
      <c r="A185" s="1117" t="str">
        <f t="shared" si="27"/>
        <v>TORRE</v>
      </c>
      <c r="B185" s="1117" t="str">
        <f t="shared" si="27"/>
        <v>15° PAVIMENTO</v>
      </c>
      <c r="C185" s="1117" t="s">
        <v>5191</v>
      </c>
      <c r="D185" s="1117" t="s">
        <v>19</v>
      </c>
      <c r="E185" s="1117" t="s">
        <v>5201</v>
      </c>
      <c r="F185" s="1118">
        <v>2</v>
      </c>
      <c r="G185" s="1118">
        <v>1</v>
      </c>
      <c r="H185" s="1118"/>
      <c r="I185" s="1120">
        <f t="shared" si="26"/>
        <v>2</v>
      </c>
      <c r="J185" s="1118" t="s">
        <v>2382</v>
      </c>
      <c r="K185" s="1121">
        <v>60.78</v>
      </c>
      <c r="L185" s="1122">
        <f>IF(SUM(F185:K185)=0,SUMIFS($L199:$L$631,$B199:$B$631,$B185,$A199:$A$631,$A185),I185*K185)</f>
        <v>121.56</v>
      </c>
      <c r="N185" s="1129"/>
      <c r="O185" s="1129"/>
      <c r="P185" s="1131"/>
      <c r="Q185" s="1131"/>
      <c r="R185" s="1129"/>
      <c r="S185" s="1131"/>
      <c r="T185" s="1131"/>
      <c r="U185" s="1131"/>
      <c r="V185" s="1131"/>
      <c r="W185" s="1131"/>
      <c r="X185" s="1131"/>
      <c r="Y185" s="1131"/>
      <c r="Z185" s="1131"/>
      <c r="AA185" s="1131"/>
      <c r="AB185" s="1131"/>
      <c r="AC185" s="1131"/>
      <c r="AD185" s="1131"/>
      <c r="AE185" s="1131"/>
      <c r="AF185" s="1131"/>
      <c r="AG185" s="1131"/>
      <c r="AH185" s="1131"/>
      <c r="AI185" s="1131"/>
      <c r="AK185"/>
      <c r="AL185"/>
    </row>
    <row r="186" spans="1:38" x14ac:dyDescent="0.2">
      <c r="A186" s="1117" t="str">
        <f t="shared" si="27"/>
        <v>TORRE</v>
      </c>
      <c r="B186" s="1117" t="str">
        <f t="shared" si="27"/>
        <v>15° PAVIMENTO</v>
      </c>
      <c r="C186" s="1117" t="s">
        <v>5191</v>
      </c>
      <c r="D186" s="1117" t="s">
        <v>19</v>
      </c>
      <c r="E186" s="1117" t="s">
        <v>5240</v>
      </c>
      <c r="F186" s="1118">
        <v>1</v>
      </c>
      <c r="G186" s="1118">
        <v>1</v>
      </c>
      <c r="H186" s="1118"/>
      <c r="I186" s="1120">
        <f t="shared" si="26"/>
        <v>1</v>
      </c>
      <c r="J186" s="1118" t="s">
        <v>2382</v>
      </c>
      <c r="K186" s="1121">
        <v>41</v>
      </c>
      <c r="L186" s="1122">
        <f>IF(SUM(F186:K186)=0,SUMIFS($L200:$L$631,$B200:$B$631,$B186,$A200:$A$631,$A186),I186*K186)</f>
        <v>41</v>
      </c>
      <c r="N186" s="1129"/>
      <c r="O186" s="1129"/>
      <c r="P186" s="1131"/>
      <c r="Q186" s="1131"/>
      <c r="R186" s="1129"/>
      <c r="S186" s="1131"/>
      <c r="T186" s="1131"/>
      <c r="U186" s="1131"/>
      <c r="V186" s="1131"/>
      <c r="W186" s="1131"/>
      <c r="X186" s="1131"/>
      <c r="Y186" s="1131"/>
      <c r="Z186" s="1131"/>
      <c r="AA186" s="1131"/>
      <c r="AB186" s="1131"/>
      <c r="AC186" s="1131"/>
      <c r="AD186" s="1131"/>
      <c r="AE186" s="1131"/>
      <c r="AF186" s="1131"/>
      <c r="AG186" s="1131"/>
      <c r="AH186" s="1131"/>
      <c r="AI186" s="1131"/>
      <c r="AK186"/>
      <c r="AL186"/>
    </row>
    <row r="187" spans="1:38" x14ac:dyDescent="0.2">
      <c r="A187" s="1117" t="str">
        <f t="shared" si="27"/>
        <v>TORRE</v>
      </c>
      <c r="B187" s="1117" t="str">
        <f t="shared" si="27"/>
        <v>15° PAVIMENTO</v>
      </c>
      <c r="C187" s="1117" t="s">
        <v>5191</v>
      </c>
      <c r="D187" s="1117" t="s">
        <v>19</v>
      </c>
      <c r="E187" s="1117" t="s">
        <v>5231</v>
      </c>
      <c r="F187" s="1118">
        <v>1</v>
      </c>
      <c r="G187" s="1118">
        <v>1</v>
      </c>
      <c r="H187" s="1118"/>
      <c r="I187" s="1120">
        <f t="shared" si="26"/>
        <v>1</v>
      </c>
      <c r="J187" s="1118" t="s">
        <v>2382</v>
      </c>
      <c r="K187" s="1121">
        <v>39.729999999999997</v>
      </c>
      <c r="L187" s="1122">
        <f>IF(SUM(F187:K187)=0,SUMIFS($L201:$L$631,$B201:$B$631,$B187,$A201:$A$631,$A187),I187*K187)</f>
        <v>39.729999999999997</v>
      </c>
      <c r="N187" s="1129"/>
      <c r="O187" s="1129"/>
      <c r="P187" s="1131"/>
      <c r="Q187" s="1131"/>
      <c r="R187" s="1129"/>
      <c r="S187" s="1131"/>
      <c r="T187" s="1131"/>
      <c r="U187" s="1131"/>
      <c r="V187" s="1131"/>
      <c r="W187" s="1131"/>
      <c r="X187" s="1131"/>
      <c r="Y187" s="1131"/>
      <c r="Z187" s="1131"/>
      <c r="AA187" s="1131"/>
      <c r="AB187" s="1131"/>
      <c r="AC187" s="1131"/>
      <c r="AD187" s="1131"/>
      <c r="AE187" s="1131"/>
      <c r="AF187" s="1131"/>
      <c r="AG187" s="1131"/>
      <c r="AH187" s="1131"/>
      <c r="AI187" s="1131"/>
      <c r="AK187"/>
      <c r="AL187"/>
    </row>
    <row r="188" spans="1:38" x14ac:dyDescent="0.2">
      <c r="A188" s="1117" t="str">
        <f t="shared" si="27"/>
        <v>TORRE</v>
      </c>
      <c r="B188" s="1117" t="str">
        <f t="shared" si="27"/>
        <v>15° PAVIMENTO</v>
      </c>
      <c r="C188" s="1117" t="s">
        <v>5191</v>
      </c>
      <c r="D188" s="1117" t="s">
        <v>19</v>
      </c>
      <c r="E188" s="1117" t="s">
        <v>5202</v>
      </c>
      <c r="F188" s="1118">
        <v>2</v>
      </c>
      <c r="G188" s="1118">
        <v>1</v>
      </c>
      <c r="H188" s="1118"/>
      <c r="I188" s="1120">
        <f t="shared" si="26"/>
        <v>2</v>
      </c>
      <c r="J188" s="1118" t="s">
        <v>2382</v>
      </c>
      <c r="K188" s="1121">
        <v>41</v>
      </c>
      <c r="L188" s="1122">
        <f>IF(SUM(F188:K188)=0,SUMIFS($L202:$L$631,$B202:$B$631,$B188,$A202:$A$631,$A188),I188*K188)</f>
        <v>82</v>
      </c>
      <c r="N188" s="1129"/>
      <c r="O188" s="1129"/>
      <c r="P188" s="1131"/>
      <c r="Q188" s="1131"/>
      <c r="R188" s="1129"/>
      <c r="S188" s="1131"/>
      <c r="T188" s="1131"/>
      <c r="U188" s="1131"/>
      <c r="V188" s="1131"/>
      <c r="W188" s="1131"/>
      <c r="X188" s="1131"/>
      <c r="Y188" s="1131"/>
      <c r="Z188" s="1131"/>
      <c r="AA188" s="1131"/>
      <c r="AB188" s="1131"/>
      <c r="AC188" s="1131"/>
      <c r="AD188" s="1131"/>
      <c r="AE188" s="1131"/>
      <c r="AF188" s="1131"/>
      <c r="AG188" s="1131"/>
      <c r="AH188" s="1131"/>
      <c r="AI188" s="1131"/>
      <c r="AK188"/>
      <c r="AL188"/>
    </row>
    <row r="189" spans="1:38" x14ac:dyDescent="0.2">
      <c r="A189" s="1117" t="str">
        <f t="shared" si="27"/>
        <v>TORRE</v>
      </c>
      <c r="B189" s="1117" t="str">
        <f t="shared" si="27"/>
        <v>15° PAVIMENTO</v>
      </c>
      <c r="C189" s="1117" t="s">
        <v>5191</v>
      </c>
      <c r="D189" s="1117" t="s">
        <v>19</v>
      </c>
      <c r="E189" s="1117" t="s">
        <v>5241</v>
      </c>
      <c r="F189" s="1118">
        <v>1</v>
      </c>
      <c r="G189" s="1118">
        <v>1</v>
      </c>
      <c r="H189" s="1118"/>
      <c r="I189" s="1120">
        <f t="shared" si="26"/>
        <v>1</v>
      </c>
      <c r="J189" s="1118" t="s">
        <v>2382</v>
      </c>
      <c r="K189" s="1121">
        <v>24.9</v>
      </c>
      <c r="L189" s="1122">
        <f>IF(SUM(F189:K189)=0,SUMIFS($L203:$L$631,$B203:$B$631,$B189,$A203:$A$631,$A189),I189*K189)</f>
        <v>24.9</v>
      </c>
      <c r="N189" s="1129"/>
      <c r="O189" s="1129"/>
      <c r="P189" s="1131"/>
      <c r="Q189" s="1131"/>
      <c r="R189" s="1129"/>
      <c r="S189" s="1131"/>
      <c r="T189" s="1131"/>
      <c r="U189" s="1131"/>
      <c r="V189" s="1131"/>
      <c r="W189" s="1131"/>
      <c r="X189" s="1131"/>
      <c r="Y189" s="1131"/>
      <c r="Z189" s="1131"/>
      <c r="AA189" s="1131"/>
      <c r="AB189" s="1131"/>
      <c r="AC189" s="1131"/>
      <c r="AD189" s="1131"/>
      <c r="AE189" s="1131"/>
      <c r="AF189" s="1131"/>
      <c r="AG189" s="1131"/>
      <c r="AH189" s="1131"/>
      <c r="AI189" s="1131"/>
      <c r="AK189"/>
      <c r="AL189"/>
    </row>
    <row r="190" spans="1:38" x14ac:dyDescent="0.2">
      <c r="A190" s="1117" t="str">
        <f t="shared" si="27"/>
        <v>TORRE</v>
      </c>
      <c r="B190" s="1117" t="str">
        <f t="shared" si="27"/>
        <v>15° PAVIMENTO</v>
      </c>
      <c r="C190" s="1117" t="s">
        <v>5191</v>
      </c>
      <c r="D190" s="1117" t="s">
        <v>19</v>
      </c>
      <c r="E190" s="1117" t="s">
        <v>5232</v>
      </c>
      <c r="F190" s="1118">
        <v>2</v>
      </c>
      <c r="G190" s="1118">
        <v>1</v>
      </c>
      <c r="H190" s="1118"/>
      <c r="I190" s="1120">
        <f t="shared" si="26"/>
        <v>2</v>
      </c>
      <c r="J190" s="1118" t="s">
        <v>2382</v>
      </c>
      <c r="K190" s="1121">
        <v>31</v>
      </c>
      <c r="L190" s="1122">
        <f>IF(SUM(F190:K190)=0,SUMIFS($L221:$L$631,$B221:$B$631,$B190,$A221:$A$631,$A190),I190*K190)</f>
        <v>62</v>
      </c>
      <c r="N190" s="1129"/>
      <c r="O190" s="1129"/>
      <c r="P190" s="1131"/>
      <c r="Q190" s="1131"/>
      <c r="R190" s="1129"/>
      <c r="S190" s="1131"/>
      <c r="T190" s="1131"/>
      <c r="U190" s="1131"/>
      <c r="V190" s="1131"/>
      <c r="W190" s="1131"/>
      <c r="X190" s="1131"/>
      <c r="Y190" s="1131"/>
      <c r="Z190" s="1131"/>
      <c r="AA190" s="1131"/>
      <c r="AB190" s="1131"/>
      <c r="AC190" s="1131"/>
      <c r="AD190" s="1131"/>
      <c r="AE190" s="1131"/>
      <c r="AF190" s="1131"/>
      <c r="AG190" s="1131"/>
      <c r="AH190" s="1131"/>
      <c r="AI190" s="1131"/>
      <c r="AK190"/>
      <c r="AL190"/>
    </row>
    <row r="191" spans="1:38" x14ac:dyDescent="0.2">
      <c r="A191" s="1117" t="str">
        <f t="shared" si="27"/>
        <v>TORRE</v>
      </c>
      <c r="B191" s="1117" t="str">
        <f t="shared" si="27"/>
        <v>15° PAVIMENTO</v>
      </c>
      <c r="C191" s="1117" t="s">
        <v>5191</v>
      </c>
      <c r="D191" s="1117" t="s">
        <v>19</v>
      </c>
      <c r="E191" s="1117" t="s">
        <v>5233</v>
      </c>
      <c r="F191" s="1118">
        <v>2</v>
      </c>
      <c r="G191" s="1118">
        <v>1</v>
      </c>
      <c r="H191" s="1118"/>
      <c r="I191" s="1120">
        <f t="shared" si="26"/>
        <v>2</v>
      </c>
      <c r="J191" s="1118" t="s">
        <v>2382</v>
      </c>
      <c r="K191" s="1121">
        <v>13</v>
      </c>
      <c r="L191" s="1122">
        <f>IF(SUM(F191:K191)=0,SUMIFS($L221:$L$631,$B221:$B$631,$B191,$A221:$A$631,$A191),I191*K191)</f>
        <v>26</v>
      </c>
      <c r="N191" s="1129"/>
      <c r="O191" s="1129"/>
      <c r="P191" s="1131"/>
      <c r="Q191" s="1131"/>
      <c r="R191" s="1129"/>
      <c r="S191" s="1131"/>
      <c r="T191" s="1131"/>
      <c r="U191" s="1131"/>
      <c r="V191" s="1131"/>
      <c r="W191" s="1131"/>
      <c r="X191" s="1131"/>
      <c r="Y191" s="1131"/>
      <c r="Z191" s="1131"/>
      <c r="AA191" s="1131"/>
      <c r="AB191" s="1131"/>
      <c r="AC191" s="1131"/>
      <c r="AD191" s="1131"/>
      <c r="AE191" s="1131"/>
      <c r="AF191" s="1131"/>
      <c r="AG191" s="1131"/>
      <c r="AH191" s="1131"/>
      <c r="AI191" s="1131"/>
      <c r="AK191"/>
      <c r="AL191"/>
    </row>
    <row r="192" spans="1:38" x14ac:dyDescent="0.2">
      <c r="A192" s="1117" t="str">
        <f t="shared" si="27"/>
        <v>TORRE</v>
      </c>
      <c r="B192" s="1117" t="str">
        <f t="shared" si="27"/>
        <v>15° PAVIMENTO</v>
      </c>
      <c r="C192" s="1117" t="s">
        <v>5191</v>
      </c>
      <c r="D192" s="1117" t="s">
        <v>19</v>
      </c>
      <c r="E192" s="1117" t="s">
        <v>5234</v>
      </c>
      <c r="F192" s="1118">
        <v>1</v>
      </c>
      <c r="G192" s="1118">
        <v>1</v>
      </c>
      <c r="H192" s="1118"/>
      <c r="I192" s="1120">
        <f t="shared" si="26"/>
        <v>1</v>
      </c>
      <c r="J192" s="1118" t="s">
        <v>2382</v>
      </c>
      <c r="K192" s="1121">
        <v>15.5</v>
      </c>
      <c r="L192" s="1122">
        <f>IF(SUM(F192:K192)=0,SUMIFS($L222:$L$631,$B222:$B$631,$B192,$A222:$A$631,$A192),I192*K192)</f>
        <v>15.5</v>
      </c>
      <c r="N192" s="1129"/>
      <c r="O192" s="1129"/>
      <c r="P192" s="1131"/>
      <c r="Q192" s="1131"/>
      <c r="R192" s="1129"/>
      <c r="S192" s="1131"/>
      <c r="T192" s="1131"/>
      <c r="U192" s="1131"/>
      <c r="V192" s="1131"/>
      <c r="W192" s="1131"/>
      <c r="X192" s="1131"/>
      <c r="Y192" s="1131"/>
      <c r="Z192" s="1131"/>
      <c r="AA192" s="1131"/>
      <c r="AB192" s="1131"/>
      <c r="AC192" s="1131"/>
      <c r="AD192" s="1131"/>
      <c r="AE192" s="1131"/>
      <c r="AF192" s="1131"/>
      <c r="AG192" s="1131"/>
      <c r="AH192" s="1131"/>
      <c r="AI192" s="1131"/>
      <c r="AK192"/>
      <c r="AL192"/>
    </row>
    <row r="193" spans="1:38" x14ac:dyDescent="0.2">
      <c r="A193" s="1117" t="str">
        <f>A188</f>
        <v>TORRE</v>
      </c>
      <c r="B193" s="1117" t="str">
        <f>B175</f>
        <v>15° PAVIMENTO</v>
      </c>
      <c r="C193" s="1117" t="s">
        <v>5191</v>
      </c>
      <c r="D193" s="1117" t="s">
        <v>19</v>
      </c>
      <c r="E193" s="1117" t="s">
        <v>5207</v>
      </c>
      <c r="F193" s="1118">
        <v>1</v>
      </c>
      <c r="G193" s="1118">
        <v>1</v>
      </c>
      <c r="H193" s="1118"/>
      <c r="I193" s="1120">
        <f t="shared" si="26"/>
        <v>1</v>
      </c>
      <c r="J193" s="1118" t="s">
        <v>2382</v>
      </c>
      <c r="K193" s="1121">
        <v>49.44</v>
      </c>
      <c r="L193" s="1122">
        <f>IF(SUM(F193:K193)=0,SUMIFS($L223:$L$631,$B223:$B$631,$B193,$A223:$A$631,$A193),I193*K193)</f>
        <v>49.44</v>
      </c>
      <c r="N193" s="1129"/>
      <c r="O193" s="1129"/>
      <c r="P193" s="1131"/>
      <c r="Q193" s="1131"/>
      <c r="R193" s="1129"/>
      <c r="S193" s="1131"/>
      <c r="T193" s="1131"/>
      <c r="U193" s="1131"/>
      <c r="V193" s="1131"/>
      <c r="W193" s="1131"/>
      <c r="X193" s="1131"/>
      <c r="Y193" s="1131"/>
      <c r="Z193" s="1131"/>
      <c r="AA193" s="1131"/>
      <c r="AB193" s="1131"/>
      <c r="AC193" s="1131"/>
      <c r="AD193" s="1131"/>
      <c r="AE193" s="1131"/>
      <c r="AF193" s="1131"/>
      <c r="AG193" s="1131"/>
      <c r="AH193" s="1131"/>
      <c r="AI193" s="1131"/>
      <c r="AK193"/>
      <c r="AL193"/>
    </row>
    <row r="194" spans="1:38" x14ac:dyDescent="0.2">
      <c r="A194" s="1117" t="str">
        <f>A189</f>
        <v>TORRE</v>
      </c>
      <c r="B194" s="1117" t="str">
        <f>B187</f>
        <v>15° PAVIMENTO</v>
      </c>
      <c r="C194" s="1117" t="s">
        <v>5191</v>
      </c>
      <c r="D194" s="1117" t="s">
        <v>19</v>
      </c>
      <c r="E194" s="1117" t="s">
        <v>5211</v>
      </c>
      <c r="F194" s="1118">
        <v>1</v>
      </c>
      <c r="G194" s="1118">
        <v>1</v>
      </c>
      <c r="H194" s="1118"/>
      <c r="I194" s="1120">
        <f t="shared" si="26"/>
        <v>1</v>
      </c>
      <c r="J194" s="1118" t="s">
        <v>2382</v>
      </c>
      <c r="K194" s="1121">
        <v>66</v>
      </c>
      <c r="L194" s="1122">
        <f>IF(SUM(F194:K194)=0,SUMIFS($L224:$L$631,$B224:$B$631,$B194,$A224:$A$631,$A194),I194*K194)</f>
        <v>66</v>
      </c>
      <c r="N194" s="1129"/>
      <c r="O194" s="1129"/>
      <c r="P194" s="1131"/>
      <c r="Q194" s="1131"/>
      <c r="R194" s="1129"/>
      <c r="S194" s="1131"/>
      <c r="T194" s="1131"/>
      <c r="U194" s="1131"/>
      <c r="V194" s="1131"/>
      <c r="W194" s="1131"/>
      <c r="X194" s="1131"/>
      <c r="Y194" s="1131"/>
      <c r="Z194" s="1131"/>
      <c r="AA194" s="1131"/>
      <c r="AB194" s="1131"/>
      <c r="AC194" s="1131"/>
      <c r="AD194" s="1131"/>
      <c r="AE194" s="1131"/>
      <c r="AF194" s="1131"/>
      <c r="AG194" s="1131"/>
      <c r="AH194" s="1131"/>
      <c r="AI194" s="1131"/>
      <c r="AK194"/>
      <c r="AL194"/>
    </row>
    <row r="195" spans="1:38" x14ac:dyDescent="0.2">
      <c r="A195" s="1117" t="str">
        <f>A190</f>
        <v>TORRE</v>
      </c>
      <c r="B195" s="1117" t="str">
        <f>B188</f>
        <v>15° PAVIMENTO</v>
      </c>
      <c r="C195" s="1117" t="s">
        <v>5191</v>
      </c>
      <c r="D195" s="1117" t="s">
        <v>19</v>
      </c>
      <c r="E195" s="1117" t="s">
        <v>5235</v>
      </c>
      <c r="F195" s="1118">
        <v>2</v>
      </c>
      <c r="G195" s="1118">
        <v>1</v>
      </c>
      <c r="H195" s="1118"/>
      <c r="I195" s="1120">
        <f t="shared" si="26"/>
        <v>2</v>
      </c>
      <c r="J195" s="1118" t="s">
        <v>2382</v>
      </c>
      <c r="K195" s="1121">
        <v>69</v>
      </c>
      <c r="L195" s="1122">
        <f>IF(SUM(F195:K195)=0,SUMIFS($L225:$L$631,$B225:$B$631,$B195,$A225:$A$631,$A195),I195*K195)</f>
        <v>138</v>
      </c>
      <c r="N195" s="1129"/>
      <c r="O195" s="1129"/>
      <c r="P195" s="1131"/>
      <c r="Q195" s="1131"/>
      <c r="R195" s="1129"/>
      <c r="S195" s="1131"/>
      <c r="T195" s="1131"/>
      <c r="U195" s="1131"/>
      <c r="V195" s="1131"/>
      <c r="W195" s="1131"/>
      <c r="X195" s="1131"/>
      <c r="Y195" s="1131"/>
      <c r="Z195" s="1131"/>
      <c r="AA195" s="1131"/>
      <c r="AB195" s="1131"/>
      <c r="AC195" s="1131"/>
      <c r="AD195" s="1131"/>
      <c r="AE195" s="1131"/>
      <c r="AF195" s="1131"/>
      <c r="AG195" s="1131"/>
      <c r="AH195" s="1131"/>
      <c r="AI195" s="1131"/>
      <c r="AK195"/>
      <c r="AL195"/>
    </row>
    <row r="196" spans="1:38" x14ac:dyDescent="0.2">
      <c r="A196" s="1117" t="str">
        <f>A191</f>
        <v>TORRE</v>
      </c>
      <c r="B196" s="1117" t="str">
        <f>B189</f>
        <v>15° PAVIMENTO</v>
      </c>
      <c r="C196" s="1117" t="s">
        <v>5191</v>
      </c>
      <c r="D196" s="1117" t="s">
        <v>5212</v>
      </c>
      <c r="E196" s="1117" t="s">
        <v>5236</v>
      </c>
      <c r="F196" s="1118">
        <v>1</v>
      </c>
      <c r="G196" s="1118">
        <v>1</v>
      </c>
      <c r="H196" s="1118"/>
      <c r="I196" s="1120">
        <f t="shared" si="26"/>
        <v>1</v>
      </c>
      <c r="J196" s="1118" t="s">
        <v>2382</v>
      </c>
      <c r="K196" s="1121">
        <v>705</v>
      </c>
      <c r="L196" s="1122">
        <f>IF(SUM(F196:K196)=0,SUMIFS($L226:$L$631,$B226:$B$631,$B196,$A226:$A$631,$A196),I196*K196)</f>
        <v>705</v>
      </c>
      <c r="N196" s="1129"/>
      <c r="O196" s="1129"/>
      <c r="P196" s="1131"/>
      <c r="Q196" s="1131"/>
      <c r="R196" s="1129"/>
      <c r="S196" s="1131"/>
      <c r="T196" s="1131"/>
      <c r="U196" s="1131"/>
      <c r="V196" s="1131"/>
      <c r="W196" s="1131"/>
      <c r="X196" s="1131"/>
      <c r="Y196" s="1131"/>
      <c r="Z196" s="1131"/>
      <c r="AA196" s="1131"/>
      <c r="AB196" s="1131"/>
      <c r="AC196" s="1131"/>
      <c r="AD196" s="1131"/>
      <c r="AE196" s="1131"/>
      <c r="AF196" s="1131"/>
      <c r="AG196" s="1131"/>
      <c r="AH196" s="1131"/>
      <c r="AI196" s="1131"/>
      <c r="AK196"/>
      <c r="AL196"/>
    </row>
    <row r="197" spans="1:38" ht="15" thickBot="1" x14ac:dyDescent="0.25">
      <c r="A197" s="1117" t="str">
        <f>A192</f>
        <v>TORRE</v>
      </c>
      <c r="B197" s="1117" t="str">
        <f>B179</f>
        <v>15° PAVIMENTO</v>
      </c>
      <c r="C197" s="1117" t="s">
        <v>5191</v>
      </c>
      <c r="D197" s="1117" t="s">
        <v>19</v>
      </c>
      <c r="E197" s="1117" t="s">
        <v>5237</v>
      </c>
      <c r="F197" s="1118">
        <v>1</v>
      </c>
      <c r="G197" s="1118">
        <v>1</v>
      </c>
      <c r="H197" s="1118"/>
      <c r="I197" s="1120">
        <f t="shared" si="26"/>
        <v>1</v>
      </c>
      <c r="J197" s="1118" t="s">
        <v>2382</v>
      </c>
      <c r="K197" s="1121">
        <v>351</v>
      </c>
      <c r="L197" s="1122">
        <f>IF(SUM(F197:K197)=0,SUMIFS($L227:$L$631,$B227:$B$631,$B197,$A227:$A$631,$A197),I197*K197)</f>
        <v>351</v>
      </c>
      <c r="N197" s="1129"/>
      <c r="O197" s="1129"/>
      <c r="P197" s="1131"/>
      <c r="Q197" s="1131"/>
      <c r="R197" s="1129"/>
      <c r="S197" s="1131"/>
      <c r="T197" s="1131"/>
      <c r="U197" s="1131"/>
      <c r="V197" s="1131"/>
      <c r="W197" s="1131"/>
      <c r="X197" s="1131"/>
      <c r="Y197" s="1131"/>
      <c r="Z197" s="1131"/>
      <c r="AA197" s="1131"/>
      <c r="AB197" s="1131"/>
      <c r="AC197" s="1131"/>
      <c r="AD197" s="1131"/>
      <c r="AE197" s="1131"/>
      <c r="AF197" s="1131"/>
      <c r="AG197" s="1131"/>
      <c r="AH197" s="1131"/>
      <c r="AI197" s="1131"/>
      <c r="AK197"/>
      <c r="AL197"/>
    </row>
    <row r="198" spans="1:38" ht="15" thickTop="1" x14ac:dyDescent="0.2">
      <c r="A198" s="1133" t="s">
        <v>4229</v>
      </c>
      <c r="B198" s="1133" t="s">
        <v>4247</v>
      </c>
      <c r="C198" s="1134"/>
      <c r="D198" s="1135"/>
      <c r="E198" s="1135"/>
      <c r="F198" s="1136"/>
      <c r="G198" s="1136"/>
      <c r="H198" s="1136"/>
      <c r="I198" s="1137"/>
      <c r="J198" s="1136"/>
      <c r="K198" s="1138"/>
      <c r="L198" s="1139">
        <f>IF(SUM(F198:K198)=0,SUMIFS($L199:$L$631,$B199:$B$631,$B198,$A199:$A$631,$A198),I198*K198)</f>
        <v>54237.260000000009</v>
      </c>
      <c r="N198" s="1129"/>
      <c r="O198" s="1129"/>
      <c r="P198" s="1131"/>
      <c r="Q198" s="1131"/>
      <c r="R198" s="1129"/>
      <c r="S198" s="1131"/>
      <c r="T198" s="1131"/>
      <c r="U198" s="1131"/>
      <c r="V198" s="1131"/>
      <c r="W198" s="1131"/>
      <c r="X198" s="1131"/>
      <c r="Y198" s="1131"/>
      <c r="Z198" s="1131"/>
      <c r="AA198" s="1131"/>
      <c r="AB198" s="1131"/>
      <c r="AC198" s="1131"/>
      <c r="AD198" s="1131"/>
      <c r="AE198" s="1131"/>
      <c r="AF198" s="1131"/>
      <c r="AG198" s="1131"/>
      <c r="AH198" s="1131"/>
      <c r="AI198" s="1131"/>
      <c r="AK198"/>
      <c r="AL198"/>
    </row>
    <row r="199" spans="1:38" x14ac:dyDescent="0.2">
      <c r="A199" s="1117" t="str">
        <f t="shared" ref="A199:B203" si="28">A198</f>
        <v>TORRE</v>
      </c>
      <c r="B199" s="1117" t="str">
        <f t="shared" si="28"/>
        <v>PENTHOUSE</v>
      </c>
      <c r="C199" s="1117" t="s">
        <v>5191</v>
      </c>
      <c r="D199" s="1117" t="s">
        <v>19</v>
      </c>
      <c r="E199" s="1117" t="s">
        <v>5192</v>
      </c>
      <c r="F199" s="1118">
        <v>15</v>
      </c>
      <c r="G199" s="1118">
        <v>7</v>
      </c>
      <c r="H199" s="1118">
        <v>0</v>
      </c>
      <c r="I199" s="1120">
        <f t="shared" ref="I199:I220" si="29">(F199+H199*F199)*G199</f>
        <v>105</v>
      </c>
      <c r="J199" s="1118" t="s">
        <v>788</v>
      </c>
      <c r="K199" s="1121">
        <v>94</v>
      </c>
      <c r="L199" s="1122">
        <f>IF(SUM(F199:K199)=0,SUMIFS($L200:$L$631,$B200:$B$631,$B199,$A200:$A$631,$A199),I199*K199)</f>
        <v>9870</v>
      </c>
      <c r="N199" s="1129"/>
      <c r="O199" s="1129"/>
      <c r="P199" s="1131"/>
      <c r="Q199" s="1131"/>
      <c r="R199" s="1129"/>
      <c r="S199" s="1131"/>
      <c r="T199" s="1131"/>
      <c r="U199" s="1131"/>
      <c r="V199" s="1131"/>
      <c r="W199" s="1131"/>
      <c r="X199" s="1131"/>
      <c r="Y199" s="1131"/>
      <c r="Z199" s="1131"/>
      <c r="AA199" s="1131"/>
      <c r="AB199" s="1131"/>
      <c r="AC199" s="1131"/>
      <c r="AD199" s="1131"/>
      <c r="AE199" s="1131"/>
      <c r="AF199" s="1131"/>
      <c r="AG199" s="1131"/>
      <c r="AH199" s="1131"/>
      <c r="AI199" s="1131"/>
      <c r="AK199"/>
      <c r="AL199"/>
    </row>
    <row r="200" spans="1:38" x14ac:dyDescent="0.2">
      <c r="A200" s="1117" t="str">
        <f t="shared" si="28"/>
        <v>TORRE</v>
      </c>
      <c r="B200" s="1117" t="str">
        <f t="shared" si="28"/>
        <v>PENTHOUSE</v>
      </c>
      <c r="C200" s="1117" t="s">
        <v>5191</v>
      </c>
      <c r="D200" s="1117" t="s">
        <v>19</v>
      </c>
      <c r="E200" s="1117" t="s">
        <v>5193</v>
      </c>
      <c r="F200" s="1118">
        <v>0.2</v>
      </c>
      <c r="G200" s="1118">
        <v>7</v>
      </c>
      <c r="H200" s="1118">
        <v>0</v>
      </c>
      <c r="I200" s="1120">
        <f t="shared" si="29"/>
        <v>1.4000000000000001</v>
      </c>
      <c r="J200" s="1118" t="s">
        <v>788</v>
      </c>
      <c r="K200" s="1121">
        <v>157</v>
      </c>
      <c r="L200" s="1122">
        <f>IF(SUM(F200:K200)=0,SUMIFS($L201:$L$631,$B201:$B$631,$B200,$A201:$A$631,$A200),I200*K200)</f>
        <v>219.8</v>
      </c>
      <c r="N200" s="1129"/>
      <c r="O200" s="1129"/>
      <c r="P200" s="1131"/>
      <c r="Q200" s="1131"/>
      <c r="R200" s="1129"/>
      <c r="S200" s="1131"/>
      <c r="T200" s="1131"/>
      <c r="U200" s="1131"/>
      <c r="V200" s="1131"/>
      <c r="W200" s="1131"/>
      <c r="X200" s="1131"/>
      <c r="Y200" s="1131"/>
      <c r="Z200" s="1131"/>
      <c r="AA200" s="1131"/>
      <c r="AB200" s="1131"/>
      <c r="AC200" s="1131"/>
      <c r="AD200" s="1131"/>
      <c r="AE200" s="1131"/>
      <c r="AF200" s="1131"/>
      <c r="AG200" s="1131"/>
      <c r="AH200" s="1131"/>
      <c r="AI200" s="1131"/>
      <c r="AK200"/>
      <c r="AL200"/>
    </row>
    <row r="201" spans="1:38" x14ac:dyDescent="0.2">
      <c r="A201" s="1117" t="str">
        <f t="shared" si="28"/>
        <v>TORRE</v>
      </c>
      <c r="B201" s="1117" t="str">
        <f t="shared" si="28"/>
        <v>PENTHOUSE</v>
      </c>
      <c r="C201" s="1117" t="s">
        <v>5191</v>
      </c>
      <c r="D201" s="1117" t="s">
        <v>19</v>
      </c>
      <c r="E201" s="1117" t="s">
        <v>5194</v>
      </c>
      <c r="F201" s="1118">
        <v>13.7</v>
      </c>
      <c r="G201" s="1118">
        <v>7</v>
      </c>
      <c r="H201" s="1118"/>
      <c r="I201" s="1120">
        <f t="shared" si="29"/>
        <v>95.899999999999991</v>
      </c>
      <c r="J201" s="1118" t="s">
        <v>788</v>
      </c>
      <c r="K201" s="1121">
        <v>210</v>
      </c>
      <c r="L201" s="1122">
        <f>IF(SUM(F201:K201)=0,SUMIFS($L202:$L$631,$B202:$B$631,$B201,$A202:$A$631,$A201),I201*K201)</f>
        <v>20139</v>
      </c>
      <c r="N201" s="1129"/>
      <c r="O201" s="1129"/>
      <c r="P201" s="1131"/>
      <c r="Q201" s="1131"/>
      <c r="R201" s="1129"/>
      <c r="S201" s="1131"/>
      <c r="T201" s="1131"/>
      <c r="U201" s="1131"/>
      <c r="V201" s="1131"/>
      <c r="W201" s="1131"/>
      <c r="X201" s="1131"/>
      <c r="Y201" s="1131"/>
      <c r="Z201" s="1131"/>
      <c r="AA201" s="1131"/>
      <c r="AB201" s="1131"/>
      <c r="AC201" s="1131"/>
      <c r="AD201" s="1131"/>
      <c r="AE201" s="1131"/>
      <c r="AF201" s="1131"/>
      <c r="AG201" s="1131"/>
      <c r="AH201" s="1131"/>
      <c r="AI201" s="1131"/>
      <c r="AK201"/>
      <c r="AL201"/>
    </row>
    <row r="202" spans="1:38" x14ac:dyDescent="0.2">
      <c r="A202" s="1117" t="str">
        <f t="shared" si="28"/>
        <v>TORRE</v>
      </c>
      <c r="B202" s="1117" t="str">
        <f t="shared" si="28"/>
        <v>PENTHOUSE</v>
      </c>
      <c r="C202" s="1117" t="s">
        <v>5191</v>
      </c>
      <c r="D202" s="1117" t="s">
        <v>19</v>
      </c>
      <c r="E202" s="1117" t="s">
        <v>5238</v>
      </c>
      <c r="F202" s="1118">
        <v>3.15</v>
      </c>
      <c r="G202" s="1118">
        <v>7</v>
      </c>
      <c r="H202" s="1118"/>
      <c r="I202" s="1120">
        <f t="shared" si="29"/>
        <v>22.05</v>
      </c>
      <c r="J202" s="1118" t="s">
        <v>788</v>
      </c>
      <c r="K202" s="1121">
        <v>380</v>
      </c>
      <c r="L202" s="1122">
        <f>IF(SUM(F202:K202)=0,SUMIFS($L203:$L$631,$B203:$B$631,$B202,$A203:$A$631,$A202),I202*K202)</f>
        <v>8379</v>
      </c>
      <c r="N202" s="1129"/>
      <c r="O202" s="1129"/>
      <c r="P202" s="1131"/>
      <c r="Q202" s="1131"/>
      <c r="R202" s="1129"/>
      <c r="S202" s="1131"/>
      <c r="T202" s="1131"/>
      <c r="U202" s="1131"/>
      <c r="V202" s="1131"/>
      <c r="W202" s="1131"/>
      <c r="X202" s="1131"/>
      <c r="Y202" s="1131"/>
      <c r="Z202" s="1131"/>
      <c r="AA202" s="1131"/>
      <c r="AB202" s="1131"/>
      <c r="AC202" s="1131"/>
      <c r="AD202" s="1131"/>
      <c r="AE202" s="1131"/>
      <c r="AF202" s="1131"/>
      <c r="AG202" s="1131"/>
      <c r="AH202" s="1131"/>
      <c r="AI202" s="1131"/>
      <c r="AK202"/>
      <c r="AL202"/>
    </row>
    <row r="203" spans="1:38" x14ac:dyDescent="0.2">
      <c r="A203" s="1117" t="str">
        <f t="shared" si="28"/>
        <v>TORRE</v>
      </c>
      <c r="B203" s="1117" t="str">
        <f t="shared" si="28"/>
        <v>PENTHOUSE</v>
      </c>
      <c r="C203" s="1117" t="s">
        <v>5191</v>
      </c>
      <c r="D203" s="1117" t="s">
        <v>19</v>
      </c>
      <c r="E203" s="1117" t="s">
        <v>5228</v>
      </c>
      <c r="F203" s="1118">
        <v>4.4000000000000004</v>
      </c>
      <c r="G203" s="1118">
        <v>7</v>
      </c>
      <c r="H203" s="1118"/>
      <c r="I203" s="1120">
        <f t="shared" si="29"/>
        <v>30.800000000000004</v>
      </c>
      <c r="J203" s="1118" t="s">
        <v>788</v>
      </c>
      <c r="K203" s="1121">
        <v>30</v>
      </c>
      <c r="L203" s="1122">
        <f>IF(SUM(F203:K203)=0,SUMIFS($L221:$L$631,$B221:$B$631,$B203,$A221:$A$631,$A203),I203*K203)</f>
        <v>924.00000000000011</v>
      </c>
      <c r="N203" s="1129"/>
      <c r="O203" s="1129"/>
      <c r="P203" s="1131"/>
      <c r="Q203" s="1131"/>
      <c r="R203" s="1129"/>
      <c r="S203" s="1131"/>
      <c r="T203" s="1131"/>
      <c r="U203" s="1131"/>
      <c r="V203" s="1131"/>
      <c r="W203" s="1131"/>
      <c r="X203" s="1131"/>
      <c r="Y203" s="1131"/>
      <c r="Z203" s="1131"/>
      <c r="AA203" s="1131"/>
      <c r="AB203" s="1131"/>
      <c r="AC203" s="1131"/>
      <c r="AD203" s="1131"/>
      <c r="AE203" s="1131"/>
      <c r="AF203" s="1131"/>
      <c r="AG203" s="1131"/>
      <c r="AH203" s="1131"/>
      <c r="AI203" s="1131"/>
      <c r="AK203"/>
      <c r="AL203"/>
    </row>
    <row r="204" spans="1:38" x14ac:dyDescent="0.2">
      <c r="A204" s="1117" t="str">
        <f t="shared" ref="A204:B219" si="30">A199</f>
        <v>TORRE</v>
      </c>
      <c r="B204" s="1117" t="str">
        <f t="shared" si="30"/>
        <v>PENTHOUSE</v>
      </c>
      <c r="C204" s="1117" t="s">
        <v>5191</v>
      </c>
      <c r="D204" s="1117" t="s">
        <v>19</v>
      </c>
      <c r="E204" s="1117" t="s">
        <v>5216</v>
      </c>
      <c r="F204" s="1118">
        <v>3.15</v>
      </c>
      <c r="G204" s="1118">
        <v>7</v>
      </c>
      <c r="H204" s="1118"/>
      <c r="I204" s="1120">
        <f t="shared" si="29"/>
        <v>22.05</v>
      </c>
      <c r="J204" s="1118" t="s">
        <v>788</v>
      </c>
      <c r="K204" s="1121">
        <v>13</v>
      </c>
      <c r="L204" s="1122">
        <f>IF(SUM(F204:K204)=0,SUMIFS($L221:$L$631,$B221:$B$631,$B204,$A221:$A$631,$A204),I204*K204)</f>
        <v>286.65000000000003</v>
      </c>
      <c r="N204" s="1129"/>
      <c r="O204" s="1129"/>
      <c r="P204" s="1131"/>
      <c r="Q204" s="1131"/>
      <c r="R204" s="1129"/>
      <c r="S204" s="1131"/>
      <c r="T204" s="1131"/>
      <c r="U204" s="1131"/>
      <c r="V204" s="1131"/>
      <c r="W204" s="1131"/>
      <c r="X204" s="1131"/>
      <c r="Y204" s="1131"/>
      <c r="Z204" s="1131"/>
      <c r="AA204" s="1131"/>
      <c r="AB204" s="1131"/>
      <c r="AC204" s="1131"/>
      <c r="AD204" s="1131"/>
      <c r="AE204" s="1131"/>
      <c r="AF204" s="1131"/>
      <c r="AG204" s="1131"/>
      <c r="AH204" s="1131"/>
      <c r="AI204" s="1131"/>
      <c r="AK204"/>
      <c r="AL204"/>
    </row>
    <row r="205" spans="1:38" x14ac:dyDescent="0.2">
      <c r="A205" s="1117" t="str">
        <f t="shared" si="30"/>
        <v>TORRE</v>
      </c>
      <c r="B205" s="1117" t="str">
        <f t="shared" si="30"/>
        <v>PENTHOUSE</v>
      </c>
      <c r="C205" s="1117" t="s">
        <v>5191</v>
      </c>
      <c r="D205" s="1117" t="s">
        <v>19</v>
      </c>
      <c r="E205" s="1117" t="s">
        <v>5197</v>
      </c>
      <c r="F205" s="1118">
        <v>3</v>
      </c>
      <c r="G205" s="1118">
        <v>7</v>
      </c>
      <c r="H205" s="1118"/>
      <c r="I205" s="1120">
        <f t="shared" si="29"/>
        <v>21</v>
      </c>
      <c r="J205" s="1118" t="s">
        <v>2382</v>
      </c>
      <c r="K205" s="1121">
        <v>14</v>
      </c>
      <c r="L205" s="1122">
        <f>IF(SUM(F205:K205)=0,SUMIFS($L221:$L$631,$B221:$B$631,$B205,$A221:$A$631,$A205),I205*K205)</f>
        <v>294</v>
      </c>
      <c r="N205" s="1129"/>
      <c r="O205" s="1129"/>
      <c r="P205" s="1131"/>
      <c r="Q205" s="1131"/>
      <c r="R205" s="1129"/>
      <c r="S205" s="1131"/>
      <c r="T205" s="1131"/>
      <c r="U205" s="1131"/>
      <c r="V205" s="1131"/>
      <c r="W205" s="1131"/>
      <c r="X205" s="1131"/>
      <c r="Y205" s="1131"/>
      <c r="Z205" s="1131"/>
      <c r="AA205" s="1131"/>
      <c r="AB205" s="1131"/>
      <c r="AC205" s="1131"/>
      <c r="AD205" s="1131"/>
      <c r="AE205" s="1131"/>
      <c r="AF205" s="1131"/>
      <c r="AG205" s="1131"/>
      <c r="AH205" s="1131"/>
      <c r="AI205" s="1131"/>
      <c r="AK205"/>
      <c r="AL205"/>
    </row>
    <row r="206" spans="1:38" x14ac:dyDescent="0.2">
      <c r="A206" s="1117" t="str">
        <f t="shared" si="30"/>
        <v>TORRE</v>
      </c>
      <c r="B206" s="1117" t="str">
        <f t="shared" si="30"/>
        <v>PENTHOUSE</v>
      </c>
      <c r="C206" s="1117" t="s">
        <v>5191</v>
      </c>
      <c r="D206" s="1117" t="s">
        <v>19</v>
      </c>
      <c r="E206" s="1117" t="s">
        <v>5198</v>
      </c>
      <c r="F206" s="1118">
        <v>3</v>
      </c>
      <c r="G206" s="1118">
        <v>7</v>
      </c>
      <c r="H206" s="1118"/>
      <c r="I206" s="1120">
        <f t="shared" si="29"/>
        <v>21</v>
      </c>
      <c r="J206" s="1118" t="s">
        <v>2382</v>
      </c>
      <c r="K206" s="1121">
        <v>23.9</v>
      </c>
      <c r="L206" s="1122">
        <f>IF(SUM(F206:K206)=0,SUMIFS($L221:$L$631,$B221:$B$631,$B206,$A221:$A$631,$A206),I206*K206)</f>
        <v>501.9</v>
      </c>
      <c r="N206" s="1129"/>
      <c r="O206" s="1129"/>
      <c r="P206" s="1131"/>
      <c r="Q206" s="1131"/>
      <c r="R206" s="1129"/>
      <c r="S206" s="1131"/>
      <c r="T206" s="1131"/>
      <c r="U206" s="1131"/>
      <c r="V206" s="1131"/>
      <c r="W206" s="1131"/>
      <c r="X206" s="1131"/>
      <c r="Y206" s="1131"/>
      <c r="Z206" s="1131"/>
      <c r="AA206" s="1131"/>
      <c r="AB206" s="1131"/>
      <c r="AC206" s="1131"/>
      <c r="AD206" s="1131"/>
      <c r="AE206" s="1131"/>
      <c r="AF206" s="1131"/>
      <c r="AG206" s="1131"/>
      <c r="AH206" s="1131"/>
      <c r="AI206" s="1131"/>
      <c r="AK206"/>
      <c r="AL206"/>
    </row>
    <row r="207" spans="1:38" x14ac:dyDescent="0.2">
      <c r="A207" s="1117" t="str">
        <f t="shared" si="30"/>
        <v>TORRE</v>
      </c>
      <c r="B207" s="1117" t="str">
        <f t="shared" si="30"/>
        <v>PENTHOUSE</v>
      </c>
      <c r="C207" s="1117" t="s">
        <v>5191</v>
      </c>
      <c r="D207" s="1117" t="s">
        <v>19</v>
      </c>
      <c r="E207" s="1117" t="s">
        <v>5199</v>
      </c>
      <c r="F207" s="1118">
        <v>7</v>
      </c>
      <c r="G207" s="1118">
        <v>7</v>
      </c>
      <c r="H207" s="1118"/>
      <c r="I207" s="1120">
        <f t="shared" si="29"/>
        <v>49</v>
      </c>
      <c r="J207" s="1118" t="s">
        <v>2382</v>
      </c>
      <c r="K207" s="1121">
        <v>32</v>
      </c>
      <c r="L207" s="1122">
        <f>IF(SUM(F207:K207)=0,SUMIFS($L221:$L$631,$B221:$B$631,$B207,$A221:$A$631,$A207),I207*K207)</f>
        <v>1568</v>
      </c>
      <c r="N207" s="1129"/>
      <c r="O207" s="1129"/>
      <c r="P207" s="1131"/>
      <c r="Q207" s="1131"/>
      <c r="R207" s="1129"/>
      <c r="S207" s="1131"/>
      <c r="T207" s="1131"/>
      <c r="U207" s="1131"/>
      <c r="V207" s="1131"/>
      <c r="W207" s="1131"/>
      <c r="X207" s="1131"/>
      <c r="Y207" s="1131"/>
      <c r="Z207" s="1131"/>
      <c r="AA207" s="1131"/>
      <c r="AB207" s="1131"/>
      <c r="AC207" s="1131"/>
      <c r="AD207" s="1131"/>
      <c r="AE207" s="1131"/>
      <c r="AF207" s="1131"/>
      <c r="AG207" s="1131"/>
      <c r="AH207" s="1131"/>
      <c r="AI207" s="1131"/>
      <c r="AK207"/>
      <c r="AL207"/>
    </row>
    <row r="208" spans="1:38" x14ac:dyDescent="0.2">
      <c r="A208" s="1117" t="str">
        <f t="shared" si="30"/>
        <v>TORRE</v>
      </c>
      <c r="B208" s="1117" t="str">
        <f t="shared" si="30"/>
        <v>PENTHOUSE</v>
      </c>
      <c r="C208" s="1117" t="s">
        <v>5191</v>
      </c>
      <c r="D208" s="1117" t="s">
        <v>19</v>
      </c>
      <c r="E208" s="1117" t="s">
        <v>5201</v>
      </c>
      <c r="F208" s="1118">
        <v>2</v>
      </c>
      <c r="G208" s="1118">
        <v>7</v>
      </c>
      <c r="H208" s="1118"/>
      <c r="I208" s="1120">
        <f t="shared" si="29"/>
        <v>14</v>
      </c>
      <c r="J208" s="1118" t="s">
        <v>2382</v>
      </c>
      <c r="K208" s="1121">
        <v>60.78</v>
      </c>
      <c r="L208" s="1122">
        <f>IF(SUM(F208:K208)=0,SUMIFS($L222:$L$631,$B222:$B$631,$B208,$A222:$A$631,$A208),I208*K208)</f>
        <v>850.92000000000007</v>
      </c>
      <c r="N208" s="1129"/>
      <c r="O208" s="1129"/>
      <c r="P208" s="1131"/>
      <c r="Q208" s="1131"/>
      <c r="R208" s="1129"/>
      <c r="S208" s="1131"/>
      <c r="T208" s="1131"/>
      <c r="U208" s="1131"/>
      <c r="V208" s="1131"/>
      <c r="W208" s="1131"/>
      <c r="X208" s="1131"/>
      <c r="Y208" s="1131"/>
      <c r="Z208" s="1131"/>
      <c r="AA208" s="1131"/>
      <c r="AB208" s="1131"/>
      <c r="AC208" s="1131"/>
      <c r="AD208" s="1131"/>
      <c r="AE208" s="1131"/>
      <c r="AF208" s="1131"/>
      <c r="AG208" s="1131"/>
      <c r="AH208" s="1131"/>
      <c r="AI208" s="1131"/>
      <c r="AK208"/>
      <c r="AL208"/>
    </row>
    <row r="209" spans="1:38" x14ac:dyDescent="0.2">
      <c r="A209" s="1117" t="str">
        <f t="shared" si="30"/>
        <v>TORRE</v>
      </c>
      <c r="B209" s="1117" t="str">
        <f t="shared" si="30"/>
        <v>PENTHOUSE</v>
      </c>
      <c r="C209" s="1117" t="s">
        <v>5191</v>
      </c>
      <c r="D209" s="1117" t="s">
        <v>19</v>
      </c>
      <c r="E209" s="1117" t="s">
        <v>5240</v>
      </c>
      <c r="F209" s="1118">
        <v>1</v>
      </c>
      <c r="G209" s="1118">
        <v>7</v>
      </c>
      <c r="H209" s="1118"/>
      <c r="I209" s="1120">
        <f t="shared" si="29"/>
        <v>7</v>
      </c>
      <c r="J209" s="1118" t="s">
        <v>2382</v>
      </c>
      <c r="K209" s="1121">
        <v>41</v>
      </c>
      <c r="L209" s="1122">
        <f>IF(SUM(F209:K209)=0,SUMIFS($L223:$L$631,$B223:$B$631,$B209,$A223:$A$631,$A209),I209*K209)</f>
        <v>287</v>
      </c>
      <c r="N209" s="1129"/>
      <c r="O209" s="1129"/>
      <c r="P209" s="1131"/>
      <c r="Q209" s="1131"/>
      <c r="R209" s="1129"/>
      <c r="S209" s="1131"/>
      <c r="T209" s="1131"/>
      <c r="U209" s="1131"/>
      <c r="V209" s="1131"/>
      <c r="W209" s="1131"/>
      <c r="X209" s="1131"/>
      <c r="Y209" s="1131"/>
      <c r="Z209" s="1131"/>
      <c r="AA209" s="1131"/>
      <c r="AB209" s="1131"/>
      <c r="AC209" s="1131"/>
      <c r="AD209" s="1131"/>
      <c r="AE209" s="1131"/>
      <c r="AF209" s="1131"/>
      <c r="AG209" s="1131"/>
      <c r="AH209" s="1131"/>
      <c r="AI209" s="1131"/>
      <c r="AK209"/>
      <c r="AL209"/>
    </row>
    <row r="210" spans="1:38" x14ac:dyDescent="0.2">
      <c r="A210" s="1117" t="str">
        <f t="shared" si="30"/>
        <v>TORRE</v>
      </c>
      <c r="B210" s="1117" t="str">
        <f t="shared" si="30"/>
        <v>PENTHOUSE</v>
      </c>
      <c r="C210" s="1117" t="s">
        <v>5191</v>
      </c>
      <c r="D210" s="1117" t="s">
        <v>19</v>
      </c>
      <c r="E210" s="1117" t="s">
        <v>5231</v>
      </c>
      <c r="F210" s="1118">
        <v>1</v>
      </c>
      <c r="G210" s="1118">
        <v>7</v>
      </c>
      <c r="H210" s="1118"/>
      <c r="I210" s="1120">
        <f t="shared" si="29"/>
        <v>7</v>
      </c>
      <c r="J210" s="1118" t="s">
        <v>2382</v>
      </c>
      <c r="K210" s="1121">
        <v>39.729999999999997</v>
      </c>
      <c r="L210" s="1122">
        <f>IF(SUM(F210:K210)=0,SUMIFS($L224:$L$631,$B224:$B$631,$B210,$A224:$A$631,$A210),I210*K210)</f>
        <v>278.10999999999996</v>
      </c>
      <c r="N210" s="1129"/>
      <c r="O210" s="1129"/>
      <c r="P210" s="1131"/>
      <c r="Q210" s="1131"/>
      <c r="R210" s="1129"/>
      <c r="S210" s="1131"/>
      <c r="T210" s="1131"/>
      <c r="U210" s="1131"/>
      <c r="V210" s="1131"/>
      <c r="W210" s="1131"/>
      <c r="X210" s="1131"/>
      <c r="Y210" s="1131"/>
      <c r="Z210" s="1131"/>
      <c r="AA210" s="1131"/>
      <c r="AB210" s="1131"/>
      <c r="AC210" s="1131"/>
      <c r="AD210" s="1131"/>
      <c r="AE210" s="1131"/>
      <c r="AF210" s="1131"/>
      <c r="AG210" s="1131"/>
      <c r="AH210" s="1131"/>
      <c r="AI210" s="1131"/>
      <c r="AK210"/>
      <c r="AL210"/>
    </row>
    <row r="211" spans="1:38" x14ac:dyDescent="0.2">
      <c r="A211" s="1117" t="str">
        <f t="shared" si="30"/>
        <v>TORRE</v>
      </c>
      <c r="B211" s="1117" t="str">
        <f t="shared" si="30"/>
        <v>PENTHOUSE</v>
      </c>
      <c r="C211" s="1117" t="s">
        <v>5191</v>
      </c>
      <c r="D211" s="1117" t="s">
        <v>19</v>
      </c>
      <c r="E211" s="1117" t="s">
        <v>5202</v>
      </c>
      <c r="F211" s="1118">
        <v>2</v>
      </c>
      <c r="G211" s="1118">
        <v>7</v>
      </c>
      <c r="H211" s="1118"/>
      <c r="I211" s="1120">
        <f t="shared" si="29"/>
        <v>14</v>
      </c>
      <c r="J211" s="1118" t="s">
        <v>2382</v>
      </c>
      <c r="K211" s="1121">
        <v>41</v>
      </c>
      <c r="L211" s="1122">
        <f>IF(SUM(F211:K211)=0,SUMIFS($L225:$L$631,$B225:$B$631,$B211,$A225:$A$631,$A211),I211*K211)</f>
        <v>574</v>
      </c>
      <c r="N211" s="1129"/>
      <c r="O211" s="1129"/>
      <c r="P211" s="1131"/>
      <c r="Q211" s="1131"/>
      <c r="R211" s="1129"/>
      <c r="S211" s="1131"/>
      <c r="T211" s="1131"/>
      <c r="U211" s="1131"/>
      <c r="V211" s="1131"/>
      <c r="W211" s="1131"/>
      <c r="X211" s="1131"/>
      <c r="Y211" s="1131"/>
      <c r="Z211" s="1131"/>
      <c r="AA211" s="1131"/>
      <c r="AB211" s="1131"/>
      <c r="AC211" s="1131"/>
      <c r="AD211" s="1131"/>
      <c r="AE211" s="1131"/>
      <c r="AF211" s="1131"/>
      <c r="AG211" s="1131"/>
      <c r="AH211" s="1131"/>
      <c r="AI211" s="1131"/>
      <c r="AK211"/>
      <c r="AL211"/>
    </row>
    <row r="212" spans="1:38" x14ac:dyDescent="0.2">
      <c r="A212" s="1117" t="str">
        <f t="shared" si="30"/>
        <v>TORRE</v>
      </c>
      <c r="B212" s="1117" t="str">
        <f t="shared" si="30"/>
        <v>PENTHOUSE</v>
      </c>
      <c r="C212" s="1117" t="s">
        <v>5191</v>
      </c>
      <c r="D212" s="1117" t="s">
        <v>19</v>
      </c>
      <c r="E212" s="1117" t="s">
        <v>5241</v>
      </c>
      <c r="F212" s="1118">
        <v>1</v>
      </c>
      <c r="G212" s="1118">
        <v>7</v>
      </c>
      <c r="H212" s="1118"/>
      <c r="I212" s="1120">
        <f t="shared" si="29"/>
        <v>7</v>
      </c>
      <c r="J212" s="1118" t="s">
        <v>2382</v>
      </c>
      <c r="K212" s="1121">
        <v>24.9</v>
      </c>
      <c r="L212" s="1122">
        <f>IF(SUM(F212:K212)=0,SUMIFS($L226:$L$631,$B226:$B$631,$B212,$A226:$A$631,$A212),I212*K212)</f>
        <v>174.29999999999998</v>
      </c>
      <c r="N212" s="1129"/>
      <c r="O212" s="1129"/>
      <c r="P212" s="1131"/>
      <c r="Q212" s="1131"/>
      <c r="R212" s="1129"/>
      <c r="S212" s="1131"/>
      <c r="T212" s="1131"/>
      <c r="U212" s="1131"/>
      <c r="V212" s="1131"/>
      <c r="W212" s="1131"/>
      <c r="X212" s="1131"/>
      <c r="Y212" s="1131"/>
      <c r="Z212" s="1131"/>
      <c r="AA212" s="1131"/>
      <c r="AB212" s="1131"/>
      <c r="AC212" s="1131"/>
      <c r="AD212" s="1131"/>
      <c r="AE212" s="1131"/>
      <c r="AF212" s="1131"/>
      <c r="AG212" s="1131"/>
      <c r="AH212" s="1131"/>
      <c r="AI212" s="1131"/>
      <c r="AK212"/>
      <c r="AL212"/>
    </row>
    <row r="213" spans="1:38" x14ac:dyDescent="0.2">
      <c r="A213" s="1117" t="str">
        <f t="shared" si="30"/>
        <v>TORRE</v>
      </c>
      <c r="B213" s="1117" t="str">
        <f t="shared" si="30"/>
        <v>PENTHOUSE</v>
      </c>
      <c r="C213" s="1117" t="s">
        <v>5191</v>
      </c>
      <c r="D213" s="1117" t="s">
        <v>19</v>
      </c>
      <c r="E213" s="1117" t="s">
        <v>5232</v>
      </c>
      <c r="F213" s="1118">
        <v>2</v>
      </c>
      <c r="G213" s="1118">
        <v>7</v>
      </c>
      <c r="H213" s="1118"/>
      <c r="I213" s="1120">
        <f t="shared" si="29"/>
        <v>14</v>
      </c>
      <c r="J213" s="1118" t="s">
        <v>2382</v>
      </c>
      <c r="K213" s="1121">
        <v>31</v>
      </c>
      <c r="L213" s="1122">
        <f>IF(SUM(F213:K213)=0,SUMIFS($L227:$L$631,$B227:$B$631,$B213,$A227:$A$631,$A213),I213*K213)</f>
        <v>434</v>
      </c>
      <c r="N213" s="1129"/>
      <c r="O213" s="1129"/>
      <c r="P213" s="1131"/>
      <c r="Q213" s="1131"/>
      <c r="R213" s="1129"/>
      <c r="S213" s="1131"/>
      <c r="T213" s="1131"/>
      <c r="U213" s="1131"/>
      <c r="V213" s="1131"/>
      <c r="W213" s="1131"/>
      <c r="X213" s="1131"/>
      <c r="Y213" s="1131"/>
      <c r="Z213" s="1131"/>
      <c r="AA213" s="1131"/>
      <c r="AB213" s="1131"/>
      <c r="AC213" s="1131"/>
      <c r="AD213" s="1131"/>
      <c r="AE213" s="1131"/>
      <c r="AF213" s="1131"/>
      <c r="AG213" s="1131"/>
      <c r="AH213" s="1131"/>
      <c r="AI213" s="1131"/>
      <c r="AK213"/>
      <c r="AL213"/>
    </row>
    <row r="214" spans="1:38" x14ac:dyDescent="0.2">
      <c r="A214" s="1117" t="str">
        <f t="shared" si="30"/>
        <v>TORRE</v>
      </c>
      <c r="B214" s="1117" t="str">
        <f t="shared" si="30"/>
        <v>PENTHOUSE</v>
      </c>
      <c r="C214" s="1117" t="s">
        <v>5191</v>
      </c>
      <c r="D214" s="1117" t="s">
        <v>19</v>
      </c>
      <c r="E214" s="1117" t="s">
        <v>5233</v>
      </c>
      <c r="F214" s="1118">
        <v>2</v>
      </c>
      <c r="G214" s="1118">
        <v>7</v>
      </c>
      <c r="H214" s="1118"/>
      <c r="I214" s="1120">
        <f t="shared" si="29"/>
        <v>14</v>
      </c>
      <c r="J214" s="1118" t="s">
        <v>2382</v>
      </c>
      <c r="K214" s="1121">
        <v>13</v>
      </c>
      <c r="L214" s="1122">
        <f>IF(SUM(F214:K214)=0,SUMIFS($L228:$L$631,$B228:$B$631,$B214,$A228:$A$631,$A214),I214*K214)</f>
        <v>182</v>
      </c>
      <c r="N214" s="1129"/>
      <c r="O214" s="1129"/>
      <c r="P214" s="1131"/>
      <c r="Q214" s="1131"/>
      <c r="R214" s="1129"/>
      <c r="S214" s="1131"/>
      <c r="T214" s="1131"/>
      <c r="U214" s="1131"/>
      <c r="V214" s="1131"/>
      <c r="W214" s="1131"/>
      <c r="X214" s="1131"/>
      <c r="Y214" s="1131"/>
      <c r="Z214" s="1131"/>
      <c r="AA214" s="1131"/>
      <c r="AB214" s="1131"/>
      <c r="AC214" s="1131"/>
      <c r="AD214" s="1131"/>
      <c r="AE214" s="1131"/>
      <c r="AF214" s="1131"/>
      <c r="AG214" s="1131"/>
      <c r="AH214" s="1131"/>
      <c r="AI214" s="1131"/>
      <c r="AK214"/>
      <c r="AL214"/>
    </row>
    <row r="215" spans="1:38" x14ac:dyDescent="0.2">
      <c r="A215" s="1117" t="str">
        <f t="shared" si="30"/>
        <v>TORRE</v>
      </c>
      <c r="B215" s="1117" t="str">
        <f t="shared" si="30"/>
        <v>PENTHOUSE</v>
      </c>
      <c r="C215" s="1117" t="s">
        <v>5191</v>
      </c>
      <c r="D215" s="1117" t="s">
        <v>19</v>
      </c>
      <c r="E215" s="1117" t="s">
        <v>5234</v>
      </c>
      <c r="F215" s="1118">
        <v>1</v>
      </c>
      <c r="G215" s="1118">
        <v>7</v>
      </c>
      <c r="H215" s="1118"/>
      <c r="I215" s="1120">
        <f t="shared" si="29"/>
        <v>7</v>
      </c>
      <c r="J215" s="1118" t="s">
        <v>2382</v>
      </c>
      <c r="K215" s="1121">
        <v>15.5</v>
      </c>
      <c r="L215" s="1122">
        <f>IF(SUM(F215:K215)=0,SUMIFS($L246:$L$631,$B246:$B$631,$B215,$A246:$A$631,$A215),I215*K215)</f>
        <v>108.5</v>
      </c>
      <c r="N215" s="1129"/>
      <c r="O215" s="1129"/>
      <c r="P215" s="1131"/>
      <c r="Q215" s="1131"/>
      <c r="R215" s="1129"/>
      <c r="S215" s="1131"/>
      <c r="T215" s="1131"/>
      <c r="U215" s="1131"/>
      <c r="V215" s="1131"/>
      <c r="W215" s="1131"/>
      <c r="X215" s="1131"/>
      <c r="Y215" s="1131"/>
      <c r="Z215" s="1131"/>
      <c r="AA215" s="1131"/>
      <c r="AB215" s="1131"/>
      <c r="AC215" s="1131"/>
      <c r="AD215" s="1131"/>
      <c r="AE215" s="1131"/>
      <c r="AF215" s="1131"/>
      <c r="AG215" s="1131"/>
      <c r="AH215" s="1131"/>
      <c r="AI215" s="1131"/>
      <c r="AK215"/>
      <c r="AL215"/>
    </row>
    <row r="216" spans="1:38" x14ac:dyDescent="0.2">
      <c r="A216" s="1117" t="str">
        <f t="shared" si="30"/>
        <v>TORRE</v>
      </c>
      <c r="B216" s="1117" t="str">
        <f t="shared" si="30"/>
        <v>PENTHOUSE</v>
      </c>
      <c r="C216" s="1117" t="s">
        <v>5191</v>
      </c>
      <c r="D216" s="1117" t="s">
        <v>19</v>
      </c>
      <c r="E216" s="1117" t="s">
        <v>5207</v>
      </c>
      <c r="F216" s="1118">
        <v>1</v>
      </c>
      <c r="G216" s="1118">
        <v>7</v>
      </c>
      <c r="H216" s="1118"/>
      <c r="I216" s="1120">
        <f t="shared" si="29"/>
        <v>7</v>
      </c>
      <c r="J216" s="1118" t="s">
        <v>2382</v>
      </c>
      <c r="K216" s="1121">
        <v>49.44</v>
      </c>
      <c r="L216" s="1122">
        <f>IF(SUM(F216:K216)=0,SUMIFS($L246:$L$631,$B246:$B$631,$B216,$A246:$A$631,$A216),I216*K216)</f>
        <v>346.08</v>
      </c>
      <c r="N216" s="1129"/>
      <c r="O216" s="1129"/>
      <c r="P216" s="1131"/>
      <c r="Q216" s="1131"/>
      <c r="R216" s="1129"/>
      <c r="S216" s="1131"/>
      <c r="T216" s="1131"/>
      <c r="U216" s="1131"/>
      <c r="V216" s="1131"/>
      <c r="W216" s="1131"/>
      <c r="X216" s="1131"/>
      <c r="Y216" s="1131"/>
      <c r="Z216" s="1131"/>
      <c r="AA216" s="1131"/>
      <c r="AB216" s="1131"/>
      <c r="AC216" s="1131"/>
      <c r="AD216" s="1131"/>
      <c r="AE216" s="1131"/>
      <c r="AF216" s="1131"/>
      <c r="AG216" s="1131"/>
      <c r="AH216" s="1131"/>
      <c r="AI216" s="1131"/>
      <c r="AK216"/>
      <c r="AL216"/>
    </row>
    <row r="217" spans="1:38" x14ac:dyDescent="0.2">
      <c r="A217" s="1117" t="str">
        <f t="shared" si="30"/>
        <v>TORRE</v>
      </c>
      <c r="B217" s="1117" t="str">
        <f t="shared" si="30"/>
        <v>PENTHOUSE</v>
      </c>
      <c r="C217" s="1117" t="s">
        <v>5191</v>
      </c>
      <c r="D217" s="1117" t="s">
        <v>19</v>
      </c>
      <c r="E217" s="1117" t="s">
        <v>5211</v>
      </c>
      <c r="F217" s="1118">
        <v>1</v>
      </c>
      <c r="G217" s="1118">
        <v>7</v>
      </c>
      <c r="H217" s="1118"/>
      <c r="I217" s="1120">
        <f t="shared" si="29"/>
        <v>7</v>
      </c>
      <c r="J217" s="1118" t="s">
        <v>2382</v>
      </c>
      <c r="K217" s="1121">
        <v>66</v>
      </c>
      <c r="L217" s="1122">
        <f>IF(SUM(F217:K217)=0,SUMIFS($L246:$L$631,$B246:$B$631,$B217,$A246:$A$631,$A217),I217*K217)</f>
        <v>462</v>
      </c>
      <c r="N217" s="1129"/>
      <c r="O217" s="1129"/>
      <c r="P217" s="1131"/>
      <c r="Q217" s="1131"/>
      <c r="R217" s="1129"/>
      <c r="S217" s="1131"/>
      <c r="T217" s="1131"/>
      <c r="U217" s="1131"/>
      <c r="V217" s="1131"/>
      <c r="W217" s="1131"/>
      <c r="X217" s="1131"/>
      <c r="Y217" s="1131"/>
      <c r="Z217" s="1131"/>
      <c r="AA217" s="1131"/>
      <c r="AB217" s="1131"/>
      <c r="AC217" s="1131"/>
      <c r="AD217" s="1131"/>
      <c r="AE217" s="1131"/>
      <c r="AF217" s="1131"/>
      <c r="AG217" s="1131"/>
      <c r="AH217" s="1131"/>
      <c r="AI217" s="1131"/>
      <c r="AK217"/>
      <c r="AL217"/>
    </row>
    <row r="218" spans="1:38" x14ac:dyDescent="0.2">
      <c r="A218" s="1117" t="str">
        <f t="shared" si="30"/>
        <v>TORRE</v>
      </c>
      <c r="B218" s="1117" t="str">
        <f t="shared" si="30"/>
        <v>PENTHOUSE</v>
      </c>
      <c r="C218" s="1117" t="s">
        <v>5191</v>
      </c>
      <c r="D218" s="1117" t="s">
        <v>19</v>
      </c>
      <c r="E218" s="1117" t="s">
        <v>5235</v>
      </c>
      <c r="F218" s="1118">
        <v>2</v>
      </c>
      <c r="G218" s="1118">
        <v>7</v>
      </c>
      <c r="H218" s="1118"/>
      <c r="I218" s="1120">
        <f t="shared" si="29"/>
        <v>14</v>
      </c>
      <c r="J218" s="1118" t="s">
        <v>2382</v>
      </c>
      <c r="K218" s="1121">
        <v>69</v>
      </c>
      <c r="L218" s="1122">
        <f>IF(SUM(F218:K218)=0,SUMIFS($L246:$L$631,$B246:$B$631,$B218,$A246:$A$631,$A218),I218*K218)</f>
        <v>966</v>
      </c>
      <c r="N218" s="1129"/>
      <c r="O218" s="1129"/>
      <c r="P218" s="1131"/>
      <c r="Q218" s="1131"/>
      <c r="R218" s="1129"/>
      <c r="S218" s="1131"/>
      <c r="T218" s="1131"/>
      <c r="U218" s="1131"/>
      <c r="V218" s="1131"/>
      <c r="W218" s="1131"/>
      <c r="X218" s="1131"/>
      <c r="Y218" s="1131"/>
      <c r="Z218" s="1131"/>
      <c r="AA218" s="1131"/>
      <c r="AB218" s="1131"/>
      <c r="AC218" s="1131"/>
      <c r="AD218" s="1131"/>
      <c r="AE218" s="1131"/>
      <c r="AF218" s="1131"/>
      <c r="AG218" s="1131"/>
      <c r="AH218" s="1131"/>
      <c r="AI218" s="1131"/>
      <c r="AK218"/>
      <c r="AL218"/>
    </row>
    <row r="219" spans="1:38" x14ac:dyDescent="0.2">
      <c r="A219" s="1117" t="str">
        <f t="shared" si="30"/>
        <v>TORRE</v>
      </c>
      <c r="B219" s="1117" t="str">
        <f t="shared" si="30"/>
        <v>PENTHOUSE</v>
      </c>
      <c r="C219" s="1117" t="s">
        <v>5191</v>
      </c>
      <c r="D219" s="1117" t="s">
        <v>5212</v>
      </c>
      <c r="E219" s="1117" t="s">
        <v>5236</v>
      </c>
      <c r="F219" s="1118">
        <v>1</v>
      </c>
      <c r="G219" s="1118">
        <v>7</v>
      </c>
      <c r="H219" s="1118"/>
      <c r="I219" s="1120">
        <f t="shared" si="29"/>
        <v>7</v>
      </c>
      <c r="J219" s="1118" t="s">
        <v>2382</v>
      </c>
      <c r="K219" s="1121">
        <v>705</v>
      </c>
      <c r="L219" s="1122">
        <f>IF(SUM(F219:K219)=0,SUMIFS($L247:$L$631,$B247:$B$631,$B219,$A247:$A$631,$A219),I219*K219)</f>
        <v>4935</v>
      </c>
      <c r="N219" s="1129"/>
      <c r="O219" s="1129"/>
      <c r="P219" s="1131"/>
      <c r="Q219" s="1131"/>
      <c r="R219" s="1129"/>
      <c r="S219" s="1131"/>
      <c r="T219" s="1131"/>
      <c r="U219" s="1131"/>
      <c r="V219" s="1131"/>
      <c r="W219" s="1131"/>
      <c r="X219" s="1131"/>
      <c r="Y219" s="1131"/>
      <c r="Z219" s="1131"/>
      <c r="AA219" s="1131"/>
      <c r="AB219" s="1131"/>
      <c r="AC219" s="1131"/>
      <c r="AD219" s="1131"/>
      <c r="AE219" s="1131"/>
      <c r="AF219" s="1131"/>
      <c r="AG219" s="1131"/>
      <c r="AH219" s="1131"/>
      <c r="AI219" s="1131"/>
      <c r="AK219"/>
      <c r="AL219"/>
    </row>
    <row r="220" spans="1:38" ht="15" thickBot="1" x14ac:dyDescent="0.25">
      <c r="A220" s="1117" t="str">
        <f>A215</f>
        <v>TORRE</v>
      </c>
      <c r="B220" s="1117" t="str">
        <f>B215</f>
        <v>PENTHOUSE</v>
      </c>
      <c r="C220" s="1117" t="s">
        <v>5191</v>
      </c>
      <c r="D220" s="1117" t="s">
        <v>19</v>
      </c>
      <c r="E220" s="1117" t="s">
        <v>5237</v>
      </c>
      <c r="F220" s="1118">
        <v>1</v>
      </c>
      <c r="G220" s="1118">
        <v>7</v>
      </c>
      <c r="H220" s="1118"/>
      <c r="I220" s="1120">
        <f t="shared" si="29"/>
        <v>7</v>
      </c>
      <c r="J220" s="1118" t="s">
        <v>2382</v>
      </c>
      <c r="K220" s="1121">
        <v>351</v>
      </c>
      <c r="L220" s="1122">
        <f>IF(SUM(F220:K220)=0,SUMIFS($L248:$L$631,$B248:$B$631,$B220,$A248:$A$631,$A220),I220*K220)</f>
        <v>2457</v>
      </c>
      <c r="N220" s="1129"/>
      <c r="O220" s="1129"/>
      <c r="P220" s="1131"/>
      <c r="Q220" s="1131"/>
      <c r="R220" s="1129"/>
      <c r="S220" s="1131"/>
      <c r="T220" s="1131"/>
      <c r="U220" s="1131"/>
      <c r="V220" s="1131"/>
      <c r="W220" s="1131"/>
      <c r="X220" s="1131"/>
      <c r="Y220" s="1131"/>
      <c r="Z220" s="1131"/>
      <c r="AA220" s="1131"/>
      <c r="AB220" s="1131"/>
      <c r="AC220" s="1131"/>
      <c r="AD220" s="1131"/>
      <c r="AE220" s="1131"/>
      <c r="AF220" s="1131"/>
      <c r="AG220" s="1131"/>
      <c r="AH220" s="1131"/>
      <c r="AI220" s="1131"/>
      <c r="AK220"/>
      <c r="AL220"/>
    </row>
    <row r="221" spans="1:38" ht="15" thickTop="1" x14ac:dyDescent="0.2">
      <c r="A221" s="1133" t="s">
        <v>4229</v>
      </c>
      <c r="B221" s="1133" t="s">
        <v>4237</v>
      </c>
      <c r="C221" s="1134"/>
      <c r="D221" s="1135"/>
      <c r="E221" s="1135"/>
      <c r="F221" s="1136"/>
      <c r="G221" s="1136"/>
      <c r="H221" s="1136"/>
      <c r="I221" s="1137"/>
      <c r="J221" s="1136"/>
      <c r="K221" s="1138"/>
      <c r="L221" s="1139">
        <f>IF(SUM(F221:K221)=0,SUMIFS($L222:$L$631,$B222:$B$631,$B221,$A222:$A$631,$A221),I221*K221)</f>
        <v>7626.7999999999984</v>
      </c>
      <c r="N221" s="1129"/>
      <c r="O221" s="1129"/>
      <c r="P221" s="1131"/>
      <c r="Q221" s="1131"/>
      <c r="R221" s="1129"/>
      <c r="S221" s="1131"/>
      <c r="T221" s="1131"/>
      <c r="U221" s="1131"/>
      <c r="V221" s="1131"/>
      <c r="W221" s="1131"/>
      <c r="X221" s="1131"/>
      <c r="Y221" s="1131"/>
      <c r="Z221" s="1131"/>
      <c r="AA221" s="1131"/>
      <c r="AB221" s="1131"/>
      <c r="AC221" s="1131"/>
      <c r="AD221" s="1131"/>
      <c r="AE221" s="1131"/>
      <c r="AF221" s="1131"/>
      <c r="AG221" s="1131"/>
      <c r="AH221" s="1131"/>
      <c r="AI221" s="1131"/>
      <c r="AK221"/>
      <c r="AL221"/>
    </row>
    <row r="222" spans="1:38" x14ac:dyDescent="0.2">
      <c r="A222" s="1117" t="str">
        <f t="shared" ref="A222:B245" si="31">A221</f>
        <v>TORRE</v>
      </c>
      <c r="B222" s="1117" t="str">
        <f t="shared" si="31"/>
        <v>23° PAVIMENTO</v>
      </c>
      <c r="C222" s="1117" t="s">
        <v>5191</v>
      </c>
      <c r="D222" s="1117" t="s">
        <v>19</v>
      </c>
      <c r="E222" s="1117" t="s">
        <v>5192</v>
      </c>
      <c r="F222" s="1118">
        <v>15</v>
      </c>
      <c r="G222" s="1118">
        <v>1</v>
      </c>
      <c r="H222" s="1118">
        <v>0</v>
      </c>
      <c r="I222" s="1120">
        <f t="shared" ref="I222:I245" si="32">(F222+H222*F222)*G222</f>
        <v>15</v>
      </c>
      <c r="J222" s="1118" t="s">
        <v>788</v>
      </c>
      <c r="K222" s="1121">
        <v>94</v>
      </c>
      <c r="L222" s="1122">
        <f>IF(SUM(F222:K222)=0,SUMIFS($L223:$L$631,$B223:$B$631,$B222,$A223:$A$631,$A222),I222*K222)</f>
        <v>1410</v>
      </c>
      <c r="N222" s="1129"/>
      <c r="O222" s="1129"/>
      <c r="P222" s="1131"/>
      <c r="Q222" s="1131"/>
      <c r="R222" s="1129"/>
      <c r="S222" s="1131"/>
      <c r="T222" s="1131"/>
      <c r="U222" s="1131"/>
      <c r="V222" s="1131"/>
      <c r="W222" s="1131"/>
      <c r="X222" s="1131"/>
      <c r="Y222" s="1131"/>
      <c r="Z222" s="1131"/>
      <c r="AA222" s="1131"/>
      <c r="AB222" s="1131"/>
      <c r="AC222" s="1131"/>
      <c r="AD222" s="1131"/>
      <c r="AE222" s="1131"/>
      <c r="AF222" s="1131"/>
      <c r="AG222" s="1131"/>
      <c r="AH222" s="1131"/>
      <c r="AI222" s="1131"/>
      <c r="AK222"/>
      <c r="AL222"/>
    </row>
    <row r="223" spans="1:38" x14ac:dyDescent="0.2">
      <c r="A223" s="1117" t="str">
        <f t="shared" si="31"/>
        <v>TORRE</v>
      </c>
      <c r="B223" s="1117" t="str">
        <f t="shared" si="31"/>
        <v>23° PAVIMENTO</v>
      </c>
      <c r="C223" s="1117" t="s">
        <v>5191</v>
      </c>
      <c r="D223" s="1117" t="s">
        <v>19</v>
      </c>
      <c r="E223" s="1117" t="s">
        <v>5193</v>
      </c>
      <c r="F223" s="1118">
        <v>0.2</v>
      </c>
      <c r="G223" s="1118">
        <v>1</v>
      </c>
      <c r="H223" s="1118">
        <v>0</v>
      </c>
      <c r="I223" s="1120">
        <f t="shared" si="32"/>
        <v>0.2</v>
      </c>
      <c r="J223" s="1118" t="s">
        <v>788</v>
      </c>
      <c r="K223" s="1121">
        <v>157</v>
      </c>
      <c r="L223" s="1122">
        <f>IF(SUM(F223:K223)=0,SUMIFS($L224:$L$631,$B224:$B$631,$B223,$A224:$A$631,$A223),I223*K223)</f>
        <v>31.400000000000002</v>
      </c>
      <c r="N223" s="1129"/>
      <c r="O223" s="1129"/>
      <c r="P223" s="1131"/>
      <c r="Q223" s="1131"/>
      <c r="R223" s="1129"/>
      <c r="S223" s="1131"/>
      <c r="T223" s="1131"/>
      <c r="U223" s="1131"/>
      <c r="V223" s="1131"/>
      <c r="W223" s="1131"/>
      <c r="X223" s="1131"/>
      <c r="Y223" s="1131"/>
      <c r="Z223" s="1131"/>
      <c r="AA223" s="1131"/>
      <c r="AB223" s="1131"/>
      <c r="AC223" s="1131"/>
      <c r="AD223" s="1131"/>
      <c r="AE223" s="1131"/>
      <c r="AF223" s="1131"/>
      <c r="AG223" s="1131"/>
      <c r="AH223" s="1131"/>
      <c r="AI223" s="1131"/>
      <c r="AK223"/>
      <c r="AL223"/>
    </row>
    <row r="224" spans="1:38" x14ac:dyDescent="0.2">
      <c r="A224" s="1117" t="str">
        <f t="shared" si="31"/>
        <v>TORRE</v>
      </c>
      <c r="B224" s="1117" t="str">
        <f t="shared" si="31"/>
        <v>23° PAVIMENTO</v>
      </c>
      <c r="C224" s="1117" t="s">
        <v>5191</v>
      </c>
      <c r="D224" s="1117" t="s">
        <v>19</v>
      </c>
      <c r="E224" s="1117" t="s">
        <v>5194</v>
      </c>
      <c r="F224" s="1118">
        <v>13.7</v>
      </c>
      <c r="G224" s="1118">
        <v>1</v>
      </c>
      <c r="H224" s="1118">
        <v>0</v>
      </c>
      <c r="I224" s="1120">
        <f t="shared" si="32"/>
        <v>13.7</v>
      </c>
      <c r="J224" s="1118" t="s">
        <v>788</v>
      </c>
      <c r="K224" s="1121">
        <v>210</v>
      </c>
      <c r="L224" s="1122">
        <f>IF(SUM(F224:K224)=0,SUMIFS($L225:$L$631,$B225:$B$631,$B224,$A225:$A$631,$A224),I224*K224)</f>
        <v>2877</v>
      </c>
      <c r="N224" s="1129"/>
      <c r="O224" s="1129"/>
      <c r="P224" s="1131"/>
      <c r="Q224" s="1131"/>
      <c r="R224" s="1129"/>
      <c r="S224" s="1131"/>
      <c r="T224" s="1131"/>
      <c r="U224" s="1131"/>
      <c r="V224" s="1131"/>
      <c r="W224" s="1131"/>
      <c r="X224" s="1131"/>
      <c r="Y224" s="1131"/>
      <c r="Z224" s="1131"/>
      <c r="AA224" s="1131"/>
      <c r="AB224" s="1131"/>
      <c r="AC224" s="1131"/>
      <c r="AD224" s="1131"/>
      <c r="AE224" s="1131"/>
      <c r="AF224" s="1131"/>
      <c r="AG224" s="1131"/>
      <c r="AH224" s="1131"/>
      <c r="AI224" s="1131"/>
      <c r="AK224"/>
      <c r="AL224"/>
    </row>
    <row r="225" spans="1:38" x14ac:dyDescent="0.2">
      <c r="A225" s="1117" t="str">
        <f t="shared" si="31"/>
        <v>TORRE</v>
      </c>
      <c r="B225" s="1117" t="str">
        <f t="shared" si="31"/>
        <v>23° PAVIMENTO</v>
      </c>
      <c r="C225" s="1117" t="s">
        <v>5191</v>
      </c>
      <c r="D225" s="1117" t="s">
        <v>19</v>
      </c>
      <c r="E225" s="1117" t="s">
        <v>5242</v>
      </c>
      <c r="F225" s="1118">
        <v>1.95</v>
      </c>
      <c r="G225" s="1118">
        <v>1</v>
      </c>
      <c r="H225" s="1118">
        <v>0</v>
      </c>
      <c r="I225" s="1120">
        <f t="shared" si="32"/>
        <v>1.95</v>
      </c>
      <c r="J225" s="1118" t="s">
        <v>788</v>
      </c>
      <c r="K225" s="1121">
        <v>290</v>
      </c>
      <c r="L225" s="1122">
        <f>IF(SUM(F225:K225)=0,SUMIFS($L226:$L$631,$B226:$B$631,$B225,$A226:$A$631,$A225),I225*K225)</f>
        <v>565.5</v>
      </c>
      <c r="N225" s="1129"/>
      <c r="O225" s="1129"/>
      <c r="P225" s="1131"/>
      <c r="Q225" s="1131"/>
      <c r="R225" s="1129"/>
      <c r="S225" s="1131"/>
      <c r="T225" s="1131"/>
      <c r="U225" s="1131"/>
      <c r="V225" s="1131"/>
      <c r="W225" s="1131"/>
      <c r="X225" s="1131"/>
      <c r="Y225" s="1131"/>
      <c r="Z225" s="1131"/>
      <c r="AA225" s="1131"/>
      <c r="AB225" s="1131"/>
      <c r="AC225" s="1131"/>
      <c r="AD225" s="1131"/>
      <c r="AE225" s="1131"/>
      <c r="AF225" s="1131"/>
      <c r="AG225" s="1131"/>
      <c r="AH225" s="1131"/>
      <c r="AI225" s="1131"/>
      <c r="AK225"/>
      <c r="AL225"/>
    </row>
    <row r="226" spans="1:38" x14ac:dyDescent="0.2">
      <c r="A226" s="1117" t="str">
        <f t="shared" si="31"/>
        <v>TORRE</v>
      </c>
      <c r="B226" s="1117" t="str">
        <f t="shared" si="31"/>
        <v>23° PAVIMENTO</v>
      </c>
      <c r="C226" s="1117" t="s">
        <v>5191</v>
      </c>
      <c r="D226" s="1117" t="s">
        <v>19</v>
      </c>
      <c r="E226" s="1117" t="s">
        <v>5238</v>
      </c>
      <c r="F226" s="1118">
        <v>1.2</v>
      </c>
      <c r="G226" s="1118">
        <v>1</v>
      </c>
      <c r="H226" s="1118"/>
      <c r="I226" s="1120">
        <f t="shared" si="32"/>
        <v>1.2</v>
      </c>
      <c r="J226" s="1118" t="s">
        <v>788</v>
      </c>
      <c r="K226" s="1121">
        <v>380</v>
      </c>
      <c r="L226" s="1122">
        <f>IF(SUM(F226:K226)=0,SUMIFS($L227:$L$631,$B227:$B$631,$B226,$A227:$A$631,$A226),I226*K226)</f>
        <v>456</v>
      </c>
      <c r="N226" s="1129"/>
      <c r="O226" s="1129"/>
      <c r="P226" s="1131"/>
      <c r="Q226" s="1131"/>
      <c r="R226" s="1129"/>
      <c r="S226" s="1131"/>
      <c r="T226" s="1131"/>
      <c r="U226" s="1131"/>
      <c r="V226" s="1131"/>
      <c r="W226" s="1131"/>
      <c r="X226" s="1131"/>
      <c r="Y226" s="1131"/>
      <c r="Z226" s="1131"/>
      <c r="AA226" s="1131"/>
      <c r="AB226" s="1131"/>
      <c r="AC226" s="1131"/>
      <c r="AD226" s="1131"/>
      <c r="AE226" s="1131"/>
      <c r="AF226" s="1131"/>
      <c r="AG226" s="1131"/>
      <c r="AH226" s="1131"/>
      <c r="AI226" s="1131"/>
      <c r="AK226"/>
      <c r="AL226"/>
    </row>
    <row r="227" spans="1:38" x14ac:dyDescent="0.2">
      <c r="A227" s="1117" t="str">
        <f t="shared" si="31"/>
        <v>TORRE</v>
      </c>
      <c r="B227" s="1117" t="str">
        <f t="shared" si="31"/>
        <v>23° PAVIMENTO</v>
      </c>
      <c r="C227" s="1117" t="s">
        <v>5191</v>
      </c>
      <c r="D227" s="1117" t="s">
        <v>19</v>
      </c>
      <c r="E227" s="1117" t="s">
        <v>5228</v>
      </c>
      <c r="F227" s="1118">
        <v>4.4000000000000004</v>
      </c>
      <c r="G227" s="1118">
        <v>1</v>
      </c>
      <c r="H227" s="1118"/>
      <c r="I227" s="1120">
        <f t="shared" si="32"/>
        <v>4.4000000000000004</v>
      </c>
      <c r="J227" s="1118" t="s">
        <v>788</v>
      </c>
      <c r="K227" s="1121">
        <v>30</v>
      </c>
      <c r="L227" s="1122">
        <f>IF(SUM(F227:K227)=0,SUMIFS($L228:$L$631,$B228:$B$631,$B227,$A228:$A$631,$A227),I227*K227)</f>
        <v>132</v>
      </c>
      <c r="N227" s="1129"/>
      <c r="O227" s="1129"/>
      <c r="P227" s="1131"/>
      <c r="Q227" s="1131"/>
      <c r="R227" s="1129"/>
      <c r="S227" s="1131"/>
      <c r="T227" s="1131"/>
      <c r="U227" s="1131"/>
      <c r="V227" s="1131"/>
      <c r="W227" s="1131"/>
      <c r="X227" s="1131"/>
      <c r="Y227" s="1131"/>
      <c r="Z227" s="1131"/>
      <c r="AA227" s="1131"/>
      <c r="AB227" s="1131"/>
      <c r="AC227" s="1131"/>
      <c r="AD227" s="1131"/>
      <c r="AE227" s="1131"/>
      <c r="AF227" s="1131"/>
      <c r="AG227" s="1131"/>
      <c r="AH227" s="1131"/>
      <c r="AI227" s="1131"/>
      <c r="AK227"/>
      <c r="AL227"/>
    </row>
    <row r="228" spans="1:38" x14ac:dyDescent="0.2">
      <c r="A228" s="1117" t="str">
        <f t="shared" si="31"/>
        <v>TORRE</v>
      </c>
      <c r="B228" s="1117" t="str">
        <f t="shared" si="31"/>
        <v>23° PAVIMENTO</v>
      </c>
      <c r="C228" s="1117" t="s">
        <v>5191</v>
      </c>
      <c r="D228" s="1117" t="s">
        <v>19</v>
      </c>
      <c r="E228" s="1117" t="s">
        <v>5216</v>
      </c>
      <c r="F228" s="1118">
        <v>3.15</v>
      </c>
      <c r="G228" s="1118">
        <v>1</v>
      </c>
      <c r="H228" s="1118"/>
      <c r="I228" s="1120">
        <f t="shared" si="32"/>
        <v>3.15</v>
      </c>
      <c r="J228" s="1118" t="s">
        <v>788</v>
      </c>
      <c r="K228" s="1121">
        <v>13</v>
      </c>
      <c r="L228" s="1122">
        <f>IF(SUM(F228:K228)=0,SUMIFS($L246:$L$631,$B246:$B$631,$B228,$A246:$A$631,$A228),I228*K228)</f>
        <v>40.949999999999996</v>
      </c>
      <c r="N228" s="1129"/>
      <c r="O228" s="1129"/>
      <c r="P228" s="1131"/>
      <c r="Q228" s="1131"/>
      <c r="R228" s="1129"/>
      <c r="S228" s="1131"/>
      <c r="T228" s="1131"/>
      <c r="U228" s="1131"/>
      <c r="V228" s="1131"/>
      <c r="W228" s="1131"/>
      <c r="X228" s="1131"/>
      <c r="Y228" s="1131"/>
      <c r="Z228" s="1131"/>
      <c r="AA228" s="1131"/>
      <c r="AB228" s="1131"/>
      <c r="AC228" s="1131"/>
      <c r="AD228" s="1131"/>
      <c r="AE228" s="1131"/>
      <c r="AF228" s="1131"/>
      <c r="AG228" s="1131"/>
      <c r="AH228" s="1131"/>
      <c r="AI228" s="1131"/>
      <c r="AK228"/>
      <c r="AL228"/>
    </row>
    <row r="229" spans="1:38" x14ac:dyDescent="0.2">
      <c r="A229" s="1117" t="str">
        <f t="shared" si="31"/>
        <v>TORRE</v>
      </c>
      <c r="B229" s="1117" t="str">
        <f t="shared" si="31"/>
        <v>23° PAVIMENTO</v>
      </c>
      <c r="C229" s="1117" t="s">
        <v>5191</v>
      </c>
      <c r="D229" s="1117" t="s">
        <v>19</v>
      </c>
      <c r="E229" s="1117" t="s">
        <v>5197</v>
      </c>
      <c r="F229" s="1118">
        <v>3</v>
      </c>
      <c r="G229" s="1118">
        <v>1</v>
      </c>
      <c r="H229" s="1118"/>
      <c r="I229" s="1120">
        <f t="shared" si="32"/>
        <v>3</v>
      </c>
      <c r="J229" s="1118" t="s">
        <v>2382</v>
      </c>
      <c r="K229" s="1121">
        <v>14</v>
      </c>
      <c r="L229" s="1122">
        <f>IF(SUM(F229:K229)=0,SUMIFS($L246:$L$631,$B246:$B$631,$B229,$A246:$A$631,$A229),I229*K229)</f>
        <v>42</v>
      </c>
      <c r="N229" s="1129"/>
      <c r="O229" s="1129"/>
      <c r="P229" s="1131"/>
      <c r="Q229" s="1131"/>
      <c r="R229" s="1129"/>
      <c r="S229" s="1131"/>
      <c r="T229" s="1131"/>
      <c r="U229" s="1131"/>
      <c r="V229" s="1131"/>
      <c r="W229" s="1131"/>
      <c r="X229" s="1131"/>
      <c r="Y229" s="1131"/>
      <c r="Z229" s="1131"/>
      <c r="AA229" s="1131"/>
      <c r="AB229" s="1131"/>
      <c r="AC229" s="1131"/>
      <c r="AD229" s="1131"/>
      <c r="AE229" s="1131"/>
      <c r="AF229" s="1131"/>
      <c r="AG229" s="1131"/>
      <c r="AH229" s="1131"/>
      <c r="AI229" s="1131"/>
      <c r="AK229"/>
      <c r="AL229"/>
    </row>
    <row r="230" spans="1:38" x14ac:dyDescent="0.2">
      <c r="A230" s="1117" t="str">
        <f t="shared" si="31"/>
        <v>TORRE</v>
      </c>
      <c r="B230" s="1117" t="str">
        <f t="shared" si="31"/>
        <v>23° PAVIMENTO</v>
      </c>
      <c r="C230" s="1117" t="s">
        <v>5191</v>
      </c>
      <c r="D230" s="1117" t="s">
        <v>19</v>
      </c>
      <c r="E230" s="1117" t="s">
        <v>5198</v>
      </c>
      <c r="F230" s="1118">
        <v>3</v>
      </c>
      <c r="G230" s="1118">
        <v>1</v>
      </c>
      <c r="H230" s="1118"/>
      <c r="I230" s="1120">
        <f t="shared" si="32"/>
        <v>3</v>
      </c>
      <c r="J230" s="1118" t="s">
        <v>2382</v>
      </c>
      <c r="K230" s="1121">
        <v>23.9</v>
      </c>
      <c r="L230" s="1122">
        <f>IF(SUM(F230:K230)=0,SUMIFS($L246:$L$631,$B246:$B$631,$B230,$A246:$A$631,$A230),I230*K230)</f>
        <v>71.699999999999989</v>
      </c>
      <c r="N230" s="1129"/>
      <c r="O230" s="1129"/>
      <c r="P230" s="1131"/>
      <c r="Q230" s="1131"/>
      <c r="R230" s="1129"/>
      <c r="S230" s="1131"/>
      <c r="T230" s="1131"/>
      <c r="U230" s="1131"/>
      <c r="V230" s="1131"/>
      <c r="W230" s="1131"/>
      <c r="X230" s="1131"/>
      <c r="Y230" s="1131"/>
      <c r="Z230" s="1131"/>
      <c r="AA230" s="1131"/>
      <c r="AB230" s="1131"/>
      <c r="AC230" s="1131"/>
      <c r="AD230" s="1131"/>
      <c r="AE230" s="1131"/>
      <c r="AF230" s="1131"/>
      <c r="AG230" s="1131"/>
      <c r="AH230" s="1131"/>
      <c r="AI230" s="1131"/>
      <c r="AK230"/>
      <c r="AL230"/>
    </row>
    <row r="231" spans="1:38" x14ac:dyDescent="0.2">
      <c r="A231" s="1117" t="str">
        <f t="shared" si="31"/>
        <v>TORRE</v>
      </c>
      <c r="B231" s="1117" t="str">
        <f t="shared" si="31"/>
        <v>23° PAVIMENTO</v>
      </c>
      <c r="C231" s="1117" t="s">
        <v>5191</v>
      </c>
      <c r="D231" s="1117" t="s">
        <v>19</v>
      </c>
      <c r="E231" s="1117" t="s">
        <v>5199</v>
      </c>
      <c r="F231" s="1118">
        <v>7</v>
      </c>
      <c r="G231" s="1118">
        <v>1</v>
      </c>
      <c r="H231" s="1118"/>
      <c r="I231" s="1120">
        <f t="shared" si="32"/>
        <v>7</v>
      </c>
      <c r="J231" s="1118" t="s">
        <v>2382</v>
      </c>
      <c r="K231" s="1121">
        <v>32</v>
      </c>
      <c r="L231" s="1122">
        <f>IF(SUM(F231:K231)=0,SUMIFS($L246:$L$631,$B246:$B$631,$B231,$A246:$A$631,$A231),I231*K231)</f>
        <v>224</v>
      </c>
      <c r="N231" s="1129"/>
      <c r="O231" s="1129"/>
      <c r="P231" s="1131"/>
      <c r="Q231" s="1131"/>
      <c r="R231" s="1129"/>
      <c r="S231" s="1131"/>
      <c r="T231" s="1131"/>
      <c r="U231" s="1131"/>
      <c r="V231" s="1131"/>
      <c r="W231" s="1131"/>
      <c r="X231" s="1131"/>
      <c r="Y231" s="1131"/>
      <c r="Z231" s="1131"/>
      <c r="AA231" s="1131"/>
      <c r="AB231" s="1131"/>
      <c r="AC231" s="1131"/>
      <c r="AD231" s="1131"/>
      <c r="AE231" s="1131"/>
      <c r="AF231" s="1131"/>
      <c r="AG231" s="1131"/>
      <c r="AH231" s="1131"/>
      <c r="AI231" s="1131"/>
      <c r="AK231"/>
      <c r="AL231"/>
    </row>
    <row r="232" spans="1:38" x14ac:dyDescent="0.2">
      <c r="A232" s="1117" t="str">
        <f t="shared" si="31"/>
        <v>TORRE</v>
      </c>
      <c r="B232" s="1117" t="str">
        <f t="shared" si="31"/>
        <v>23° PAVIMENTO</v>
      </c>
      <c r="C232" s="1117" t="s">
        <v>5191</v>
      </c>
      <c r="D232" s="1117" t="s">
        <v>19</v>
      </c>
      <c r="E232" s="1117" t="s">
        <v>5201</v>
      </c>
      <c r="F232" s="1118">
        <v>2</v>
      </c>
      <c r="G232" s="1118">
        <v>1</v>
      </c>
      <c r="H232" s="1118"/>
      <c r="I232" s="1120">
        <f t="shared" si="32"/>
        <v>2</v>
      </c>
      <c r="J232" s="1118" t="s">
        <v>2382</v>
      </c>
      <c r="K232" s="1121">
        <v>60.78</v>
      </c>
      <c r="L232" s="1122">
        <f>IF(SUM(F232:K232)=0,SUMIFS($L247:$L$631,$B247:$B$631,$B232,$A247:$A$631,$A232),I232*K232)</f>
        <v>121.56</v>
      </c>
      <c r="N232" s="1129"/>
      <c r="O232" s="1129"/>
      <c r="P232" s="1131"/>
      <c r="Q232" s="1131"/>
      <c r="R232" s="1129"/>
      <c r="S232" s="1131"/>
      <c r="T232" s="1131"/>
      <c r="U232" s="1131"/>
      <c r="V232" s="1131"/>
      <c r="W232" s="1131"/>
      <c r="X232" s="1131"/>
      <c r="Y232" s="1131"/>
      <c r="Z232" s="1131"/>
      <c r="AA232" s="1131"/>
      <c r="AB232" s="1131"/>
      <c r="AC232" s="1131"/>
      <c r="AD232" s="1131"/>
      <c r="AE232" s="1131"/>
      <c r="AF232" s="1131"/>
      <c r="AG232" s="1131"/>
      <c r="AH232" s="1131"/>
      <c r="AI232" s="1131"/>
      <c r="AK232"/>
      <c r="AL232"/>
    </row>
    <row r="233" spans="1:38" x14ac:dyDescent="0.2">
      <c r="A233" s="1117" t="str">
        <f t="shared" si="31"/>
        <v>TORRE</v>
      </c>
      <c r="B233" s="1117" t="str">
        <f t="shared" si="31"/>
        <v>23° PAVIMENTO</v>
      </c>
      <c r="C233" s="1117" t="s">
        <v>5191</v>
      </c>
      <c r="D233" s="1117" t="s">
        <v>19</v>
      </c>
      <c r="E233" s="1117" t="s">
        <v>5240</v>
      </c>
      <c r="F233" s="1118">
        <v>1</v>
      </c>
      <c r="G233" s="1118">
        <v>1</v>
      </c>
      <c r="H233" s="1118"/>
      <c r="I233" s="1120">
        <f t="shared" si="32"/>
        <v>1</v>
      </c>
      <c r="J233" s="1118" t="s">
        <v>2382</v>
      </c>
      <c r="K233" s="1121">
        <v>41</v>
      </c>
      <c r="L233" s="1122">
        <f>IF(SUM(F233:K233)=0,SUMIFS($L248:$L$631,$B248:$B$631,$B233,$A248:$A$631,$A233),I233*K233)</f>
        <v>41</v>
      </c>
      <c r="N233" s="1129"/>
      <c r="O233" s="1129"/>
      <c r="P233" s="1131"/>
      <c r="Q233" s="1131"/>
      <c r="R233" s="1129"/>
      <c r="S233" s="1131"/>
      <c r="T233" s="1131"/>
      <c r="U233" s="1131"/>
      <c r="V233" s="1131"/>
      <c r="W233" s="1131"/>
      <c r="X233" s="1131"/>
      <c r="Y233" s="1131"/>
      <c r="Z233" s="1131"/>
      <c r="AA233" s="1131"/>
      <c r="AB233" s="1131"/>
      <c r="AC233" s="1131"/>
      <c r="AD233" s="1131"/>
      <c r="AE233" s="1131"/>
      <c r="AF233" s="1131"/>
      <c r="AG233" s="1131"/>
      <c r="AH233" s="1131"/>
      <c r="AI233" s="1131"/>
      <c r="AK233"/>
      <c r="AL233"/>
    </row>
    <row r="234" spans="1:38" x14ac:dyDescent="0.2">
      <c r="A234" s="1117" t="str">
        <f t="shared" si="31"/>
        <v>TORRE</v>
      </c>
      <c r="B234" s="1117" t="str">
        <f t="shared" si="31"/>
        <v>23° PAVIMENTO</v>
      </c>
      <c r="C234" s="1117" t="s">
        <v>5191</v>
      </c>
      <c r="D234" s="1117" t="s">
        <v>19</v>
      </c>
      <c r="E234" s="1117" t="s">
        <v>5231</v>
      </c>
      <c r="F234" s="1118">
        <v>1</v>
      </c>
      <c r="G234" s="1118">
        <v>1</v>
      </c>
      <c r="H234" s="1118"/>
      <c r="I234" s="1120">
        <f t="shared" si="32"/>
        <v>1</v>
      </c>
      <c r="J234" s="1118" t="s">
        <v>2382</v>
      </c>
      <c r="K234" s="1121">
        <v>39.729999999999997</v>
      </c>
      <c r="L234" s="1122">
        <f>IF(SUM(F234:K234)=0,SUMIFS($L249:$L$631,$B249:$B$631,$B234,$A249:$A$631,$A234),I234*K234)</f>
        <v>39.729999999999997</v>
      </c>
      <c r="N234" s="1129"/>
      <c r="O234" s="1129"/>
      <c r="P234" s="1131"/>
      <c r="Q234" s="1131"/>
      <c r="R234" s="1129"/>
      <c r="S234" s="1131"/>
      <c r="T234" s="1131"/>
      <c r="U234" s="1131"/>
      <c r="V234" s="1131"/>
      <c r="W234" s="1131"/>
      <c r="X234" s="1131"/>
      <c r="Y234" s="1131"/>
      <c r="Z234" s="1131"/>
      <c r="AA234" s="1131"/>
      <c r="AB234" s="1131"/>
      <c r="AC234" s="1131"/>
      <c r="AD234" s="1131"/>
      <c r="AE234" s="1131"/>
      <c r="AF234" s="1131"/>
      <c r="AG234" s="1131"/>
      <c r="AH234" s="1131"/>
      <c r="AI234" s="1131"/>
      <c r="AK234"/>
      <c r="AL234"/>
    </row>
    <row r="235" spans="1:38" x14ac:dyDescent="0.2">
      <c r="A235" s="1117" t="str">
        <f t="shared" si="31"/>
        <v>TORRE</v>
      </c>
      <c r="B235" s="1117" t="str">
        <f t="shared" si="31"/>
        <v>23° PAVIMENTO</v>
      </c>
      <c r="C235" s="1117" t="s">
        <v>5191</v>
      </c>
      <c r="D235" s="1117" t="s">
        <v>19</v>
      </c>
      <c r="E235" s="1117" t="s">
        <v>5202</v>
      </c>
      <c r="F235" s="1118">
        <v>2</v>
      </c>
      <c r="G235" s="1118">
        <v>1</v>
      </c>
      <c r="H235" s="1118"/>
      <c r="I235" s="1120">
        <f t="shared" si="32"/>
        <v>2</v>
      </c>
      <c r="J235" s="1118" t="s">
        <v>2382</v>
      </c>
      <c r="K235" s="1121">
        <v>41</v>
      </c>
      <c r="L235" s="1122">
        <f>IF(SUM(F235:K235)=0,SUMIFS($L250:$L$631,$B250:$B$631,$B235,$A250:$A$631,$A235),I235*K235)</f>
        <v>82</v>
      </c>
      <c r="N235" s="1129"/>
      <c r="O235" s="1129"/>
      <c r="P235" s="1131"/>
      <c r="Q235" s="1131"/>
      <c r="R235" s="1129"/>
      <c r="S235" s="1131"/>
      <c r="T235" s="1131"/>
      <c r="U235" s="1131"/>
      <c r="V235" s="1131"/>
      <c r="W235" s="1131"/>
      <c r="X235" s="1131"/>
      <c r="Y235" s="1131"/>
      <c r="Z235" s="1131"/>
      <c r="AA235" s="1131"/>
      <c r="AB235" s="1131"/>
      <c r="AC235" s="1131"/>
      <c r="AD235" s="1131"/>
      <c r="AE235" s="1131"/>
      <c r="AF235" s="1131"/>
      <c r="AG235" s="1131"/>
      <c r="AH235" s="1131"/>
      <c r="AI235" s="1131"/>
      <c r="AK235"/>
      <c r="AL235"/>
    </row>
    <row r="236" spans="1:38" x14ac:dyDescent="0.2">
      <c r="A236" s="1117" t="str">
        <f t="shared" si="31"/>
        <v>TORRE</v>
      </c>
      <c r="B236" s="1117" t="str">
        <f t="shared" si="31"/>
        <v>23° PAVIMENTO</v>
      </c>
      <c r="C236" s="1117" t="s">
        <v>5191</v>
      </c>
      <c r="D236" s="1117" t="s">
        <v>19</v>
      </c>
      <c r="E236" s="1117" t="s">
        <v>5243</v>
      </c>
      <c r="F236" s="1118">
        <v>2</v>
      </c>
      <c r="G236" s="1118">
        <v>1</v>
      </c>
      <c r="H236" s="1118"/>
      <c r="I236" s="1120">
        <f t="shared" si="32"/>
        <v>2</v>
      </c>
      <c r="J236" s="1118" t="s">
        <v>2382</v>
      </c>
      <c r="K236" s="1121">
        <v>27.06</v>
      </c>
      <c r="L236" s="1122">
        <f>IF(SUM(F236:K236)=0,SUMIFS($L251:$L$631,$B251:$B$631,$B236,$A251:$A$631,$A236),I236*K236)</f>
        <v>54.12</v>
      </c>
      <c r="N236" s="1129"/>
      <c r="O236" s="1129"/>
      <c r="P236" s="1131"/>
      <c r="Q236" s="1131"/>
      <c r="R236" s="1129"/>
      <c r="S236" s="1131"/>
      <c r="T236" s="1131"/>
      <c r="U236" s="1131"/>
      <c r="V236" s="1131"/>
      <c r="W236" s="1131"/>
      <c r="X236" s="1131"/>
      <c r="Y236" s="1131"/>
      <c r="Z236" s="1131"/>
      <c r="AA236" s="1131"/>
      <c r="AB236" s="1131"/>
      <c r="AC236" s="1131"/>
      <c r="AD236" s="1131"/>
      <c r="AE236" s="1131"/>
      <c r="AF236" s="1131"/>
      <c r="AG236" s="1131"/>
      <c r="AH236" s="1131"/>
      <c r="AI236" s="1131"/>
      <c r="AK236"/>
      <c r="AL236"/>
    </row>
    <row r="237" spans="1:38" x14ac:dyDescent="0.2">
      <c r="A237" s="1117" t="str">
        <f t="shared" si="31"/>
        <v>TORRE</v>
      </c>
      <c r="B237" s="1117" t="str">
        <f t="shared" si="31"/>
        <v>23° PAVIMENTO</v>
      </c>
      <c r="C237" s="1117" t="s">
        <v>5191</v>
      </c>
      <c r="D237" s="1117" t="s">
        <v>19</v>
      </c>
      <c r="E237" s="1117" t="s">
        <v>5241</v>
      </c>
      <c r="F237" s="1118">
        <v>1</v>
      </c>
      <c r="G237" s="1118">
        <v>1</v>
      </c>
      <c r="H237" s="1118"/>
      <c r="I237" s="1120">
        <f t="shared" si="32"/>
        <v>1</v>
      </c>
      <c r="J237" s="1118" t="s">
        <v>2382</v>
      </c>
      <c r="K237" s="1121">
        <v>24.9</v>
      </c>
      <c r="L237" s="1122">
        <f>IF(SUM(F237:K237)=0,SUMIFS($L269:$L$631,$B269:$B$631,$B237,$A269:$A$631,$A237),I237*K237)</f>
        <v>24.9</v>
      </c>
      <c r="N237" s="1129"/>
      <c r="O237" s="1129"/>
      <c r="P237" s="1131"/>
      <c r="Q237" s="1131"/>
      <c r="R237" s="1129"/>
      <c r="S237" s="1131"/>
      <c r="T237" s="1131"/>
      <c r="U237" s="1131"/>
      <c r="V237" s="1131"/>
      <c r="W237" s="1131"/>
      <c r="X237" s="1131"/>
      <c r="Y237" s="1131"/>
      <c r="Z237" s="1131"/>
      <c r="AA237" s="1131"/>
      <c r="AB237" s="1131"/>
      <c r="AC237" s="1131"/>
      <c r="AD237" s="1131"/>
      <c r="AE237" s="1131"/>
      <c r="AF237" s="1131"/>
      <c r="AG237" s="1131"/>
      <c r="AH237" s="1131"/>
      <c r="AI237" s="1131"/>
      <c r="AK237"/>
      <c r="AL237"/>
    </row>
    <row r="238" spans="1:38" x14ac:dyDescent="0.2">
      <c r="A238" s="1117" t="str">
        <f t="shared" si="31"/>
        <v>TORRE</v>
      </c>
      <c r="B238" s="1117" t="str">
        <f t="shared" si="31"/>
        <v>23° PAVIMENTO</v>
      </c>
      <c r="C238" s="1117" t="s">
        <v>5191</v>
      </c>
      <c r="D238" s="1117" t="s">
        <v>19</v>
      </c>
      <c r="E238" s="1117" t="s">
        <v>5232</v>
      </c>
      <c r="F238" s="1118">
        <v>2</v>
      </c>
      <c r="G238" s="1118">
        <v>1</v>
      </c>
      <c r="H238" s="1118"/>
      <c r="I238" s="1120">
        <f t="shared" si="32"/>
        <v>2</v>
      </c>
      <c r="J238" s="1118" t="s">
        <v>2382</v>
      </c>
      <c r="K238" s="1121">
        <v>31</v>
      </c>
      <c r="L238" s="1122">
        <f>IF(SUM(F238:K238)=0,SUMIFS($L269:$L$631,$B269:$B$631,$B238,$A269:$A$631,$A238),I238*K238)</f>
        <v>62</v>
      </c>
      <c r="N238" s="1129"/>
      <c r="O238" s="1129"/>
      <c r="P238" s="1131"/>
      <c r="Q238" s="1131"/>
      <c r="R238" s="1129"/>
      <c r="S238" s="1131"/>
      <c r="T238" s="1131"/>
      <c r="U238" s="1131"/>
      <c r="V238" s="1131"/>
      <c r="W238" s="1131"/>
      <c r="X238" s="1131"/>
      <c r="Y238" s="1131"/>
      <c r="Z238" s="1131"/>
      <c r="AA238" s="1131"/>
      <c r="AB238" s="1131"/>
      <c r="AC238" s="1131"/>
      <c r="AD238" s="1131"/>
      <c r="AE238" s="1131"/>
      <c r="AF238" s="1131"/>
      <c r="AG238" s="1131"/>
      <c r="AH238" s="1131"/>
      <c r="AI238" s="1131"/>
      <c r="AK238"/>
      <c r="AL238"/>
    </row>
    <row r="239" spans="1:38" x14ac:dyDescent="0.2">
      <c r="A239" s="1117" t="str">
        <f t="shared" si="31"/>
        <v>TORRE</v>
      </c>
      <c r="B239" s="1117" t="str">
        <f t="shared" si="31"/>
        <v>23° PAVIMENTO</v>
      </c>
      <c r="C239" s="1117" t="s">
        <v>5191</v>
      </c>
      <c r="D239" s="1117" t="s">
        <v>19</v>
      </c>
      <c r="E239" s="1117" t="s">
        <v>5233</v>
      </c>
      <c r="F239" s="1118">
        <v>2</v>
      </c>
      <c r="G239" s="1118">
        <v>1</v>
      </c>
      <c r="H239" s="1118"/>
      <c r="I239" s="1120">
        <f t="shared" si="32"/>
        <v>2</v>
      </c>
      <c r="J239" s="1118" t="s">
        <v>2382</v>
      </c>
      <c r="K239" s="1121">
        <v>13</v>
      </c>
      <c r="L239" s="1122">
        <f>IF(SUM(F239:K239)=0,SUMIFS($L270:$L$631,$B270:$B$631,$B239,$A270:$A$631,$A239),I239*K239)</f>
        <v>26</v>
      </c>
      <c r="N239" s="1129"/>
      <c r="O239" s="1129"/>
      <c r="P239" s="1131"/>
      <c r="Q239" s="1131"/>
      <c r="R239" s="1129"/>
      <c r="S239" s="1131"/>
      <c r="T239" s="1131"/>
      <c r="U239" s="1131"/>
      <c r="V239" s="1131"/>
      <c r="W239" s="1131"/>
      <c r="X239" s="1131"/>
      <c r="Y239" s="1131"/>
      <c r="Z239" s="1131"/>
      <c r="AA239" s="1131"/>
      <c r="AB239" s="1131"/>
      <c r="AC239" s="1131"/>
      <c r="AD239" s="1131"/>
      <c r="AE239" s="1131"/>
      <c r="AF239" s="1131"/>
      <c r="AG239" s="1131"/>
      <c r="AH239" s="1131"/>
      <c r="AI239" s="1131"/>
      <c r="AK239"/>
      <c r="AL239"/>
    </row>
    <row r="240" spans="1:38" x14ac:dyDescent="0.2">
      <c r="A240" s="1117" t="str">
        <f t="shared" si="31"/>
        <v>TORRE</v>
      </c>
      <c r="B240" s="1117" t="str">
        <f t="shared" si="31"/>
        <v>23° PAVIMENTO</v>
      </c>
      <c r="C240" s="1117" t="s">
        <v>5191</v>
      </c>
      <c r="D240" s="1117" t="s">
        <v>19</v>
      </c>
      <c r="E240" s="1117" t="s">
        <v>5234</v>
      </c>
      <c r="F240" s="1118">
        <v>1</v>
      </c>
      <c r="G240" s="1118">
        <v>1</v>
      </c>
      <c r="H240" s="1118"/>
      <c r="I240" s="1120">
        <f t="shared" si="32"/>
        <v>1</v>
      </c>
      <c r="J240" s="1118" t="s">
        <v>2382</v>
      </c>
      <c r="K240" s="1121">
        <v>15.5</v>
      </c>
      <c r="L240" s="1122">
        <f>IF(SUM(F240:K240)=0,SUMIFS($L271:$L$631,$B271:$B$631,$B240,$A271:$A$631,$A240),I240*K240)</f>
        <v>15.5</v>
      </c>
      <c r="N240" s="1129"/>
      <c r="O240" s="1129"/>
      <c r="P240" s="1131"/>
      <c r="Q240" s="1131"/>
      <c r="R240" s="1129"/>
      <c r="S240" s="1131"/>
      <c r="T240" s="1131"/>
      <c r="U240" s="1131"/>
      <c r="V240" s="1131"/>
      <c r="W240" s="1131"/>
      <c r="X240" s="1131"/>
      <c r="Y240" s="1131"/>
      <c r="Z240" s="1131"/>
      <c r="AA240" s="1131"/>
      <c r="AB240" s="1131"/>
      <c r="AC240" s="1131"/>
      <c r="AD240" s="1131"/>
      <c r="AE240" s="1131"/>
      <c r="AF240" s="1131"/>
      <c r="AG240" s="1131"/>
      <c r="AH240" s="1131"/>
      <c r="AI240" s="1131"/>
      <c r="AK240"/>
      <c r="AL240"/>
    </row>
    <row r="241" spans="1:38" x14ac:dyDescent="0.2">
      <c r="A241" s="1117" t="str">
        <f t="shared" si="31"/>
        <v>TORRE</v>
      </c>
      <c r="B241" s="1117" t="str">
        <f t="shared" si="31"/>
        <v>23° PAVIMENTO</v>
      </c>
      <c r="C241" s="1117" t="s">
        <v>5191</v>
      </c>
      <c r="D241" s="1117" t="s">
        <v>19</v>
      </c>
      <c r="E241" s="1117" t="s">
        <v>5207</v>
      </c>
      <c r="F241" s="1118">
        <v>1</v>
      </c>
      <c r="G241" s="1118">
        <v>1</v>
      </c>
      <c r="H241" s="1118"/>
      <c r="I241" s="1120">
        <f t="shared" si="32"/>
        <v>1</v>
      </c>
      <c r="J241" s="1118" t="s">
        <v>2382</v>
      </c>
      <c r="K241" s="1121">
        <v>49.44</v>
      </c>
      <c r="L241" s="1122">
        <f>IF(SUM(F241:K241)=0,SUMIFS($L272:$L$631,$B272:$B$631,$B241,$A272:$A$631,$A241),I241*K241)</f>
        <v>49.44</v>
      </c>
      <c r="N241" s="1129"/>
      <c r="O241" s="1129"/>
      <c r="P241" s="1131"/>
      <c r="Q241" s="1131"/>
      <c r="R241" s="1129"/>
      <c r="S241" s="1131"/>
      <c r="T241" s="1131"/>
      <c r="U241" s="1131"/>
      <c r="V241" s="1131"/>
      <c r="W241" s="1131"/>
      <c r="X241" s="1131"/>
      <c r="Y241" s="1131"/>
      <c r="Z241" s="1131"/>
      <c r="AA241" s="1131"/>
      <c r="AB241" s="1131"/>
      <c r="AC241" s="1131"/>
      <c r="AD241" s="1131"/>
      <c r="AE241" s="1131"/>
      <c r="AF241" s="1131"/>
      <c r="AG241" s="1131"/>
      <c r="AH241" s="1131"/>
      <c r="AI241" s="1131"/>
      <c r="AK241"/>
      <c r="AL241"/>
    </row>
    <row r="242" spans="1:38" x14ac:dyDescent="0.2">
      <c r="A242" s="1117" t="str">
        <f t="shared" si="31"/>
        <v>TORRE</v>
      </c>
      <c r="B242" s="1117" t="str">
        <f t="shared" si="31"/>
        <v>23° PAVIMENTO</v>
      </c>
      <c r="C242" s="1117" t="s">
        <v>5191</v>
      </c>
      <c r="D242" s="1117" t="s">
        <v>19</v>
      </c>
      <c r="E242" s="1117" t="s">
        <v>5211</v>
      </c>
      <c r="F242" s="1118">
        <v>1</v>
      </c>
      <c r="G242" s="1118">
        <v>1</v>
      </c>
      <c r="H242" s="1118"/>
      <c r="I242" s="1120">
        <f t="shared" si="32"/>
        <v>1</v>
      </c>
      <c r="J242" s="1118" t="s">
        <v>2382</v>
      </c>
      <c r="K242" s="1121">
        <v>66</v>
      </c>
      <c r="L242" s="1122">
        <f>IF(SUM(F242:K242)=0,SUMIFS($L272:$L$631,$B272:$B$631,$B242,$A272:$A$631,$A242),I242*K242)</f>
        <v>66</v>
      </c>
      <c r="N242" s="1129"/>
      <c r="O242" s="1129"/>
      <c r="P242" s="1131"/>
      <c r="Q242" s="1131"/>
      <c r="R242" s="1129"/>
      <c r="S242" s="1131"/>
      <c r="T242" s="1131"/>
      <c r="U242" s="1131"/>
      <c r="V242" s="1131"/>
      <c r="W242" s="1131"/>
      <c r="X242" s="1131"/>
      <c r="Y242" s="1131"/>
      <c r="Z242" s="1131"/>
      <c r="AA242" s="1131"/>
      <c r="AB242" s="1131"/>
      <c r="AC242" s="1131"/>
      <c r="AD242" s="1131"/>
      <c r="AE242" s="1131"/>
      <c r="AF242" s="1131"/>
      <c r="AG242" s="1131"/>
      <c r="AH242" s="1131"/>
      <c r="AI242" s="1131"/>
      <c r="AK242"/>
      <c r="AL242"/>
    </row>
    <row r="243" spans="1:38" x14ac:dyDescent="0.2">
      <c r="A243" s="1117" t="str">
        <f t="shared" si="31"/>
        <v>TORRE</v>
      </c>
      <c r="B243" s="1117" t="str">
        <f t="shared" si="31"/>
        <v>23° PAVIMENTO</v>
      </c>
      <c r="C243" s="1117" t="s">
        <v>5191</v>
      </c>
      <c r="D243" s="1117" t="s">
        <v>19</v>
      </c>
      <c r="E243" s="1117" t="s">
        <v>5235</v>
      </c>
      <c r="F243" s="1118">
        <v>2</v>
      </c>
      <c r="G243" s="1118">
        <v>1</v>
      </c>
      <c r="H243" s="1118"/>
      <c r="I243" s="1120">
        <f t="shared" si="32"/>
        <v>2</v>
      </c>
      <c r="J243" s="1118" t="s">
        <v>2382</v>
      </c>
      <c r="K243" s="1121">
        <v>69</v>
      </c>
      <c r="L243" s="1122">
        <f>IF(SUM(F243:K243)=0,SUMIFS($L272:$L$631,$B272:$B$631,$B243,$A272:$A$631,$A243),I243*K243)</f>
        <v>138</v>
      </c>
      <c r="N243" s="1129"/>
      <c r="O243" s="1129"/>
      <c r="P243" s="1131"/>
      <c r="Q243" s="1131"/>
      <c r="R243" s="1129"/>
      <c r="S243" s="1131"/>
      <c r="T243" s="1131"/>
      <c r="U243" s="1131"/>
      <c r="V243" s="1131"/>
      <c r="W243" s="1131"/>
      <c r="X243" s="1131"/>
      <c r="Y243" s="1131"/>
      <c r="Z243" s="1131"/>
      <c r="AA243" s="1131"/>
      <c r="AB243" s="1131"/>
      <c r="AC243" s="1131"/>
      <c r="AD243" s="1131"/>
      <c r="AE243" s="1131"/>
      <c r="AF243" s="1131"/>
      <c r="AG243" s="1131"/>
      <c r="AH243" s="1131"/>
      <c r="AI243" s="1131"/>
      <c r="AK243"/>
      <c r="AL243"/>
    </row>
    <row r="244" spans="1:38" x14ac:dyDescent="0.2">
      <c r="A244" s="1117" t="str">
        <f t="shared" si="31"/>
        <v>TORRE</v>
      </c>
      <c r="B244" s="1117" t="str">
        <f t="shared" si="31"/>
        <v>23° PAVIMENTO</v>
      </c>
      <c r="C244" s="1117" t="s">
        <v>5191</v>
      </c>
      <c r="D244" s="1117" t="s">
        <v>5212</v>
      </c>
      <c r="E244" s="1117" t="s">
        <v>5236</v>
      </c>
      <c r="F244" s="1118">
        <v>1</v>
      </c>
      <c r="G244" s="1118">
        <v>1</v>
      </c>
      <c r="H244" s="1118"/>
      <c r="I244" s="1120">
        <f t="shared" si="32"/>
        <v>1</v>
      </c>
      <c r="J244" s="1118" t="s">
        <v>2382</v>
      </c>
      <c r="K244" s="1121">
        <v>705</v>
      </c>
      <c r="L244" s="1122">
        <f>IF(SUM(F244:K244)=0,SUMIFS($L272:$L$631,$B272:$B$631,$B244,$A272:$A$631,$A244),I244*K244)</f>
        <v>705</v>
      </c>
      <c r="N244" s="1129"/>
      <c r="O244" s="1129"/>
      <c r="P244" s="1131"/>
      <c r="Q244" s="1131"/>
      <c r="R244" s="1129"/>
      <c r="S244" s="1131"/>
      <c r="T244" s="1131"/>
      <c r="U244" s="1131"/>
      <c r="V244" s="1131"/>
      <c r="W244" s="1131"/>
      <c r="X244" s="1131"/>
      <c r="Y244" s="1131"/>
      <c r="Z244" s="1131"/>
      <c r="AA244" s="1131"/>
      <c r="AB244" s="1131"/>
      <c r="AC244" s="1131"/>
      <c r="AD244" s="1131"/>
      <c r="AE244" s="1131"/>
      <c r="AF244" s="1131"/>
      <c r="AG244" s="1131"/>
      <c r="AH244" s="1131"/>
      <c r="AI244" s="1131"/>
      <c r="AK244"/>
      <c r="AL244"/>
    </row>
    <row r="245" spans="1:38" ht="15" thickBot="1" x14ac:dyDescent="0.25">
      <c r="A245" s="1117" t="str">
        <f t="shared" si="31"/>
        <v>TORRE</v>
      </c>
      <c r="B245" s="1117" t="str">
        <f t="shared" si="31"/>
        <v>23° PAVIMENTO</v>
      </c>
      <c r="C245" s="1117" t="s">
        <v>5191</v>
      </c>
      <c r="D245" s="1117" t="s">
        <v>19</v>
      </c>
      <c r="E245" s="1117" t="s">
        <v>5237</v>
      </c>
      <c r="F245" s="1118">
        <v>1</v>
      </c>
      <c r="G245" s="1118">
        <v>1</v>
      </c>
      <c r="H245" s="1118"/>
      <c r="I245" s="1120">
        <f t="shared" si="32"/>
        <v>1</v>
      </c>
      <c r="J245" s="1118" t="s">
        <v>2382</v>
      </c>
      <c r="K245" s="1121">
        <v>351</v>
      </c>
      <c r="L245" s="1122">
        <f>IF(SUM(F245:K245)=0,SUMIFS($L272:$L$631,$B272:$B$631,$B245,$A272:$A$631,$A245),I245*K245)</f>
        <v>351</v>
      </c>
      <c r="N245" s="1129"/>
      <c r="O245" s="1129"/>
      <c r="P245" s="1131"/>
      <c r="Q245" s="1131"/>
      <c r="R245" s="1129"/>
      <c r="S245" s="1131"/>
      <c r="T245" s="1131"/>
      <c r="U245" s="1131"/>
      <c r="V245" s="1131"/>
      <c r="W245" s="1131"/>
      <c r="X245" s="1131"/>
      <c r="Y245" s="1131"/>
      <c r="Z245" s="1131"/>
      <c r="AA245" s="1131"/>
      <c r="AB245" s="1131"/>
      <c r="AC245" s="1131"/>
      <c r="AD245" s="1131"/>
      <c r="AE245" s="1131"/>
      <c r="AF245" s="1131"/>
      <c r="AG245" s="1131"/>
      <c r="AH245" s="1131"/>
      <c r="AI245" s="1131"/>
      <c r="AK245"/>
      <c r="AL245"/>
    </row>
    <row r="246" spans="1:38" ht="15" thickTop="1" x14ac:dyDescent="0.2">
      <c r="A246" s="1133" t="s">
        <v>4229</v>
      </c>
      <c r="B246" s="1133" t="s">
        <v>4248</v>
      </c>
      <c r="C246" s="1134"/>
      <c r="D246" s="1135"/>
      <c r="E246" s="1135"/>
      <c r="F246" s="1136"/>
      <c r="G246" s="1136"/>
      <c r="H246" s="1136"/>
      <c r="I246" s="1137"/>
      <c r="J246" s="1136"/>
      <c r="K246" s="1138"/>
      <c r="L246" s="1139">
        <f>IF(SUM(F246:K246)=0,SUMIFS($L247:$L$631,$B247:$B$631,$B246,$A247:$A$631,$A246),I246*K246)</f>
        <v>96888.74</v>
      </c>
      <c r="N246" s="1129"/>
      <c r="O246" s="1129"/>
      <c r="P246" s="1131"/>
      <c r="Q246" s="1131"/>
      <c r="R246" s="1129"/>
      <c r="S246" s="1131"/>
      <c r="T246" s="1131"/>
      <c r="U246" s="1131"/>
      <c r="V246" s="1131"/>
      <c r="W246" s="1131"/>
      <c r="X246" s="1131"/>
      <c r="Y246" s="1131"/>
      <c r="Z246" s="1131"/>
      <c r="AA246" s="1131"/>
      <c r="AB246" s="1131"/>
      <c r="AC246" s="1131"/>
      <c r="AD246" s="1131"/>
      <c r="AE246" s="1131"/>
      <c r="AF246" s="1131"/>
      <c r="AG246" s="1131"/>
      <c r="AH246" s="1131"/>
      <c r="AI246" s="1131"/>
      <c r="AK246"/>
      <c r="AL246"/>
    </row>
    <row r="247" spans="1:38" x14ac:dyDescent="0.2">
      <c r="A247" s="1117" t="str">
        <f t="shared" ref="A247:B251" si="33">A246</f>
        <v>TORRE</v>
      </c>
      <c r="B247" s="1117" t="str">
        <f t="shared" si="33"/>
        <v>PENTHOUSE (TIPO)</v>
      </c>
      <c r="C247" s="1117" t="s">
        <v>5191</v>
      </c>
      <c r="D247" s="1117" t="s">
        <v>19</v>
      </c>
      <c r="E247" s="1117" t="s">
        <v>5192</v>
      </c>
      <c r="F247" s="1118">
        <v>15</v>
      </c>
      <c r="G247" s="1118">
        <v>13</v>
      </c>
      <c r="H247" s="1118">
        <v>0</v>
      </c>
      <c r="I247" s="1120">
        <f t="shared" ref="I247:I268" si="34">(F247+H247*F247)*G247</f>
        <v>195</v>
      </c>
      <c r="J247" s="1118" t="s">
        <v>788</v>
      </c>
      <c r="K247" s="1121">
        <v>94</v>
      </c>
      <c r="L247" s="1122">
        <f>IF(SUM(F247:K247)=0,SUMIFS($L248:$L$631,$B248:$B$631,$B247,$A248:$A$631,$A247),I247*K247)</f>
        <v>18330</v>
      </c>
      <c r="N247" s="1129"/>
      <c r="O247" s="1129"/>
      <c r="P247" s="1131"/>
      <c r="Q247" s="1131"/>
      <c r="R247" s="1129"/>
      <c r="S247" s="1131"/>
      <c r="T247" s="1131"/>
      <c r="U247" s="1131"/>
      <c r="V247" s="1131"/>
      <c r="W247" s="1131"/>
      <c r="X247" s="1131"/>
      <c r="Y247" s="1131"/>
      <c r="Z247" s="1131"/>
      <c r="AA247" s="1131"/>
      <c r="AB247" s="1131"/>
      <c r="AC247" s="1131"/>
      <c r="AD247" s="1131"/>
      <c r="AE247" s="1131"/>
      <c r="AF247" s="1131"/>
      <c r="AG247" s="1131"/>
      <c r="AH247" s="1131"/>
      <c r="AI247" s="1131"/>
      <c r="AK247"/>
      <c r="AL247"/>
    </row>
    <row r="248" spans="1:38" x14ac:dyDescent="0.2">
      <c r="A248" s="1117" t="str">
        <f t="shared" si="33"/>
        <v>TORRE</v>
      </c>
      <c r="B248" s="1117" t="str">
        <f t="shared" si="33"/>
        <v>PENTHOUSE (TIPO)</v>
      </c>
      <c r="C248" s="1117" t="s">
        <v>5191</v>
      </c>
      <c r="D248" s="1117" t="s">
        <v>19</v>
      </c>
      <c r="E248" s="1117" t="s">
        <v>5193</v>
      </c>
      <c r="F248" s="1118">
        <v>0.2</v>
      </c>
      <c r="G248" s="1118">
        <v>13</v>
      </c>
      <c r="H248" s="1118">
        <v>0</v>
      </c>
      <c r="I248" s="1120">
        <f t="shared" si="34"/>
        <v>2.6</v>
      </c>
      <c r="J248" s="1118" t="s">
        <v>788</v>
      </c>
      <c r="K248" s="1121">
        <v>157</v>
      </c>
      <c r="L248" s="1122">
        <f>IF(SUM(F248:K248)=0,SUMIFS($L249:$L$631,$B249:$B$631,$B248,$A249:$A$631,$A248),I248*K248)</f>
        <v>408.2</v>
      </c>
      <c r="N248" s="1129"/>
      <c r="O248" s="1129"/>
      <c r="P248" s="1131"/>
      <c r="Q248" s="1131"/>
      <c r="R248" s="1129"/>
      <c r="S248" s="1131"/>
      <c r="T248" s="1131"/>
      <c r="U248" s="1131"/>
      <c r="V248" s="1131"/>
      <c r="W248" s="1131"/>
      <c r="X248" s="1131"/>
      <c r="Y248" s="1131"/>
      <c r="Z248" s="1131"/>
      <c r="AA248" s="1131"/>
      <c r="AB248" s="1131"/>
      <c r="AC248" s="1131"/>
      <c r="AD248" s="1131"/>
      <c r="AE248" s="1131"/>
      <c r="AF248" s="1131"/>
      <c r="AG248" s="1131"/>
      <c r="AH248" s="1131"/>
      <c r="AI248" s="1131"/>
      <c r="AK248"/>
      <c r="AL248"/>
    </row>
    <row r="249" spans="1:38" x14ac:dyDescent="0.2">
      <c r="A249" s="1117" t="str">
        <f t="shared" si="33"/>
        <v>TORRE</v>
      </c>
      <c r="B249" s="1117" t="str">
        <f t="shared" si="33"/>
        <v>PENTHOUSE (TIPO)</v>
      </c>
      <c r="C249" s="1117" t="s">
        <v>5191</v>
      </c>
      <c r="D249" s="1117" t="s">
        <v>19</v>
      </c>
      <c r="E249" s="1117" t="s">
        <v>5194</v>
      </c>
      <c r="F249" s="1118">
        <v>13.7</v>
      </c>
      <c r="G249" s="1118">
        <v>13</v>
      </c>
      <c r="H249" s="1118"/>
      <c r="I249" s="1120">
        <f t="shared" si="34"/>
        <v>178.1</v>
      </c>
      <c r="J249" s="1118" t="s">
        <v>788</v>
      </c>
      <c r="K249" s="1121">
        <v>210</v>
      </c>
      <c r="L249" s="1122">
        <f>IF(SUM(F249:K249)=0,SUMIFS($L250:$L$631,$B250:$B$631,$B249,$A250:$A$631,$A249),I249*K249)</f>
        <v>37401</v>
      </c>
      <c r="N249" s="1129"/>
      <c r="O249" s="1129"/>
      <c r="P249" s="1131"/>
      <c r="Q249" s="1131"/>
      <c r="R249" s="1129"/>
      <c r="S249" s="1131"/>
      <c r="T249" s="1131"/>
      <c r="U249" s="1131"/>
      <c r="V249" s="1131"/>
      <c r="W249" s="1131"/>
      <c r="X249" s="1131"/>
      <c r="Y249" s="1131"/>
      <c r="Z249" s="1131"/>
      <c r="AA249" s="1131"/>
      <c r="AB249" s="1131"/>
      <c r="AC249" s="1131"/>
      <c r="AD249" s="1131"/>
      <c r="AE249" s="1131"/>
      <c r="AF249" s="1131"/>
      <c r="AG249" s="1131"/>
      <c r="AH249" s="1131"/>
      <c r="AI249" s="1131"/>
      <c r="AK249"/>
      <c r="AL249"/>
    </row>
    <row r="250" spans="1:38" x14ac:dyDescent="0.2">
      <c r="A250" s="1117" t="str">
        <f t="shared" si="33"/>
        <v>TORRE</v>
      </c>
      <c r="B250" s="1117" t="str">
        <f t="shared" si="33"/>
        <v>PENTHOUSE (TIPO)</v>
      </c>
      <c r="C250" s="1117" t="s">
        <v>5191</v>
      </c>
      <c r="D250" s="1117" t="s">
        <v>19</v>
      </c>
      <c r="E250" s="1117" t="s">
        <v>5242</v>
      </c>
      <c r="F250" s="1118">
        <v>3.15</v>
      </c>
      <c r="G250" s="1118">
        <v>13</v>
      </c>
      <c r="H250" s="1118"/>
      <c r="I250" s="1120">
        <f t="shared" si="34"/>
        <v>40.949999999999996</v>
      </c>
      <c r="J250" s="1118" t="s">
        <v>788</v>
      </c>
      <c r="K250" s="1121">
        <v>290</v>
      </c>
      <c r="L250" s="1122">
        <f>IF(SUM(F250:K250)=0,SUMIFS($L251:$L$631,$B251:$B$631,$B250,$A251:$A$631,$A250),I250*K250)</f>
        <v>11875.499999999998</v>
      </c>
      <c r="N250" s="1129"/>
      <c r="O250" s="1129"/>
      <c r="P250" s="1131"/>
      <c r="Q250" s="1131"/>
      <c r="R250" s="1129"/>
      <c r="S250" s="1131"/>
      <c r="T250" s="1131"/>
      <c r="U250" s="1131"/>
      <c r="V250" s="1131"/>
      <c r="W250" s="1131"/>
      <c r="X250" s="1131"/>
      <c r="Y250" s="1131"/>
      <c r="Z250" s="1131"/>
      <c r="AA250" s="1131"/>
      <c r="AB250" s="1131"/>
      <c r="AC250" s="1131"/>
      <c r="AD250" s="1131"/>
      <c r="AE250" s="1131"/>
      <c r="AF250" s="1131"/>
      <c r="AG250" s="1131"/>
      <c r="AH250" s="1131"/>
      <c r="AI250" s="1131"/>
      <c r="AK250"/>
      <c r="AL250"/>
    </row>
    <row r="251" spans="1:38" x14ac:dyDescent="0.2">
      <c r="A251" s="1117" t="str">
        <f t="shared" si="33"/>
        <v>TORRE</v>
      </c>
      <c r="B251" s="1117" t="str">
        <f t="shared" si="33"/>
        <v>PENTHOUSE (TIPO)</v>
      </c>
      <c r="C251" s="1117" t="s">
        <v>5191</v>
      </c>
      <c r="D251" s="1117" t="s">
        <v>19</v>
      </c>
      <c r="E251" s="1117" t="s">
        <v>5228</v>
      </c>
      <c r="F251" s="1118">
        <v>4.4000000000000004</v>
      </c>
      <c r="G251" s="1118">
        <v>13</v>
      </c>
      <c r="H251" s="1118"/>
      <c r="I251" s="1120">
        <f t="shared" si="34"/>
        <v>57.2</v>
      </c>
      <c r="J251" s="1118" t="s">
        <v>788</v>
      </c>
      <c r="K251" s="1121">
        <v>30</v>
      </c>
      <c r="L251" s="1122">
        <f>IF(SUM(F251:K251)=0,SUMIFS($L269:$L$631,$B269:$B$631,$B251,$A269:$A$631,$A251),I251*K251)</f>
        <v>1716</v>
      </c>
      <c r="N251" s="1129"/>
      <c r="O251" s="1129"/>
      <c r="P251" s="1131"/>
      <c r="Q251" s="1131"/>
      <c r="R251" s="1129"/>
      <c r="S251" s="1131"/>
      <c r="T251" s="1131"/>
      <c r="U251" s="1131"/>
      <c r="V251" s="1131"/>
      <c r="W251" s="1131"/>
      <c r="X251" s="1131"/>
      <c r="Y251" s="1131"/>
      <c r="Z251" s="1131"/>
      <c r="AA251" s="1131"/>
      <c r="AB251" s="1131"/>
      <c r="AC251" s="1131"/>
      <c r="AD251" s="1131"/>
      <c r="AE251" s="1131"/>
      <c r="AF251" s="1131"/>
      <c r="AG251" s="1131"/>
      <c r="AH251" s="1131"/>
      <c r="AI251" s="1131"/>
      <c r="AK251"/>
      <c r="AL251"/>
    </row>
    <row r="252" spans="1:38" x14ac:dyDescent="0.2">
      <c r="A252" s="1117" t="str">
        <f t="shared" ref="A252:B267" si="35">A247</f>
        <v>TORRE</v>
      </c>
      <c r="B252" s="1117" t="str">
        <f t="shared" si="35"/>
        <v>PENTHOUSE (TIPO)</v>
      </c>
      <c r="C252" s="1117" t="s">
        <v>5191</v>
      </c>
      <c r="D252" s="1117" t="s">
        <v>19</v>
      </c>
      <c r="E252" s="1117" t="s">
        <v>5216</v>
      </c>
      <c r="F252" s="1118">
        <v>3.15</v>
      </c>
      <c r="G252" s="1118">
        <v>13</v>
      </c>
      <c r="H252" s="1118"/>
      <c r="I252" s="1120">
        <f t="shared" si="34"/>
        <v>40.949999999999996</v>
      </c>
      <c r="J252" s="1118" t="s">
        <v>788</v>
      </c>
      <c r="K252" s="1121">
        <v>13</v>
      </c>
      <c r="L252" s="1122">
        <f>IF(SUM(F252:K252)=0,SUMIFS($L269:$L$631,$B269:$B$631,$B252,$A269:$A$631,$A252),I252*K252)</f>
        <v>532.34999999999991</v>
      </c>
      <c r="N252" s="1129"/>
      <c r="O252" s="1129"/>
      <c r="P252" s="1131"/>
      <c r="Q252" s="1131"/>
      <c r="R252" s="1129"/>
      <c r="S252" s="1131"/>
      <c r="T252" s="1131"/>
      <c r="U252" s="1131"/>
      <c r="V252" s="1131"/>
      <c r="W252" s="1131"/>
      <c r="X252" s="1131"/>
      <c r="Y252" s="1131"/>
      <c r="Z252" s="1131"/>
      <c r="AA252" s="1131"/>
      <c r="AB252" s="1131"/>
      <c r="AC252" s="1131"/>
      <c r="AD252" s="1131"/>
      <c r="AE252" s="1131"/>
      <c r="AF252" s="1131"/>
      <c r="AG252" s="1131"/>
      <c r="AH252" s="1131"/>
      <c r="AI252" s="1131"/>
      <c r="AK252"/>
      <c r="AL252"/>
    </row>
    <row r="253" spans="1:38" x14ac:dyDescent="0.2">
      <c r="A253" s="1117" t="str">
        <f t="shared" si="35"/>
        <v>TORRE</v>
      </c>
      <c r="B253" s="1117" t="str">
        <f t="shared" si="35"/>
        <v>PENTHOUSE (TIPO)</v>
      </c>
      <c r="C253" s="1117" t="s">
        <v>5191</v>
      </c>
      <c r="D253" s="1117" t="s">
        <v>19</v>
      </c>
      <c r="E253" s="1117" t="s">
        <v>5197</v>
      </c>
      <c r="F253" s="1118">
        <v>3</v>
      </c>
      <c r="G253" s="1118">
        <v>13</v>
      </c>
      <c r="H253" s="1118"/>
      <c r="I253" s="1120">
        <f t="shared" si="34"/>
        <v>39</v>
      </c>
      <c r="J253" s="1118" t="s">
        <v>2382</v>
      </c>
      <c r="K253" s="1121">
        <v>14</v>
      </c>
      <c r="L253" s="1122">
        <f>IF(SUM(F253:K253)=0,SUMIFS($L269:$L$631,$B269:$B$631,$B253,$A269:$A$631,$A253),I253*K253)</f>
        <v>546</v>
      </c>
      <c r="N253" s="1129"/>
      <c r="O253" s="1129"/>
      <c r="P253" s="1131"/>
      <c r="Q253" s="1131"/>
      <c r="R253" s="1129"/>
      <c r="S253" s="1131"/>
      <c r="T253" s="1131"/>
      <c r="U253" s="1131"/>
      <c r="V253" s="1131"/>
      <c r="W253" s="1131"/>
      <c r="X253" s="1131"/>
      <c r="Y253" s="1131"/>
      <c r="Z253" s="1131"/>
      <c r="AA253" s="1131"/>
      <c r="AB253" s="1131"/>
      <c r="AC253" s="1131"/>
      <c r="AD253" s="1131"/>
      <c r="AE253" s="1131"/>
      <c r="AF253" s="1131"/>
      <c r="AG253" s="1131"/>
      <c r="AH253" s="1131"/>
      <c r="AI253" s="1131"/>
      <c r="AK253"/>
      <c r="AL253"/>
    </row>
    <row r="254" spans="1:38" x14ac:dyDescent="0.2">
      <c r="A254" s="1117" t="str">
        <f t="shared" si="35"/>
        <v>TORRE</v>
      </c>
      <c r="B254" s="1117" t="str">
        <f t="shared" si="35"/>
        <v>PENTHOUSE (TIPO)</v>
      </c>
      <c r="C254" s="1117" t="s">
        <v>5191</v>
      </c>
      <c r="D254" s="1117" t="s">
        <v>19</v>
      </c>
      <c r="E254" s="1117" t="s">
        <v>5198</v>
      </c>
      <c r="F254" s="1118">
        <v>3</v>
      </c>
      <c r="G254" s="1118">
        <v>13</v>
      </c>
      <c r="H254" s="1118"/>
      <c r="I254" s="1120">
        <f t="shared" si="34"/>
        <v>39</v>
      </c>
      <c r="J254" s="1118" t="s">
        <v>2382</v>
      </c>
      <c r="K254" s="1121">
        <v>23.9</v>
      </c>
      <c r="L254" s="1122">
        <f>IF(SUM(F254:K254)=0,SUMIFS($L269:$L$631,$B269:$B$631,$B254,$A269:$A$631,$A254),I254*K254)</f>
        <v>932.09999999999991</v>
      </c>
      <c r="N254" s="1129"/>
      <c r="O254" s="1129"/>
      <c r="P254" s="1131"/>
      <c r="Q254" s="1131"/>
      <c r="R254" s="1129"/>
      <c r="S254" s="1131"/>
      <c r="T254" s="1131"/>
      <c r="U254" s="1131"/>
      <c r="V254" s="1131"/>
      <c r="W254" s="1131"/>
      <c r="X254" s="1131"/>
      <c r="Y254" s="1131"/>
      <c r="Z254" s="1131"/>
      <c r="AA254" s="1131"/>
      <c r="AB254" s="1131"/>
      <c r="AC254" s="1131"/>
      <c r="AD254" s="1131"/>
      <c r="AE254" s="1131"/>
      <c r="AF254" s="1131"/>
      <c r="AG254" s="1131"/>
      <c r="AH254" s="1131"/>
      <c r="AI254" s="1131"/>
      <c r="AK254"/>
      <c r="AL254"/>
    </row>
    <row r="255" spans="1:38" x14ac:dyDescent="0.2">
      <c r="A255" s="1117" t="str">
        <f t="shared" si="35"/>
        <v>TORRE</v>
      </c>
      <c r="B255" s="1117" t="str">
        <f t="shared" si="35"/>
        <v>PENTHOUSE (TIPO)</v>
      </c>
      <c r="C255" s="1117" t="s">
        <v>5191</v>
      </c>
      <c r="D255" s="1117" t="s">
        <v>19</v>
      </c>
      <c r="E255" s="1117" t="s">
        <v>5199</v>
      </c>
      <c r="F255" s="1118">
        <v>7</v>
      </c>
      <c r="G255" s="1118">
        <v>13</v>
      </c>
      <c r="H255" s="1118"/>
      <c r="I255" s="1120">
        <f t="shared" si="34"/>
        <v>91</v>
      </c>
      <c r="J255" s="1118" t="s">
        <v>2382</v>
      </c>
      <c r="K255" s="1121">
        <v>32</v>
      </c>
      <c r="L255" s="1122">
        <f>IF(SUM(F255:K255)=0,SUMIFS($L269:$L$631,$B269:$B$631,$B255,$A269:$A$631,$A255),I255*K255)</f>
        <v>2912</v>
      </c>
      <c r="N255" s="1129"/>
      <c r="O255" s="1129"/>
      <c r="P255" s="1131"/>
      <c r="Q255" s="1131"/>
      <c r="R255" s="1129"/>
      <c r="S255" s="1131"/>
      <c r="T255" s="1131"/>
      <c r="U255" s="1131"/>
      <c r="V255" s="1131"/>
      <c r="W255" s="1131"/>
      <c r="X255" s="1131"/>
      <c r="Y255" s="1131"/>
      <c r="Z255" s="1131"/>
      <c r="AA255" s="1131"/>
      <c r="AB255" s="1131"/>
      <c r="AC255" s="1131"/>
      <c r="AD255" s="1131"/>
      <c r="AE255" s="1131"/>
      <c r="AF255" s="1131"/>
      <c r="AG255" s="1131"/>
      <c r="AH255" s="1131"/>
      <c r="AI255" s="1131"/>
      <c r="AK255"/>
      <c r="AL255"/>
    </row>
    <row r="256" spans="1:38" x14ac:dyDescent="0.2">
      <c r="A256" s="1117" t="str">
        <f t="shared" si="35"/>
        <v>TORRE</v>
      </c>
      <c r="B256" s="1117" t="str">
        <f t="shared" si="35"/>
        <v>PENTHOUSE (TIPO)</v>
      </c>
      <c r="C256" s="1117" t="s">
        <v>5191</v>
      </c>
      <c r="D256" s="1117" t="s">
        <v>19</v>
      </c>
      <c r="E256" s="1117" t="s">
        <v>5201</v>
      </c>
      <c r="F256" s="1118">
        <v>2</v>
      </c>
      <c r="G256" s="1118">
        <v>13</v>
      </c>
      <c r="H256" s="1118"/>
      <c r="I256" s="1120">
        <f t="shared" si="34"/>
        <v>26</v>
      </c>
      <c r="J256" s="1118" t="s">
        <v>2382</v>
      </c>
      <c r="K256" s="1121">
        <v>60.78</v>
      </c>
      <c r="L256" s="1122">
        <f>IF(SUM(F256:K256)=0,SUMIFS($L270:$L$631,$B270:$B$631,$B256,$A270:$A$631,$A256),I256*K256)</f>
        <v>1580.28</v>
      </c>
      <c r="N256" s="1129"/>
      <c r="O256" s="1129"/>
      <c r="P256" s="1131"/>
      <c r="Q256" s="1131"/>
      <c r="R256" s="1129"/>
      <c r="S256" s="1131"/>
      <c r="T256" s="1131"/>
      <c r="U256" s="1131"/>
      <c r="V256" s="1131"/>
      <c r="W256" s="1131"/>
      <c r="X256" s="1131"/>
      <c r="Y256" s="1131"/>
      <c r="Z256" s="1131"/>
      <c r="AA256" s="1131"/>
      <c r="AB256" s="1131"/>
      <c r="AC256" s="1131"/>
      <c r="AD256" s="1131"/>
      <c r="AE256" s="1131"/>
      <c r="AF256" s="1131"/>
      <c r="AG256" s="1131"/>
      <c r="AH256" s="1131"/>
      <c r="AI256" s="1131"/>
      <c r="AK256"/>
      <c r="AL256"/>
    </row>
    <row r="257" spans="1:38" x14ac:dyDescent="0.2">
      <c r="A257" s="1117" t="str">
        <f t="shared" si="35"/>
        <v>TORRE</v>
      </c>
      <c r="B257" s="1117" t="str">
        <f t="shared" si="35"/>
        <v>PENTHOUSE (TIPO)</v>
      </c>
      <c r="C257" s="1117" t="s">
        <v>5191</v>
      </c>
      <c r="D257" s="1117" t="s">
        <v>19</v>
      </c>
      <c r="E257" s="1117" t="s">
        <v>5244</v>
      </c>
      <c r="F257" s="1118">
        <v>1</v>
      </c>
      <c r="G257" s="1118">
        <v>13</v>
      </c>
      <c r="H257" s="1118"/>
      <c r="I257" s="1120">
        <f t="shared" si="34"/>
        <v>13</v>
      </c>
      <c r="J257" s="1118" t="s">
        <v>2382</v>
      </c>
      <c r="K257" s="1121">
        <v>29.3</v>
      </c>
      <c r="L257" s="1122">
        <f>IF(SUM(F257:K257)=0,SUMIFS($L271:$L$631,$B271:$B$631,$B257,$A271:$A$631,$A257),I257*K257)</f>
        <v>380.90000000000003</v>
      </c>
      <c r="N257" s="1129"/>
      <c r="O257" s="1129"/>
      <c r="P257" s="1131"/>
      <c r="Q257" s="1131"/>
      <c r="R257" s="1129"/>
      <c r="S257" s="1131"/>
      <c r="T257" s="1131"/>
      <c r="U257" s="1131"/>
      <c r="V257" s="1131"/>
      <c r="W257" s="1131"/>
      <c r="X257" s="1131"/>
      <c r="Y257" s="1131"/>
      <c r="Z257" s="1131"/>
      <c r="AA257" s="1131"/>
      <c r="AB257" s="1131"/>
      <c r="AC257" s="1131"/>
      <c r="AD257" s="1131"/>
      <c r="AE257" s="1131"/>
      <c r="AF257" s="1131"/>
      <c r="AG257" s="1131"/>
      <c r="AH257" s="1131"/>
      <c r="AI257" s="1131"/>
      <c r="AK257"/>
      <c r="AL257"/>
    </row>
    <row r="258" spans="1:38" x14ac:dyDescent="0.2">
      <c r="A258" s="1117" t="str">
        <f t="shared" si="35"/>
        <v>TORRE</v>
      </c>
      <c r="B258" s="1117" t="str">
        <f t="shared" si="35"/>
        <v>PENTHOUSE (TIPO)</v>
      </c>
      <c r="C258" s="1117" t="s">
        <v>5191</v>
      </c>
      <c r="D258" s="1117" t="s">
        <v>19</v>
      </c>
      <c r="E258" s="1117" t="s">
        <v>5231</v>
      </c>
      <c r="F258" s="1118">
        <v>1</v>
      </c>
      <c r="G258" s="1118">
        <v>13</v>
      </c>
      <c r="H258" s="1118"/>
      <c r="I258" s="1120">
        <f t="shared" si="34"/>
        <v>13</v>
      </c>
      <c r="J258" s="1118" t="s">
        <v>2382</v>
      </c>
      <c r="K258" s="1121">
        <v>39.729999999999997</v>
      </c>
      <c r="L258" s="1122">
        <f>IF(SUM(F258:K258)=0,SUMIFS($L272:$L$631,$B272:$B$631,$B258,$A272:$A$631,$A258),I258*K258)</f>
        <v>516.49</v>
      </c>
      <c r="N258" s="1129"/>
      <c r="O258" s="1129"/>
      <c r="P258" s="1131"/>
      <c r="Q258" s="1131"/>
      <c r="R258" s="1129"/>
      <c r="S258" s="1131"/>
      <c r="T258" s="1131"/>
      <c r="U258" s="1131"/>
      <c r="V258" s="1131"/>
      <c r="W258" s="1131"/>
      <c r="X258" s="1131"/>
      <c r="Y258" s="1131"/>
      <c r="Z258" s="1131"/>
      <c r="AA258" s="1131"/>
      <c r="AB258" s="1131"/>
      <c r="AC258" s="1131"/>
      <c r="AD258" s="1131"/>
      <c r="AE258" s="1131"/>
      <c r="AF258" s="1131"/>
      <c r="AG258" s="1131"/>
      <c r="AH258" s="1131"/>
      <c r="AI258" s="1131"/>
      <c r="AK258"/>
      <c r="AL258"/>
    </row>
    <row r="259" spans="1:38" x14ac:dyDescent="0.2">
      <c r="A259" s="1117" t="str">
        <f t="shared" si="35"/>
        <v>TORRE</v>
      </c>
      <c r="B259" s="1117" t="str">
        <f t="shared" si="35"/>
        <v>PENTHOUSE (TIPO)</v>
      </c>
      <c r="C259" s="1117" t="s">
        <v>5191</v>
      </c>
      <c r="D259" s="1117" t="s">
        <v>19</v>
      </c>
      <c r="E259" s="1117" t="s">
        <v>5202</v>
      </c>
      <c r="F259" s="1118">
        <v>2</v>
      </c>
      <c r="G259" s="1118">
        <v>13</v>
      </c>
      <c r="H259" s="1118"/>
      <c r="I259" s="1120">
        <f t="shared" si="34"/>
        <v>26</v>
      </c>
      <c r="J259" s="1118" t="s">
        <v>2382</v>
      </c>
      <c r="K259" s="1121">
        <v>41</v>
      </c>
      <c r="L259" s="1122">
        <f>IF(SUM(F259:K259)=0,SUMIFS($L272:$L$631,$B272:$B$631,$B259,$A272:$A$631,$A259),I259*K259)</f>
        <v>1066</v>
      </c>
      <c r="N259" s="1129"/>
      <c r="O259" s="1129"/>
      <c r="P259" s="1131"/>
      <c r="Q259" s="1131"/>
      <c r="R259" s="1129"/>
      <c r="S259" s="1131"/>
      <c r="T259" s="1131"/>
      <c r="U259" s="1131"/>
      <c r="V259" s="1131"/>
      <c r="W259" s="1131"/>
      <c r="X259" s="1131"/>
      <c r="Y259" s="1131"/>
      <c r="Z259" s="1131"/>
      <c r="AA259" s="1131"/>
      <c r="AB259" s="1131"/>
      <c r="AC259" s="1131"/>
      <c r="AD259" s="1131"/>
      <c r="AE259" s="1131"/>
      <c r="AF259" s="1131"/>
      <c r="AG259" s="1131"/>
      <c r="AH259" s="1131"/>
      <c r="AI259" s="1131"/>
      <c r="AK259"/>
      <c r="AL259"/>
    </row>
    <row r="260" spans="1:38" x14ac:dyDescent="0.2">
      <c r="A260" s="1117" t="str">
        <f t="shared" si="35"/>
        <v>TORRE</v>
      </c>
      <c r="B260" s="1117" t="str">
        <f t="shared" si="35"/>
        <v>PENTHOUSE (TIPO)</v>
      </c>
      <c r="C260" s="1117" t="s">
        <v>5191</v>
      </c>
      <c r="D260" s="1117" t="s">
        <v>19</v>
      </c>
      <c r="E260" s="1117" t="s">
        <v>5241</v>
      </c>
      <c r="F260" s="1118">
        <v>1</v>
      </c>
      <c r="G260" s="1118">
        <v>13</v>
      </c>
      <c r="H260" s="1118"/>
      <c r="I260" s="1120">
        <f t="shared" si="34"/>
        <v>13</v>
      </c>
      <c r="J260" s="1118" t="s">
        <v>2382</v>
      </c>
      <c r="K260" s="1121">
        <v>24.9</v>
      </c>
      <c r="L260" s="1122">
        <f>IF(SUM(F260:K260)=0,SUMIFS($L272:$L$631,$B272:$B$631,$B260,$A272:$A$631,$A260),I260*K260)</f>
        <v>323.7</v>
      </c>
      <c r="N260" s="1129"/>
      <c r="O260" s="1129"/>
      <c r="P260" s="1131"/>
      <c r="Q260" s="1131"/>
      <c r="R260" s="1129"/>
      <c r="S260" s="1131"/>
      <c r="T260" s="1131"/>
      <c r="U260" s="1131"/>
      <c r="V260" s="1131"/>
      <c r="W260" s="1131"/>
      <c r="X260" s="1131"/>
      <c r="Y260" s="1131"/>
      <c r="Z260" s="1131"/>
      <c r="AA260" s="1131"/>
      <c r="AB260" s="1131"/>
      <c r="AC260" s="1131"/>
      <c r="AD260" s="1131"/>
      <c r="AE260" s="1131"/>
      <c r="AF260" s="1131"/>
      <c r="AG260" s="1131"/>
      <c r="AH260" s="1131"/>
      <c r="AI260" s="1131"/>
      <c r="AK260"/>
      <c r="AL260"/>
    </row>
    <row r="261" spans="1:38" x14ac:dyDescent="0.2">
      <c r="A261" s="1117" t="str">
        <f t="shared" si="35"/>
        <v>TORRE</v>
      </c>
      <c r="B261" s="1117" t="str">
        <f t="shared" si="35"/>
        <v>PENTHOUSE (TIPO)</v>
      </c>
      <c r="C261" s="1117" t="s">
        <v>5191</v>
      </c>
      <c r="D261" s="1117" t="s">
        <v>19</v>
      </c>
      <c r="E261" s="1117" t="s">
        <v>5232</v>
      </c>
      <c r="F261" s="1118">
        <v>2</v>
      </c>
      <c r="G261" s="1118">
        <v>13</v>
      </c>
      <c r="H261" s="1118"/>
      <c r="I261" s="1120">
        <f t="shared" si="34"/>
        <v>26</v>
      </c>
      <c r="J261" s="1118" t="s">
        <v>2382</v>
      </c>
      <c r="K261" s="1121">
        <v>31</v>
      </c>
      <c r="L261" s="1122">
        <f>IF(SUM(F261:K261)=0,SUMIFS($L272:$L$631,$B272:$B$631,$B261,$A272:$A$631,$A261),I261*K261)</f>
        <v>806</v>
      </c>
      <c r="N261" s="1129"/>
      <c r="O261" s="1129"/>
      <c r="P261" s="1131"/>
      <c r="Q261" s="1131"/>
      <c r="R261" s="1129"/>
      <c r="S261" s="1131"/>
      <c r="T261" s="1131"/>
      <c r="U261" s="1131"/>
      <c r="V261" s="1131"/>
      <c r="W261" s="1131"/>
      <c r="X261" s="1131"/>
      <c r="Y261" s="1131"/>
      <c r="Z261" s="1131"/>
      <c r="AA261" s="1131"/>
      <c r="AB261" s="1131"/>
      <c r="AC261" s="1131"/>
      <c r="AD261" s="1131"/>
      <c r="AE261" s="1131"/>
      <c r="AF261" s="1131"/>
      <c r="AG261" s="1131"/>
      <c r="AH261" s="1131"/>
      <c r="AI261" s="1131"/>
      <c r="AK261"/>
      <c r="AL261"/>
    </row>
    <row r="262" spans="1:38" x14ac:dyDescent="0.2">
      <c r="A262" s="1117" t="str">
        <f t="shared" si="35"/>
        <v>TORRE</v>
      </c>
      <c r="B262" s="1117" t="str">
        <f t="shared" si="35"/>
        <v>PENTHOUSE (TIPO)</v>
      </c>
      <c r="C262" s="1117" t="s">
        <v>5191</v>
      </c>
      <c r="D262" s="1117" t="s">
        <v>19</v>
      </c>
      <c r="E262" s="1117" t="s">
        <v>5233</v>
      </c>
      <c r="F262" s="1118">
        <v>2</v>
      </c>
      <c r="G262" s="1118">
        <v>13</v>
      </c>
      <c r="H262" s="1118"/>
      <c r="I262" s="1120">
        <f t="shared" si="34"/>
        <v>26</v>
      </c>
      <c r="J262" s="1118" t="s">
        <v>2382</v>
      </c>
      <c r="K262" s="1121">
        <v>13</v>
      </c>
      <c r="L262" s="1122">
        <f>IF(SUM(F262:K262)=0,SUMIFS($L272:$L$631,$B272:$B$631,$B262,$A272:$A$631,$A262),I262*K262)</f>
        <v>338</v>
      </c>
      <c r="N262" s="1129"/>
      <c r="O262" s="1129"/>
      <c r="P262" s="1131"/>
      <c r="Q262" s="1131"/>
      <c r="R262" s="1129"/>
      <c r="S262" s="1131"/>
      <c r="T262" s="1131"/>
      <c r="U262" s="1131"/>
      <c r="V262" s="1131"/>
      <c r="W262" s="1131"/>
      <c r="X262" s="1131"/>
      <c r="Y262" s="1131"/>
      <c r="Z262" s="1131"/>
      <c r="AA262" s="1131"/>
      <c r="AB262" s="1131"/>
      <c r="AC262" s="1131"/>
      <c r="AD262" s="1131"/>
      <c r="AE262" s="1131"/>
      <c r="AF262" s="1131"/>
      <c r="AG262" s="1131"/>
      <c r="AH262" s="1131"/>
      <c r="AI262" s="1131"/>
      <c r="AK262"/>
      <c r="AL262"/>
    </row>
    <row r="263" spans="1:38" x14ac:dyDescent="0.2">
      <c r="A263" s="1117" t="str">
        <f t="shared" si="35"/>
        <v>TORRE</v>
      </c>
      <c r="B263" s="1117" t="str">
        <f t="shared" si="35"/>
        <v>PENTHOUSE (TIPO)</v>
      </c>
      <c r="C263" s="1117" t="s">
        <v>5191</v>
      </c>
      <c r="D263" s="1117" t="s">
        <v>19</v>
      </c>
      <c r="E263" s="1117" t="s">
        <v>5234</v>
      </c>
      <c r="F263" s="1118">
        <v>1</v>
      </c>
      <c r="G263" s="1118">
        <v>13</v>
      </c>
      <c r="H263" s="1118"/>
      <c r="I263" s="1120">
        <f t="shared" si="34"/>
        <v>13</v>
      </c>
      <c r="J263" s="1118" t="s">
        <v>2382</v>
      </c>
      <c r="K263" s="1121">
        <v>15.5</v>
      </c>
      <c r="L263" s="1122">
        <f>IF(SUM(F263:K263)=0,SUMIFS($L273:$L$631,$B273:$B$631,$B263,$A273:$A$631,$A263),I263*K263)</f>
        <v>201.5</v>
      </c>
      <c r="N263" s="1129"/>
      <c r="O263" s="1129"/>
      <c r="P263" s="1131"/>
      <c r="Q263" s="1131"/>
      <c r="R263" s="1129"/>
      <c r="S263" s="1131"/>
      <c r="T263" s="1131"/>
      <c r="U263" s="1131"/>
      <c r="V263" s="1131"/>
      <c r="W263" s="1131"/>
      <c r="X263" s="1131"/>
      <c r="Y263" s="1131"/>
      <c r="Z263" s="1131"/>
      <c r="AA263" s="1131"/>
      <c r="AB263" s="1131"/>
      <c r="AC263" s="1131"/>
      <c r="AD263" s="1131"/>
      <c r="AE263" s="1131"/>
      <c r="AF263" s="1131"/>
      <c r="AG263" s="1131"/>
      <c r="AH263" s="1131"/>
      <c r="AI263" s="1131"/>
      <c r="AK263"/>
      <c r="AL263"/>
    </row>
    <row r="264" spans="1:38" x14ac:dyDescent="0.2">
      <c r="A264" s="1117" t="str">
        <f t="shared" si="35"/>
        <v>TORRE</v>
      </c>
      <c r="B264" s="1117" t="str">
        <f t="shared" si="35"/>
        <v>PENTHOUSE (TIPO)</v>
      </c>
      <c r="C264" s="1117" t="s">
        <v>5191</v>
      </c>
      <c r="D264" s="1117" t="s">
        <v>19</v>
      </c>
      <c r="E264" s="1117" t="s">
        <v>5207</v>
      </c>
      <c r="F264" s="1118">
        <v>1</v>
      </c>
      <c r="G264" s="1118">
        <v>13</v>
      </c>
      <c r="H264" s="1118"/>
      <c r="I264" s="1120">
        <f t="shared" si="34"/>
        <v>13</v>
      </c>
      <c r="J264" s="1118" t="s">
        <v>2382</v>
      </c>
      <c r="K264" s="1121">
        <v>49.44</v>
      </c>
      <c r="L264" s="1122">
        <f>IF(SUM(F264:K264)=0,SUMIFS($L274:$L$631,$B274:$B$631,$B264,$A274:$A$631,$A264),I264*K264)</f>
        <v>642.72</v>
      </c>
      <c r="N264" s="1129"/>
      <c r="O264" s="1129"/>
      <c r="P264" s="1131"/>
      <c r="Q264" s="1131"/>
      <c r="R264" s="1129"/>
      <c r="S264" s="1131"/>
      <c r="T264" s="1131"/>
      <c r="U264" s="1131"/>
      <c r="V264" s="1131"/>
      <c r="W264" s="1131"/>
      <c r="X264" s="1131"/>
      <c r="Y264" s="1131"/>
      <c r="Z264" s="1131"/>
      <c r="AA264" s="1131"/>
      <c r="AB264" s="1131"/>
      <c r="AC264" s="1131"/>
      <c r="AD264" s="1131"/>
      <c r="AE264" s="1131"/>
      <c r="AF264" s="1131"/>
      <c r="AG264" s="1131"/>
      <c r="AH264" s="1131"/>
      <c r="AI264" s="1131"/>
      <c r="AK264"/>
      <c r="AL264"/>
    </row>
    <row r="265" spans="1:38" x14ac:dyDescent="0.2">
      <c r="A265" s="1117" t="str">
        <f t="shared" si="35"/>
        <v>TORRE</v>
      </c>
      <c r="B265" s="1117" t="str">
        <f t="shared" si="35"/>
        <v>PENTHOUSE (TIPO)</v>
      </c>
      <c r="C265" s="1117" t="s">
        <v>5191</v>
      </c>
      <c r="D265" s="1117" t="s">
        <v>19</v>
      </c>
      <c r="E265" s="1117" t="s">
        <v>5211</v>
      </c>
      <c r="F265" s="1118">
        <v>1</v>
      </c>
      <c r="G265" s="1118">
        <v>13</v>
      </c>
      <c r="H265" s="1118"/>
      <c r="I265" s="1120">
        <f t="shared" si="34"/>
        <v>13</v>
      </c>
      <c r="J265" s="1118" t="s">
        <v>2382</v>
      </c>
      <c r="K265" s="1121">
        <v>66</v>
      </c>
      <c r="L265" s="1122">
        <f>IF(SUM(F265:K265)=0,SUMIFS($L275:$L$631,$B275:$B$631,$B265,$A275:$A$631,$A265),I265*K265)</f>
        <v>858</v>
      </c>
      <c r="N265" s="1129"/>
      <c r="O265" s="1129"/>
      <c r="P265" s="1131"/>
      <c r="Q265" s="1131"/>
      <c r="R265" s="1129"/>
      <c r="S265" s="1131"/>
      <c r="T265" s="1131"/>
      <c r="U265" s="1131"/>
      <c r="V265" s="1131"/>
      <c r="W265" s="1131"/>
      <c r="X265" s="1131"/>
      <c r="Y265" s="1131"/>
      <c r="Z265" s="1131"/>
      <c r="AA265" s="1131"/>
      <c r="AB265" s="1131"/>
      <c r="AC265" s="1131"/>
      <c r="AD265" s="1131"/>
      <c r="AE265" s="1131"/>
      <c r="AF265" s="1131"/>
      <c r="AG265" s="1131"/>
      <c r="AH265" s="1131"/>
      <c r="AI265" s="1131"/>
      <c r="AK265"/>
      <c r="AL265"/>
    </row>
    <row r="266" spans="1:38" x14ac:dyDescent="0.2">
      <c r="A266" s="1117" t="str">
        <f t="shared" si="35"/>
        <v>TORRE</v>
      </c>
      <c r="B266" s="1117" t="str">
        <f t="shared" si="35"/>
        <v>PENTHOUSE (TIPO)</v>
      </c>
      <c r="C266" s="1117" t="s">
        <v>5191</v>
      </c>
      <c r="D266" s="1117" t="s">
        <v>19</v>
      </c>
      <c r="E266" s="1117" t="s">
        <v>5235</v>
      </c>
      <c r="F266" s="1118">
        <v>2</v>
      </c>
      <c r="G266" s="1118">
        <v>13</v>
      </c>
      <c r="H266" s="1118"/>
      <c r="I266" s="1120">
        <f t="shared" si="34"/>
        <v>26</v>
      </c>
      <c r="J266" s="1118" t="s">
        <v>2382</v>
      </c>
      <c r="K266" s="1121">
        <v>69</v>
      </c>
      <c r="L266" s="1122">
        <f>IF(SUM(F266:K266)=0,SUMIFS($L276:$L$631,$B276:$B$631,$B266,$A276:$A$631,$A266),I266*K266)</f>
        <v>1794</v>
      </c>
      <c r="N266" s="1129"/>
      <c r="O266" s="1129"/>
      <c r="P266" s="1131"/>
      <c r="Q266" s="1131"/>
      <c r="R266" s="1129"/>
      <c r="S266" s="1131"/>
      <c r="T266" s="1131"/>
      <c r="U266" s="1131"/>
      <c r="V266" s="1131"/>
      <c r="W266" s="1131"/>
      <c r="X266" s="1131"/>
      <c r="Y266" s="1131"/>
      <c r="Z266" s="1131"/>
      <c r="AA266" s="1131"/>
      <c r="AB266" s="1131"/>
      <c r="AC266" s="1131"/>
      <c r="AD266" s="1131"/>
      <c r="AE266" s="1131"/>
      <c r="AF266" s="1131"/>
      <c r="AG266" s="1131"/>
      <c r="AH266" s="1131"/>
      <c r="AI266" s="1131"/>
      <c r="AK266"/>
      <c r="AL266"/>
    </row>
    <row r="267" spans="1:38" x14ac:dyDescent="0.2">
      <c r="A267" s="1117" t="str">
        <f t="shared" si="35"/>
        <v>TORRE</v>
      </c>
      <c r="B267" s="1117" t="str">
        <f t="shared" si="35"/>
        <v>PENTHOUSE (TIPO)</v>
      </c>
      <c r="C267" s="1117" t="s">
        <v>5191</v>
      </c>
      <c r="D267" s="1117" t="s">
        <v>5212</v>
      </c>
      <c r="E267" s="1117" t="s">
        <v>5236</v>
      </c>
      <c r="F267" s="1118">
        <v>1</v>
      </c>
      <c r="G267" s="1118">
        <v>13</v>
      </c>
      <c r="H267" s="1118"/>
      <c r="I267" s="1120">
        <f t="shared" si="34"/>
        <v>13</v>
      </c>
      <c r="J267" s="1118" t="s">
        <v>2382</v>
      </c>
      <c r="K267" s="1121">
        <v>705</v>
      </c>
      <c r="L267" s="1122">
        <f>IF(SUM(F267:K267)=0,SUMIFS($L277:$L$631,$B277:$B$631,$B267,$A277:$A$631,$A267),I267*K267)</f>
        <v>9165</v>
      </c>
      <c r="N267" s="1129"/>
      <c r="O267" s="1129"/>
      <c r="P267" s="1131"/>
      <c r="Q267" s="1131"/>
      <c r="R267" s="1129"/>
      <c r="S267" s="1131"/>
      <c r="T267" s="1131"/>
      <c r="U267" s="1131"/>
      <c r="V267" s="1131"/>
      <c r="W267" s="1131"/>
      <c r="X267" s="1131"/>
      <c r="Y267" s="1131"/>
      <c r="Z267" s="1131"/>
      <c r="AA267" s="1131"/>
      <c r="AB267" s="1131"/>
      <c r="AC267" s="1131"/>
      <c r="AD267" s="1131"/>
      <c r="AE267" s="1131"/>
      <c r="AF267" s="1131"/>
      <c r="AG267" s="1131"/>
      <c r="AH267" s="1131"/>
      <c r="AI267" s="1131"/>
      <c r="AK267"/>
      <c r="AL267"/>
    </row>
    <row r="268" spans="1:38" ht="15" thickBot="1" x14ac:dyDescent="0.25">
      <c r="A268" s="1117" t="str">
        <f>A263</f>
        <v>TORRE</v>
      </c>
      <c r="B268" s="1117" t="str">
        <f>B263</f>
        <v>PENTHOUSE (TIPO)</v>
      </c>
      <c r="C268" s="1117" t="s">
        <v>5191</v>
      </c>
      <c r="D268" s="1117" t="s">
        <v>19</v>
      </c>
      <c r="E268" s="1117" t="s">
        <v>5237</v>
      </c>
      <c r="F268" s="1118">
        <v>1</v>
      </c>
      <c r="G268" s="1118">
        <v>13</v>
      </c>
      <c r="H268" s="1118"/>
      <c r="I268" s="1120">
        <f t="shared" si="34"/>
        <v>13</v>
      </c>
      <c r="J268" s="1118" t="s">
        <v>2382</v>
      </c>
      <c r="K268" s="1121">
        <v>351</v>
      </c>
      <c r="L268" s="1122">
        <f>IF(SUM(F268:K268)=0,SUMIFS($L278:$L$631,$B278:$B$631,$B268,$A278:$A$631,$A268),I268*K268)</f>
        <v>4563</v>
      </c>
      <c r="N268" s="1129"/>
      <c r="O268" s="1129"/>
      <c r="P268" s="1131"/>
      <c r="Q268" s="1131"/>
      <c r="R268" s="1129"/>
      <c r="S268" s="1131"/>
      <c r="T268" s="1131"/>
      <c r="U268" s="1131"/>
      <c r="V268" s="1131"/>
      <c r="W268" s="1131"/>
      <c r="X268" s="1131"/>
      <c r="Y268" s="1131"/>
      <c r="Z268" s="1131"/>
      <c r="AA268" s="1131"/>
      <c r="AB268" s="1131"/>
      <c r="AC268" s="1131"/>
      <c r="AD268" s="1131"/>
      <c r="AE268" s="1131"/>
      <c r="AF268" s="1131"/>
      <c r="AG268" s="1131"/>
      <c r="AH268" s="1131"/>
      <c r="AI268" s="1131"/>
      <c r="AK268"/>
      <c r="AL268"/>
    </row>
    <row r="269" spans="1:38" ht="15" thickTop="1" x14ac:dyDescent="0.2">
      <c r="A269" s="1133" t="s">
        <v>4229</v>
      </c>
      <c r="B269" s="1133" t="s">
        <v>4249</v>
      </c>
      <c r="C269" s="1134"/>
      <c r="D269" s="1135"/>
      <c r="E269" s="1135"/>
      <c r="F269" s="1136"/>
      <c r="G269" s="1136"/>
      <c r="H269" s="1136"/>
      <c r="I269" s="1137"/>
      <c r="J269" s="1136"/>
      <c r="K269" s="1138"/>
      <c r="L269" s="1139">
        <f>IF(SUM(F269:K269)=0,SUMIFS($L270:$L$631,$B270:$B$631,$B269,$A270:$A$631,$A269),I269*K269)</f>
        <v>981.72</v>
      </c>
      <c r="N269" s="1129"/>
      <c r="O269" s="1129"/>
      <c r="P269" s="1131"/>
      <c r="Q269" s="1131"/>
      <c r="R269" s="1129"/>
      <c r="S269" s="1131"/>
      <c r="T269" s="1131"/>
      <c r="U269" s="1131"/>
      <c r="V269" s="1131"/>
      <c r="W269" s="1131"/>
      <c r="X269" s="1131"/>
      <c r="Y269" s="1131"/>
      <c r="Z269" s="1131"/>
      <c r="AA269" s="1131"/>
      <c r="AB269" s="1131"/>
      <c r="AC269" s="1131"/>
      <c r="AD269" s="1131"/>
      <c r="AE269" s="1131"/>
      <c r="AF269" s="1131"/>
      <c r="AG269" s="1131"/>
      <c r="AH269" s="1131"/>
      <c r="AI269" s="1131"/>
      <c r="AK269"/>
      <c r="AL269"/>
    </row>
    <row r="270" spans="1:38" x14ac:dyDescent="0.2">
      <c r="A270" s="1117" t="str">
        <f>A269</f>
        <v>TORRE</v>
      </c>
      <c r="B270" s="1117" t="str">
        <f>B269</f>
        <v>DUPLEX INFERIOR</v>
      </c>
      <c r="C270" s="1117" t="s">
        <v>5191</v>
      </c>
      <c r="D270" s="1117" t="s">
        <v>19</v>
      </c>
      <c r="E270" s="1117" t="s">
        <v>5242</v>
      </c>
      <c r="F270" s="1118">
        <v>3.24</v>
      </c>
      <c r="G270" s="1118">
        <v>1</v>
      </c>
      <c r="H270" s="1118">
        <v>0</v>
      </c>
      <c r="I270" s="1120">
        <f>(F270+H270*F270)*G270</f>
        <v>3.24</v>
      </c>
      <c r="J270" s="1118" t="s">
        <v>788</v>
      </c>
      <c r="K270" s="1121">
        <v>290</v>
      </c>
      <c r="L270" s="1122">
        <f>IF(SUM(F270:K270)=0,SUMIFS($L271:$L$631,$B271:$B$631,$B270,$A271:$A$631,$A270),I270*K270)</f>
        <v>939.6</v>
      </c>
      <c r="N270" s="1129"/>
      <c r="O270" s="1129"/>
      <c r="P270" s="1131"/>
      <c r="Q270" s="1131"/>
      <c r="R270" s="1129"/>
      <c r="S270" s="1131"/>
      <c r="T270" s="1131"/>
      <c r="U270" s="1131"/>
      <c r="V270" s="1131"/>
      <c r="W270" s="1131"/>
      <c r="X270" s="1131"/>
      <c r="Y270" s="1131"/>
      <c r="Z270" s="1131"/>
      <c r="AA270" s="1131"/>
      <c r="AB270" s="1131"/>
      <c r="AC270" s="1131"/>
      <c r="AD270" s="1131"/>
      <c r="AE270" s="1131"/>
      <c r="AF270" s="1131"/>
      <c r="AG270" s="1131"/>
      <c r="AH270" s="1131"/>
      <c r="AI270" s="1131"/>
      <c r="AK270"/>
      <c r="AL270"/>
    </row>
    <row r="271" spans="1:38" ht="15" thickBot="1" x14ac:dyDescent="0.25">
      <c r="A271" s="1117" t="str">
        <f>A270</f>
        <v>TORRE</v>
      </c>
      <c r="B271" s="1117" t="str">
        <f>B270</f>
        <v>DUPLEX INFERIOR</v>
      </c>
      <c r="C271" s="1117" t="s">
        <v>5191</v>
      </c>
      <c r="D271" s="1117" t="s">
        <v>19</v>
      </c>
      <c r="E271" s="1117" t="s">
        <v>5216</v>
      </c>
      <c r="F271" s="1118">
        <v>3.24</v>
      </c>
      <c r="G271" s="1118">
        <v>1</v>
      </c>
      <c r="H271" s="1118">
        <v>0</v>
      </c>
      <c r="I271" s="1120">
        <f>(F271+H271*F271)*G271</f>
        <v>3.24</v>
      </c>
      <c r="J271" s="1118" t="s">
        <v>788</v>
      </c>
      <c r="K271" s="1121">
        <v>13</v>
      </c>
      <c r="L271" s="1122">
        <f>IF(SUM(F271:K271)=0,SUMIFS($L272:$L$631,$B272:$B$631,$B271,$A272:$A$631,$A271),I271*K271)</f>
        <v>42.120000000000005</v>
      </c>
      <c r="N271" s="1129"/>
      <c r="O271" s="1129"/>
      <c r="P271" s="1131"/>
      <c r="Q271" s="1131"/>
      <c r="R271" s="1129"/>
      <c r="S271" s="1131"/>
      <c r="T271" s="1131"/>
      <c r="U271" s="1131"/>
      <c r="V271" s="1131"/>
      <c r="W271" s="1131"/>
      <c r="X271" s="1131"/>
      <c r="Y271" s="1131"/>
      <c r="Z271" s="1131"/>
      <c r="AA271" s="1131"/>
      <c r="AB271" s="1131"/>
      <c r="AC271" s="1131"/>
      <c r="AD271" s="1131"/>
      <c r="AE271" s="1131"/>
      <c r="AF271" s="1131"/>
      <c r="AG271" s="1131"/>
      <c r="AH271" s="1131"/>
      <c r="AI271" s="1131"/>
      <c r="AK271"/>
      <c r="AL271"/>
    </row>
    <row r="272" spans="1:38" ht="15" thickTop="1" x14ac:dyDescent="0.2">
      <c r="A272" s="1133" t="s">
        <v>4229</v>
      </c>
      <c r="B272" s="1133" t="s">
        <v>2563</v>
      </c>
      <c r="C272" s="1134"/>
      <c r="D272" s="1135"/>
      <c r="E272" s="1135"/>
      <c r="F272" s="1136"/>
      <c r="G272" s="1136"/>
      <c r="H272" s="1136"/>
      <c r="I272" s="1137"/>
      <c r="J272" s="1136"/>
      <c r="K272" s="1138"/>
      <c r="L272" s="1139">
        <f>IF(SUM(F272:K272)=0,SUMIFS($L273:$L$631,$B273:$B$631,$B272,$A273:$A$631,$A272),I272*K272)</f>
        <v>9636.5500000000011</v>
      </c>
      <c r="N272" s="1129"/>
      <c r="O272" s="1129"/>
      <c r="P272" s="1131"/>
      <c r="Q272" s="1131"/>
      <c r="R272" s="1129"/>
      <c r="S272" s="1131"/>
      <c r="T272" s="1131"/>
      <c r="U272" s="1131"/>
      <c r="V272" s="1131"/>
      <c r="W272" s="1131"/>
      <c r="X272" s="1131"/>
      <c r="Y272" s="1131"/>
      <c r="Z272" s="1131"/>
      <c r="AA272" s="1131"/>
      <c r="AB272" s="1131"/>
      <c r="AC272" s="1131"/>
      <c r="AD272" s="1131"/>
      <c r="AE272" s="1131"/>
      <c r="AF272" s="1131"/>
      <c r="AG272" s="1131"/>
      <c r="AH272" s="1131"/>
      <c r="AI272" s="1131"/>
      <c r="AK272"/>
      <c r="AL272"/>
    </row>
    <row r="273" spans="1:38" x14ac:dyDescent="0.2">
      <c r="A273" s="1117" t="str">
        <f t="shared" ref="A273:B287" si="36">A272</f>
        <v>TORRE</v>
      </c>
      <c r="B273" s="1117" t="str">
        <f t="shared" si="36"/>
        <v>DUPLEX SUPERIOR</v>
      </c>
      <c r="C273" s="1117" t="s">
        <v>5191</v>
      </c>
      <c r="D273" s="1117" t="s">
        <v>19</v>
      </c>
      <c r="E273" s="1117" t="s">
        <v>5192</v>
      </c>
      <c r="F273" s="1118">
        <v>10.75</v>
      </c>
      <c r="G273" s="1118">
        <v>1</v>
      </c>
      <c r="H273" s="1118">
        <v>0</v>
      </c>
      <c r="I273" s="1120">
        <f t="shared" ref="I273:I294" si="37">(F273+H273*F273)*G273</f>
        <v>10.75</v>
      </c>
      <c r="J273" s="1118" t="s">
        <v>788</v>
      </c>
      <c r="K273" s="1121">
        <v>94</v>
      </c>
      <c r="L273" s="1122">
        <f>IF(SUM(F273:K273)=0,SUMIFS($L274:$L$631,$B274:$B$631,$B273,$A274:$A$631,$A273),I273*K273)</f>
        <v>1010.5</v>
      </c>
      <c r="N273" s="1129"/>
      <c r="O273" s="1129"/>
      <c r="P273" s="1131"/>
      <c r="Q273" s="1131"/>
      <c r="R273" s="1129"/>
      <c r="S273" s="1131"/>
      <c r="T273" s="1131"/>
      <c r="U273" s="1131"/>
      <c r="V273" s="1131"/>
      <c r="W273" s="1131"/>
      <c r="X273" s="1131"/>
      <c r="Y273" s="1131"/>
      <c r="Z273" s="1131"/>
      <c r="AA273" s="1131"/>
      <c r="AB273" s="1131"/>
      <c r="AC273" s="1131"/>
      <c r="AD273" s="1131"/>
      <c r="AE273" s="1131"/>
      <c r="AF273" s="1131"/>
      <c r="AG273" s="1131"/>
      <c r="AH273" s="1131"/>
      <c r="AI273" s="1131"/>
      <c r="AK273"/>
      <c r="AL273"/>
    </row>
    <row r="274" spans="1:38" x14ac:dyDescent="0.2">
      <c r="A274" s="1117" t="str">
        <f t="shared" si="36"/>
        <v>TORRE</v>
      </c>
      <c r="B274" s="1117" t="str">
        <f t="shared" si="36"/>
        <v>DUPLEX SUPERIOR</v>
      </c>
      <c r="C274" s="1117" t="s">
        <v>5191</v>
      </c>
      <c r="D274" s="1117" t="s">
        <v>19</v>
      </c>
      <c r="E274" s="1117" t="s">
        <v>5193</v>
      </c>
      <c r="F274" s="1118">
        <v>3.9</v>
      </c>
      <c r="G274" s="1118">
        <v>1</v>
      </c>
      <c r="H274" s="1118">
        <v>0</v>
      </c>
      <c r="I274" s="1120">
        <f t="shared" si="37"/>
        <v>3.9</v>
      </c>
      <c r="J274" s="1118" t="s">
        <v>788</v>
      </c>
      <c r="K274" s="1121">
        <v>157</v>
      </c>
      <c r="L274" s="1122">
        <f>IF(SUM(F274:K274)=0,SUMIFS($L275:$L$631,$B275:$B$631,$B274,$A275:$A$631,$A274),I274*K274)</f>
        <v>612.29999999999995</v>
      </c>
      <c r="N274" s="1129"/>
      <c r="O274" s="1129"/>
      <c r="P274" s="1131"/>
      <c r="Q274" s="1131"/>
      <c r="R274" s="1129"/>
      <c r="S274" s="1131"/>
      <c r="T274" s="1131"/>
      <c r="U274" s="1131"/>
      <c r="V274" s="1131"/>
      <c r="W274" s="1131"/>
      <c r="X274" s="1131"/>
      <c r="Y274" s="1131"/>
      <c r="Z274" s="1131"/>
      <c r="AA274" s="1131"/>
      <c r="AB274" s="1131"/>
      <c r="AC274" s="1131"/>
      <c r="AD274" s="1131"/>
      <c r="AE274" s="1131"/>
      <c r="AF274" s="1131"/>
      <c r="AG274" s="1131"/>
      <c r="AH274" s="1131"/>
      <c r="AI274" s="1131"/>
      <c r="AK274"/>
      <c r="AL274"/>
    </row>
    <row r="275" spans="1:38" x14ac:dyDescent="0.2">
      <c r="A275" s="1117" t="str">
        <f t="shared" si="36"/>
        <v>TORRE</v>
      </c>
      <c r="B275" s="1117" t="str">
        <f t="shared" si="36"/>
        <v>DUPLEX SUPERIOR</v>
      </c>
      <c r="C275" s="1117" t="s">
        <v>5191</v>
      </c>
      <c r="D275" s="1117" t="s">
        <v>19</v>
      </c>
      <c r="E275" s="1117" t="s">
        <v>5242</v>
      </c>
      <c r="F275" s="1118">
        <v>19.600000000000001</v>
      </c>
      <c r="G275" s="1118">
        <v>1</v>
      </c>
      <c r="H275" s="1118">
        <v>0</v>
      </c>
      <c r="I275" s="1120">
        <f t="shared" si="37"/>
        <v>19.600000000000001</v>
      </c>
      <c r="J275" s="1118" t="s">
        <v>2382</v>
      </c>
      <c r="K275" s="1121">
        <v>290</v>
      </c>
      <c r="L275" s="1122">
        <f>IF(SUM(F275:K275)=0,SUMIFS($L276:$L$631,$B276:$B$631,$B275,$A276:$A$631,$A275),I275*K275)</f>
        <v>5684</v>
      </c>
      <c r="N275" s="1129"/>
      <c r="O275" s="1129"/>
      <c r="P275" s="1131"/>
      <c r="Q275" s="1131"/>
      <c r="R275" s="1129"/>
      <c r="S275" s="1131"/>
      <c r="T275" s="1131"/>
      <c r="U275" s="1131"/>
      <c r="V275" s="1131"/>
      <c r="W275" s="1131"/>
      <c r="X275" s="1131"/>
      <c r="Y275" s="1131"/>
      <c r="Z275" s="1131"/>
      <c r="AA275" s="1131"/>
      <c r="AB275" s="1131"/>
      <c r="AC275" s="1131"/>
      <c r="AD275" s="1131"/>
      <c r="AE275" s="1131"/>
      <c r="AF275" s="1131"/>
      <c r="AG275" s="1131"/>
      <c r="AH275" s="1131"/>
      <c r="AI275" s="1131"/>
      <c r="AK275"/>
      <c r="AL275"/>
    </row>
    <row r="276" spans="1:38" x14ac:dyDescent="0.2">
      <c r="A276" s="1117" t="str">
        <f t="shared" si="36"/>
        <v>TORRE</v>
      </c>
      <c r="B276" s="1117" t="str">
        <f t="shared" si="36"/>
        <v>DUPLEX SUPERIOR</v>
      </c>
      <c r="C276" s="1117" t="s">
        <v>5191</v>
      </c>
      <c r="D276" s="1117" t="s">
        <v>19</v>
      </c>
      <c r="E276" s="1117" t="s">
        <v>5228</v>
      </c>
      <c r="F276" s="1118">
        <v>4.05</v>
      </c>
      <c r="G276" s="1118">
        <v>1</v>
      </c>
      <c r="H276" s="1118">
        <v>0</v>
      </c>
      <c r="I276" s="1120">
        <f t="shared" si="37"/>
        <v>4.05</v>
      </c>
      <c r="J276" s="1118" t="s">
        <v>2382</v>
      </c>
      <c r="K276" s="1121">
        <v>30</v>
      </c>
      <c r="L276" s="1122">
        <f>IF(SUM(F276:K276)=0,SUMIFS($L277:$L$631,$B277:$B$631,$B276,$A277:$A$631,$A276),I276*K276)</f>
        <v>121.5</v>
      </c>
      <c r="N276" s="1129"/>
      <c r="O276" s="1129"/>
      <c r="P276" s="1131"/>
      <c r="Q276" s="1131"/>
      <c r="R276" s="1129"/>
      <c r="S276" s="1131"/>
      <c r="T276" s="1131"/>
      <c r="U276" s="1131"/>
      <c r="V276" s="1131"/>
      <c r="W276" s="1131"/>
      <c r="X276" s="1131"/>
      <c r="Y276" s="1131"/>
      <c r="Z276" s="1131"/>
      <c r="AA276" s="1131"/>
      <c r="AB276" s="1131"/>
      <c r="AC276" s="1131"/>
      <c r="AD276" s="1131"/>
      <c r="AE276" s="1131"/>
      <c r="AF276" s="1131"/>
      <c r="AG276" s="1131"/>
      <c r="AH276" s="1131"/>
      <c r="AI276" s="1131"/>
      <c r="AK276"/>
      <c r="AL276"/>
    </row>
    <row r="277" spans="1:38" x14ac:dyDescent="0.2">
      <c r="A277" s="1117" t="str">
        <f t="shared" si="36"/>
        <v>TORRE</v>
      </c>
      <c r="B277" s="1117" t="str">
        <f t="shared" si="36"/>
        <v>DUPLEX SUPERIOR</v>
      </c>
      <c r="C277" s="1117" t="s">
        <v>5191</v>
      </c>
      <c r="D277" s="1117" t="s">
        <v>19</v>
      </c>
      <c r="E277" s="1117" t="s">
        <v>5216</v>
      </c>
      <c r="F277" s="1118">
        <v>3.25</v>
      </c>
      <c r="G277" s="1118">
        <v>1</v>
      </c>
      <c r="H277" s="1118">
        <v>0</v>
      </c>
      <c r="I277" s="1120">
        <f t="shared" si="37"/>
        <v>3.25</v>
      </c>
      <c r="J277" s="1118" t="s">
        <v>2382</v>
      </c>
      <c r="K277" s="1121">
        <v>13</v>
      </c>
      <c r="L277" s="1122">
        <f>IF(SUM(F277:K277)=0,SUMIFS($L278:$L$631,$B278:$B$631,$B277,$A278:$A$631,$A277),I277*K277)</f>
        <v>42.25</v>
      </c>
      <c r="N277" s="1129"/>
      <c r="O277" s="1129"/>
      <c r="P277" s="1131"/>
      <c r="Q277" s="1131"/>
      <c r="R277" s="1129"/>
      <c r="S277" s="1131"/>
      <c r="T277" s="1131"/>
      <c r="U277" s="1131"/>
      <c r="V277" s="1131"/>
      <c r="W277" s="1131"/>
      <c r="X277" s="1131"/>
      <c r="Y277" s="1131"/>
      <c r="Z277" s="1131"/>
      <c r="AA277" s="1131"/>
      <c r="AB277" s="1131"/>
      <c r="AC277" s="1131"/>
      <c r="AD277" s="1131"/>
      <c r="AE277" s="1131"/>
      <c r="AF277" s="1131"/>
      <c r="AG277" s="1131"/>
      <c r="AH277" s="1131"/>
      <c r="AI277" s="1131"/>
      <c r="AK277"/>
      <c r="AL277"/>
    </row>
    <row r="278" spans="1:38" x14ac:dyDescent="0.2">
      <c r="A278" s="1117" t="str">
        <f t="shared" si="36"/>
        <v>TORRE</v>
      </c>
      <c r="B278" s="1117" t="str">
        <f t="shared" si="36"/>
        <v>DUPLEX SUPERIOR</v>
      </c>
      <c r="C278" s="1117" t="s">
        <v>5191</v>
      </c>
      <c r="D278" s="1117" t="s">
        <v>19</v>
      </c>
      <c r="E278" s="1117" t="s">
        <v>5197</v>
      </c>
      <c r="F278" s="1118">
        <v>5</v>
      </c>
      <c r="G278" s="1118">
        <v>1</v>
      </c>
      <c r="H278" s="1118">
        <v>0</v>
      </c>
      <c r="I278" s="1120">
        <f t="shared" si="37"/>
        <v>5</v>
      </c>
      <c r="J278" s="1118" t="s">
        <v>2382</v>
      </c>
      <c r="K278" s="1121">
        <v>14</v>
      </c>
      <c r="L278" s="1122">
        <f>IF(SUM(F278:K278)=0,SUMIFS($L279:$L$631,$B279:$B$631,$B278,$A279:$A$631,$A278),I278*K278)</f>
        <v>70</v>
      </c>
      <c r="N278" s="1129"/>
      <c r="O278" s="1129"/>
      <c r="P278" s="1131"/>
      <c r="Q278" s="1131"/>
      <c r="R278" s="1129"/>
      <c r="S278" s="1131"/>
      <c r="T278" s="1131"/>
      <c r="U278" s="1131"/>
      <c r="V278" s="1131"/>
      <c r="W278" s="1131"/>
      <c r="X278" s="1131"/>
      <c r="Y278" s="1131"/>
      <c r="Z278" s="1131"/>
      <c r="AA278" s="1131"/>
      <c r="AB278" s="1131"/>
      <c r="AC278" s="1131"/>
      <c r="AD278" s="1131"/>
      <c r="AE278" s="1131"/>
      <c r="AF278" s="1131"/>
      <c r="AG278" s="1131"/>
      <c r="AH278" s="1131"/>
      <c r="AI278" s="1131"/>
      <c r="AK278"/>
      <c r="AL278"/>
    </row>
    <row r="279" spans="1:38" x14ac:dyDescent="0.2">
      <c r="A279" s="1117" t="str">
        <f t="shared" si="36"/>
        <v>TORRE</v>
      </c>
      <c r="B279" s="1117" t="str">
        <f t="shared" si="36"/>
        <v>DUPLEX SUPERIOR</v>
      </c>
      <c r="C279" s="1117" t="s">
        <v>5191</v>
      </c>
      <c r="D279" s="1117" t="s">
        <v>19</v>
      </c>
      <c r="E279" s="1117" t="s">
        <v>5198</v>
      </c>
      <c r="F279" s="1118">
        <v>7</v>
      </c>
      <c r="G279" s="1118">
        <v>1</v>
      </c>
      <c r="H279" s="1118">
        <v>0</v>
      </c>
      <c r="I279" s="1120">
        <f t="shared" si="37"/>
        <v>7</v>
      </c>
      <c r="J279" s="1118" t="s">
        <v>2382</v>
      </c>
      <c r="K279" s="1121">
        <v>23.9</v>
      </c>
      <c r="L279" s="1122">
        <f>IF(SUM(F279:K279)=0,SUMIFS($L288:$L$631,$B288:$B$631,$B279,$A288:$A$631,$A279),I279*K279)</f>
        <v>167.29999999999998</v>
      </c>
      <c r="N279" s="1129"/>
      <c r="O279" s="1129"/>
      <c r="P279" s="1131"/>
      <c r="Q279" s="1131"/>
      <c r="R279" s="1129"/>
      <c r="S279" s="1131"/>
      <c r="T279" s="1131"/>
      <c r="U279" s="1131"/>
      <c r="V279" s="1131"/>
      <c r="W279" s="1131"/>
      <c r="X279" s="1131"/>
      <c r="Y279" s="1131"/>
      <c r="Z279" s="1131"/>
      <c r="AA279" s="1131"/>
      <c r="AB279" s="1131"/>
      <c r="AC279" s="1131"/>
      <c r="AD279" s="1131"/>
      <c r="AE279" s="1131"/>
      <c r="AF279" s="1131"/>
      <c r="AG279" s="1131"/>
      <c r="AH279" s="1131"/>
      <c r="AI279" s="1131"/>
      <c r="AK279"/>
      <c r="AL279"/>
    </row>
    <row r="280" spans="1:38" x14ac:dyDescent="0.2">
      <c r="A280" s="1117" t="str">
        <f t="shared" si="36"/>
        <v>TORRE</v>
      </c>
      <c r="B280" s="1117" t="str">
        <f t="shared" si="36"/>
        <v>DUPLEX SUPERIOR</v>
      </c>
      <c r="C280" s="1117" t="s">
        <v>5191</v>
      </c>
      <c r="D280" s="1117" t="s">
        <v>19</v>
      </c>
      <c r="E280" s="1117" t="s">
        <v>5245</v>
      </c>
      <c r="F280" s="1118">
        <v>4</v>
      </c>
      <c r="G280" s="1118">
        <v>1</v>
      </c>
      <c r="H280" s="1118">
        <v>0</v>
      </c>
      <c r="I280" s="1120">
        <f t="shared" si="37"/>
        <v>4</v>
      </c>
      <c r="J280" s="1118" t="s">
        <v>2382</v>
      </c>
      <c r="K280" s="1121">
        <v>45.9</v>
      </c>
      <c r="L280" s="1122">
        <f>IF(SUM(F280:K280)=0,SUMIFS($L289:$L$631,$B289:$B$631,$B280,$A289:$A$631,$A280),I280*K280)</f>
        <v>183.6</v>
      </c>
      <c r="N280" s="1129"/>
      <c r="O280" s="1129"/>
      <c r="P280" s="1131"/>
      <c r="Q280" s="1131"/>
      <c r="R280" s="1129"/>
      <c r="S280" s="1131"/>
      <c r="T280" s="1131"/>
      <c r="U280" s="1131"/>
      <c r="V280" s="1131"/>
      <c r="W280" s="1131"/>
      <c r="X280" s="1131"/>
      <c r="Y280" s="1131"/>
      <c r="Z280" s="1131"/>
      <c r="AA280" s="1131"/>
      <c r="AB280" s="1131"/>
      <c r="AC280" s="1131"/>
      <c r="AD280" s="1131"/>
      <c r="AE280" s="1131"/>
      <c r="AF280" s="1131"/>
      <c r="AG280" s="1131"/>
      <c r="AH280" s="1131"/>
      <c r="AI280" s="1131"/>
      <c r="AK280"/>
      <c r="AL280"/>
    </row>
    <row r="281" spans="1:38" x14ac:dyDescent="0.2">
      <c r="A281" s="1117" t="str">
        <f t="shared" si="36"/>
        <v>TORRE</v>
      </c>
      <c r="B281" s="1117" t="str">
        <f t="shared" si="36"/>
        <v>DUPLEX SUPERIOR</v>
      </c>
      <c r="C281" s="1117" t="s">
        <v>5191</v>
      </c>
      <c r="D281" s="1117" t="s">
        <v>19</v>
      </c>
      <c r="E281" s="1117" t="s">
        <v>5229</v>
      </c>
      <c r="F281" s="1118">
        <v>1</v>
      </c>
      <c r="G281" s="1118">
        <v>1</v>
      </c>
      <c r="H281" s="1118">
        <v>0</v>
      </c>
      <c r="I281" s="1120">
        <f t="shared" si="37"/>
        <v>1</v>
      </c>
      <c r="J281" s="1118" t="s">
        <v>2382</v>
      </c>
      <c r="K281" s="1121">
        <v>58</v>
      </c>
      <c r="L281" s="1122">
        <f>IF(SUM(F281:K281)=0,SUMIFS($L290:$L$631,$B290:$B$631,$B281,$A290:$A$631,$A281),I281*K281)</f>
        <v>58</v>
      </c>
      <c r="N281" s="1129"/>
      <c r="O281" s="1129"/>
      <c r="P281" s="1131"/>
      <c r="Q281" s="1131"/>
      <c r="R281" s="1129"/>
      <c r="S281" s="1131"/>
      <c r="T281" s="1131"/>
      <c r="U281" s="1131"/>
      <c r="V281" s="1131"/>
      <c r="W281" s="1131"/>
      <c r="X281" s="1131"/>
      <c r="Y281" s="1131"/>
      <c r="Z281" s="1131"/>
      <c r="AA281" s="1131"/>
      <c r="AB281" s="1131"/>
      <c r="AC281" s="1131"/>
      <c r="AD281" s="1131"/>
      <c r="AE281" s="1131"/>
      <c r="AF281" s="1131"/>
      <c r="AG281" s="1131"/>
      <c r="AH281" s="1131"/>
      <c r="AI281" s="1131"/>
      <c r="AK281"/>
      <c r="AL281"/>
    </row>
    <row r="282" spans="1:38" x14ac:dyDescent="0.2">
      <c r="A282" s="1117" t="str">
        <f t="shared" si="36"/>
        <v>TORRE</v>
      </c>
      <c r="B282" s="1117" t="str">
        <f t="shared" si="36"/>
        <v>DUPLEX SUPERIOR</v>
      </c>
      <c r="C282" s="1117" t="s">
        <v>5191</v>
      </c>
      <c r="D282" s="1117" t="s">
        <v>19</v>
      </c>
      <c r="E282" s="1117" t="s">
        <v>5246</v>
      </c>
      <c r="F282" s="1118">
        <v>1</v>
      </c>
      <c r="G282" s="1118">
        <v>1</v>
      </c>
      <c r="H282" s="1118">
        <v>0</v>
      </c>
      <c r="I282" s="1120">
        <f t="shared" si="37"/>
        <v>1</v>
      </c>
      <c r="J282" s="1118" t="s">
        <v>2382</v>
      </c>
      <c r="K282" s="1121">
        <v>64.900000000000006</v>
      </c>
      <c r="L282" s="1122">
        <f>IF(SUM(F282:K282)=0,SUMIFS($L294:$L$631,$B294:$B$631,$B282,$A294:$A$631,$A282),I282*K282)</f>
        <v>64.900000000000006</v>
      </c>
      <c r="N282" s="1129"/>
      <c r="O282" s="1129"/>
      <c r="P282" s="1131"/>
      <c r="Q282" s="1131"/>
      <c r="R282" s="1129"/>
      <c r="S282" s="1131"/>
      <c r="T282" s="1131"/>
      <c r="U282" s="1131"/>
      <c r="V282" s="1131"/>
      <c r="W282" s="1131"/>
      <c r="X282" s="1131"/>
      <c r="Y282" s="1131"/>
      <c r="Z282" s="1131"/>
      <c r="AA282" s="1131"/>
      <c r="AB282" s="1131"/>
      <c r="AC282" s="1131"/>
      <c r="AD282" s="1131"/>
      <c r="AE282" s="1131"/>
      <c r="AF282" s="1131"/>
      <c r="AG282" s="1131"/>
      <c r="AH282" s="1131"/>
      <c r="AI282" s="1131"/>
      <c r="AK282"/>
      <c r="AL282"/>
    </row>
    <row r="283" spans="1:38" x14ac:dyDescent="0.2">
      <c r="A283" s="1117" t="str">
        <f t="shared" si="36"/>
        <v>TORRE</v>
      </c>
      <c r="B283" s="1117" t="str">
        <f t="shared" si="36"/>
        <v>DUPLEX SUPERIOR</v>
      </c>
      <c r="C283" s="1117" t="s">
        <v>5191</v>
      </c>
      <c r="D283" s="1117" t="s">
        <v>19</v>
      </c>
      <c r="E283" s="1117" t="s">
        <v>5247</v>
      </c>
      <c r="F283" s="1118">
        <v>1</v>
      </c>
      <c r="G283" s="1118">
        <v>1</v>
      </c>
      <c r="H283" s="1118">
        <v>0</v>
      </c>
      <c r="I283" s="1120">
        <f t="shared" si="37"/>
        <v>1</v>
      </c>
      <c r="J283" s="1118" t="s">
        <v>2382</v>
      </c>
      <c r="K283" s="1121">
        <v>27.06</v>
      </c>
      <c r="L283" s="1122">
        <f>IF(SUM(F283:K283)=0,SUMIFS($L295:$L$631,$B295:$B$631,$B283,$A295:$A$631,$A283),I283*K283)</f>
        <v>27.06</v>
      </c>
      <c r="N283" s="1129"/>
      <c r="O283" s="1129"/>
      <c r="P283" s="1131"/>
      <c r="Q283" s="1131"/>
      <c r="R283" s="1129"/>
      <c r="S283" s="1131"/>
      <c r="T283" s="1131"/>
      <c r="U283" s="1131"/>
      <c r="V283" s="1131"/>
      <c r="W283" s="1131"/>
      <c r="X283" s="1131"/>
      <c r="Y283" s="1131"/>
      <c r="Z283" s="1131"/>
      <c r="AA283" s="1131"/>
      <c r="AB283" s="1131"/>
      <c r="AC283" s="1131"/>
      <c r="AD283" s="1131"/>
      <c r="AE283" s="1131"/>
      <c r="AF283" s="1131"/>
      <c r="AG283" s="1131"/>
      <c r="AH283" s="1131"/>
      <c r="AI283" s="1131"/>
      <c r="AK283"/>
      <c r="AL283"/>
    </row>
    <row r="284" spans="1:38" x14ac:dyDescent="0.2">
      <c r="A284" s="1117" t="str">
        <f t="shared" si="36"/>
        <v>TORRE</v>
      </c>
      <c r="B284" s="1117" t="str">
        <f t="shared" si="36"/>
        <v>DUPLEX SUPERIOR</v>
      </c>
      <c r="C284" s="1117" t="s">
        <v>5191</v>
      </c>
      <c r="D284" s="1117" t="s">
        <v>19</v>
      </c>
      <c r="E284" s="1117" t="s">
        <v>5248</v>
      </c>
      <c r="F284" s="1118">
        <v>1</v>
      </c>
      <c r="G284" s="1118">
        <v>1</v>
      </c>
      <c r="H284" s="1118">
        <v>0</v>
      </c>
      <c r="I284" s="1120">
        <f t="shared" si="37"/>
        <v>1</v>
      </c>
      <c r="J284" s="1118" t="s">
        <v>2382</v>
      </c>
      <c r="K284" s="1121">
        <v>29.3</v>
      </c>
      <c r="L284" s="1122">
        <f>IF(SUM(F284:K284)=0,SUMIFS($L296:$L$631,$B296:$B$631,$B284,$A296:$A$631,$A284),I284*K284)</f>
        <v>29.3</v>
      </c>
      <c r="N284" s="1129"/>
      <c r="O284" s="1129"/>
      <c r="P284" s="1131"/>
      <c r="Q284" s="1131"/>
      <c r="R284" s="1129"/>
      <c r="S284" s="1131"/>
      <c r="T284" s="1131"/>
      <c r="U284" s="1131"/>
      <c r="V284" s="1131"/>
      <c r="W284" s="1131"/>
      <c r="X284" s="1131"/>
      <c r="Y284" s="1131"/>
      <c r="Z284" s="1131"/>
      <c r="AA284" s="1131"/>
      <c r="AB284" s="1131"/>
      <c r="AC284" s="1131"/>
      <c r="AD284" s="1131"/>
      <c r="AE284" s="1131"/>
      <c r="AF284" s="1131"/>
      <c r="AG284" s="1131"/>
      <c r="AH284" s="1131"/>
      <c r="AI284" s="1131"/>
      <c r="AK284"/>
      <c r="AL284"/>
    </row>
    <row r="285" spans="1:38" x14ac:dyDescent="0.2">
      <c r="A285" s="1117" t="str">
        <f t="shared" si="36"/>
        <v>TORRE</v>
      </c>
      <c r="B285" s="1117" t="str">
        <f t="shared" si="36"/>
        <v>DUPLEX SUPERIOR</v>
      </c>
      <c r="C285" s="1117" t="s">
        <v>5191</v>
      </c>
      <c r="D285" s="1117" t="s">
        <v>19</v>
      </c>
      <c r="E285" s="1117" t="s">
        <v>5249</v>
      </c>
      <c r="F285" s="1118">
        <v>2</v>
      </c>
      <c r="G285" s="1118">
        <v>1</v>
      </c>
      <c r="H285" s="1118">
        <v>0</v>
      </c>
      <c r="I285" s="1120">
        <f t="shared" si="37"/>
        <v>2</v>
      </c>
      <c r="J285" s="1118" t="s">
        <v>2382</v>
      </c>
      <c r="K285" s="1121">
        <v>31</v>
      </c>
      <c r="L285" s="1122">
        <f>IF(SUM(F285:K285)=0,SUMIFS($L297:$L$631,$B297:$B$631,$B285,$A297:$A$631,$A285),I285*K285)</f>
        <v>62</v>
      </c>
      <c r="N285" s="1129"/>
      <c r="O285" s="1129"/>
      <c r="P285" s="1131"/>
      <c r="Q285" s="1131"/>
      <c r="R285" s="1129"/>
      <c r="S285" s="1131"/>
      <c r="T285" s="1131"/>
      <c r="U285" s="1131"/>
      <c r="V285" s="1131"/>
      <c r="W285" s="1131"/>
      <c r="X285" s="1131"/>
      <c r="Y285" s="1131"/>
      <c r="Z285" s="1131"/>
      <c r="AA285" s="1131"/>
      <c r="AB285" s="1131"/>
      <c r="AC285" s="1131"/>
      <c r="AD285" s="1131"/>
      <c r="AE285" s="1131"/>
      <c r="AF285" s="1131"/>
      <c r="AG285" s="1131"/>
      <c r="AH285" s="1131"/>
      <c r="AI285" s="1131"/>
      <c r="AK285"/>
      <c r="AL285"/>
    </row>
    <row r="286" spans="1:38" x14ac:dyDescent="0.2">
      <c r="A286" s="1117" t="str">
        <f t="shared" si="36"/>
        <v>TORRE</v>
      </c>
      <c r="B286" s="1117" t="str">
        <f t="shared" si="36"/>
        <v>DUPLEX SUPERIOR</v>
      </c>
      <c r="C286" s="1117" t="s">
        <v>5191</v>
      </c>
      <c r="D286" s="1117" t="s">
        <v>19</v>
      </c>
      <c r="E286" s="1117" t="s">
        <v>5241</v>
      </c>
      <c r="F286" s="1118">
        <v>1</v>
      </c>
      <c r="G286" s="1118">
        <v>1</v>
      </c>
      <c r="H286" s="1118">
        <v>0</v>
      </c>
      <c r="I286" s="1120">
        <f t="shared" si="37"/>
        <v>1</v>
      </c>
      <c r="J286" s="1118" t="s">
        <v>2382</v>
      </c>
      <c r="K286" s="1121">
        <v>24.9</v>
      </c>
      <c r="L286" s="1122">
        <f>IF(SUM(F286:K286)=0,SUMIFS($L298:$L$631,$B298:$B$631,$B286,$A298:$A$631,$A286),I286*K286)</f>
        <v>24.9</v>
      </c>
      <c r="N286" s="1129"/>
      <c r="O286" s="1129"/>
      <c r="P286" s="1131"/>
      <c r="Q286" s="1131"/>
      <c r="R286" s="1129"/>
      <c r="S286" s="1131"/>
      <c r="T286" s="1131"/>
      <c r="U286" s="1131"/>
      <c r="V286" s="1131"/>
      <c r="W286" s="1131"/>
      <c r="X286" s="1131"/>
      <c r="Y286" s="1131"/>
      <c r="Z286" s="1131"/>
      <c r="AA286" s="1131"/>
      <c r="AB286" s="1131"/>
      <c r="AC286" s="1131"/>
      <c r="AD286" s="1131"/>
      <c r="AE286" s="1131"/>
      <c r="AF286" s="1131"/>
      <c r="AG286" s="1131"/>
      <c r="AH286" s="1131"/>
      <c r="AI286" s="1131"/>
      <c r="AK286"/>
      <c r="AL286"/>
    </row>
    <row r="287" spans="1:38" x14ac:dyDescent="0.2">
      <c r="A287" s="1117" t="str">
        <f t="shared" si="36"/>
        <v>TORRE</v>
      </c>
      <c r="B287" s="1117" t="str">
        <f t="shared" si="36"/>
        <v>DUPLEX SUPERIOR</v>
      </c>
      <c r="C287" s="1117" t="s">
        <v>5191</v>
      </c>
      <c r="D287" s="1117" t="s">
        <v>19</v>
      </c>
      <c r="E287" s="1117" t="s">
        <v>5232</v>
      </c>
      <c r="F287" s="1118">
        <v>2</v>
      </c>
      <c r="G287" s="1118">
        <v>1</v>
      </c>
      <c r="H287" s="1118">
        <v>0</v>
      </c>
      <c r="I287" s="1120">
        <f t="shared" si="37"/>
        <v>2</v>
      </c>
      <c r="J287" s="1118" t="s">
        <v>2382</v>
      </c>
      <c r="K287" s="1121">
        <v>31</v>
      </c>
      <c r="L287" s="1122">
        <f>IF(SUM(F287:K287)=0,SUMIFS($L299:$L$631,$B299:$B$631,$B287,$A299:$A$631,$A287),I287*K287)</f>
        <v>62</v>
      </c>
      <c r="N287" s="1129"/>
      <c r="O287" s="1129"/>
      <c r="P287" s="1131"/>
      <c r="Q287" s="1131"/>
      <c r="R287" s="1129"/>
      <c r="S287" s="1131"/>
      <c r="T287" s="1131"/>
      <c r="U287" s="1131"/>
      <c r="V287" s="1131"/>
      <c r="W287" s="1131"/>
      <c r="X287" s="1131"/>
      <c r="Y287" s="1131"/>
      <c r="Z287" s="1131"/>
      <c r="AA287" s="1131"/>
      <c r="AB287" s="1131"/>
      <c r="AC287" s="1131"/>
      <c r="AD287" s="1131"/>
      <c r="AE287" s="1131"/>
      <c r="AF287" s="1131"/>
      <c r="AG287" s="1131"/>
      <c r="AH287" s="1131"/>
      <c r="AI287" s="1131"/>
      <c r="AK287"/>
      <c r="AL287"/>
    </row>
    <row r="288" spans="1:38" x14ac:dyDescent="0.2">
      <c r="A288" s="1117" t="str">
        <f>A279</f>
        <v>TORRE</v>
      </c>
      <c r="B288" s="1117" t="str">
        <f>B279</f>
        <v>DUPLEX SUPERIOR</v>
      </c>
      <c r="C288" s="1117" t="s">
        <v>5191</v>
      </c>
      <c r="D288" s="1117" t="s">
        <v>19</v>
      </c>
      <c r="E288" s="1117" t="s">
        <v>5233</v>
      </c>
      <c r="F288" s="1118">
        <v>2</v>
      </c>
      <c r="G288" s="1118">
        <v>1</v>
      </c>
      <c r="H288" s="1118"/>
      <c r="I288" s="1120">
        <f t="shared" si="37"/>
        <v>2</v>
      </c>
      <c r="J288" s="1118" t="s">
        <v>2382</v>
      </c>
      <c r="K288" s="1121">
        <v>13</v>
      </c>
      <c r="L288" s="1122">
        <f>IF(SUM(F288:K288)=0,SUMIFS($L290:$L$631,$B290:$B$631,$B288,$A290:$A$631,$A288),I288*K288)</f>
        <v>26</v>
      </c>
      <c r="N288" s="1129"/>
      <c r="O288" s="1129"/>
      <c r="P288" s="1131"/>
      <c r="Q288" s="1131"/>
      <c r="R288" s="1129"/>
      <c r="S288" s="1131"/>
      <c r="T288" s="1131"/>
      <c r="U288" s="1131"/>
      <c r="V288" s="1131"/>
      <c r="W288" s="1131"/>
      <c r="X288" s="1131"/>
      <c r="Y288" s="1131"/>
      <c r="Z288" s="1131"/>
      <c r="AA288" s="1131"/>
      <c r="AB288" s="1131"/>
      <c r="AC288" s="1131"/>
      <c r="AD288" s="1131"/>
      <c r="AE288" s="1131"/>
      <c r="AF288" s="1131"/>
      <c r="AG288" s="1131"/>
      <c r="AH288" s="1131"/>
      <c r="AI288" s="1131"/>
      <c r="AK288"/>
      <c r="AL288"/>
    </row>
    <row r="289" spans="1:38" x14ac:dyDescent="0.2">
      <c r="A289" s="1117" t="str">
        <f>A288</f>
        <v>TORRE</v>
      </c>
      <c r="B289" s="1117" t="str">
        <f>B288</f>
        <v>DUPLEX SUPERIOR</v>
      </c>
      <c r="C289" s="1117" t="s">
        <v>5191</v>
      </c>
      <c r="D289" s="1117" t="s">
        <v>19</v>
      </c>
      <c r="E289" s="1117" t="s">
        <v>5234</v>
      </c>
      <c r="F289" s="1118">
        <v>1</v>
      </c>
      <c r="G289" s="1118">
        <v>1</v>
      </c>
      <c r="H289" s="1118"/>
      <c r="I289" s="1120">
        <f t="shared" si="37"/>
        <v>1</v>
      </c>
      <c r="J289" s="1118" t="s">
        <v>2382</v>
      </c>
      <c r="K289" s="1121">
        <v>15.5</v>
      </c>
      <c r="L289" s="1122">
        <f>IF(SUM(F289:K289)=0,SUMIFS($L294:$L$631,$B294:$B$631,$B289,$A294:$A$631,$A289),I289*K289)</f>
        <v>15.5</v>
      </c>
      <c r="N289" s="1129"/>
      <c r="O289" s="1129"/>
      <c r="P289" s="1131"/>
      <c r="Q289" s="1131"/>
      <c r="R289" s="1129"/>
      <c r="S289" s="1131"/>
      <c r="T289" s="1131"/>
      <c r="U289" s="1131"/>
      <c r="V289" s="1131"/>
      <c r="W289" s="1131"/>
      <c r="X289" s="1131"/>
      <c r="Y289" s="1131"/>
      <c r="Z289" s="1131"/>
      <c r="AA289" s="1131"/>
      <c r="AB289" s="1131"/>
      <c r="AC289" s="1131"/>
      <c r="AD289" s="1131"/>
      <c r="AE289" s="1131"/>
      <c r="AF289" s="1131"/>
      <c r="AG289" s="1131"/>
      <c r="AH289" s="1131"/>
      <c r="AI289" s="1131"/>
      <c r="AK289"/>
      <c r="AL289"/>
    </row>
    <row r="290" spans="1:38" x14ac:dyDescent="0.2">
      <c r="A290" s="1117" t="str">
        <f t="shared" ref="A290:B293" si="38">A288</f>
        <v>TORRE</v>
      </c>
      <c r="B290" s="1117" t="str">
        <f t="shared" si="38"/>
        <v>DUPLEX SUPERIOR</v>
      </c>
      <c r="C290" s="1117" t="s">
        <v>5191</v>
      </c>
      <c r="D290" s="1117" t="s">
        <v>19</v>
      </c>
      <c r="E290" s="1117" t="s">
        <v>5207</v>
      </c>
      <c r="F290" s="1118">
        <v>1</v>
      </c>
      <c r="G290" s="1118">
        <v>1</v>
      </c>
      <c r="H290" s="1118"/>
      <c r="I290" s="1120">
        <f t="shared" si="37"/>
        <v>1</v>
      </c>
      <c r="J290" s="1118" t="s">
        <v>2382</v>
      </c>
      <c r="K290" s="1121">
        <v>49.44</v>
      </c>
      <c r="L290" s="1122">
        <f>IF(SUM(F290:K290)=0,SUMIFS($L294:$L$631,$B294:$B$631,$B290,$A294:$A$631,$A290),I290*K290)</f>
        <v>49.44</v>
      </c>
      <c r="N290" s="1129"/>
      <c r="O290" s="1129"/>
      <c r="P290" s="1131"/>
      <c r="Q290" s="1131"/>
      <c r="R290" s="1129"/>
      <c r="S290" s="1131"/>
      <c r="T290" s="1131"/>
      <c r="U290" s="1131"/>
      <c r="V290" s="1131"/>
      <c r="W290" s="1131"/>
      <c r="X290" s="1131"/>
      <c r="Y290" s="1131"/>
      <c r="Z290" s="1131"/>
      <c r="AA290" s="1131"/>
      <c r="AB290" s="1131"/>
      <c r="AC290" s="1131"/>
      <c r="AD290" s="1131"/>
      <c r="AE290" s="1131"/>
      <c r="AF290" s="1131"/>
      <c r="AG290" s="1131"/>
      <c r="AH290" s="1131"/>
      <c r="AI290" s="1131"/>
      <c r="AK290"/>
      <c r="AL290"/>
    </row>
    <row r="291" spans="1:38" x14ac:dyDescent="0.2">
      <c r="A291" s="1117" t="str">
        <f t="shared" si="38"/>
        <v>TORRE</v>
      </c>
      <c r="B291" s="1117" t="str">
        <f t="shared" si="38"/>
        <v>DUPLEX SUPERIOR</v>
      </c>
      <c r="C291" s="1117" t="s">
        <v>5191</v>
      </c>
      <c r="D291" s="1117" t="s">
        <v>19</v>
      </c>
      <c r="E291" s="1117" t="s">
        <v>5211</v>
      </c>
      <c r="F291" s="1118">
        <v>2</v>
      </c>
      <c r="G291" s="1118">
        <v>1</v>
      </c>
      <c r="H291" s="1118"/>
      <c r="I291" s="1120">
        <f t="shared" si="37"/>
        <v>2</v>
      </c>
      <c r="J291" s="1118" t="s">
        <v>2382</v>
      </c>
      <c r="K291" s="1121">
        <v>66</v>
      </c>
      <c r="L291" s="1122">
        <f>IF(SUM(F291:K291)=0,SUMIFS($L295:$L$631,$B295:$B$631,$B291,$A295:$A$631,$A291),I291*K291)</f>
        <v>132</v>
      </c>
      <c r="N291" s="1129"/>
      <c r="O291" s="1129"/>
      <c r="P291" s="1131"/>
      <c r="Q291" s="1131"/>
      <c r="R291" s="1129"/>
      <c r="S291" s="1131"/>
      <c r="T291" s="1131"/>
      <c r="U291" s="1131"/>
      <c r="V291" s="1131"/>
      <c r="W291" s="1131"/>
      <c r="X291" s="1131"/>
      <c r="Y291" s="1131"/>
      <c r="Z291" s="1131"/>
      <c r="AA291" s="1131"/>
      <c r="AB291" s="1131"/>
      <c r="AC291" s="1131"/>
      <c r="AD291" s="1131"/>
      <c r="AE291" s="1131"/>
      <c r="AF291" s="1131"/>
      <c r="AG291" s="1131"/>
      <c r="AH291" s="1131"/>
      <c r="AI291" s="1131"/>
      <c r="AK291"/>
      <c r="AL291"/>
    </row>
    <row r="292" spans="1:38" x14ac:dyDescent="0.2">
      <c r="A292" s="1117" t="str">
        <f t="shared" si="38"/>
        <v>TORRE</v>
      </c>
      <c r="B292" s="1117" t="str">
        <f t="shared" si="38"/>
        <v>DUPLEX SUPERIOR</v>
      </c>
      <c r="C292" s="1117" t="s">
        <v>5191</v>
      </c>
      <c r="D292" s="1117" t="s">
        <v>19</v>
      </c>
      <c r="E292" s="1117" t="s">
        <v>5235</v>
      </c>
      <c r="F292" s="1118">
        <v>2</v>
      </c>
      <c r="G292" s="1118">
        <v>1</v>
      </c>
      <c r="H292" s="1118"/>
      <c r="I292" s="1120">
        <f t="shared" si="37"/>
        <v>2</v>
      </c>
      <c r="J292" s="1118" t="s">
        <v>2382</v>
      </c>
      <c r="K292" s="1121">
        <v>69</v>
      </c>
      <c r="L292" s="1122">
        <f>IF(SUM(F292:K292)=0,SUMIFS($L296:$L$631,$B296:$B$631,$B292,$A296:$A$631,$A292),I292*K292)</f>
        <v>138</v>
      </c>
      <c r="N292" s="1129"/>
      <c r="O292" s="1129"/>
      <c r="P292" s="1131"/>
      <c r="Q292" s="1131"/>
      <c r="R292" s="1129"/>
      <c r="S292" s="1131"/>
      <c r="T292" s="1131"/>
      <c r="U292" s="1131"/>
      <c r="V292" s="1131"/>
      <c r="W292" s="1131"/>
      <c r="X292" s="1131"/>
      <c r="Y292" s="1131"/>
      <c r="Z292" s="1131"/>
      <c r="AA292" s="1131"/>
      <c r="AB292" s="1131"/>
      <c r="AC292" s="1131"/>
      <c r="AD292" s="1131"/>
      <c r="AE292" s="1131"/>
      <c r="AF292" s="1131"/>
      <c r="AG292" s="1131"/>
      <c r="AH292" s="1131"/>
      <c r="AI292" s="1131"/>
      <c r="AK292"/>
      <c r="AL292"/>
    </row>
    <row r="293" spans="1:38" x14ac:dyDescent="0.2">
      <c r="A293" s="1117" t="str">
        <f t="shared" si="38"/>
        <v>TORRE</v>
      </c>
      <c r="B293" s="1117" t="str">
        <f t="shared" si="38"/>
        <v>DUPLEX SUPERIOR</v>
      </c>
      <c r="C293" s="1117" t="s">
        <v>5191</v>
      </c>
      <c r="D293" s="1117" t="s">
        <v>5212</v>
      </c>
      <c r="E293" s="1117" t="s">
        <v>5236</v>
      </c>
      <c r="F293" s="1118">
        <v>1</v>
      </c>
      <c r="G293" s="1118">
        <v>1</v>
      </c>
      <c r="H293" s="1118"/>
      <c r="I293" s="1120">
        <f t="shared" si="37"/>
        <v>1</v>
      </c>
      <c r="J293" s="1118" t="s">
        <v>2382</v>
      </c>
      <c r="K293" s="1121">
        <v>705</v>
      </c>
      <c r="L293" s="1122">
        <f>IF(SUM(F293:K293)=0,SUMIFS($L297:$L$631,$B297:$B$631,$B293,$A297:$A$631,$A293),I293*K293)</f>
        <v>705</v>
      </c>
      <c r="N293" s="1129"/>
      <c r="O293" s="1129"/>
      <c r="P293" s="1131"/>
      <c r="Q293" s="1131"/>
      <c r="R293" s="1129"/>
      <c r="S293" s="1131"/>
      <c r="T293" s="1131"/>
      <c r="U293" s="1131"/>
      <c r="V293" s="1131"/>
      <c r="W293" s="1131"/>
      <c r="X293" s="1131"/>
      <c r="Y293" s="1131"/>
      <c r="Z293" s="1131"/>
      <c r="AA293" s="1131"/>
      <c r="AB293" s="1131"/>
      <c r="AC293" s="1131"/>
      <c r="AD293" s="1131"/>
      <c r="AE293" s="1131"/>
      <c r="AF293" s="1131"/>
      <c r="AG293" s="1131"/>
      <c r="AH293" s="1131"/>
      <c r="AI293" s="1131"/>
      <c r="AK293"/>
      <c r="AL293"/>
    </row>
    <row r="294" spans="1:38" ht="15" thickBot="1" x14ac:dyDescent="0.25">
      <c r="A294" s="1117" t="str">
        <f>A290</f>
        <v>TORRE</v>
      </c>
      <c r="B294" s="1117" t="str">
        <f>B290</f>
        <v>DUPLEX SUPERIOR</v>
      </c>
      <c r="C294" s="1117" t="s">
        <v>5191</v>
      </c>
      <c r="D294" s="1117" t="s">
        <v>19</v>
      </c>
      <c r="E294" s="1117" t="s">
        <v>5237</v>
      </c>
      <c r="F294" s="1118">
        <v>1</v>
      </c>
      <c r="G294" s="1118">
        <v>1</v>
      </c>
      <c r="H294" s="1118"/>
      <c r="I294" s="1120">
        <f t="shared" si="37"/>
        <v>1</v>
      </c>
      <c r="J294" s="1118" t="s">
        <v>2382</v>
      </c>
      <c r="K294" s="1121">
        <v>351</v>
      </c>
      <c r="L294" s="1122">
        <f>IF(SUM(F294:K294)=0,SUMIFS($L320:$L$631,$B320:$B$631,$B294,$A320:$A$631,$A294),I294*K294)</f>
        <v>351</v>
      </c>
      <c r="N294" s="1129"/>
      <c r="O294" s="1129"/>
      <c r="P294" s="1131"/>
      <c r="Q294" s="1131"/>
      <c r="R294" s="1129"/>
      <c r="S294" s="1131"/>
      <c r="T294" s="1131"/>
      <c r="U294" s="1131"/>
      <c r="V294" s="1131"/>
      <c r="W294" s="1131"/>
      <c r="X294" s="1131"/>
      <c r="Y294" s="1131"/>
      <c r="Z294" s="1131"/>
      <c r="AA294" s="1131"/>
      <c r="AB294" s="1131"/>
      <c r="AC294" s="1131"/>
      <c r="AD294" s="1131"/>
      <c r="AE294" s="1131"/>
      <c r="AF294" s="1131"/>
      <c r="AG294" s="1131"/>
      <c r="AH294" s="1131"/>
      <c r="AI294" s="1131"/>
      <c r="AK294"/>
      <c r="AL294"/>
    </row>
    <row r="295" spans="1:38" ht="15" thickTop="1" x14ac:dyDescent="0.2">
      <c r="A295" s="1133" t="s">
        <v>4229</v>
      </c>
      <c r="B295" s="1133" t="s">
        <v>4250</v>
      </c>
      <c r="C295" s="1134"/>
      <c r="D295" s="1135"/>
      <c r="E295" s="1135"/>
      <c r="F295" s="1136"/>
      <c r="G295" s="1136"/>
      <c r="H295" s="1136"/>
      <c r="I295" s="1137"/>
      <c r="J295" s="1136"/>
      <c r="K295" s="1138"/>
      <c r="L295" s="1139">
        <f>IF(SUM(F295:K295)=0,SUMIFS($L296:$L$631,$B296:$B$631,$B295,$A296:$A$631,$A295),I295*K295)</f>
        <v>160.45999999999998</v>
      </c>
      <c r="N295" s="1129"/>
      <c r="O295" s="1129"/>
      <c r="P295" s="1131"/>
      <c r="Q295" s="1131"/>
      <c r="R295" s="1129"/>
      <c r="S295" s="1131"/>
      <c r="T295" s="1131"/>
      <c r="U295" s="1131"/>
      <c r="V295" s="1131"/>
      <c r="W295" s="1131"/>
      <c r="X295" s="1131"/>
      <c r="Y295" s="1131"/>
      <c r="Z295" s="1131"/>
      <c r="AA295" s="1131"/>
      <c r="AB295" s="1131"/>
      <c r="AC295" s="1131"/>
      <c r="AD295" s="1131"/>
      <c r="AE295" s="1131"/>
      <c r="AF295" s="1131"/>
      <c r="AG295" s="1131"/>
      <c r="AH295" s="1131"/>
      <c r="AI295" s="1131"/>
      <c r="AK295"/>
      <c r="AL295"/>
    </row>
    <row r="296" spans="1:38" x14ac:dyDescent="0.2">
      <c r="A296" s="1117" t="str">
        <f t="shared" ref="A296:B298" si="39">A295</f>
        <v>TORRE</v>
      </c>
      <c r="B296" s="1117" t="str">
        <f t="shared" si="39"/>
        <v>PAVIMENTOS TÉCNICOS</v>
      </c>
      <c r="C296" s="1117" t="s">
        <v>5191</v>
      </c>
      <c r="D296" s="1117" t="s">
        <v>19</v>
      </c>
      <c r="E296" s="1117" t="s">
        <v>5216</v>
      </c>
      <c r="F296" s="1118">
        <v>8.6999999999999993</v>
      </c>
      <c r="G296" s="1118">
        <v>1</v>
      </c>
      <c r="H296" s="1118">
        <v>0</v>
      </c>
      <c r="I296" s="1120">
        <f>(F296+H296*F296)*G296</f>
        <v>8.6999999999999993</v>
      </c>
      <c r="J296" s="1118" t="s">
        <v>788</v>
      </c>
      <c r="K296" s="1121">
        <v>13</v>
      </c>
      <c r="L296" s="1122">
        <f>IF(SUM(F296:K296)=0,SUMIFS($L297:$L$631,$B297:$B$631,$B296,$A297:$A$631,$A296),I296*K296)</f>
        <v>113.1</v>
      </c>
      <c r="N296" s="1129"/>
      <c r="O296" s="1129"/>
      <c r="P296" s="1131"/>
      <c r="Q296" s="1131"/>
      <c r="R296" s="1129"/>
      <c r="S296" s="1131"/>
      <c r="T296" s="1131"/>
      <c r="U296" s="1131"/>
      <c r="V296" s="1131"/>
      <c r="W296" s="1131"/>
      <c r="X296" s="1131"/>
      <c r="Y296" s="1131"/>
      <c r="Z296" s="1131"/>
      <c r="AA296" s="1131"/>
      <c r="AB296" s="1131"/>
      <c r="AC296" s="1131"/>
      <c r="AD296" s="1131"/>
      <c r="AE296" s="1131"/>
      <c r="AF296" s="1131"/>
      <c r="AG296" s="1131"/>
      <c r="AH296" s="1131"/>
      <c r="AI296" s="1131"/>
      <c r="AK296"/>
      <c r="AL296"/>
    </row>
    <row r="297" spans="1:38" x14ac:dyDescent="0.2">
      <c r="A297" s="1117" t="str">
        <f t="shared" si="39"/>
        <v>TORRE</v>
      </c>
      <c r="B297" s="1117" t="str">
        <f t="shared" si="39"/>
        <v>PAVIMENTOS TÉCNICOS</v>
      </c>
      <c r="C297" s="1117" t="s">
        <v>5191</v>
      </c>
      <c r="D297" s="1117" t="s">
        <v>19</v>
      </c>
      <c r="E297" s="1117" t="s">
        <v>5218</v>
      </c>
      <c r="F297" s="1118">
        <v>4</v>
      </c>
      <c r="G297" s="1118">
        <v>1</v>
      </c>
      <c r="H297" s="1118">
        <v>0</v>
      </c>
      <c r="I297" s="1120">
        <f>(F297+H297*F297)*G297</f>
        <v>4</v>
      </c>
      <c r="J297" s="1118" t="s">
        <v>2382</v>
      </c>
      <c r="K297" s="1121">
        <v>8.59</v>
      </c>
      <c r="L297" s="1122">
        <f>IF(SUM(F297:K297)=0,SUMIFS($L298:$L$631,$B298:$B$631,$B297,$A298:$A$631,$A297),I297*K297)</f>
        <v>34.36</v>
      </c>
      <c r="N297" s="1129"/>
      <c r="O297" s="1129"/>
      <c r="P297" s="1131"/>
      <c r="Q297" s="1131"/>
      <c r="R297" s="1129"/>
      <c r="S297" s="1131"/>
      <c r="T297" s="1131"/>
      <c r="U297" s="1131"/>
      <c r="V297" s="1131"/>
      <c r="W297" s="1131"/>
      <c r="X297" s="1131"/>
      <c r="Y297" s="1131"/>
      <c r="Z297" s="1131"/>
      <c r="AA297" s="1131"/>
      <c r="AB297" s="1131"/>
      <c r="AC297" s="1131"/>
      <c r="AD297" s="1131"/>
      <c r="AE297" s="1131"/>
      <c r="AF297" s="1131"/>
      <c r="AG297" s="1131"/>
      <c r="AH297" s="1131"/>
      <c r="AI297" s="1131"/>
      <c r="AK297"/>
      <c r="AL297"/>
    </row>
    <row r="298" spans="1:38" x14ac:dyDescent="0.2">
      <c r="A298" s="1117" t="str">
        <f t="shared" si="39"/>
        <v>TORRE</v>
      </c>
      <c r="B298" s="1117" t="str">
        <f t="shared" si="39"/>
        <v>PAVIMENTOS TÉCNICOS</v>
      </c>
      <c r="C298" s="1117" t="s">
        <v>5191</v>
      </c>
      <c r="D298" s="1117" t="s">
        <v>19</v>
      </c>
      <c r="E298" s="1117" t="s">
        <v>5219</v>
      </c>
      <c r="F298" s="1118">
        <v>1</v>
      </c>
      <c r="G298" s="1118">
        <v>1</v>
      </c>
      <c r="H298" s="1118">
        <v>0</v>
      </c>
      <c r="I298" s="1120">
        <f>(F298+H298*F298)*G298</f>
        <v>1</v>
      </c>
      <c r="J298" s="1118" t="s">
        <v>2382</v>
      </c>
      <c r="K298" s="1121">
        <v>13</v>
      </c>
      <c r="L298" s="1122">
        <f>IF(SUM(F298:K298)=0,SUMIFS($L299:$L$631,$B299:$B$631,$B298,$A299:$A$631,$A298),I298*K298)</f>
        <v>13</v>
      </c>
      <c r="N298" s="1129"/>
      <c r="O298" s="1129"/>
      <c r="P298" s="1131"/>
      <c r="Q298" s="1131"/>
      <c r="R298" s="1129"/>
      <c r="S298" s="1131"/>
      <c r="T298" s="1131"/>
      <c r="U298" s="1131"/>
      <c r="V298" s="1131"/>
      <c r="W298" s="1131"/>
      <c r="X298" s="1131"/>
      <c r="Y298" s="1131"/>
      <c r="Z298" s="1131"/>
      <c r="AA298" s="1131"/>
      <c r="AB298" s="1131"/>
      <c r="AC298" s="1131"/>
      <c r="AD298" s="1131"/>
      <c r="AE298" s="1131"/>
      <c r="AF298" s="1131"/>
      <c r="AG298" s="1131"/>
      <c r="AH298" s="1131"/>
      <c r="AI298" s="1131"/>
      <c r="AK298"/>
      <c r="AL298"/>
    </row>
    <row r="299" spans="1:38" ht="15" x14ac:dyDescent="0.2">
      <c r="A299" s="1141"/>
      <c r="B299" s="1141"/>
      <c r="C299" s="1141"/>
      <c r="D299" s="1141"/>
      <c r="E299" s="1141"/>
      <c r="F299" s="1141"/>
      <c r="G299" s="1141"/>
      <c r="H299" s="1141"/>
      <c r="I299" s="1141"/>
      <c r="J299" s="1141"/>
      <c r="K299" s="1142" t="s">
        <v>4240</v>
      </c>
      <c r="L299" s="1143">
        <f>SUMPRODUCT(I6:I298,K6:K298)</f>
        <v>378356.41000000003</v>
      </c>
      <c r="N299" s="1129"/>
      <c r="R299" s="1129"/>
      <c r="AK299"/>
      <c r="AL299"/>
    </row>
    <row r="300" spans="1:38" x14ac:dyDescent="0.2">
      <c r="L300" s="1144">
        <f>SUM(L6:L298)/2</f>
        <v>378356.41000000009</v>
      </c>
      <c r="N300" s="1129"/>
      <c r="R300" s="1129"/>
      <c r="AK300"/>
      <c r="AL300"/>
    </row>
    <row r="301" spans="1:38" x14ac:dyDescent="0.2">
      <c r="N301" s="1129"/>
      <c r="R301" s="1129"/>
      <c r="AK301"/>
      <c r="AL301"/>
    </row>
    <row r="302" spans="1:38" x14ac:dyDescent="0.2">
      <c r="N302" s="1129"/>
      <c r="R302" s="1129"/>
      <c r="AK302"/>
      <c r="AL302"/>
    </row>
    <row r="303" spans="1:38" x14ac:dyDescent="0.2">
      <c r="N303" s="1129"/>
      <c r="R303" s="1129"/>
      <c r="AK303"/>
      <c r="AL303"/>
    </row>
    <row r="304" spans="1:38" x14ac:dyDescent="0.2">
      <c r="R304" s="1129"/>
      <c r="AK304"/>
      <c r="AL304"/>
    </row>
    <row r="305" spans="1:38" x14ac:dyDescent="0.2">
      <c r="R305" s="1129"/>
      <c r="AK305"/>
      <c r="AL305"/>
    </row>
    <row r="306" spans="1:38" x14ac:dyDescent="0.2">
      <c r="R306" s="1129"/>
      <c r="AK306"/>
      <c r="AL306"/>
    </row>
    <row r="307" spans="1:38" x14ac:dyDescent="0.2">
      <c r="R307" s="1129"/>
      <c r="AK307"/>
      <c r="AL307"/>
    </row>
    <row r="308" spans="1:38" ht="12.75" x14ac:dyDescent="0.2">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row>
    <row r="309" spans="1:38" ht="12.75" x14ac:dyDescent="0.2">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row>
    <row r="310" spans="1:38" ht="12.75" x14ac:dyDescent="0.2">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row>
    <row r="311" spans="1:38" ht="12.75" x14ac:dyDescent="0.2">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row>
    <row r="312" spans="1:38" ht="12.75" x14ac:dyDescent="0.2">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row>
    <row r="313" spans="1:38" ht="12.75" x14ac:dyDescent="0.2">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row>
    <row r="314" spans="1:38" ht="12.75" x14ac:dyDescent="0.2">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row>
    <row r="315" spans="1:38" ht="12.75" x14ac:dyDescent="0.2">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row>
    <row r="316" spans="1:38" ht="12.75" x14ac:dyDescent="0.2">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row>
    <row r="317" spans="1:38" ht="12.75" x14ac:dyDescent="0.2">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row>
    <row r="318" spans="1:38" ht="12.75" x14ac:dyDescent="0.2">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row>
    <row r="319" spans="1:38" ht="12.75" x14ac:dyDescent="0.2">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row>
    <row r="320" spans="1:38" ht="12.75" x14ac:dyDescent="0.2">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row>
  </sheetData>
  <autoFilter ref="A6:L300" xr:uid="{C1CB23AC-E1EC-4E62-80B1-DF5421E7F0F4}"/>
  <mergeCells count="2">
    <mergeCell ref="D3:E3"/>
    <mergeCell ref="A5:AJ5"/>
  </mergeCells>
  <pageMargins left="0.511811024" right="0.511811024" top="0.78740157499999996" bottom="0.78740157499999996" header="0.31496062000000002" footer="0.31496062000000002"/>
  <pageSetup paperSize="9" scale="14"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