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ool\OneDrive\Área de Trabalho\Cursos\Excel\"/>
    </mc:Choice>
  </mc:AlternateContent>
  <xr:revisionPtr revIDLastSave="0" documentId="13_ncr:1_{A16A8762-F99F-41D8-88FB-51562E7B1899}" xr6:coauthVersionLast="47" xr6:coauthVersionMax="47" xr10:uidLastSave="{00000000-0000-0000-0000-000000000000}"/>
  <bookViews>
    <workbookView xWindow="28680" yWindow="-120" windowWidth="29040" windowHeight="164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8" i="3" l="1"/>
  <c r="C57" i="3"/>
  <c r="C56" i="3"/>
  <c r="C47" i="3"/>
  <c r="C46" i="3"/>
  <c r="C45" i="3"/>
  <c r="C68" i="3"/>
  <c r="C67" i="3"/>
  <c r="C69" i="3"/>
  <c r="C79" i="3"/>
  <c r="C77" i="3"/>
  <c r="C78" i="3"/>
  <c r="C80" i="3"/>
  <c r="C70" i="3"/>
</calcChain>
</file>

<file path=xl/sharedStrings.xml><?xml version="1.0" encoding="utf-8"?>
<sst xmlns="http://schemas.openxmlformats.org/spreadsheetml/2006/main" count="2066" uniqueCount="328">
  <si>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</si>
  <si>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</si>
  <si>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</si>
  <si>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</si>
  <si>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</si>
  <si>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</si>
  <si>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</si>
  <si>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</si>
  <si>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</si>
  <si>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</si>
  <si>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</si>
  <si>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</si>
  <si>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</si>
  <si>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</si>
  <si>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</si>
  <si>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</si>
  <si>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</si>
  <si>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</si>
  <si>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</si>
  <si>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</si>
  <si>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</si>
  <si>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</si>
  <si>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</si>
  <si>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</si>
  <si>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</si>
  <si>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</si>
  <si>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</si>
  <si>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</si>
  <si>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</si>
  <si>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</si>
  <si>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</si>
  <si>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</si>
  <si>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</si>
  <si>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</si>
  <si>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</si>
  <si>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</si>
  <si>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</si>
  <si>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</si>
  <si>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</si>
  <si>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</si>
  <si>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</si>
  <si>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</si>
  <si>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</si>
  <si>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</si>
  <si>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</si>
  <si>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</si>
  <si>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</si>
  <si>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</si>
  <si>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</si>
  <si>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</si>
  <si>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</si>
  <si>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</si>
  <si>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</si>
  <si>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</si>
  <si>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</si>
  <si>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</si>
  <si>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</si>
  <si>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</si>
  <si>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</si>
  <si>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</si>
  <si>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</si>
  <si>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</si>
  <si>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</si>
  <si>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</si>
  <si>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</si>
  <si>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</si>
  <si>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</si>
  <si>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</si>
  <si>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</si>
  <si>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</si>
  <si>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</si>
  <si>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</si>
  <si>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</si>
  <si>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</si>
  <si>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</si>
  <si>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</si>
  <si>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</si>
  <si>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</si>
  <si>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</si>
  <si>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</si>
  <si>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</si>
  <si>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</si>
  <si>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</si>
  <si>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</si>
  <si>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</si>
  <si>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</si>
  <si>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</si>
  <si>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</si>
  <si>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</si>
  <si>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</si>
  <si>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</si>
  <si>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</si>
  <si>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</si>
  <si>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</si>
  <si>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</si>
  <si>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</si>
  <si>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</si>
  <si>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</si>
  <si>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</si>
  <si>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</si>
  <si>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</si>
  <si>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</si>
  <si>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</si>
  <si>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</si>
  <si>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</si>
  <si>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</si>
  <si>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</si>
  <si>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</si>
  <si>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</si>
  <si>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</si>
  <si>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</si>
  <si>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</si>
  <si>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</si>
  <si>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</si>
  <si>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</si>
  <si>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</si>
  <si>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</si>
  <si>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</si>
  <si>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</si>
  <si>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</si>
  <si>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</si>
  <si>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</si>
  <si>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</si>
  <si>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</si>
  <si>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</si>
  <si>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</si>
  <si>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</si>
  <si>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</si>
  <si>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</si>
  <si>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</si>
  <si>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</si>
  <si>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</si>
  <si>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</si>
  <si>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</si>
  <si>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</si>
  <si>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</si>
  <si>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</si>
  <si>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</si>
  <si>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</si>
  <si>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</si>
  <si>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</si>
  <si>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</si>
  <si>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</si>
  <si>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</si>
  <si>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</si>
  <si>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</si>
  <si>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</si>
  <si>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</si>
  <si>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</si>
  <si>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</si>
  <si>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</si>
  <si>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</si>
  <si>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</si>
  <si>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</si>
  <si>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</si>
  <si>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</si>
  <si>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</si>
  <si>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</si>
  <si>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</si>
  <si>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</si>
  <si>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</si>
  <si>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</si>
  <si>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</si>
  <si>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</si>
  <si>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</si>
  <si>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</si>
  <si>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</si>
  <si>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</si>
  <si>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</si>
  <si>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</si>
  <si>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</si>
  <si>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</si>
  <si>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</si>
  <si>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</si>
  <si>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</si>
  <si>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</si>
  <si>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</si>
  <si>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</si>
  <si>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</si>
  <si>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</si>
  <si>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</si>
  <si>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</si>
  <si>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</si>
  <si>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</si>
  <si>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</si>
  <si>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</si>
  <si>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</si>
  <si>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</si>
  <si>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</si>
  <si>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</si>
  <si>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</si>
  <si>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</si>
  <si>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</si>
  <si>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</si>
  <si>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</si>
  <si>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</si>
  <si>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</si>
  <si>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</si>
  <si>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</si>
  <si>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</si>
  <si>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</si>
  <si>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</si>
  <si>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</si>
  <si>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</si>
  <si>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</si>
  <si>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</si>
  <si>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</si>
  <si>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</si>
  <si>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</si>
  <si>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</si>
  <si>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</si>
  <si>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</si>
  <si>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</si>
  <si>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</si>
  <si>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</si>
  <si>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</si>
  <si>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</si>
  <si>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</si>
  <si>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</si>
  <si>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</si>
  <si>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</si>
  <si>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</si>
  <si>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</si>
  <si>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</si>
  <si>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</si>
  <si>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</si>
  <si>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</si>
  <si>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</si>
  <si>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</si>
  <si>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</si>
  <si>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</si>
  <si>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</si>
  <si>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</si>
  <si>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</si>
  <si>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</si>
  <si>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</si>
  <si>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</si>
  <si>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</si>
  <si>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</si>
  <si>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</si>
  <si>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</si>
  <si>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</si>
  <si>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</si>
  <si>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</si>
  <si>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</si>
  <si>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</si>
  <si>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</si>
  <si>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</si>
  <si>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</si>
  <si>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</si>
  <si>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</si>
  <si>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</si>
  <si>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</si>
  <si>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</si>
  <si>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</si>
  <si>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</si>
  <si>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</si>
  <si>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</si>
  <si>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</si>
  <si>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</si>
  <si>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</si>
  <si>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</si>
  <si>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</si>
  <si>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</si>
  <si>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</si>
  <si>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</si>
  <si>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</si>
  <si>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</si>
  <si>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</si>
  <si>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</si>
  <si>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</si>
  <si>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</si>
  <si>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</si>
  <si>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</si>
  <si>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</si>
  <si>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</si>
  <si>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</si>
  <si>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</si>
  <si>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</si>
  <si>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</si>
  <si>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</si>
  <si>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</si>
  <si>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</si>
  <si>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</si>
  <si>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</si>
  <si>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</si>
  <si>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</si>
  <si>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</si>
  <si>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</si>
  <si>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</si>
  <si>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</si>
  <si>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</si>
  <si>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</si>
  <si>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</si>
  <si>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</si>
  <si>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</si>
  <si>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</si>
  <si>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</si>
  <si>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</si>
  <si>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</si>
  <si>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</si>
  <si>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</si>
  <si>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</si>
  <si>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</si>
  <si>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</si>
  <si>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</si>
  <si>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</si>
  <si>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</si>
  <si>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</si>
  <si>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</si>
  <si>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</si>
  <si>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</si>
  <si>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</si>
  <si>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</si>
  <si>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</si>
  <si>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</si>
  <si>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(Tudo)</t>
  </si>
  <si>
    <r>
      <t xml:space="preserve">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renovações</t>
    </r>
  </si>
  <si>
    <r>
      <t xml:space="preserve">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/ Tipos de </t>
    </r>
    <r>
      <rPr>
        <b/>
        <sz val="11"/>
        <color theme="1"/>
        <rFont val="Aptos Narrow"/>
        <scheme val="minor"/>
      </rPr>
      <t xml:space="preserve">Planos </t>
    </r>
    <r>
      <rPr>
        <sz val="11"/>
        <color theme="1"/>
        <rFont val="Aptos Narrow"/>
        <family val="2"/>
        <scheme val="minor"/>
      </rPr>
      <t>(todas assinaturas agregadas)</t>
    </r>
  </si>
  <si>
    <t>XBOX GAME PASS SUBSCRIPTIONS SALES</t>
  </si>
  <si>
    <r>
      <t xml:space="preserve">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EA Plays</t>
    </r>
  </si>
  <si>
    <t>Soma de EA Play Season Pass</t>
  </si>
  <si>
    <t>Contagem de EA Play Season Pass
Price</t>
  </si>
  <si>
    <t>Soma de Minecraft Season Pass Price</t>
  </si>
  <si>
    <t>AUTO RENEWAL EA PLAY - TOTAL COUNTING</t>
  </si>
  <si>
    <t>AUTO RENEWAL MINECRAFT - TOTAL COUNTING</t>
  </si>
  <si>
    <t>AUTO RENEWAL EA PLAY - TOTAL PROFITS</t>
  </si>
  <si>
    <t>AUTO RENEWAL MINECRAFT - TOTAL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</si>
</sst>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9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9"/>
      <color theme="4" tint="-0.249977111117893"/>
      <name val="Segoe Fluent Icons"/>
      <family val="1"/>
    </font>
    <font>
      <sz val="11"/>
      <color theme="1"/>
      <name val="Segoe Fluent Icons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rgb="FF2AE6B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2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44" fontId="0" fillId="0" borderId="0" xfId="2" applyFont="1" applyBorder="1" applyAlignment="1">
      <alignment horizontal="center" vertical="center" wrapText="1"/>
    </xf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5" fillId="5" borderId="0" xfId="0" applyFont="1" applyFill="1"/>
    <xf numFmtId="0" fontId="4" fillId="0" borderId="3" xfId="3" applyFill="1" applyBorder="1"/>
    <xf numFmtId="0" fontId="7" fillId="0" borderId="3" xfId="3" applyFont="1" applyFill="1" applyBorder="1"/>
    <xf numFmtId="1" fontId="0" fillId="0" borderId="0" xfId="0" applyNumberFormat="1"/>
    <xf numFmtId="0" fontId="8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vertical="center"/>
    </xf>
    <xf numFmtId="0" fontId="8" fillId="7" borderId="0" xfId="0" applyFont="1" applyFill="1" applyAlignment="1">
      <alignment horizontal="right" vertical="center"/>
    </xf>
  </cellXfs>
  <cellStyles count="4">
    <cellStyle name="Moeda" xfId="2" builtinId="4"/>
    <cellStyle name="Normal" xfId="0" builtinId="0"/>
    <cellStyle name="Título 1" xfId="1" builtinId="16"/>
    <cellStyle name="Título 3" xfId="3" builtinId="18"/>
  </cellStyles>
  <dxfs count="30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" formatCode="0"/>
    </dxf>
    <dxf>
      <numFmt numFmtId="164" formatCode="&quot;R$&quot;\ #,##0.00"/>
    </dxf>
    <dxf>
      <numFmt numFmtId="164" formatCode="&quot;R$&quot;\ #,##0.00"/>
    </dxf>
    <dxf>
      <numFmt numFmtId="1" formatCode="0"/>
    </dxf>
    <dxf>
      <numFmt numFmtId="164" formatCode="&quot;R$&quot;\ #,##0.00"/>
    </dxf>
    <dxf>
      <numFmt numFmtId="164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sz val="8"/>
        <color theme="1"/>
        <name val="Segoe UI Semibold"/>
        <family val="2"/>
        <scheme val="none"/>
      </font>
      <fill>
        <patternFill patternType="solid">
          <fgColor auto="1"/>
          <bgColor rgb="FF2AE6B1"/>
        </patternFill>
      </fill>
      <border diagonalUp="0" diagonalDown="0">
        <left/>
        <right/>
        <top/>
        <bottom/>
        <vertical/>
        <horizontal/>
      </border>
    </dxf>
    <dxf>
      <font>
        <b val="0"/>
        <i/>
        <strike val="0"/>
        <name val="Segoe UI Semibold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name val="Segoe UI Semibold"/>
        <family val="2"/>
        <scheme val="none"/>
      </font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Estilo de Segmentação de Dados 1" pivot="0" table="0" count="1" xr9:uid="{44800821-E5CE-41FD-94A8-466F00238122}">
      <tableStyleElement type="wholeTable" dxfId="29"/>
    </tableStyle>
    <tableStyle name="Estilo de Segmentação de Dados 2" pivot="0" table="0" count="1" xr9:uid="{FECD88D1-2EC7-4F66-B7D8-3AFF12F81FA1}">
      <tableStyleElement type="wholeTable" dxfId="28"/>
    </tableStyle>
    <tableStyle name="Estilo de Segmentação de Dados 3" pivot="0" table="0" count="1" xr9:uid="{CCFB6A94-3381-4C45-8A2C-FBA1A9BC97D2}">
      <tableStyleElement type="wholeTable" dxfId="27"/>
    </tableStyle>
    <tableStyle name="SlicerStyleLight3 2" pivot="0" table="0" count="10" xr9:uid="{E4F27750-8E25-465B-A0C5-F43D09303C94}">
      <tableStyleElement type="wholeTable" dxfId="26"/>
      <tableStyleElement type="headerRow" dxfId="25"/>
    </tableStyle>
  </tableStyles>
  <colors>
    <mruColors>
      <color rgb="FFE8E6E9"/>
      <color rgb="FF9BC848"/>
      <color rgb="FF22C55E"/>
      <color rgb="FF2AE6B1"/>
      <color rgb="FF5BF6A8"/>
      <color rgb="FF156082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/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[3 - Dashboards com Excel.xlsx]C̳álculos!Tabela dinâmica3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93132042522306"/>
          <c:y val="6.514733076740134E-2"/>
          <c:w val="0.81577524996183282"/>
          <c:h val="0.867033436391257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C̳álculos!$A$16:$A$18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C̳álculos!$B$16:$B$18</c:f>
              <c:numCache>
                <c:formatCode>"R$"\ #,##0.00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A-4678-A9B1-6341EB5878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27174752"/>
        <c:axId val="227171840"/>
      </c:barChart>
      <c:catAx>
        <c:axId val="22717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171840"/>
        <c:crosses val="autoZero"/>
        <c:auto val="1"/>
        <c:lblAlgn val="ctr"/>
        <c:lblOffset val="100"/>
        <c:noMultiLvlLbl val="0"/>
      </c:catAx>
      <c:valAx>
        <c:axId val="22717184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22717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[3 - Dashboards com Excel.xlsx]C̳álculos!Tabela dinâmica5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Variable Text Semibold" pitchFamily="2" charset="0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Variable Text Semibold" pitchFamily="2" charset="0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Variable Text Semibold" pitchFamily="2" charset="0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9BC848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2AE6B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Variable Text Semibold" pitchFamily="2" charset="0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Variable Text Semibold" pitchFamily="2" charset="0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Variable Text Semibold" pitchFamily="2" charset="0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Variable Text Semibold" pitchFamily="2" charset="0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2AE6B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9BC848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6533363283716122"/>
          <c:y val="7.9236840278723478E-2"/>
          <c:w val="0.41405807778991321"/>
          <c:h val="0.75226170697485217"/>
        </c:manualLayout>
      </c:layout>
      <c:pieChart>
        <c:varyColors val="1"/>
        <c:ser>
          <c:idx val="0"/>
          <c:order val="0"/>
          <c:tx>
            <c:strRef>
              <c:f>C̳álculos!$B$35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9BC84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498-491E-85C6-1749952E99E3}"/>
              </c:ext>
            </c:extLst>
          </c:dPt>
          <c:dPt>
            <c:idx val="1"/>
            <c:bubble3D val="0"/>
            <c:spPr>
              <a:solidFill>
                <a:srgbClr val="22C55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98-491E-85C6-1749952E99E3}"/>
              </c:ext>
            </c:extLst>
          </c:dPt>
          <c:dPt>
            <c:idx val="2"/>
            <c:bubble3D val="0"/>
            <c:spPr>
              <a:solidFill>
                <a:srgbClr val="2AE6B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498-491E-85C6-1749952E99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Variable Text Semibold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C̳álculos!$A$36:$A$39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C̳álculos!$B$36:$B$39</c:f>
              <c:numCache>
                <c:formatCode>"R$"\ #,##0.00</c:formatCode>
                <c:ptCount val="3"/>
                <c:pt idx="0">
                  <c:v>990</c:v>
                </c:pt>
                <c:pt idx="1">
                  <c:v>960</c:v>
                </c:pt>
                <c:pt idx="2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98-491E-85C6-1749952E99E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Segoe UI Variable Text Semibold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[3 - Dashboards com Excel.xlsx]C̳álculos!Tabela dinâmica4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Variable Text Semibold" pitchFamily="2" charset="0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AE6B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9BC848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Variable Text Semibold" pitchFamily="2" charset="0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9BC848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2AE6B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C̳álculos!$B$26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9BC84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72-4B70-A787-21A7207F1F99}"/>
              </c:ext>
            </c:extLst>
          </c:dPt>
          <c:dPt>
            <c:idx val="1"/>
            <c:bubble3D val="0"/>
            <c:spPr>
              <a:solidFill>
                <a:srgbClr val="22C55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72-4B70-A787-21A7207F1F99}"/>
              </c:ext>
            </c:extLst>
          </c:dPt>
          <c:dPt>
            <c:idx val="2"/>
            <c:bubble3D val="0"/>
            <c:spPr>
              <a:solidFill>
                <a:srgbClr val="2AE6B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72-4B70-A787-21A7207F1F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Variable Text Semibold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C̳álculos!$A$27:$A$30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C̳álculos!$B$27:$B$30</c:f>
              <c:numCache>
                <c:formatCode>"R$"\ #,##0.00</c:formatCode>
                <c:ptCount val="3"/>
                <c:pt idx="0">
                  <c:v>1300</c:v>
                </c:pt>
                <c:pt idx="1">
                  <c:v>1220</c:v>
                </c:pt>
                <c:pt idx="2">
                  <c:v>1360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72-4B70-A787-21A7207F1F9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Segoe UI Variable Text Semibold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chart" Target="../charts/chart2.xml"/><Relationship Id="rId7" Type="http://schemas.openxmlformats.org/officeDocument/2006/relationships/image" Target="../media/image10.sv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460810</xdr:colOff>
      <xdr:row>27</xdr:row>
      <xdr:rowOff>109286</xdr:rowOff>
    </xdr:from>
    <xdr:to>
      <xdr:col>4</xdr:col>
      <xdr:colOff>187201</xdr:colOff>
      <xdr:row>31</xdr:row>
      <xdr:rowOff>97857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27560" y="4879907"/>
          <a:ext cx="1726641" cy="66845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99059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99059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477917</xdr:colOff>
      <xdr:row>1</xdr:row>
      <xdr:rowOff>19286</xdr:rowOff>
    </xdr:from>
    <xdr:to>
      <xdr:col>0</xdr:col>
      <xdr:colOff>1007507</xdr:colOff>
      <xdr:row>3</xdr:row>
      <xdr:rowOff>37210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4BCE587-CE82-4CB7-A7B2-52F16E968B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6995"/>
        <a:stretch/>
      </xdr:blipFill>
      <xdr:spPr>
        <a:xfrm>
          <a:off x="474107" y="182402"/>
          <a:ext cx="521970" cy="383258"/>
        </a:xfrm>
        <a:prstGeom prst="rect">
          <a:avLst/>
        </a:prstGeom>
      </xdr:spPr>
    </xdr:pic>
    <xdr:clientData/>
  </xdr:twoCellAnchor>
  <xdr:twoCellAnchor>
    <xdr:from>
      <xdr:col>1</xdr:col>
      <xdr:colOff>127574</xdr:colOff>
      <xdr:row>26</xdr:row>
      <xdr:rowOff>13133</xdr:rowOff>
    </xdr:from>
    <xdr:to>
      <xdr:col>19</xdr:col>
      <xdr:colOff>422413</xdr:colOff>
      <xdr:row>38</xdr:row>
      <xdr:rowOff>45818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589E2B0E-A3A0-4822-BEB0-E846B56B465E}"/>
            </a:ext>
          </a:extLst>
        </xdr:cNvPr>
        <xdr:cNvGrpSpPr/>
      </xdr:nvGrpSpPr>
      <xdr:grpSpPr>
        <a:xfrm>
          <a:off x="1655384" y="4555813"/>
          <a:ext cx="11803855" cy="2117997"/>
          <a:chOff x="1665572" y="724502"/>
          <a:chExt cx="3853112" cy="207160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5060B81B-5E25-49AF-9E39-CDD9690195A2}"/>
              </a:ext>
            </a:extLst>
          </xdr:cNvPr>
          <xdr:cNvSpPr/>
        </xdr:nvSpPr>
        <xdr:spPr>
          <a:xfrm>
            <a:off x="1665572" y="724502"/>
            <a:ext cx="3789446" cy="2057801"/>
          </a:xfrm>
          <a:prstGeom prst="roundRect">
            <a:avLst>
              <a:gd name="adj" fmla="val 961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20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4FFC0CE0-B5EB-4862-87C6-E0A67A99DD06}"/>
              </a:ext>
            </a:extLst>
          </xdr:cNvPr>
          <xdr:cNvGraphicFramePr>
            <a:graphicFrameLocks/>
          </xdr:cNvGraphicFramePr>
        </xdr:nvGraphicFramePr>
        <xdr:xfrm>
          <a:off x="1812455" y="782717"/>
          <a:ext cx="3706229" cy="20133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0</xdr:colOff>
      <xdr:row>28</xdr:row>
      <xdr:rowOff>70403</xdr:rowOff>
    </xdr:from>
    <xdr:to>
      <xdr:col>0</xdr:col>
      <xdr:colOff>1489108</xdr:colOff>
      <xdr:row>35</xdr:row>
      <xdr:rowOff>53963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EAC21CD7-0D65-4843-9D67-1160A3D85B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955237"/>
              <a:ext cx="1489108" cy="1206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131198</xdr:colOff>
      <xdr:row>39</xdr:row>
      <xdr:rowOff>64274</xdr:rowOff>
    </xdr:from>
    <xdr:to>
      <xdr:col>11</xdr:col>
      <xdr:colOff>107674</xdr:colOff>
      <xdr:row>57</xdr:row>
      <xdr:rowOff>49695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E100AD58-2FE8-4963-BFEB-EED12E08D72E}"/>
            </a:ext>
          </a:extLst>
        </xdr:cNvPr>
        <xdr:cNvGrpSpPr/>
      </xdr:nvGrpSpPr>
      <xdr:grpSpPr>
        <a:xfrm>
          <a:off x="1659008" y="6860486"/>
          <a:ext cx="6282109" cy="3123867"/>
          <a:chOff x="5609893" y="3241483"/>
          <a:chExt cx="4191332" cy="2303972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DA01D448-7153-49AA-8519-412E5C5EC593}"/>
              </a:ext>
            </a:extLst>
          </xdr:cNvPr>
          <xdr:cNvSpPr/>
        </xdr:nvSpPr>
        <xdr:spPr>
          <a:xfrm>
            <a:off x="5609893" y="3241483"/>
            <a:ext cx="3788540" cy="2072412"/>
          </a:xfrm>
          <a:prstGeom prst="roundRect">
            <a:avLst>
              <a:gd name="adj" fmla="val 961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14" name="Gráfico 13">
            <a:extLst>
              <a:ext uri="{FF2B5EF4-FFF2-40B4-BE49-F238E27FC236}">
                <a16:creationId xmlns:a16="http://schemas.microsoft.com/office/drawing/2014/main" id="{6D34A212-48C6-408E-8C45-88983B759E98}"/>
              </a:ext>
            </a:extLst>
          </xdr:cNvPr>
          <xdr:cNvGraphicFramePr>
            <a:graphicFrameLocks/>
          </xdr:cNvGraphicFramePr>
        </xdr:nvGraphicFramePr>
        <xdr:xfrm>
          <a:off x="5677231" y="3306583"/>
          <a:ext cx="4123994" cy="22388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3</xdr:col>
      <xdr:colOff>547348</xdr:colOff>
      <xdr:row>5</xdr:row>
      <xdr:rowOff>111714</xdr:rowOff>
    </xdr:from>
    <xdr:to>
      <xdr:col>10</xdr:col>
      <xdr:colOff>528848</xdr:colOff>
      <xdr:row>10</xdr:row>
      <xdr:rowOff>31124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073B8B76-6190-4311-B492-4CE110159539}"/>
            </a:ext>
          </a:extLst>
        </xdr:cNvPr>
        <xdr:cNvGrpSpPr/>
      </xdr:nvGrpSpPr>
      <xdr:grpSpPr>
        <a:xfrm>
          <a:off x="3019375" y="997953"/>
          <a:ext cx="4672025" cy="787179"/>
          <a:chOff x="1729769" y="880106"/>
          <a:chExt cx="4663411" cy="784864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CD3C10BD-3CDA-46FD-8257-20B6DD4E1160}"/>
              </a:ext>
            </a:extLst>
          </xdr:cNvPr>
          <xdr:cNvSpPr/>
        </xdr:nvSpPr>
        <xdr:spPr>
          <a:xfrm>
            <a:off x="1729769" y="880106"/>
            <a:ext cx="4663411" cy="784864"/>
          </a:xfrm>
          <a:prstGeom prst="roundRect">
            <a:avLst>
              <a:gd name="adj" fmla="val 11042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C45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EF7F7189-6935-46D8-8301-3BC364FA95AB}"/>
              </a:ext>
            </a:extLst>
          </xdr:cNvPr>
          <xdr:cNvSpPr/>
        </xdr:nvSpPr>
        <xdr:spPr>
          <a:xfrm>
            <a:off x="1929765" y="1160841"/>
            <a:ext cx="1394460" cy="34653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15EB1F5-9DF7-4B72-BCCE-9FA01A422251}" type="TxLink">
              <a:rPr lang="en-US" sz="2000" b="0" i="0" u="none" strike="noStrike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pPr algn="ctr"/>
              <a:t>33</a:t>
            </a:fld>
            <a:endParaRPr lang="pt-BR" sz="20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C̳álculos!C46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2FFAB38C-EB23-4581-B2FC-5A58603CE0B6}"/>
              </a:ext>
            </a:extLst>
          </xdr:cNvPr>
          <xdr:cNvSpPr/>
        </xdr:nvSpPr>
        <xdr:spPr>
          <a:xfrm>
            <a:off x="3380682" y="1173396"/>
            <a:ext cx="1407795" cy="34272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660C63B-BB64-43BA-98D9-1F6C476E4D00}" type="TxLink">
              <a:rPr lang="en-US" sz="2000" b="0" i="0" u="none" strike="noStrike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pPr algn="ctr"/>
              <a:t>32</a:t>
            </a:fld>
            <a:endParaRPr lang="pt-BR" sz="20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C̳álculos!C47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DCD72F8C-0AD3-40F8-8860-552C7C21D026}"/>
              </a:ext>
            </a:extLst>
          </xdr:cNvPr>
          <xdr:cNvSpPr/>
        </xdr:nvSpPr>
        <xdr:spPr>
          <a:xfrm>
            <a:off x="4851685" y="1172617"/>
            <a:ext cx="1365885" cy="3429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D83568D-6D6C-4F97-83C8-FC06FE1F97FF}" type="TxLink">
              <a:rPr lang="en-US" sz="2000" b="0" i="0" u="none" strike="noStrike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pPr algn="ctr"/>
              <a:t>33</a:t>
            </a:fld>
            <a:endParaRPr lang="pt-BR" sz="20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92A00175-BAFB-4137-A14F-E89FCFF88620}"/>
              </a:ext>
            </a:extLst>
          </xdr:cNvPr>
          <xdr:cNvSpPr/>
        </xdr:nvSpPr>
        <xdr:spPr>
          <a:xfrm>
            <a:off x="1931842" y="969301"/>
            <a:ext cx="1388745" cy="14443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800">
                <a:solidFill>
                  <a:schemeClr val="lt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Core</a:t>
            </a:r>
          </a:p>
        </xdr:txBody>
      </xdr:sp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81828556-023B-41EB-A578-F37ECA319FFD}"/>
              </a:ext>
            </a:extLst>
          </xdr:cNvPr>
          <xdr:cNvSpPr/>
        </xdr:nvSpPr>
        <xdr:spPr>
          <a:xfrm>
            <a:off x="3378429" y="963586"/>
            <a:ext cx="1396365" cy="13871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pt-BR" sz="800">
                <a:solidFill>
                  <a:schemeClr val="lt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Standard</a:t>
            </a:r>
          </a:p>
        </xdr:txBody>
      </xdr:sp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D527EE89-122E-4839-A303-45EE72C2586D}"/>
              </a:ext>
            </a:extLst>
          </xdr:cNvPr>
          <xdr:cNvSpPr/>
        </xdr:nvSpPr>
        <xdr:spPr>
          <a:xfrm>
            <a:off x="4827441" y="967916"/>
            <a:ext cx="1411605" cy="14062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pt-BR" sz="800">
                <a:solidFill>
                  <a:schemeClr val="lt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Ultimate</a:t>
            </a:r>
          </a:p>
        </xdr:txBody>
      </xdr:sp>
    </xdr:grpSp>
    <xdr:clientData/>
  </xdr:twoCellAnchor>
  <xdr:twoCellAnchor>
    <xdr:from>
      <xdr:col>10</xdr:col>
      <xdr:colOff>354743</xdr:colOff>
      <xdr:row>38</xdr:row>
      <xdr:rowOff>67420</xdr:rowOff>
    </xdr:from>
    <xdr:to>
      <xdr:col>19</xdr:col>
      <xdr:colOff>57978</xdr:colOff>
      <xdr:row>55</xdr:row>
      <xdr:rowOff>74544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9923C0BE-978B-4FF7-8EE5-CEBE78878C4B}"/>
            </a:ext>
          </a:extLst>
        </xdr:cNvPr>
        <xdr:cNvGrpSpPr/>
      </xdr:nvGrpSpPr>
      <xdr:grpSpPr>
        <a:xfrm>
          <a:off x="7523010" y="6691602"/>
          <a:ext cx="5567984" cy="2965920"/>
          <a:chOff x="7533861" y="6931798"/>
          <a:chExt cx="3815293" cy="2249723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6CA24196-47FC-48F7-AC33-3C5BEF771CC8}"/>
              </a:ext>
            </a:extLst>
          </xdr:cNvPr>
          <xdr:cNvGrpSpPr/>
        </xdr:nvGrpSpPr>
        <xdr:grpSpPr>
          <a:xfrm>
            <a:off x="7530051" y="6935608"/>
            <a:ext cx="3815293" cy="2247818"/>
            <a:chOff x="7639630" y="6945795"/>
            <a:chExt cx="3824818" cy="2240198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2AFB636B-C0A3-45F7-A16D-D8803998CAC6}"/>
                </a:ext>
              </a:extLst>
            </xdr:cNvPr>
            <xdr:cNvSpPr/>
          </xdr:nvSpPr>
          <xdr:spPr>
            <a:xfrm>
              <a:off x="7639630" y="7056699"/>
              <a:ext cx="3824818" cy="2111755"/>
            </a:xfrm>
            <a:prstGeom prst="roundRect">
              <a:avLst>
                <a:gd name="adj" fmla="val 961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30F81157-BA63-47A1-8E1B-16FA9744920D}"/>
                </a:ext>
              </a:extLst>
            </xdr:cNvPr>
            <xdr:cNvGraphicFramePr>
              <a:graphicFrameLocks/>
            </xdr:cNvGraphicFramePr>
          </xdr:nvGraphicFramePr>
          <xdr:xfrm>
            <a:off x="7801722" y="6945795"/>
            <a:ext cx="3621156" cy="224019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4E170A2A-0F8E-45B2-91DE-72682AE1B9D3}"/>
              </a:ext>
            </a:extLst>
          </xdr:cNvPr>
          <xdr:cNvGrpSpPr/>
        </xdr:nvGrpSpPr>
        <xdr:grpSpPr>
          <a:xfrm>
            <a:off x="7757530" y="8464398"/>
            <a:ext cx="1234547" cy="524158"/>
            <a:chOff x="3495675" y="5400674"/>
            <a:chExt cx="1549476" cy="752476"/>
          </a:xfrm>
        </xdr:grpSpPr>
        <xdr:pic>
          <xdr:nvPicPr>
            <xdr:cNvPr id="29" name="Imagem 28">
              <a:extLst>
                <a:ext uri="{FF2B5EF4-FFF2-40B4-BE49-F238E27FC236}">
                  <a16:creationId xmlns:a16="http://schemas.microsoft.com/office/drawing/2014/main" id="{1988939C-2950-42A3-81EC-984BBB2DE23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0" name="Gráfico 29">
              <a:extLst>
                <a:ext uri="{FF2B5EF4-FFF2-40B4-BE49-F238E27FC236}">
                  <a16:creationId xmlns:a16="http://schemas.microsoft.com/office/drawing/2014/main" id="{0A795661-009F-424D-B22B-26124612B76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10</xdr:col>
      <xdr:colOff>629842</xdr:colOff>
      <xdr:row>5</xdr:row>
      <xdr:rowOff>128859</xdr:rowOff>
    </xdr:from>
    <xdr:to>
      <xdr:col>18</xdr:col>
      <xdr:colOff>128798</xdr:colOff>
      <xdr:row>10</xdr:row>
      <xdr:rowOff>36839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742152A9-B78B-48B4-8D5A-D12400995847}"/>
            </a:ext>
          </a:extLst>
        </xdr:cNvPr>
        <xdr:cNvGrpSpPr/>
      </xdr:nvGrpSpPr>
      <xdr:grpSpPr>
        <a:xfrm>
          <a:off x="7790489" y="1018908"/>
          <a:ext cx="4708054" cy="773844"/>
          <a:chOff x="1729769" y="880106"/>
          <a:chExt cx="4663411" cy="784864"/>
        </a:xfrm>
      </xdr:grpSpPr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3C04A54A-22E3-4723-87FF-468FF16C117B}"/>
              </a:ext>
            </a:extLst>
          </xdr:cNvPr>
          <xdr:cNvSpPr/>
        </xdr:nvSpPr>
        <xdr:spPr>
          <a:xfrm>
            <a:off x="1729769" y="880106"/>
            <a:ext cx="4663411" cy="784864"/>
          </a:xfrm>
          <a:prstGeom prst="roundRect">
            <a:avLst>
              <a:gd name="adj" fmla="val 11042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C56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03D0A145-114F-4D27-B1F6-8934EABC5E51}"/>
              </a:ext>
            </a:extLst>
          </xdr:cNvPr>
          <xdr:cNvSpPr/>
        </xdr:nvSpPr>
        <xdr:spPr>
          <a:xfrm>
            <a:off x="1931425" y="1159721"/>
            <a:ext cx="1392752" cy="350011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997713A-438B-459F-A870-DA6E7912554C}" type="TxLink">
              <a:rPr lang="en-US" sz="2000" b="0" i="0" u="none" strike="noStrike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pPr algn="ctr"/>
              <a:t>65</a:t>
            </a:fld>
            <a:endParaRPr lang="pt-BR" sz="20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C̳álculos!C57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8EFBF3B4-C343-452F-82EF-A82B9DF5D376}"/>
              </a:ext>
            </a:extLst>
          </xdr:cNvPr>
          <xdr:cNvSpPr/>
        </xdr:nvSpPr>
        <xdr:spPr>
          <a:xfrm>
            <a:off x="3380682" y="1173396"/>
            <a:ext cx="1407795" cy="34272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5DF6635-9ABD-4DBC-A578-BE402B5239A4}" type="TxLink">
              <a:rPr lang="en-US" sz="2000" b="0" i="0" u="none" strike="noStrike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pPr algn="ctr"/>
              <a:t>61</a:t>
            </a:fld>
            <a:endParaRPr lang="pt-BR" sz="20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C̳álculos!C58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FE0321EC-A958-4FE7-90A2-A2E722E35479}"/>
              </a:ext>
            </a:extLst>
          </xdr:cNvPr>
          <xdr:cNvSpPr/>
        </xdr:nvSpPr>
        <xdr:spPr>
          <a:xfrm>
            <a:off x="4851685" y="1172617"/>
            <a:ext cx="1365885" cy="3429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81850AB-775C-4412-86DD-5CF8E8003A7C}" type="TxLink">
              <a:rPr lang="en-US" sz="2000" b="0" i="0" u="none" strike="noStrike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pPr algn="ctr"/>
              <a:t>68</a:t>
            </a:fld>
            <a:endParaRPr lang="pt-BR" sz="20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F7FE9594-7189-46E5-ADE6-A17AF2F7E89F}"/>
              </a:ext>
            </a:extLst>
          </xdr:cNvPr>
          <xdr:cNvSpPr/>
        </xdr:nvSpPr>
        <xdr:spPr>
          <a:xfrm>
            <a:off x="1931842" y="969301"/>
            <a:ext cx="1388745" cy="14443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800">
                <a:solidFill>
                  <a:schemeClr val="lt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Core</a:t>
            </a:r>
          </a:p>
        </xdr:txBody>
      </xdr:sp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E75AFD31-A812-4709-AE93-4EC93CDCE042}"/>
              </a:ext>
            </a:extLst>
          </xdr:cNvPr>
          <xdr:cNvSpPr/>
        </xdr:nvSpPr>
        <xdr:spPr>
          <a:xfrm>
            <a:off x="3378429" y="963586"/>
            <a:ext cx="1396365" cy="13871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pt-BR" sz="800">
                <a:solidFill>
                  <a:schemeClr val="lt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Standard</a:t>
            </a:r>
          </a:p>
        </xdr:txBody>
      </xdr:sp>
      <xdr:sp macro="" textlink="">
        <xdr:nvSpPr>
          <xdr:cNvPr id="39" name="Retângulo: Cantos Arredondados 38">
            <a:extLst>
              <a:ext uri="{FF2B5EF4-FFF2-40B4-BE49-F238E27FC236}">
                <a16:creationId xmlns:a16="http://schemas.microsoft.com/office/drawing/2014/main" id="{870C2AA3-D43E-468F-AA50-B7E131D7AD38}"/>
              </a:ext>
            </a:extLst>
          </xdr:cNvPr>
          <xdr:cNvSpPr/>
        </xdr:nvSpPr>
        <xdr:spPr>
          <a:xfrm>
            <a:off x="4827441" y="967916"/>
            <a:ext cx="1411605" cy="14062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pt-BR" sz="800">
                <a:solidFill>
                  <a:schemeClr val="lt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Ultimate</a:t>
            </a:r>
          </a:p>
        </xdr:txBody>
      </xdr:sp>
    </xdr:grpSp>
    <xdr:clientData/>
  </xdr:twoCellAnchor>
  <xdr:twoCellAnchor editAs="oneCell">
    <xdr:from>
      <xdr:col>6</xdr:col>
      <xdr:colOff>8863</xdr:colOff>
      <xdr:row>9</xdr:row>
      <xdr:rowOff>70402</xdr:rowOff>
    </xdr:from>
    <xdr:to>
      <xdr:col>8</xdr:col>
      <xdr:colOff>16482</xdr:colOff>
      <xdr:row>15</xdr:row>
      <xdr:rowOff>133869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0E08DB23-8825-42BC-BC52-C5F36DC82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9754" y="1652380"/>
          <a:ext cx="1341782" cy="1103266"/>
        </a:xfrm>
        <a:prstGeom prst="rect">
          <a:avLst/>
        </a:prstGeom>
      </xdr:spPr>
    </xdr:pic>
    <xdr:clientData/>
  </xdr:twoCellAnchor>
  <xdr:twoCellAnchor>
    <xdr:from>
      <xdr:col>3</xdr:col>
      <xdr:colOff>484317</xdr:colOff>
      <xdr:row>15</xdr:row>
      <xdr:rowOff>35183</xdr:rowOff>
    </xdr:from>
    <xdr:to>
      <xdr:col>10</xdr:col>
      <xdr:colOff>462007</xdr:colOff>
      <xdr:row>19</xdr:row>
      <xdr:rowOff>132338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B8F8D154-6EB0-4454-81F1-F459BDA9A051}"/>
            </a:ext>
          </a:extLst>
        </xdr:cNvPr>
        <xdr:cNvGrpSpPr/>
      </xdr:nvGrpSpPr>
      <xdr:grpSpPr>
        <a:xfrm>
          <a:off x="2950629" y="2660770"/>
          <a:ext cx="4677740" cy="796704"/>
          <a:chOff x="1729769" y="880106"/>
          <a:chExt cx="4663411" cy="784864"/>
        </a:xfrm>
      </xdr:grpSpPr>
      <xdr:sp macro="" textlink="">
        <xdr:nvSpPr>
          <xdr:cNvPr id="42" name="Retângulo: Cantos Arredondados 41">
            <a:extLst>
              <a:ext uri="{FF2B5EF4-FFF2-40B4-BE49-F238E27FC236}">
                <a16:creationId xmlns:a16="http://schemas.microsoft.com/office/drawing/2014/main" id="{9584300A-C07A-4DA1-AC45-F33A5C30A37E}"/>
              </a:ext>
            </a:extLst>
          </xdr:cNvPr>
          <xdr:cNvSpPr/>
        </xdr:nvSpPr>
        <xdr:spPr>
          <a:xfrm>
            <a:off x="1729769" y="880106"/>
            <a:ext cx="4663411" cy="784864"/>
          </a:xfrm>
          <a:prstGeom prst="roundRect">
            <a:avLst>
              <a:gd name="adj" fmla="val 11042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C77">
        <xdr:nvSpPr>
          <xdr:cNvPr id="43" name="Retângulo: Cantos Arredondados 42">
            <a:extLst>
              <a:ext uri="{FF2B5EF4-FFF2-40B4-BE49-F238E27FC236}">
                <a16:creationId xmlns:a16="http://schemas.microsoft.com/office/drawing/2014/main" id="{E9E29AE5-102A-4D50-8FA3-379344B0620C}"/>
              </a:ext>
            </a:extLst>
          </xdr:cNvPr>
          <xdr:cNvSpPr/>
        </xdr:nvSpPr>
        <xdr:spPr>
          <a:xfrm>
            <a:off x="1929765" y="1160841"/>
            <a:ext cx="1394460" cy="34653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339B4AE-8580-4583-B851-CD571A09F37D}" type="TxLink">
              <a:rPr lang="en-US" sz="1800" b="0" i="0" u="none" strike="noStrike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R$ 990,00</a:t>
            </a:fld>
            <a:endParaRPr lang="pt-BR" sz="18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C̳álculos!C78">
        <xdr:nvSpPr>
          <xdr:cNvPr id="44" name="Retângulo: Cantos Arredondados 43">
            <a:extLst>
              <a:ext uri="{FF2B5EF4-FFF2-40B4-BE49-F238E27FC236}">
                <a16:creationId xmlns:a16="http://schemas.microsoft.com/office/drawing/2014/main" id="{25CEFE60-7483-462F-A31B-4B3E8E74CD97}"/>
              </a:ext>
            </a:extLst>
          </xdr:cNvPr>
          <xdr:cNvSpPr/>
        </xdr:nvSpPr>
        <xdr:spPr>
          <a:xfrm>
            <a:off x="3380682" y="1173396"/>
            <a:ext cx="1407795" cy="34272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95350AB-AE14-4088-9232-7A902222969E}" type="TxLink">
              <a:rPr lang="en-US" sz="1800" b="0" i="0" u="none" strike="noStrike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R$ 960,00</a:t>
            </a:fld>
            <a:endParaRPr lang="pt-BR" sz="18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C̳álculos!C79">
        <xdr:nvSpPr>
          <xdr:cNvPr id="45" name="Retângulo: Cantos Arredondados 44">
            <a:extLst>
              <a:ext uri="{FF2B5EF4-FFF2-40B4-BE49-F238E27FC236}">
                <a16:creationId xmlns:a16="http://schemas.microsoft.com/office/drawing/2014/main" id="{A8739975-B63B-403F-B62F-177DDFDCB0FC}"/>
              </a:ext>
            </a:extLst>
          </xdr:cNvPr>
          <xdr:cNvSpPr/>
        </xdr:nvSpPr>
        <xdr:spPr>
          <a:xfrm>
            <a:off x="4851685" y="1172617"/>
            <a:ext cx="1365885" cy="3429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A6BACA7-3348-46CA-9969-E241063ADD0A}" type="TxLink">
              <a:rPr lang="en-US" sz="1800" b="0" i="0" u="none" strike="noStrike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R$ 990,00</a:t>
            </a:fld>
            <a:endParaRPr lang="pt-BR" sz="18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6" name="Retângulo: Cantos Arredondados 45">
            <a:extLst>
              <a:ext uri="{FF2B5EF4-FFF2-40B4-BE49-F238E27FC236}">
                <a16:creationId xmlns:a16="http://schemas.microsoft.com/office/drawing/2014/main" id="{D4E5B046-1A9B-4D42-A8EC-E58AFE9088D8}"/>
              </a:ext>
            </a:extLst>
          </xdr:cNvPr>
          <xdr:cNvSpPr/>
        </xdr:nvSpPr>
        <xdr:spPr>
          <a:xfrm>
            <a:off x="1931842" y="969301"/>
            <a:ext cx="1388745" cy="14443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800">
                <a:solidFill>
                  <a:schemeClr val="lt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Core</a:t>
            </a:r>
          </a:p>
        </xdr:txBody>
      </xdr:sp>
      <xdr:sp macro="" textlink="">
        <xdr:nvSpPr>
          <xdr:cNvPr id="47" name="Retângulo: Cantos Arredondados 46">
            <a:extLst>
              <a:ext uri="{FF2B5EF4-FFF2-40B4-BE49-F238E27FC236}">
                <a16:creationId xmlns:a16="http://schemas.microsoft.com/office/drawing/2014/main" id="{49ED40ED-C457-41B6-873F-1CEC0F1E9DA7}"/>
              </a:ext>
            </a:extLst>
          </xdr:cNvPr>
          <xdr:cNvSpPr/>
        </xdr:nvSpPr>
        <xdr:spPr>
          <a:xfrm>
            <a:off x="3378429" y="963586"/>
            <a:ext cx="1396365" cy="13871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pt-BR" sz="800">
                <a:solidFill>
                  <a:schemeClr val="lt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Standard</a:t>
            </a:r>
          </a:p>
        </xdr:txBody>
      </xdr:sp>
      <xdr:sp macro="" textlink="">
        <xdr:nvSpPr>
          <xdr:cNvPr id="48" name="Retângulo: Cantos Arredondados 47">
            <a:extLst>
              <a:ext uri="{FF2B5EF4-FFF2-40B4-BE49-F238E27FC236}">
                <a16:creationId xmlns:a16="http://schemas.microsoft.com/office/drawing/2014/main" id="{C6C754D9-9156-401D-8E25-915B6FB5197B}"/>
              </a:ext>
            </a:extLst>
          </xdr:cNvPr>
          <xdr:cNvSpPr/>
        </xdr:nvSpPr>
        <xdr:spPr>
          <a:xfrm>
            <a:off x="4827441" y="967916"/>
            <a:ext cx="1411605" cy="14062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pt-BR" sz="800">
                <a:solidFill>
                  <a:schemeClr val="lt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Ultimate</a:t>
            </a:r>
          </a:p>
        </xdr:txBody>
      </xdr:sp>
    </xdr:grpSp>
    <xdr:clientData/>
  </xdr:twoCellAnchor>
  <xdr:twoCellAnchor>
    <xdr:from>
      <xdr:col>10</xdr:col>
      <xdr:colOff>642597</xdr:colOff>
      <xdr:row>15</xdr:row>
      <xdr:rowOff>61935</xdr:rowOff>
    </xdr:from>
    <xdr:to>
      <xdr:col>18</xdr:col>
      <xdr:colOff>151078</xdr:colOff>
      <xdr:row>19</xdr:row>
      <xdr:rowOff>128610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1C328DC3-D2AB-4CE1-88D9-FF3F656C17FA}"/>
            </a:ext>
          </a:extLst>
        </xdr:cNvPr>
        <xdr:cNvGrpSpPr/>
      </xdr:nvGrpSpPr>
      <xdr:grpSpPr>
        <a:xfrm>
          <a:off x="7805149" y="2683712"/>
          <a:ext cx="4711864" cy="770034"/>
          <a:chOff x="1729769" y="880106"/>
          <a:chExt cx="4663411" cy="784864"/>
        </a:xfrm>
      </xdr:grpSpPr>
      <xdr:sp macro="" textlink="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1245A439-7643-40DE-A5EE-D31262BBD1F4}"/>
              </a:ext>
            </a:extLst>
          </xdr:cNvPr>
          <xdr:cNvSpPr/>
        </xdr:nvSpPr>
        <xdr:spPr>
          <a:xfrm>
            <a:off x="1729769" y="880106"/>
            <a:ext cx="4663411" cy="784864"/>
          </a:xfrm>
          <a:prstGeom prst="roundRect">
            <a:avLst>
              <a:gd name="adj" fmla="val 11042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C67">
        <xdr:nvSpPr>
          <xdr:cNvPr id="51" name="Retângulo: Cantos Arredondados 50">
            <a:extLst>
              <a:ext uri="{FF2B5EF4-FFF2-40B4-BE49-F238E27FC236}">
                <a16:creationId xmlns:a16="http://schemas.microsoft.com/office/drawing/2014/main" id="{DB9A9212-DE86-411B-B631-BDF58E15358C}"/>
              </a:ext>
            </a:extLst>
          </xdr:cNvPr>
          <xdr:cNvSpPr/>
        </xdr:nvSpPr>
        <xdr:spPr>
          <a:xfrm>
            <a:off x="1933399" y="1155867"/>
            <a:ext cx="1393317" cy="350011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C825729-E3E3-4AB1-B598-3CC87F237489}" type="TxLink">
              <a:rPr lang="en-US" sz="1800" b="0" i="0" u="none" strike="noStrike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R$ 1.300,00</a:t>
            </a:fld>
            <a:endParaRPr lang="pt-BR" sz="18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C̳álculos!C68">
        <xdr:nvSpPr>
          <xdr:cNvPr id="52" name="Retângulo: Cantos Arredondados 51">
            <a:extLst>
              <a:ext uri="{FF2B5EF4-FFF2-40B4-BE49-F238E27FC236}">
                <a16:creationId xmlns:a16="http://schemas.microsoft.com/office/drawing/2014/main" id="{1A64613F-6D2D-4268-B221-2172D98046B5}"/>
              </a:ext>
            </a:extLst>
          </xdr:cNvPr>
          <xdr:cNvSpPr/>
        </xdr:nvSpPr>
        <xdr:spPr>
          <a:xfrm>
            <a:off x="3380682" y="1173396"/>
            <a:ext cx="1407795" cy="34272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0ED300C-80AF-4AD0-AED7-5A158224B86F}" type="TxLink">
              <a:rPr lang="en-US" sz="1800" b="0" i="0" u="none" strike="noStrike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R$ 1.220,00</a:t>
            </a:fld>
            <a:endParaRPr lang="pt-BR" sz="18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C̳álculos!C69">
        <xdr:nvSpPr>
          <xdr:cNvPr id="53" name="Retângulo: Cantos Arredondados 52">
            <a:extLst>
              <a:ext uri="{FF2B5EF4-FFF2-40B4-BE49-F238E27FC236}">
                <a16:creationId xmlns:a16="http://schemas.microsoft.com/office/drawing/2014/main" id="{667F1BE2-4C2B-4E7B-AAD3-09FA1F7CB0DA}"/>
              </a:ext>
            </a:extLst>
          </xdr:cNvPr>
          <xdr:cNvSpPr/>
        </xdr:nvSpPr>
        <xdr:spPr>
          <a:xfrm>
            <a:off x="4851685" y="1172617"/>
            <a:ext cx="1365885" cy="3429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565A736-256C-4EF2-8569-56FD2D9D6949}" type="TxLink">
              <a:rPr lang="en-US" sz="1800" b="0" i="0" u="none" strike="noStrike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R$ 1.360,00</a:t>
            </a:fld>
            <a:endParaRPr lang="pt-BR" sz="18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4" name="Retângulo: Cantos Arredondados 53">
            <a:extLst>
              <a:ext uri="{FF2B5EF4-FFF2-40B4-BE49-F238E27FC236}">
                <a16:creationId xmlns:a16="http://schemas.microsoft.com/office/drawing/2014/main" id="{8711286B-C688-4BF4-BB5C-1EB631B6A2B6}"/>
              </a:ext>
            </a:extLst>
          </xdr:cNvPr>
          <xdr:cNvSpPr/>
        </xdr:nvSpPr>
        <xdr:spPr>
          <a:xfrm>
            <a:off x="1931842" y="969301"/>
            <a:ext cx="1388745" cy="14443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800">
                <a:solidFill>
                  <a:schemeClr val="lt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Core</a:t>
            </a:r>
          </a:p>
        </xdr:txBody>
      </xdr:sp>
      <xdr:sp macro="" textlink="">
        <xdr:nvSpPr>
          <xdr:cNvPr id="55" name="Retângulo: Cantos Arredondados 54">
            <a:extLst>
              <a:ext uri="{FF2B5EF4-FFF2-40B4-BE49-F238E27FC236}">
                <a16:creationId xmlns:a16="http://schemas.microsoft.com/office/drawing/2014/main" id="{04679172-1E72-44E6-B176-4D05BDF604CC}"/>
              </a:ext>
            </a:extLst>
          </xdr:cNvPr>
          <xdr:cNvSpPr/>
        </xdr:nvSpPr>
        <xdr:spPr>
          <a:xfrm>
            <a:off x="3378429" y="963586"/>
            <a:ext cx="1396365" cy="13871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pt-BR" sz="800">
                <a:solidFill>
                  <a:schemeClr val="lt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Standard</a:t>
            </a:r>
          </a:p>
        </xdr:txBody>
      </xdr:sp>
      <xdr:sp macro="" textlink="">
        <xdr:nvSpPr>
          <xdr:cNvPr id="56" name="Retângulo: Cantos Arredondados 55">
            <a:extLst>
              <a:ext uri="{FF2B5EF4-FFF2-40B4-BE49-F238E27FC236}">
                <a16:creationId xmlns:a16="http://schemas.microsoft.com/office/drawing/2014/main" id="{0C7C5DFA-A99F-43B1-8705-2D574A9EF62D}"/>
              </a:ext>
            </a:extLst>
          </xdr:cNvPr>
          <xdr:cNvSpPr/>
        </xdr:nvSpPr>
        <xdr:spPr>
          <a:xfrm>
            <a:off x="4827441" y="967916"/>
            <a:ext cx="1411605" cy="14062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pt-BR" sz="800">
                <a:solidFill>
                  <a:schemeClr val="lt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Ultimate</a:t>
            </a:r>
          </a:p>
        </xdr:txBody>
      </xdr:sp>
    </xdr:grpSp>
    <xdr:clientData/>
  </xdr:twoCellAnchor>
  <xdr:twoCellAnchor editAs="absolute">
    <xdr:from>
      <xdr:col>13</xdr:col>
      <xdr:colOff>517702</xdr:colOff>
      <xdr:row>10</xdr:row>
      <xdr:rowOff>98301</xdr:rowOff>
    </xdr:from>
    <xdr:to>
      <xdr:col>15</xdr:col>
      <xdr:colOff>439455</xdr:colOff>
      <xdr:row>13</xdr:row>
      <xdr:rowOff>77794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5A7A8BB2-7AAC-4A2D-B028-DF965F89229E}"/>
            </a:ext>
          </a:extLst>
        </xdr:cNvPr>
        <xdr:cNvGrpSpPr/>
      </xdr:nvGrpSpPr>
      <xdr:grpSpPr>
        <a:xfrm>
          <a:off x="9525370" y="1850404"/>
          <a:ext cx="1263536" cy="505107"/>
          <a:chOff x="3495675" y="5400674"/>
          <a:chExt cx="1549476" cy="752476"/>
        </a:xfrm>
      </xdr:grpSpPr>
      <xdr:pic>
        <xdr:nvPicPr>
          <xdr:cNvPr id="58" name="Imagem 57">
            <a:extLst>
              <a:ext uri="{FF2B5EF4-FFF2-40B4-BE49-F238E27FC236}">
                <a16:creationId xmlns:a16="http://schemas.microsoft.com/office/drawing/2014/main" id="{AD5591A2-7C26-4EB7-870E-A08B74BC57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59" name="Gráfico 58">
            <a:extLst>
              <a:ext uri="{FF2B5EF4-FFF2-40B4-BE49-F238E27FC236}">
                <a16:creationId xmlns:a16="http://schemas.microsoft.com/office/drawing/2014/main" id="{D490E1B8-2059-4FE4-93B9-C77F10566F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585580</xdr:colOff>
      <xdr:row>4</xdr:row>
      <xdr:rowOff>72060</xdr:rowOff>
    </xdr:from>
    <xdr:to>
      <xdr:col>10</xdr:col>
      <xdr:colOff>585580</xdr:colOff>
      <xdr:row>20</xdr:row>
      <xdr:rowOff>97103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3FD2A18-6DF5-4E61-B60C-7B99BCD435AC}"/>
            </a:ext>
          </a:extLst>
        </xdr:cNvPr>
        <xdr:cNvCxnSpPr/>
      </xdr:nvCxnSpPr>
      <xdr:spPr>
        <a:xfrm>
          <a:off x="7750037" y="784364"/>
          <a:ext cx="0" cy="280800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557502</xdr:colOff>
      <xdr:row>20</xdr:row>
      <xdr:rowOff>28658</xdr:rowOff>
    </xdr:from>
    <xdr:to>
      <xdr:col>9</xdr:col>
      <xdr:colOff>370150</xdr:colOff>
      <xdr:row>23</xdr:row>
      <xdr:rowOff>93676</xdr:rowOff>
    </xdr:to>
    <xdr:sp macro="" textlink="C̳álculos!C80">
      <xdr:nvSpPr>
        <xdr:cNvPr id="68" name="Retângulo: Cantos Arredondados 67">
          <a:extLst>
            <a:ext uri="{FF2B5EF4-FFF2-40B4-BE49-F238E27FC236}">
              <a16:creationId xmlns:a16="http://schemas.microsoft.com/office/drawing/2014/main" id="{C8EB2145-7823-4AE5-9F78-1D80FA5F20C3}"/>
            </a:ext>
          </a:extLst>
        </xdr:cNvPr>
        <xdr:cNvSpPr/>
      </xdr:nvSpPr>
      <xdr:spPr>
        <a:xfrm>
          <a:off x="3696611" y="3523919"/>
          <a:ext cx="3167104" cy="58682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E0BDD04-657B-4591-A37B-028B4AC62972}" type="TxLink">
            <a:rPr lang="en-US" sz="2500" b="0" i="0" u="none" strike="noStrike">
              <a:solidFill>
                <a:schemeClr val="bg1"/>
              </a:solidFill>
              <a:latin typeface="Segoe UI Variable Text Semibold" pitchFamily="2" charset="0"/>
              <a:cs typeface="Times New Roman" panose="02020603050405020304" pitchFamily="18" charset="0"/>
            </a:rPr>
            <a:t>R$ 2.940,00</a:t>
          </a:fld>
          <a:endParaRPr lang="en-US" sz="2500" b="0" i="0" u="none" strike="noStrike">
            <a:solidFill>
              <a:schemeClr val="bg1"/>
            </a:solidFill>
            <a:latin typeface="Segoe UI Variable Text Semibold" pitchFamily="2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257423</xdr:colOff>
      <xdr:row>20</xdr:row>
      <xdr:rowOff>24185</xdr:rowOff>
    </xdr:from>
    <xdr:to>
      <xdr:col>17</xdr:col>
      <xdr:colOff>60546</xdr:colOff>
      <xdr:row>23</xdr:row>
      <xdr:rowOff>79678</xdr:rowOff>
    </xdr:to>
    <xdr:sp macro="" textlink="C̳álculos!C70">
      <xdr:nvSpPr>
        <xdr:cNvPr id="69" name="Retângulo: Cantos Arredondados 68">
          <a:extLst>
            <a:ext uri="{FF2B5EF4-FFF2-40B4-BE49-F238E27FC236}">
              <a16:creationId xmlns:a16="http://schemas.microsoft.com/office/drawing/2014/main" id="{5BE4CAFA-B1D4-4947-B941-C2E380953278}"/>
            </a:ext>
          </a:extLst>
        </xdr:cNvPr>
        <xdr:cNvSpPr/>
      </xdr:nvSpPr>
      <xdr:spPr>
        <a:xfrm>
          <a:off x="8598010" y="3519446"/>
          <a:ext cx="3157579" cy="57729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3B55494-D24F-49BA-B16D-A7BA17319618}" type="TxLink">
            <a:rPr lang="en-US" sz="2500" b="0" i="0" u="none" strike="noStrike">
              <a:solidFill>
                <a:schemeClr val="bg1"/>
              </a:solidFill>
              <a:latin typeface="Segoe UI Variable Text Semibold" pitchFamily="2" charset="0"/>
              <a:cs typeface="Times New Roman" panose="02020603050405020304" pitchFamily="18" charset="0"/>
            </a:rPr>
            <a:t>R$ 3.880,00</a:t>
          </a:fld>
          <a:endParaRPr lang="en-US" sz="2500" b="0" i="0" u="none" strike="noStrike">
            <a:solidFill>
              <a:schemeClr val="bg1"/>
            </a:solidFill>
            <a:latin typeface="Segoe UI Variable Text Semibold" pitchFamily="2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0.01617</cdr:x>
      <cdr:y>0.49116</cdr:y>
    </cdr:from>
    <cdr:to>
      <cdr:x>0.31186</cdr:x>
      <cdr:y>0.94856</cdr:y>
    </cdr:to>
    <cdr:pic>
      <cdr:nvPicPr>
        <cdr:cNvPr id="2" name="Imagem 1">
          <a:extLst xmlns:a="http://schemas.openxmlformats.org/drawingml/2006/main">
            <a:ext uri="{FF2B5EF4-FFF2-40B4-BE49-F238E27FC236}">
              <a16:creationId xmlns:a16="http://schemas.microsoft.com/office/drawing/2014/main" id="{34E653DD-5BBB-B7D9-BDBD-2F59393458E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7236" y="1077239"/>
          <a:ext cx="1229178" cy="1003213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ito Leonardo Oliveira" refreshedDate="45957.826601388886" createdVersion="7" refreshedVersion="7" minRefreshableVersion="3" recordCount="295" xr:uid="{54F62194-C3FF-4906-86CE-98BAB27815BD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6819412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x v="0"/>
    <n v="20"/>
    <n v="5"/>
    <x v="0"/>
  </r>
  <r>
    <n v="3232"/>
    <x v="1"/>
    <x v="1"/>
    <d v="2024-01-15T00:00:00"/>
    <x v="1"/>
    <n v="5"/>
    <x v="1"/>
    <x v="1"/>
    <x v="1"/>
    <x v="1"/>
    <n v="0"/>
    <n v="0"/>
    <x v="1"/>
  </r>
  <r>
    <n v="3233"/>
    <x v="2"/>
    <x v="2"/>
    <d v="2024-02-10T00:00:00"/>
    <x v="0"/>
    <n v="10"/>
    <x v="2"/>
    <x v="1"/>
    <x v="1"/>
    <x v="0"/>
    <n v="20"/>
    <n v="10"/>
    <x v="2"/>
  </r>
  <r>
    <n v="3234"/>
    <x v="3"/>
    <x v="1"/>
    <d v="2024-02-20T00:00:00"/>
    <x v="1"/>
    <n v="15"/>
    <x v="0"/>
    <x v="0"/>
    <x v="0"/>
    <x v="0"/>
    <n v="20"/>
    <n v="3"/>
    <x v="3"/>
  </r>
  <r>
    <n v="3235"/>
    <x v="4"/>
    <x v="1"/>
    <d v="2024-03-05T00:00:00"/>
    <x v="0"/>
    <n v="5"/>
    <x v="0"/>
    <x v="1"/>
    <x v="1"/>
    <x v="1"/>
    <n v="0"/>
    <n v="1"/>
    <x v="4"/>
  </r>
  <r>
    <n v="3236"/>
    <x v="5"/>
    <x v="2"/>
    <d v="2024-03-02T00:00:00"/>
    <x v="1"/>
    <n v="10"/>
    <x v="0"/>
    <x v="1"/>
    <x v="1"/>
    <x v="0"/>
    <n v="20"/>
    <n v="2"/>
    <x v="5"/>
  </r>
  <r>
    <n v="3237"/>
    <x v="6"/>
    <x v="2"/>
    <d v="2024-03-03T00:00:00"/>
    <x v="0"/>
    <n v="15"/>
    <x v="2"/>
    <x v="0"/>
    <x v="0"/>
    <x v="0"/>
    <n v="20"/>
    <n v="10"/>
    <x v="6"/>
  </r>
  <r>
    <n v="3238"/>
    <x v="7"/>
    <x v="1"/>
    <d v="2024-03-04T00:00:00"/>
    <x v="0"/>
    <n v="5"/>
    <x v="1"/>
    <x v="1"/>
    <x v="1"/>
    <x v="1"/>
    <n v="0"/>
    <n v="0"/>
    <x v="1"/>
  </r>
  <r>
    <n v="3239"/>
    <x v="8"/>
    <x v="0"/>
    <d v="2024-03-05T00:00:00"/>
    <x v="1"/>
    <n v="15"/>
    <x v="0"/>
    <x v="0"/>
    <x v="0"/>
    <x v="0"/>
    <n v="20"/>
    <n v="5"/>
    <x v="0"/>
  </r>
  <r>
    <n v="3240"/>
    <x v="9"/>
    <x v="2"/>
    <d v="2024-03-06T00:00:00"/>
    <x v="0"/>
    <n v="10"/>
    <x v="2"/>
    <x v="1"/>
    <x v="1"/>
    <x v="0"/>
    <n v="20"/>
    <n v="15"/>
    <x v="7"/>
  </r>
  <r>
    <n v="3241"/>
    <x v="10"/>
    <x v="1"/>
    <d v="2024-03-07T00:00:00"/>
    <x v="1"/>
    <n v="5"/>
    <x v="0"/>
    <x v="1"/>
    <x v="1"/>
    <x v="1"/>
    <n v="0"/>
    <n v="1"/>
    <x v="4"/>
  </r>
  <r>
    <n v="3242"/>
    <x v="11"/>
    <x v="1"/>
    <d v="2024-03-08T00:00:00"/>
    <x v="0"/>
    <n v="15"/>
    <x v="1"/>
    <x v="0"/>
    <x v="0"/>
    <x v="0"/>
    <n v="20"/>
    <n v="20"/>
    <x v="8"/>
  </r>
  <r>
    <n v="3243"/>
    <x v="12"/>
    <x v="2"/>
    <d v="2024-03-09T00:00:00"/>
    <x v="1"/>
    <n v="10"/>
    <x v="0"/>
    <x v="1"/>
    <x v="1"/>
    <x v="0"/>
    <n v="20"/>
    <n v="10"/>
    <x v="2"/>
  </r>
  <r>
    <n v="3244"/>
    <x v="13"/>
    <x v="1"/>
    <d v="2024-03-10T00:00:00"/>
    <x v="0"/>
    <n v="5"/>
    <x v="2"/>
    <x v="1"/>
    <x v="1"/>
    <x v="1"/>
    <n v="0"/>
    <n v="0"/>
    <x v="1"/>
  </r>
  <r>
    <n v="3245"/>
    <x v="14"/>
    <x v="2"/>
    <d v="2024-03-11T00:00:00"/>
    <x v="1"/>
    <n v="15"/>
    <x v="0"/>
    <x v="0"/>
    <x v="0"/>
    <x v="0"/>
    <n v="20"/>
    <n v="8"/>
    <x v="9"/>
  </r>
  <r>
    <n v="3246"/>
    <x v="15"/>
    <x v="2"/>
    <d v="2024-03-12T00:00:00"/>
    <x v="0"/>
    <n v="10"/>
    <x v="1"/>
    <x v="1"/>
    <x v="1"/>
    <x v="0"/>
    <n v="20"/>
    <n v="12"/>
    <x v="10"/>
  </r>
  <r>
    <n v="3247"/>
    <x v="16"/>
    <x v="1"/>
    <d v="2024-03-13T00:00:00"/>
    <x v="1"/>
    <n v="5"/>
    <x v="0"/>
    <x v="1"/>
    <x v="1"/>
    <x v="1"/>
    <n v="0"/>
    <n v="2"/>
    <x v="11"/>
  </r>
  <r>
    <n v="3248"/>
    <x v="17"/>
    <x v="0"/>
    <d v="2024-03-14T00:00:00"/>
    <x v="0"/>
    <n v="15"/>
    <x v="2"/>
    <x v="0"/>
    <x v="0"/>
    <x v="0"/>
    <n v="20"/>
    <n v="7"/>
    <x v="12"/>
  </r>
  <r>
    <n v="3249"/>
    <x v="18"/>
    <x v="1"/>
    <d v="2024-03-15T00:00:00"/>
    <x v="1"/>
    <n v="10"/>
    <x v="0"/>
    <x v="1"/>
    <x v="1"/>
    <x v="0"/>
    <n v="20"/>
    <n v="5"/>
    <x v="13"/>
  </r>
  <r>
    <n v="3250"/>
    <x v="19"/>
    <x v="2"/>
    <d v="2024-03-16T00:00:00"/>
    <x v="0"/>
    <n v="5"/>
    <x v="1"/>
    <x v="1"/>
    <x v="1"/>
    <x v="1"/>
    <n v="0"/>
    <n v="0"/>
    <x v="1"/>
  </r>
  <r>
    <n v="3251"/>
    <x v="20"/>
    <x v="1"/>
    <d v="2024-03-17T00:00:00"/>
    <x v="1"/>
    <n v="15"/>
    <x v="0"/>
    <x v="0"/>
    <x v="0"/>
    <x v="0"/>
    <n v="20"/>
    <n v="3"/>
    <x v="3"/>
  </r>
  <r>
    <n v="3252"/>
    <x v="21"/>
    <x v="1"/>
    <d v="2024-03-18T00:00:00"/>
    <x v="0"/>
    <n v="10"/>
    <x v="2"/>
    <x v="1"/>
    <x v="1"/>
    <x v="0"/>
    <n v="20"/>
    <n v="15"/>
    <x v="7"/>
  </r>
  <r>
    <n v="3253"/>
    <x v="22"/>
    <x v="2"/>
    <d v="2024-03-19T00:00:00"/>
    <x v="1"/>
    <n v="5"/>
    <x v="0"/>
    <x v="1"/>
    <x v="1"/>
    <x v="1"/>
    <n v="0"/>
    <n v="1"/>
    <x v="4"/>
  </r>
  <r>
    <n v="3254"/>
    <x v="23"/>
    <x v="2"/>
    <d v="2024-03-20T00:00:00"/>
    <x v="0"/>
    <n v="15"/>
    <x v="1"/>
    <x v="0"/>
    <x v="0"/>
    <x v="0"/>
    <n v="20"/>
    <n v="20"/>
    <x v="8"/>
  </r>
  <r>
    <n v="3255"/>
    <x v="24"/>
    <x v="1"/>
    <d v="2024-03-21T00:00:00"/>
    <x v="1"/>
    <n v="10"/>
    <x v="0"/>
    <x v="1"/>
    <x v="1"/>
    <x v="0"/>
    <n v="20"/>
    <n v="10"/>
    <x v="2"/>
  </r>
  <r>
    <n v="3256"/>
    <x v="25"/>
    <x v="2"/>
    <d v="2024-03-22T00:00:00"/>
    <x v="0"/>
    <n v="5"/>
    <x v="2"/>
    <x v="1"/>
    <x v="1"/>
    <x v="1"/>
    <n v="0"/>
    <n v="0"/>
    <x v="1"/>
  </r>
  <r>
    <n v="3257"/>
    <x v="26"/>
    <x v="0"/>
    <d v="2024-03-23T00:00:00"/>
    <x v="1"/>
    <n v="15"/>
    <x v="0"/>
    <x v="0"/>
    <x v="0"/>
    <x v="0"/>
    <n v="20"/>
    <n v="5"/>
    <x v="0"/>
  </r>
  <r>
    <n v="3258"/>
    <x v="27"/>
    <x v="1"/>
    <d v="2024-03-24T00:00:00"/>
    <x v="0"/>
    <n v="10"/>
    <x v="1"/>
    <x v="1"/>
    <x v="1"/>
    <x v="0"/>
    <n v="20"/>
    <n v="15"/>
    <x v="7"/>
  </r>
  <r>
    <n v="3259"/>
    <x v="28"/>
    <x v="2"/>
    <d v="2024-03-25T00:00:00"/>
    <x v="1"/>
    <n v="5"/>
    <x v="0"/>
    <x v="1"/>
    <x v="1"/>
    <x v="1"/>
    <n v="0"/>
    <n v="1"/>
    <x v="4"/>
  </r>
  <r>
    <n v="3260"/>
    <x v="29"/>
    <x v="1"/>
    <d v="2024-03-26T00:00:00"/>
    <x v="0"/>
    <n v="15"/>
    <x v="2"/>
    <x v="0"/>
    <x v="0"/>
    <x v="0"/>
    <n v="20"/>
    <n v="7"/>
    <x v="12"/>
  </r>
  <r>
    <n v="3261"/>
    <x v="30"/>
    <x v="1"/>
    <d v="2024-03-27T00:00:00"/>
    <x v="1"/>
    <n v="10"/>
    <x v="0"/>
    <x v="1"/>
    <x v="1"/>
    <x v="0"/>
    <n v="20"/>
    <n v="10"/>
    <x v="2"/>
  </r>
  <r>
    <n v="3262"/>
    <x v="31"/>
    <x v="2"/>
    <d v="2024-03-28T00:00:00"/>
    <x v="0"/>
    <n v="5"/>
    <x v="1"/>
    <x v="1"/>
    <x v="1"/>
    <x v="1"/>
    <n v="0"/>
    <n v="0"/>
    <x v="1"/>
  </r>
  <r>
    <n v="3263"/>
    <x v="32"/>
    <x v="2"/>
    <d v="2024-03-29T00:00:00"/>
    <x v="1"/>
    <n v="15"/>
    <x v="0"/>
    <x v="0"/>
    <x v="0"/>
    <x v="0"/>
    <n v="20"/>
    <n v="3"/>
    <x v="3"/>
  </r>
  <r>
    <n v="3264"/>
    <x v="33"/>
    <x v="1"/>
    <d v="2024-03-30T00:00:00"/>
    <x v="0"/>
    <n v="10"/>
    <x v="2"/>
    <x v="1"/>
    <x v="1"/>
    <x v="0"/>
    <n v="20"/>
    <n v="15"/>
    <x v="7"/>
  </r>
  <r>
    <n v="3265"/>
    <x v="34"/>
    <x v="2"/>
    <d v="2024-03-31T00:00:00"/>
    <x v="1"/>
    <n v="5"/>
    <x v="0"/>
    <x v="1"/>
    <x v="1"/>
    <x v="1"/>
    <n v="0"/>
    <n v="1"/>
    <x v="4"/>
  </r>
  <r>
    <n v="3266"/>
    <x v="35"/>
    <x v="0"/>
    <d v="2024-04-01T00:00:00"/>
    <x v="0"/>
    <n v="5"/>
    <x v="0"/>
    <x v="1"/>
    <x v="1"/>
    <x v="1"/>
    <n v="0"/>
    <n v="0"/>
    <x v="1"/>
  </r>
  <r>
    <n v="3267"/>
    <x v="36"/>
    <x v="0"/>
    <d v="2024-04-02T00:00:00"/>
    <x v="1"/>
    <n v="15"/>
    <x v="2"/>
    <x v="0"/>
    <x v="0"/>
    <x v="0"/>
    <n v="20"/>
    <n v="7"/>
    <x v="12"/>
  </r>
  <r>
    <n v="3268"/>
    <x v="37"/>
    <x v="2"/>
    <d v="2024-04-03T00:00:00"/>
    <x v="0"/>
    <n v="10"/>
    <x v="1"/>
    <x v="1"/>
    <x v="1"/>
    <x v="0"/>
    <n v="20"/>
    <n v="10"/>
    <x v="2"/>
  </r>
  <r>
    <n v="3269"/>
    <x v="38"/>
    <x v="0"/>
    <d v="2024-04-04T00:00:00"/>
    <x v="1"/>
    <n v="5"/>
    <x v="2"/>
    <x v="1"/>
    <x v="1"/>
    <x v="1"/>
    <n v="0"/>
    <n v="1"/>
    <x v="4"/>
  </r>
  <r>
    <n v="3270"/>
    <x v="39"/>
    <x v="1"/>
    <d v="2024-04-05T00:00:00"/>
    <x v="0"/>
    <n v="15"/>
    <x v="0"/>
    <x v="0"/>
    <x v="0"/>
    <x v="0"/>
    <n v="20"/>
    <n v="15"/>
    <x v="14"/>
  </r>
  <r>
    <n v="3271"/>
    <x v="40"/>
    <x v="2"/>
    <d v="2024-04-06T00:00:00"/>
    <x v="1"/>
    <n v="10"/>
    <x v="0"/>
    <x v="1"/>
    <x v="1"/>
    <x v="0"/>
    <n v="20"/>
    <n v="5"/>
    <x v="13"/>
  </r>
  <r>
    <n v="3272"/>
    <x v="41"/>
    <x v="0"/>
    <d v="2024-04-07T00:00:00"/>
    <x v="0"/>
    <n v="5"/>
    <x v="1"/>
    <x v="1"/>
    <x v="1"/>
    <x v="1"/>
    <n v="0"/>
    <n v="0"/>
    <x v="1"/>
  </r>
  <r>
    <n v="3273"/>
    <x v="42"/>
    <x v="2"/>
    <d v="2024-04-08T00:00:00"/>
    <x v="1"/>
    <n v="15"/>
    <x v="2"/>
    <x v="0"/>
    <x v="0"/>
    <x v="0"/>
    <n v="20"/>
    <n v="20"/>
    <x v="8"/>
  </r>
  <r>
    <n v="3274"/>
    <x v="43"/>
    <x v="2"/>
    <d v="2024-04-09T00:00:00"/>
    <x v="0"/>
    <n v="10"/>
    <x v="2"/>
    <x v="1"/>
    <x v="1"/>
    <x v="0"/>
    <n v="20"/>
    <n v="12"/>
    <x v="10"/>
  </r>
  <r>
    <n v="3275"/>
    <x v="44"/>
    <x v="0"/>
    <d v="2024-04-10T00:00:00"/>
    <x v="1"/>
    <n v="5"/>
    <x v="0"/>
    <x v="1"/>
    <x v="1"/>
    <x v="1"/>
    <n v="0"/>
    <n v="2"/>
    <x v="11"/>
  </r>
  <r>
    <n v="3276"/>
    <x v="45"/>
    <x v="0"/>
    <d v="2024-04-11T00:00:00"/>
    <x v="0"/>
    <n v="15"/>
    <x v="1"/>
    <x v="0"/>
    <x v="0"/>
    <x v="0"/>
    <n v="20"/>
    <n v="5"/>
    <x v="0"/>
  </r>
  <r>
    <n v="3277"/>
    <x v="46"/>
    <x v="2"/>
    <d v="2024-04-12T00:00:00"/>
    <x v="1"/>
    <n v="10"/>
    <x v="0"/>
    <x v="1"/>
    <x v="1"/>
    <x v="0"/>
    <n v="20"/>
    <n v="10"/>
    <x v="2"/>
  </r>
  <r>
    <n v="3278"/>
    <x v="47"/>
    <x v="0"/>
    <d v="2024-04-13T00:00:00"/>
    <x v="0"/>
    <n v="5"/>
    <x v="2"/>
    <x v="1"/>
    <x v="1"/>
    <x v="1"/>
    <n v="0"/>
    <n v="0"/>
    <x v="1"/>
  </r>
  <r>
    <n v="3279"/>
    <x v="48"/>
    <x v="1"/>
    <d v="2024-04-14T00:00:00"/>
    <x v="1"/>
    <n v="15"/>
    <x v="0"/>
    <x v="0"/>
    <x v="0"/>
    <x v="0"/>
    <n v="20"/>
    <n v="3"/>
    <x v="3"/>
  </r>
  <r>
    <n v="3280"/>
    <x v="49"/>
    <x v="2"/>
    <d v="2024-04-15T00:00:00"/>
    <x v="0"/>
    <n v="10"/>
    <x v="1"/>
    <x v="1"/>
    <x v="1"/>
    <x v="0"/>
    <n v="20"/>
    <n v="15"/>
    <x v="7"/>
  </r>
  <r>
    <n v="3281"/>
    <x v="50"/>
    <x v="0"/>
    <d v="2024-04-16T00:00:00"/>
    <x v="1"/>
    <n v="5"/>
    <x v="0"/>
    <x v="1"/>
    <x v="1"/>
    <x v="1"/>
    <n v="0"/>
    <n v="1"/>
    <x v="4"/>
  </r>
  <r>
    <n v="3282"/>
    <x v="51"/>
    <x v="2"/>
    <d v="2024-04-17T00:00:00"/>
    <x v="0"/>
    <n v="15"/>
    <x v="2"/>
    <x v="0"/>
    <x v="0"/>
    <x v="0"/>
    <n v="20"/>
    <n v="7"/>
    <x v="12"/>
  </r>
  <r>
    <n v="3283"/>
    <x v="52"/>
    <x v="2"/>
    <d v="2024-04-18T00:00:00"/>
    <x v="1"/>
    <n v="10"/>
    <x v="0"/>
    <x v="1"/>
    <x v="1"/>
    <x v="0"/>
    <n v="20"/>
    <n v="10"/>
    <x v="2"/>
  </r>
  <r>
    <n v="3284"/>
    <x v="53"/>
    <x v="0"/>
    <d v="2024-04-19T00:00:00"/>
    <x v="0"/>
    <n v="5"/>
    <x v="1"/>
    <x v="1"/>
    <x v="1"/>
    <x v="1"/>
    <n v="0"/>
    <n v="0"/>
    <x v="1"/>
  </r>
  <r>
    <n v="3285"/>
    <x v="54"/>
    <x v="0"/>
    <d v="2024-04-20T00:00:00"/>
    <x v="1"/>
    <n v="15"/>
    <x v="0"/>
    <x v="0"/>
    <x v="0"/>
    <x v="0"/>
    <n v="20"/>
    <n v="20"/>
    <x v="8"/>
  </r>
  <r>
    <n v="3286"/>
    <x v="55"/>
    <x v="2"/>
    <d v="2024-04-21T00:00:00"/>
    <x v="0"/>
    <n v="10"/>
    <x v="2"/>
    <x v="1"/>
    <x v="1"/>
    <x v="0"/>
    <n v="20"/>
    <n v="15"/>
    <x v="7"/>
  </r>
  <r>
    <n v="3287"/>
    <x v="56"/>
    <x v="0"/>
    <d v="2024-04-22T00:00:00"/>
    <x v="1"/>
    <n v="5"/>
    <x v="0"/>
    <x v="1"/>
    <x v="1"/>
    <x v="1"/>
    <n v="0"/>
    <n v="1"/>
    <x v="4"/>
  </r>
  <r>
    <n v="3288"/>
    <x v="57"/>
    <x v="1"/>
    <d v="2024-04-23T00:00:00"/>
    <x v="0"/>
    <n v="15"/>
    <x v="1"/>
    <x v="0"/>
    <x v="0"/>
    <x v="0"/>
    <n v="20"/>
    <n v="3"/>
    <x v="3"/>
  </r>
  <r>
    <n v="3289"/>
    <x v="58"/>
    <x v="2"/>
    <d v="2024-04-24T00:00:00"/>
    <x v="1"/>
    <n v="10"/>
    <x v="0"/>
    <x v="1"/>
    <x v="1"/>
    <x v="0"/>
    <n v="20"/>
    <n v="10"/>
    <x v="2"/>
  </r>
  <r>
    <n v="3290"/>
    <x v="59"/>
    <x v="0"/>
    <d v="2024-04-25T00:00:00"/>
    <x v="0"/>
    <n v="5"/>
    <x v="2"/>
    <x v="1"/>
    <x v="1"/>
    <x v="1"/>
    <n v="0"/>
    <n v="0"/>
    <x v="1"/>
  </r>
  <r>
    <n v="3291"/>
    <x v="60"/>
    <x v="2"/>
    <d v="2024-04-26T00:00:00"/>
    <x v="1"/>
    <n v="15"/>
    <x v="0"/>
    <x v="0"/>
    <x v="0"/>
    <x v="0"/>
    <n v="20"/>
    <n v="5"/>
    <x v="0"/>
  </r>
  <r>
    <n v="3292"/>
    <x v="61"/>
    <x v="2"/>
    <d v="2024-04-27T00:00:00"/>
    <x v="0"/>
    <n v="10"/>
    <x v="1"/>
    <x v="1"/>
    <x v="1"/>
    <x v="0"/>
    <n v="20"/>
    <n v="15"/>
    <x v="7"/>
  </r>
  <r>
    <n v="3293"/>
    <x v="62"/>
    <x v="0"/>
    <d v="2024-04-28T00:00:00"/>
    <x v="1"/>
    <n v="5"/>
    <x v="0"/>
    <x v="1"/>
    <x v="1"/>
    <x v="1"/>
    <n v="0"/>
    <n v="1"/>
    <x v="4"/>
  </r>
  <r>
    <n v="3294"/>
    <x v="63"/>
    <x v="0"/>
    <d v="2024-04-29T00:00:00"/>
    <x v="0"/>
    <n v="15"/>
    <x v="2"/>
    <x v="0"/>
    <x v="0"/>
    <x v="0"/>
    <n v="20"/>
    <n v="20"/>
    <x v="8"/>
  </r>
  <r>
    <n v="3295"/>
    <x v="64"/>
    <x v="2"/>
    <d v="2024-04-30T00:00:00"/>
    <x v="1"/>
    <n v="10"/>
    <x v="0"/>
    <x v="1"/>
    <x v="1"/>
    <x v="0"/>
    <n v="20"/>
    <n v="5"/>
    <x v="13"/>
  </r>
  <r>
    <n v="3296"/>
    <x v="65"/>
    <x v="0"/>
    <d v="2024-05-01T00:00:00"/>
    <x v="1"/>
    <n v="5"/>
    <x v="0"/>
    <x v="1"/>
    <x v="1"/>
    <x v="1"/>
    <n v="0"/>
    <n v="0"/>
    <x v="1"/>
  </r>
  <r>
    <n v="3297"/>
    <x v="66"/>
    <x v="1"/>
    <d v="2024-05-02T00:00:00"/>
    <x v="0"/>
    <n v="15"/>
    <x v="2"/>
    <x v="0"/>
    <x v="0"/>
    <x v="0"/>
    <n v="20"/>
    <n v="7"/>
    <x v="12"/>
  </r>
  <r>
    <n v="3298"/>
    <x v="67"/>
    <x v="2"/>
    <d v="2024-05-03T00:00:00"/>
    <x v="1"/>
    <n v="10"/>
    <x v="1"/>
    <x v="1"/>
    <x v="1"/>
    <x v="0"/>
    <n v="20"/>
    <n v="10"/>
    <x v="2"/>
  </r>
  <r>
    <n v="3299"/>
    <x v="68"/>
    <x v="0"/>
    <d v="2024-05-04T00:00:00"/>
    <x v="0"/>
    <n v="5"/>
    <x v="2"/>
    <x v="1"/>
    <x v="1"/>
    <x v="1"/>
    <n v="0"/>
    <n v="1"/>
    <x v="4"/>
  </r>
  <r>
    <n v="3300"/>
    <x v="69"/>
    <x v="2"/>
    <d v="2024-05-05T00:00:00"/>
    <x v="1"/>
    <n v="15"/>
    <x v="0"/>
    <x v="0"/>
    <x v="0"/>
    <x v="0"/>
    <n v="20"/>
    <n v="15"/>
    <x v="14"/>
  </r>
  <r>
    <n v="3301"/>
    <x v="70"/>
    <x v="2"/>
    <d v="2024-05-06T00:00:00"/>
    <x v="0"/>
    <n v="10"/>
    <x v="0"/>
    <x v="1"/>
    <x v="1"/>
    <x v="0"/>
    <n v="20"/>
    <n v="5"/>
    <x v="13"/>
  </r>
  <r>
    <n v="3302"/>
    <x v="71"/>
    <x v="0"/>
    <d v="2024-05-07T00:00:00"/>
    <x v="1"/>
    <n v="5"/>
    <x v="1"/>
    <x v="1"/>
    <x v="1"/>
    <x v="1"/>
    <n v="0"/>
    <n v="0"/>
    <x v="1"/>
  </r>
  <r>
    <n v="3303"/>
    <x v="72"/>
    <x v="0"/>
    <d v="2024-05-08T00:00:00"/>
    <x v="0"/>
    <n v="15"/>
    <x v="2"/>
    <x v="0"/>
    <x v="0"/>
    <x v="0"/>
    <n v="20"/>
    <n v="20"/>
    <x v="8"/>
  </r>
  <r>
    <n v="3304"/>
    <x v="73"/>
    <x v="2"/>
    <d v="2024-05-09T00:00:00"/>
    <x v="1"/>
    <n v="10"/>
    <x v="2"/>
    <x v="1"/>
    <x v="1"/>
    <x v="0"/>
    <n v="20"/>
    <n v="12"/>
    <x v="10"/>
  </r>
  <r>
    <n v="3305"/>
    <x v="74"/>
    <x v="0"/>
    <d v="2024-05-10T00:00:00"/>
    <x v="0"/>
    <n v="5"/>
    <x v="0"/>
    <x v="1"/>
    <x v="1"/>
    <x v="1"/>
    <n v="0"/>
    <n v="2"/>
    <x v="11"/>
  </r>
  <r>
    <n v="3306"/>
    <x v="75"/>
    <x v="1"/>
    <d v="2024-05-11T00:00:00"/>
    <x v="1"/>
    <n v="15"/>
    <x v="1"/>
    <x v="0"/>
    <x v="0"/>
    <x v="0"/>
    <n v="20"/>
    <n v="5"/>
    <x v="0"/>
  </r>
  <r>
    <n v="3307"/>
    <x v="76"/>
    <x v="2"/>
    <d v="2024-05-12T00:00:00"/>
    <x v="0"/>
    <n v="10"/>
    <x v="0"/>
    <x v="1"/>
    <x v="1"/>
    <x v="0"/>
    <n v="20"/>
    <n v="10"/>
    <x v="2"/>
  </r>
  <r>
    <n v="3308"/>
    <x v="77"/>
    <x v="0"/>
    <d v="2024-05-13T00:00:00"/>
    <x v="1"/>
    <n v="5"/>
    <x v="2"/>
    <x v="1"/>
    <x v="1"/>
    <x v="1"/>
    <n v="0"/>
    <n v="0"/>
    <x v="1"/>
  </r>
  <r>
    <n v="3309"/>
    <x v="78"/>
    <x v="2"/>
    <d v="2024-05-14T00:00:00"/>
    <x v="0"/>
    <n v="15"/>
    <x v="0"/>
    <x v="0"/>
    <x v="0"/>
    <x v="0"/>
    <n v="20"/>
    <n v="3"/>
    <x v="3"/>
  </r>
  <r>
    <n v="3310"/>
    <x v="79"/>
    <x v="2"/>
    <d v="2024-05-15T00:00:00"/>
    <x v="1"/>
    <n v="10"/>
    <x v="1"/>
    <x v="1"/>
    <x v="1"/>
    <x v="0"/>
    <n v="20"/>
    <n v="15"/>
    <x v="7"/>
  </r>
  <r>
    <n v="3311"/>
    <x v="80"/>
    <x v="0"/>
    <d v="2024-05-16T00:00:00"/>
    <x v="0"/>
    <n v="5"/>
    <x v="0"/>
    <x v="1"/>
    <x v="1"/>
    <x v="1"/>
    <n v="0"/>
    <n v="1"/>
    <x v="4"/>
  </r>
  <r>
    <n v="3312"/>
    <x v="81"/>
    <x v="0"/>
    <d v="2024-05-17T00:00:00"/>
    <x v="1"/>
    <n v="15"/>
    <x v="2"/>
    <x v="0"/>
    <x v="0"/>
    <x v="0"/>
    <n v="20"/>
    <n v="7"/>
    <x v="12"/>
  </r>
  <r>
    <n v="3313"/>
    <x v="82"/>
    <x v="2"/>
    <d v="2024-05-18T00:00:00"/>
    <x v="0"/>
    <n v="10"/>
    <x v="0"/>
    <x v="1"/>
    <x v="1"/>
    <x v="0"/>
    <n v="20"/>
    <n v="10"/>
    <x v="2"/>
  </r>
  <r>
    <n v="3314"/>
    <x v="83"/>
    <x v="0"/>
    <d v="2024-05-19T00:00:00"/>
    <x v="1"/>
    <n v="5"/>
    <x v="1"/>
    <x v="1"/>
    <x v="1"/>
    <x v="1"/>
    <n v="0"/>
    <n v="0"/>
    <x v="1"/>
  </r>
  <r>
    <n v="3315"/>
    <x v="84"/>
    <x v="1"/>
    <d v="2024-05-20T00:00:00"/>
    <x v="0"/>
    <n v="15"/>
    <x v="0"/>
    <x v="0"/>
    <x v="0"/>
    <x v="0"/>
    <n v="20"/>
    <n v="20"/>
    <x v="8"/>
  </r>
  <r>
    <n v="3316"/>
    <x v="85"/>
    <x v="2"/>
    <d v="2024-05-21T00:00:00"/>
    <x v="1"/>
    <n v="10"/>
    <x v="2"/>
    <x v="1"/>
    <x v="1"/>
    <x v="0"/>
    <n v="20"/>
    <n v="15"/>
    <x v="7"/>
  </r>
  <r>
    <n v="3317"/>
    <x v="86"/>
    <x v="0"/>
    <d v="2024-05-22T00:00:00"/>
    <x v="0"/>
    <n v="5"/>
    <x v="0"/>
    <x v="1"/>
    <x v="1"/>
    <x v="1"/>
    <n v="0"/>
    <n v="1"/>
    <x v="4"/>
  </r>
  <r>
    <n v="3318"/>
    <x v="87"/>
    <x v="2"/>
    <d v="2024-05-23T00:00:00"/>
    <x v="1"/>
    <n v="15"/>
    <x v="1"/>
    <x v="0"/>
    <x v="0"/>
    <x v="0"/>
    <n v="20"/>
    <n v="3"/>
    <x v="3"/>
  </r>
  <r>
    <n v="3319"/>
    <x v="88"/>
    <x v="2"/>
    <d v="2024-05-24T00:00:00"/>
    <x v="0"/>
    <n v="10"/>
    <x v="0"/>
    <x v="1"/>
    <x v="1"/>
    <x v="0"/>
    <n v="20"/>
    <n v="10"/>
    <x v="2"/>
  </r>
  <r>
    <n v="3320"/>
    <x v="89"/>
    <x v="0"/>
    <d v="2024-05-25T00:00:00"/>
    <x v="1"/>
    <n v="5"/>
    <x v="2"/>
    <x v="1"/>
    <x v="1"/>
    <x v="1"/>
    <n v="0"/>
    <n v="0"/>
    <x v="1"/>
  </r>
  <r>
    <n v="3321"/>
    <x v="90"/>
    <x v="0"/>
    <d v="2024-05-26T00:00:00"/>
    <x v="0"/>
    <n v="15"/>
    <x v="0"/>
    <x v="0"/>
    <x v="0"/>
    <x v="0"/>
    <n v="20"/>
    <n v="5"/>
    <x v="0"/>
  </r>
  <r>
    <n v="3322"/>
    <x v="91"/>
    <x v="2"/>
    <d v="2024-05-27T00:00:00"/>
    <x v="1"/>
    <n v="10"/>
    <x v="1"/>
    <x v="1"/>
    <x v="1"/>
    <x v="0"/>
    <n v="20"/>
    <n v="15"/>
    <x v="7"/>
  </r>
  <r>
    <n v="3323"/>
    <x v="92"/>
    <x v="0"/>
    <d v="2024-05-28T00:00:00"/>
    <x v="0"/>
    <n v="5"/>
    <x v="0"/>
    <x v="1"/>
    <x v="1"/>
    <x v="1"/>
    <n v="0"/>
    <n v="1"/>
    <x v="4"/>
  </r>
  <r>
    <n v="3324"/>
    <x v="93"/>
    <x v="1"/>
    <d v="2024-05-29T00:00:00"/>
    <x v="1"/>
    <n v="15"/>
    <x v="2"/>
    <x v="0"/>
    <x v="0"/>
    <x v="0"/>
    <n v="20"/>
    <n v="20"/>
    <x v="8"/>
  </r>
  <r>
    <n v="3325"/>
    <x v="94"/>
    <x v="2"/>
    <d v="2024-05-30T00:00:00"/>
    <x v="0"/>
    <n v="10"/>
    <x v="2"/>
    <x v="1"/>
    <x v="1"/>
    <x v="0"/>
    <n v="20"/>
    <n v="15"/>
    <x v="7"/>
  </r>
  <r>
    <n v="3326"/>
    <x v="95"/>
    <x v="0"/>
    <d v="2024-05-31T00:00:00"/>
    <x v="1"/>
    <n v="5"/>
    <x v="1"/>
    <x v="1"/>
    <x v="1"/>
    <x v="1"/>
    <n v="0"/>
    <n v="0"/>
    <x v="1"/>
  </r>
  <r>
    <n v="3327"/>
    <x v="96"/>
    <x v="2"/>
    <d v="2024-06-01T00:00:00"/>
    <x v="0"/>
    <n v="15"/>
    <x v="0"/>
    <x v="0"/>
    <x v="0"/>
    <x v="0"/>
    <n v="20"/>
    <n v="7"/>
    <x v="12"/>
  </r>
  <r>
    <n v="3328"/>
    <x v="97"/>
    <x v="2"/>
    <d v="2024-06-02T00:00:00"/>
    <x v="1"/>
    <n v="10"/>
    <x v="1"/>
    <x v="1"/>
    <x v="1"/>
    <x v="0"/>
    <n v="20"/>
    <n v="10"/>
    <x v="2"/>
  </r>
  <r>
    <n v="3329"/>
    <x v="98"/>
    <x v="0"/>
    <d v="2024-06-03T00:00:00"/>
    <x v="0"/>
    <n v="5"/>
    <x v="2"/>
    <x v="1"/>
    <x v="1"/>
    <x v="1"/>
    <n v="0"/>
    <n v="1"/>
    <x v="4"/>
  </r>
  <r>
    <n v="3330"/>
    <x v="99"/>
    <x v="0"/>
    <d v="2024-06-04T00:00:00"/>
    <x v="1"/>
    <n v="15"/>
    <x v="0"/>
    <x v="0"/>
    <x v="0"/>
    <x v="0"/>
    <n v="20"/>
    <n v="15"/>
    <x v="14"/>
  </r>
  <r>
    <n v="3331"/>
    <x v="100"/>
    <x v="2"/>
    <d v="2024-06-05T00:00:00"/>
    <x v="0"/>
    <n v="10"/>
    <x v="0"/>
    <x v="1"/>
    <x v="1"/>
    <x v="0"/>
    <n v="20"/>
    <n v="5"/>
    <x v="13"/>
  </r>
  <r>
    <n v="3332"/>
    <x v="101"/>
    <x v="0"/>
    <d v="2024-06-06T00:00:00"/>
    <x v="1"/>
    <n v="5"/>
    <x v="1"/>
    <x v="1"/>
    <x v="1"/>
    <x v="1"/>
    <n v="0"/>
    <n v="0"/>
    <x v="1"/>
  </r>
  <r>
    <n v="3333"/>
    <x v="102"/>
    <x v="1"/>
    <d v="2024-06-07T00:00:00"/>
    <x v="0"/>
    <n v="15"/>
    <x v="2"/>
    <x v="0"/>
    <x v="0"/>
    <x v="0"/>
    <n v="20"/>
    <n v="20"/>
    <x v="8"/>
  </r>
  <r>
    <n v="3334"/>
    <x v="103"/>
    <x v="2"/>
    <d v="2024-06-08T00:00:00"/>
    <x v="1"/>
    <n v="10"/>
    <x v="2"/>
    <x v="1"/>
    <x v="1"/>
    <x v="0"/>
    <n v="20"/>
    <n v="12"/>
    <x v="10"/>
  </r>
  <r>
    <n v="3335"/>
    <x v="104"/>
    <x v="0"/>
    <d v="2024-06-09T00:00:00"/>
    <x v="0"/>
    <n v="5"/>
    <x v="0"/>
    <x v="1"/>
    <x v="1"/>
    <x v="1"/>
    <n v="0"/>
    <n v="2"/>
    <x v="11"/>
  </r>
  <r>
    <n v="3336"/>
    <x v="105"/>
    <x v="1"/>
    <d v="2024-06-10T00:00:00"/>
    <x v="0"/>
    <n v="5"/>
    <x v="0"/>
    <x v="1"/>
    <x v="1"/>
    <x v="1"/>
    <n v="0"/>
    <n v="0"/>
    <x v="1"/>
  </r>
  <r>
    <n v="3337"/>
    <x v="106"/>
    <x v="2"/>
    <d v="2024-06-11T00:00:00"/>
    <x v="1"/>
    <n v="15"/>
    <x v="2"/>
    <x v="0"/>
    <x v="0"/>
    <x v="0"/>
    <n v="20"/>
    <n v="7"/>
    <x v="12"/>
  </r>
  <r>
    <n v="3338"/>
    <x v="107"/>
    <x v="0"/>
    <d v="2024-06-12T00:00:00"/>
    <x v="0"/>
    <n v="10"/>
    <x v="1"/>
    <x v="1"/>
    <x v="1"/>
    <x v="0"/>
    <n v="20"/>
    <n v="10"/>
    <x v="2"/>
  </r>
  <r>
    <n v="3339"/>
    <x v="108"/>
    <x v="1"/>
    <d v="2024-06-13T00:00:00"/>
    <x v="1"/>
    <n v="5"/>
    <x v="2"/>
    <x v="1"/>
    <x v="1"/>
    <x v="1"/>
    <n v="0"/>
    <n v="1"/>
    <x v="4"/>
  </r>
  <r>
    <n v="3340"/>
    <x v="109"/>
    <x v="0"/>
    <d v="2024-06-14T00:00:00"/>
    <x v="0"/>
    <n v="15"/>
    <x v="0"/>
    <x v="0"/>
    <x v="0"/>
    <x v="0"/>
    <n v="20"/>
    <n v="15"/>
    <x v="14"/>
  </r>
  <r>
    <n v="3341"/>
    <x v="110"/>
    <x v="0"/>
    <d v="2024-06-15T00:00:00"/>
    <x v="1"/>
    <n v="10"/>
    <x v="0"/>
    <x v="1"/>
    <x v="1"/>
    <x v="0"/>
    <n v="20"/>
    <n v="5"/>
    <x v="13"/>
  </r>
  <r>
    <n v="3342"/>
    <x v="111"/>
    <x v="1"/>
    <d v="2024-06-16T00:00:00"/>
    <x v="0"/>
    <n v="5"/>
    <x v="1"/>
    <x v="1"/>
    <x v="1"/>
    <x v="1"/>
    <n v="0"/>
    <n v="0"/>
    <x v="1"/>
  </r>
  <r>
    <n v="3343"/>
    <x v="112"/>
    <x v="1"/>
    <d v="2024-06-17T00:00:00"/>
    <x v="1"/>
    <n v="15"/>
    <x v="2"/>
    <x v="0"/>
    <x v="0"/>
    <x v="0"/>
    <n v="20"/>
    <n v="20"/>
    <x v="8"/>
  </r>
  <r>
    <n v="3344"/>
    <x v="113"/>
    <x v="0"/>
    <d v="2024-06-18T00:00:00"/>
    <x v="0"/>
    <n v="10"/>
    <x v="2"/>
    <x v="1"/>
    <x v="1"/>
    <x v="0"/>
    <n v="20"/>
    <n v="12"/>
    <x v="10"/>
  </r>
  <r>
    <n v="3345"/>
    <x v="114"/>
    <x v="1"/>
    <d v="2024-06-19T00:00:00"/>
    <x v="1"/>
    <n v="5"/>
    <x v="0"/>
    <x v="1"/>
    <x v="1"/>
    <x v="1"/>
    <n v="0"/>
    <n v="2"/>
    <x v="11"/>
  </r>
  <r>
    <n v="3346"/>
    <x v="115"/>
    <x v="2"/>
    <d v="2024-06-20T00:00:00"/>
    <x v="0"/>
    <n v="15"/>
    <x v="1"/>
    <x v="0"/>
    <x v="0"/>
    <x v="0"/>
    <n v="20"/>
    <n v="5"/>
    <x v="0"/>
  </r>
  <r>
    <n v="3347"/>
    <x v="116"/>
    <x v="0"/>
    <d v="2024-06-21T00:00:00"/>
    <x v="1"/>
    <n v="10"/>
    <x v="0"/>
    <x v="1"/>
    <x v="1"/>
    <x v="0"/>
    <n v="20"/>
    <n v="10"/>
    <x v="2"/>
  </r>
  <r>
    <n v="3348"/>
    <x v="117"/>
    <x v="1"/>
    <d v="2024-06-22T00:00:00"/>
    <x v="0"/>
    <n v="5"/>
    <x v="2"/>
    <x v="1"/>
    <x v="1"/>
    <x v="1"/>
    <n v="0"/>
    <n v="0"/>
    <x v="1"/>
  </r>
  <r>
    <n v="3349"/>
    <x v="93"/>
    <x v="0"/>
    <d v="2024-06-23T00:00:00"/>
    <x v="1"/>
    <n v="15"/>
    <x v="0"/>
    <x v="0"/>
    <x v="0"/>
    <x v="0"/>
    <n v="20"/>
    <n v="3"/>
    <x v="3"/>
  </r>
  <r>
    <n v="3350"/>
    <x v="118"/>
    <x v="0"/>
    <d v="2024-06-24T00:00:00"/>
    <x v="0"/>
    <n v="10"/>
    <x v="1"/>
    <x v="1"/>
    <x v="1"/>
    <x v="0"/>
    <n v="20"/>
    <n v="15"/>
    <x v="7"/>
  </r>
  <r>
    <n v="3351"/>
    <x v="119"/>
    <x v="1"/>
    <d v="2024-06-25T00:00:00"/>
    <x v="1"/>
    <n v="5"/>
    <x v="0"/>
    <x v="1"/>
    <x v="1"/>
    <x v="1"/>
    <n v="0"/>
    <n v="1"/>
    <x v="4"/>
  </r>
  <r>
    <n v="3352"/>
    <x v="120"/>
    <x v="1"/>
    <d v="2024-06-26T00:00:00"/>
    <x v="0"/>
    <n v="15"/>
    <x v="2"/>
    <x v="0"/>
    <x v="0"/>
    <x v="0"/>
    <n v="20"/>
    <n v="7"/>
    <x v="12"/>
  </r>
  <r>
    <n v="3353"/>
    <x v="121"/>
    <x v="0"/>
    <d v="2024-06-27T00:00:00"/>
    <x v="1"/>
    <n v="10"/>
    <x v="0"/>
    <x v="1"/>
    <x v="1"/>
    <x v="0"/>
    <n v="20"/>
    <n v="10"/>
    <x v="2"/>
  </r>
  <r>
    <n v="3354"/>
    <x v="122"/>
    <x v="1"/>
    <d v="2024-06-28T00:00:00"/>
    <x v="0"/>
    <n v="5"/>
    <x v="1"/>
    <x v="1"/>
    <x v="1"/>
    <x v="1"/>
    <n v="0"/>
    <n v="0"/>
    <x v="1"/>
  </r>
  <r>
    <n v="3355"/>
    <x v="123"/>
    <x v="2"/>
    <d v="2024-06-29T00:00:00"/>
    <x v="1"/>
    <n v="15"/>
    <x v="0"/>
    <x v="0"/>
    <x v="0"/>
    <x v="0"/>
    <n v="20"/>
    <n v="20"/>
    <x v="8"/>
  </r>
  <r>
    <n v="3356"/>
    <x v="124"/>
    <x v="0"/>
    <d v="2024-06-30T00:00:00"/>
    <x v="0"/>
    <n v="10"/>
    <x v="2"/>
    <x v="1"/>
    <x v="1"/>
    <x v="0"/>
    <n v="20"/>
    <n v="15"/>
    <x v="7"/>
  </r>
  <r>
    <n v="3357"/>
    <x v="125"/>
    <x v="1"/>
    <d v="2024-07-01T00:00:00"/>
    <x v="1"/>
    <n v="5"/>
    <x v="0"/>
    <x v="1"/>
    <x v="1"/>
    <x v="1"/>
    <n v="0"/>
    <n v="1"/>
    <x v="4"/>
  </r>
  <r>
    <n v="3358"/>
    <x v="126"/>
    <x v="0"/>
    <d v="2024-07-02T00:00:00"/>
    <x v="0"/>
    <n v="15"/>
    <x v="1"/>
    <x v="0"/>
    <x v="0"/>
    <x v="0"/>
    <n v="20"/>
    <n v="3"/>
    <x v="3"/>
  </r>
  <r>
    <n v="3359"/>
    <x v="127"/>
    <x v="0"/>
    <d v="2024-07-03T00:00:00"/>
    <x v="1"/>
    <n v="10"/>
    <x v="0"/>
    <x v="1"/>
    <x v="1"/>
    <x v="0"/>
    <n v="20"/>
    <n v="10"/>
    <x v="2"/>
  </r>
  <r>
    <n v="3360"/>
    <x v="128"/>
    <x v="1"/>
    <d v="2024-07-04T00:00:00"/>
    <x v="0"/>
    <n v="5"/>
    <x v="2"/>
    <x v="1"/>
    <x v="1"/>
    <x v="1"/>
    <n v="0"/>
    <n v="0"/>
    <x v="1"/>
  </r>
  <r>
    <n v="3361"/>
    <x v="129"/>
    <x v="1"/>
    <d v="2024-07-05T00:00:00"/>
    <x v="1"/>
    <n v="15"/>
    <x v="0"/>
    <x v="0"/>
    <x v="0"/>
    <x v="0"/>
    <n v="20"/>
    <n v="15"/>
    <x v="14"/>
  </r>
  <r>
    <n v="3362"/>
    <x v="130"/>
    <x v="0"/>
    <d v="2024-07-06T00:00:00"/>
    <x v="0"/>
    <n v="10"/>
    <x v="1"/>
    <x v="1"/>
    <x v="1"/>
    <x v="0"/>
    <n v="20"/>
    <n v="15"/>
    <x v="7"/>
  </r>
  <r>
    <n v="3363"/>
    <x v="131"/>
    <x v="1"/>
    <d v="2024-07-07T00:00:00"/>
    <x v="1"/>
    <n v="5"/>
    <x v="0"/>
    <x v="1"/>
    <x v="1"/>
    <x v="1"/>
    <n v="0"/>
    <n v="1"/>
    <x v="4"/>
  </r>
  <r>
    <n v="3364"/>
    <x v="132"/>
    <x v="2"/>
    <d v="2024-07-08T00:00:00"/>
    <x v="0"/>
    <n v="15"/>
    <x v="2"/>
    <x v="0"/>
    <x v="0"/>
    <x v="0"/>
    <n v="20"/>
    <n v="7"/>
    <x v="12"/>
  </r>
  <r>
    <n v="3365"/>
    <x v="133"/>
    <x v="0"/>
    <d v="2024-07-09T00:00:00"/>
    <x v="1"/>
    <n v="10"/>
    <x v="0"/>
    <x v="1"/>
    <x v="1"/>
    <x v="0"/>
    <n v="20"/>
    <n v="10"/>
    <x v="2"/>
  </r>
  <r>
    <n v="3366"/>
    <x v="134"/>
    <x v="1"/>
    <d v="2024-07-10T00:00:00"/>
    <x v="0"/>
    <n v="5"/>
    <x v="0"/>
    <x v="1"/>
    <x v="1"/>
    <x v="1"/>
    <n v="0"/>
    <n v="0"/>
    <x v="1"/>
  </r>
  <r>
    <n v="3367"/>
    <x v="135"/>
    <x v="0"/>
    <d v="2024-07-11T00:00:00"/>
    <x v="1"/>
    <n v="15"/>
    <x v="2"/>
    <x v="0"/>
    <x v="0"/>
    <x v="0"/>
    <n v="20"/>
    <n v="7"/>
    <x v="12"/>
  </r>
  <r>
    <n v="3368"/>
    <x v="136"/>
    <x v="0"/>
    <d v="2024-07-12T00:00:00"/>
    <x v="0"/>
    <n v="10"/>
    <x v="1"/>
    <x v="1"/>
    <x v="1"/>
    <x v="0"/>
    <n v="20"/>
    <n v="10"/>
    <x v="2"/>
  </r>
  <r>
    <n v="3369"/>
    <x v="137"/>
    <x v="1"/>
    <d v="2024-07-13T00:00:00"/>
    <x v="1"/>
    <n v="5"/>
    <x v="2"/>
    <x v="1"/>
    <x v="1"/>
    <x v="1"/>
    <n v="0"/>
    <n v="1"/>
    <x v="4"/>
  </r>
  <r>
    <n v="3370"/>
    <x v="138"/>
    <x v="1"/>
    <d v="2024-07-14T00:00:00"/>
    <x v="0"/>
    <n v="15"/>
    <x v="0"/>
    <x v="0"/>
    <x v="0"/>
    <x v="0"/>
    <n v="20"/>
    <n v="15"/>
    <x v="14"/>
  </r>
  <r>
    <n v="3371"/>
    <x v="139"/>
    <x v="0"/>
    <d v="2024-07-15T00:00:00"/>
    <x v="1"/>
    <n v="10"/>
    <x v="0"/>
    <x v="1"/>
    <x v="1"/>
    <x v="0"/>
    <n v="20"/>
    <n v="5"/>
    <x v="13"/>
  </r>
  <r>
    <n v="3372"/>
    <x v="140"/>
    <x v="1"/>
    <d v="2024-07-16T00:00:00"/>
    <x v="0"/>
    <n v="5"/>
    <x v="1"/>
    <x v="1"/>
    <x v="1"/>
    <x v="1"/>
    <n v="0"/>
    <n v="0"/>
    <x v="1"/>
  </r>
  <r>
    <n v="3373"/>
    <x v="141"/>
    <x v="2"/>
    <d v="2024-07-17T00:00:00"/>
    <x v="1"/>
    <n v="15"/>
    <x v="2"/>
    <x v="0"/>
    <x v="0"/>
    <x v="0"/>
    <n v="20"/>
    <n v="20"/>
    <x v="8"/>
  </r>
  <r>
    <n v="3374"/>
    <x v="142"/>
    <x v="0"/>
    <d v="2024-07-18T00:00:00"/>
    <x v="0"/>
    <n v="10"/>
    <x v="2"/>
    <x v="1"/>
    <x v="1"/>
    <x v="0"/>
    <n v="20"/>
    <n v="12"/>
    <x v="10"/>
  </r>
  <r>
    <n v="3375"/>
    <x v="143"/>
    <x v="1"/>
    <d v="2024-07-19T00:00:00"/>
    <x v="1"/>
    <n v="5"/>
    <x v="0"/>
    <x v="1"/>
    <x v="1"/>
    <x v="1"/>
    <n v="0"/>
    <n v="2"/>
    <x v="11"/>
  </r>
  <r>
    <n v="3376"/>
    <x v="144"/>
    <x v="0"/>
    <d v="2024-07-20T00:00:00"/>
    <x v="0"/>
    <n v="15"/>
    <x v="1"/>
    <x v="0"/>
    <x v="0"/>
    <x v="0"/>
    <n v="20"/>
    <n v="5"/>
    <x v="0"/>
  </r>
  <r>
    <n v="3377"/>
    <x v="145"/>
    <x v="0"/>
    <d v="2024-07-21T00:00:00"/>
    <x v="1"/>
    <n v="10"/>
    <x v="0"/>
    <x v="1"/>
    <x v="1"/>
    <x v="0"/>
    <n v="20"/>
    <n v="10"/>
    <x v="2"/>
  </r>
  <r>
    <n v="3378"/>
    <x v="146"/>
    <x v="1"/>
    <d v="2024-07-22T00:00:00"/>
    <x v="0"/>
    <n v="5"/>
    <x v="2"/>
    <x v="1"/>
    <x v="1"/>
    <x v="1"/>
    <n v="0"/>
    <n v="0"/>
    <x v="1"/>
  </r>
  <r>
    <n v="3379"/>
    <x v="147"/>
    <x v="1"/>
    <d v="2024-07-23T00:00:00"/>
    <x v="1"/>
    <n v="15"/>
    <x v="0"/>
    <x v="0"/>
    <x v="0"/>
    <x v="0"/>
    <n v="20"/>
    <n v="3"/>
    <x v="3"/>
  </r>
  <r>
    <n v="3380"/>
    <x v="148"/>
    <x v="0"/>
    <d v="2024-07-24T00:00:00"/>
    <x v="0"/>
    <n v="10"/>
    <x v="1"/>
    <x v="1"/>
    <x v="1"/>
    <x v="0"/>
    <n v="20"/>
    <n v="15"/>
    <x v="7"/>
  </r>
  <r>
    <n v="3381"/>
    <x v="149"/>
    <x v="1"/>
    <d v="2024-07-25T00:00:00"/>
    <x v="1"/>
    <n v="5"/>
    <x v="0"/>
    <x v="1"/>
    <x v="1"/>
    <x v="1"/>
    <n v="0"/>
    <n v="1"/>
    <x v="4"/>
  </r>
  <r>
    <n v="3382"/>
    <x v="150"/>
    <x v="2"/>
    <d v="2024-07-26T00:00:00"/>
    <x v="0"/>
    <n v="15"/>
    <x v="2"/>
    <x v="0"/>
    <x v="0"/>
    <x v="0"/>
    <n v="20"/>
    <n v="7"/>
    <x v="12"/>
  </r>
  <r>
    <n v="3383"/>
    <x v="151"/>
    <x v="0"/>
    <d v="2024-07-27T00:00:00"/>
    <x v="1"/>
    <n v="10"/>
    <x v="0"/>
    <x v="1"/>
    <x v="1"/>
    <x v="0"/>
    <n v="20"/>
    <n v="10"/>
    <x v="2"/>
  </r>
  <r>
    <n v="3384"/>
    <x v="152"/>
    <x v="1"/>
    <d v="2024-07-28T00:00:00"/>
    <x v="0"/>
    <n v="5"/>
    <x v="1"/>
    <x v="1"/>
    <x v="1"/>
    <x v="1"/>
    <n v="0"/>
    <n v="0"/>
    <x v="1"/>
  </r>
  <r>
    <n v="3385"/>
    <x v="153"/>
    <x v="0"/>
    <d v="2024-07-29T00:00:00"/>
    <x v="1"/>
    <n v="15"/>
    <x v="0"/>
    <x v="0"/>
    <x v="0"/>
    <x v="0"/>
    <n v="20"/>
    <n v="20"/>
    <x v="8"/>
  </r>
  <r>
    <n v="3386"/>
    <x v="154"/>
    <x v="0"/>
    <d v="2024-07-30T00:00:00"/>
    <x v="0"/>
    <n v="10"/>
    <x v="2"/>
    <x v="1"/>
    <x v="1"/>
    <x v="0"/>
    <n v="20"/>
    <n v="15"/>
    <x v="7"/>
  </r>
  <r>
    <n v="3387"/>
    <x v="155"/>
    <x v="1"/>
    <d v="2024-07-31T00:00:00"/>
    <x v="1"/>
    <n v="5"/>
    <x v="0"/>
    <x v="1"/>
    <x v="1"/>
    <x v="1"/>
    <n v="0"/>
    <n v="1"/>
    <x v="4"/>
  </r>
  <r>
    <n v="3388"/>
    <x v="156"/>
    <x v="1"/>
    <d v="2024-08-01T00:00:00"/>
    <x v="0"/>
    <n v="15"/>
    <x v="1"/>
    <x v="0"/>
    <x v="0"/>
    <x v="0"/>
    <n v="20"/>
    <n v="3"/>
    <x v="3"/>
  </r>
  <r>
    <n v="3389"/>
    <x v="157"/>
    <x v="0"/>
    <d v="2024-08-02T00:00:00"/>
    <x v="1"/>
    <n v="10"/>
    <x v="0"/>
    <x v="1"/>
    <x v="1"/>
    <x v="0"/>
    <n v="20"/>
    <n v="10"/>
    <x v="2"/>
  </r>
  <r>
    <n v="3390"/>
    <x v="158"/>
    <x v="1"/>
    <d v="2024-08-03T00:00:00"/>
    <x v="0"/>
    <n v="5"/>
    <x v="2"/>
    <x v="1"/>
    <x v="1"/>
    <x v="1"/>
    <n v="0"/>
    <n v="0"/>
    <x v="1"/>
  </r>
  <r>
    <n v="3391"/>
    <x v="58"/>
    <x v="2"/>
    <d v="2024-08-04T00:00:00"/>
    <x v="1"/>
    <n v="15"/>
    <x v="0"/>
    <x v="0"/>
    <x v="0"/>
    <x v="0"/>
    <n v="20"/>
    <n v="15"/>
    <x v="14"/>
  </r>
  <r>
    <n v="3392"/>
    <x v="159"/>
    <x v="0"/>
    <d v="2024-08-05T00:00:00"/>
    <x v="0"/>
    <n v="10"/>
    <x v="1"/>
    <x v="1"/>
    <x v="1"/>
    <x v="0"/>
    <n v="20"/>
    <n v="15"/>
    <x v="7"/>
  </r>
  <r>
    <n v="3393"/>
    <x v="160"/>
    <x v="1"/>
    <d v="2024-08-06T00:00:00"/>
    <x v="1"/>
    <n v="5"/>
    <x v="0"/>
    <x v="1"/>
    <x v="1"/>
    <x v="1"/>
    <n v="0"/>
    <n v="1"/>
    <x v="4"/>
  </r>
  <r>
    <n v="3394"/>
    <x v="161"/>
    <x v="0"/>
    <d v="2024-08-07T00:00:00"/>
    <x v="0"/>
    <n v="15"/>
    <x v="2"/>
    <x v="0"/>
    <x v="0"/>
    <x v="0"/>
    <n v="20"/>
    <n v="7"/>
    <x v="12"/>
  </r>
  <r>
    <n v="3395"/>
    <x v="162"/>
    <x v="0"/>
    <d v="2024-08-08T00:00:00"/>
    <x v="1"/>
    <n v="10"/>
    <x v="0"/>
    <x v="1"/>
    <x v="1"/>
    <x v="0"/>
    <n v="20"/>
    <n v="10"/>
    <x v="2"/>
  </r>
  <r>
    <n v="3396"/>
    <x v="163"/>
    <x v="1"/>
    <d v="2024-08-09T00:00:00"/>
    <x v="0"/>
    <n v="5"/>
    <x v="1"/>
    <x v="1"/>
    <x v="1"/>
    <x v="1"/>
    <n v="0"/>
    <n v="0"/>
    <x v="1"/>
  </r>
  <r>
    <n v="3397"/>
    <x v="90"/>
    <x v="1"/>
    <d v="2024-08-10T00:00:00"/>
    <x v="1"/>
    <n v="15"/>
    <x v="0"/>
    <x v="0"/>
    <x v="0"/>
    <x v="0"/>
    <n v="20"/>
    <n v="20"/>
    <x v="8"/>
  </r>
  <r>
    <n v="3398"/>
    <x v="164"/>
    <x v="0"/>
    <d v="2024-08-11T00:00:00"/>
    <x v="0"/>
    <n v="10"/>
    <x v="2"/>
    <x v="1"/>
    <x v="1"/>
    <x v="0"/>
    <n v="20"/>
    <n v="15"/>
    <x v="7"/>
  </r>
  <r>
    <n v="3399"/>
    <x v="165"/>
    <x v="1"/>
    <d v="2024-08-12T00:00:00"/>
    <x v="1"/>
    <n v="5"/>
    <x v="0"/>
    <x v="1"/>
    <x v="1"/>
    <x v="1"/>
    <n v="0"/>
    <n v="1"/>
    <x v="4"/>
  </r>
  <r>
    <n v="3400"/>
    <x v="166"/>
    <x v="2"/>
    <d v="2024-08-13T00:00:00"/>
    <x v="0"/>
    <n v="15"/>
    <x v="1"/>
    <x v="0"/>
    <x v="0"/>
    <x v="0"/>
    <n v="20"/>
    <n v="5"/>
    <x v="0"/>
  </r>
  <r>
    <n v="3401"/>
    <x v="167"/>
    <x v="0"/>
    <d v="2024-08-14T00:00:00"/>
    <x v="1"/>
    <n v="10"/>
    <x v="0"/>
    <x v="1"/>
    <x v="1"/>
    <x v="0"/>
    <n v="20"/>
    <n v="10"/>
    <x v="2"/>
  </r>
  <r>
    <n v="3402"/>
    <x v="168"/>
    <x v="1"/>
    <d v="2024-08-15T00:00:00"/>
    <x v="0"/>
    <n v="5"/>
    <x v="2"/>
    <x v="1"/>
    <x v="1"/>
    <x v="1"/>
    <n v="0"/>
    <n v="0"/>
    <x v="1"/>
  </r>
  <r>
    <n v="3403"/>
    <x v="169"/>
    <x v="0"/>
    <d v="2024-08-16T00:00:00"/>
    <x v="1"/>
    <n v="15"/>
    <x v="0"/>
    <x v="0"/>
    <x v="0"/>
    <x v="0"/>
    <n v="20"/>
    <n v="3"/>
    <x v="3"/>
  </r>
  <r>
    <n v="3404"/>
    <x v="170"/>
    <x v="0"/>
    <d v="2024-08-17T00:00:00"/>
    <x v="0"/>
    <n v="10"/>
    <x v="1"/>
    <x v="1"/>
    <x v="1"/>
    <x v="0"/>
    <n v="20"/>
    <n v="15"/>
    <x v="7"/>
  </r>
  <r>
    <n v="3405"/>
    <x v="171"/>
    <x v="1"/>
    <d v="2024-08-18T00:00:00"/>
    <x v="1"/>
    <n v="5"/>
    <x v="0"/>
    <x v="1"/>
    <x v="1"/>
    <x v="1"/>
    <n v="0"/>
    <n v="1"/>
    <x v="4"/>
  </r>
  <r>
    <n v="3406"/>
    <x v="172"/>
    <x v="2"/>
    <d v="2024-08-19T00:00:00"/>
    <x v="0"/>
    <n v="5"/>
    <x v="0"/>
    <x v="1"/>
    <x v="1"/>
    <x v="1"/>
    <n v="0"/>
    <n v="0"/>
    <x v="1"/>
  </r>
  <r>
    <n v="3407"/>
    <x v="173"/>
    <x v="1"/>
    <d v="2024-08-20T00:00:00"/>
    <x v="1"/>
    <n v="15"/>
    <x v="2"/>
    <x v="0"/>
    <x v="0"/>
    <x v="0"/>
    <n v="20"/>
    <n v="7"/>
    <x v="12"/>
  </r>
  <r>
    <n v="3408"/>
    <x v="174"/>
    <x v="1"/>
    <d v="2024-08-21T00:00:00"/>
    <x v="0"/>
    <n v="10"/>
    <x v="1"/>
    <x v="1"/>
    <x v="1"/>
    <x v="0"/>
    <n v="20"/>
    <n v="10"/>
    <x v="2"/>
  </r>
  <r>
    <n v="3409"/>
    <x v="175"/>
    <x v="2"/>
    <d v="2024-08-22T00:00:00"/>
    <x v="1"/>
    <n v="5"/>
    <x v="2"/>
    <x v="1"/>
    <x v="1"/>
    <x v="1"/>
    <n v="0"/>
    <n v="1"/>
    <x v="4"/>
  </r>
  <r>
    <n v="3410"/>
    <x v="176"/>
    <x v="2"/>
    <d v="2024-08-23T00:00:00"/>
    <x v="0"/>
    <n v="15"/>
    <x v="0"/>
    <x v="0"/>
    <x v="0"/>
    <x v="0"/>
    <n v="20"/>
    <n v="15"/>
    <x v="14"/>
  </r>
  <r>
    <n v="3411"/>
    <x v="177"/>
    <x v="1"/>
    <d v="2024-08-24T00:00:00"/>
    <x v="1"/>
    <n v="10"/>
    <x v="0"/>
    <x v="1"/>
    <x v="1"/>
    <x v="0"/>
    <n v="20"/>
    <n v="5"/>
    <x v="13"/>
  </r>
  <r>
    <n v="3412"/>
    <x v="178"/>
    <x v="2"/>
    <d v="2024-08-25T00:00:00"/>
    <x v="0"/>
    <n v="5"/>
    <x v="1"/>
    <x v="1"/>
    <x v="1"/>
    <x v="1"/>
    <n v="0"/>
    <n v="0"/>
    <x v="1"/>
  </r>
  <r>
    <n v="3413"/>
    <x v="179"/>
    <x v="0"/>
    <d v="2024-08-26T00:00:00"/>
    <x v="1"/>
    <n v="15"/>
    <x v="2"/>
    <x v="0"/>
    <x v="0"/>
    <x v="0"/>
    <n v="20"/>
    <n v="20"/>
    <x v="8"/>
  </r>
  <r>
    <n v="3414"/>
    <x v="180"/>
    <x v="1"/>
    <d v="2024-08-27T00:00:00"/>
    <x v="0"/>
    <n v="10"/>
    <x v="2"/>
    <x v="1"/>
    <x v="1"/>
    <x v="0"/>
    <n v="20"/>
    <n v="12"/>
    <x v="10"/>
  </r>
  <r>
    <n v="3415"/>
    <x v="181"/>
    <x v="2"/>
    <d v="2024-08-28T00:00:00"/>
    <x v="1"/>
    <n v="5"/>
    <x v="0"/>
    <x v="1"/>
    <x v="1"/>
    <x v="1"/>
    <n v="0"/>
    <n v="2"/>
    <x v="11"/>
  </r>
  <r>
    <n v="3416"/>
    <x v="182"/>
    <x v="1"/>
    <d v="2024-08-29T00:00:00"/>
    <x v="0"/>
    <n v="15"/>
    <x v="1"/>
    <x v="0"/>
    <x v="0"/>
    <x v="0"/>
    <n v="20"/>
    <n v="5"/>
    <x v="0"/>
  </r>
  <r>
    <n v="3417"/>
    <x v="183"/>
    <x v="1"/>
    <d v="2024-08-30T00:00:00"/>
    <x v="1"/>
    <n v="10"/>
    <x v="0"/>
    <x v="1"/>
    <x v="1"/>
    <x v="0"/>
    <n v="20"/>
    <n v="10"/>
    <x v="2"/>
  </r>
  <r>
    <n v="3418"/>
    <x v="184"/>
    <x v="2"/>
    <d v="2024-08-31T00:00:00"/>
    <x v="0"/>
    <n v="5"/>
    <x v="2"/>
    <x v="1"/>
    <x v="1"/>
    <x v="1"/>
    <n v="0"/>
    <n v="0"/>
    <x v="1"/>
  </r>
  <r>
    <n v="3419"/>
    <x v="185"/>
    <x v="2"/>
    <d v="2024-09-01T00:00:00"/>
    <x v="1"/>
    <n v="15"/>
    <x v="0"/>
    <x v="0"/>
    <x v="0"/>
    <x v="0"/>
    <n v="20"/>
    <n v="3"/>
    <x v="3"/>
  </r>
  <r>
    <n v="3420"/>
    <x v="186"/>
    <x v="1"/>
    <d v="2024-09-02T00:00:00"/>
    <x v="0"/>
    <n v="10"/>
    <x v="1"/>
    <x v="1"/>
    <x v="1"/>
    <x v="0"/>
    <n v="20"/>
    <n v="15"/>
    <x v="7"/>
  </r>
  <r>
    <n v="3421"/>
    <x v="15"/>
    <x v="2"/>
    <d v="2024-09-03T00:00:00"/>
    <x v="1"/>
    <n v="5"/>
    <x v="0"/>
    <x v="1"/>
    <x v="1"/>
    <x v="1"/>
    <n v="0"/>
    <n v="1"/>
    <x v="4"/>
  </r>
  <r>
    <n v="3422"/>
    <x v="187"/>
    <x v="0"/>
    <d v="2024-09-04T00:00:00"/>
    <x v="0"/>
    <n v="15"/>
    <x v="2"/>
    <x v="0"/>
    <x v="0"/>
    <x v="0"/>
    <n v="20"/>
    <n v="7"/>
    <x v="12"/>
  </r>
  <r>
    <n v="3423"/>
    <x v="188"/>
    <x v="1"/>
    <d v="2024-09-05T00:00:00"/>
    <x v="1"/>
    <n v="10"/>
    <x v="0"/>
    <x v="1"/>
    <x v="1"/>
    <x v="0"/>
    <n v="20"/>
    <n v="10"/>
    <x v="2"/>
  </r>
  <r>
    <n v="3424"/>
    <x v="14"/>
    <x v="2"/>
    <d v="2024-09-06T00:00:00"/>
    <x v="0"/>
    <n v="5"/>
    <x v="1"/>
    <x v="1"/>
    <x v="1"/>
    <x v="1"/>
    <n v="0"/>
    <n v="0"/>
    <x v="1"/>
  </r>
  <r>
    <n v="3425"/>
    <x v="189"/>
    <x v="1"/>
    <d v="2024-09-07T00:00:00"/>
    <x v="1"/>
    <n v="15"/>
    <x v="0"/>
    <x v="0"/>
    <x v="0"/>
    <x v="0"/>
    <n v="20"/>
    <n v="20"/>
    <x v="8"/>
  </r>
  <r>
    <n v="3426"/>
    <x v="167"/>
    <x v="1"/>
    <d v="2024-09-08T00:00:00"/>
    <x v="0"/>
    <n v="10"/>
    <x v="2"/>
    <x v="1"/>
    <x v="1"/>
    <x v="0"/>
    <n v="20"/>
    <n v="15"/>
    <x v="7"/>
  </r>
  <r>
    <n v="3427"/>
    <x v="190"/>
    <x v="2"/>
    <d v="2024-09-09T00:00:00"/>
    <x v="1"/>
    <n v="5"/>
    <x v="0"/>
    <x v="1"/>
    <x v="1"/>
    <x v="1"/>
    <n v="0"/>
    <n v="1"/>
    <x v="4"/>
  </r>
  <r>
    <n v="3428"/>
    <x v="191"/>
    <x v="2"/>
    <d v="2024-09-10T00:00:00"/>
    <x v="0"/>
    <n v="15"/>
    <x v="1"/>
    <x v="0"/>
    <x v="0"/>
    <x v="0"/>
    <n v="20"/>
    <n v="3"/>
    <x v="3"/>
  </r>
  <r>
    <n v="3429"/>
    <x v="192"/>
    <x v="1"/>
    <d v="2024-09-11T00:00:00"/>
    <x v="1"/>
    <n v="10"/>
    <x v="0"/>
    <x v="1"/>
    <x v="1"/>
    <x v="0"/>
    <n v="20"/>
    <n v="10"/>
    <x v="2"/>
  </r>
  <r>
    <n v="3430"/>
    <x v="193"/>
    <x v="2"/>
    <d v="2024-09-12T00:00:00"/>
    <x v="0"/>
    <n v="5"/>
    <x v="2"/>
    <x v="1"/>
    <x v="1"/>
    <x v="1"/>
    <n v="0"/>
    <n v="0"/>
    <x v="1"/>
  </r>
  <r>
    <n v="3431"/>
    <x v="194"/>
    <x v="0"/>
    <d v="2024-09-13T00:00:00"/>
    <x v="1"/>
    <n v="15"/>
    <x v="0"/>
    <x v="0"/>
    <x v="0"/>
    <x v="0"/>
    <n v="20"/>
    <n v="15"/>
    <x v="14"/>
  </r>
  <r>
    <n v="3432"/>
    <x v="195"/>
    <x v="1"/>
    <d v="2024-09-14T00:00:00"/>
    <x v="0"/>
    <n v="10"/>
    <x v="1"/>
    <x v="1"/>
    <x v="1"/>
    <x v="0"/>
    <n v="20"/>
    <n v="15"/>
    <x v="7"/>
  </r>
  <r>
    <n v="3433"/>
    <x v="196"/>
    <x v="2"/>
    <d v="2024-09-15T00:00:00"/>
    <x v="1"/>
    <n v="5"/>
    <x v="0"/>
    <x v="1"/>
    <x v="1"/>
    <x v="1"/>
    <n v="0"/>
    <n v="1"/>
    <x v="4"/>
  </r>
  <r>
    <n v="3434"/>
    <x v="197"/>
    <x v="1"/>
    <d v="2024-09-16T00:00:00"/>
    <x v="0"/>
    <n v="15"/>
    <x v="2"/>
    <x v="0"/>
    <x v="0"/>
    <x v="0"/>
    <n v="20"/>
    <n v="7"/>
    <x v="12"/>
  </r>
  <r>
    <n v="3435"/>
    <x v="198"/>
    <x v="1"/>
    <d v="2024-09-17T00:00:00"/>
    <x v="1"/>
    <n v="10"/>
    <x v="0"/>
    <x v="1"/>
    <x v="1"/>
    <x v="0"/>
    <n v="20"/>
    <n v="10"/>
    <x v="2"/>
  </r>
  <r>
    <n v="3436"/>
    <x v="199"/>
    <x v="2"/>
    <d v="2024-09-18T00:00:00"/>
    <x v="0"/>
    <n v="5"/>
    <x v="0"/>
    <x v="1"/>
    <x v="1"/>
    <x v="1"/>
    <n v="0"/>
    <n v="0"/>
    <x v="1"/>
  </r>
  <r>
    <n v="3437"/>
    <x v="200"/>
    <x v="2"/>
    <d v="2024-09-19T00:00:00"/>
    <x v="1"/>
    <n v="15"/>
    <x v="2"/>
    <x v="0"/>
    <x v="0"/>
    <x v="0"/>
    <n v="20"/>
    <n v="7"/>
    <x v="12"/>
  </r>
  <r>
    <n v="3438"/>
    <x v="201"/>
    <x v="1"/>
    <d v="2024-09-20T00:00:00"/>
    <x v="0"/>
    <n v="10"/>
    <x v="1"/>
    <x v="1"/>
    <x v="1"/>
    <x v="0"/>
    <n v="20"/>
    <n v="10"/>
    <x v="2"/>
  </r>
  <r>
    <n v="3439"/>
    <x v="202"/>
    <x v="2"/>
    <d v="2024-09-21T00:00:00"/>
    <x v="1"/>
    <n v="5"/>
    <x v="2"/>
    <x v="1"/>
    <x v="1"/>
    <x v="1"/>
    <n v="0"/>
    <n v="1"/>
    <x v="4"/>
  </r>
  <r>
    <n v="3440"/>
    <x v="203"/>
    <x v="0"/>
    <d v="2024-09-22T00:00:00"/>
    <x v="0"/>
    <n v="15"/>
    <x v="0"/>
    <x v="0"/>
    <x v="0"/>
    <x v="0"/>
    <n v="20"/>
    <n v="15"/>
    <x v="14"/>
  </r>
  <r>
    <n v="3441"/>
    <x v="204"/>
    <x v="1"/>
    <d v="2024-09-23T00:00:00"/>
    <x v="1"/>
    <n v="10"/>
    <x v="0"/>
    <x v="1"/>
    <x v="1"/>
    <x v="0"/>
    <n v="20"/>
    <n v="5"/>
    <x v="13"/>
  </r>
  <r>
    <n v="3442"/>
    <x v="205"/>
    <x v="2"/>
    <d v="2024-09-24T00:00:00"/>
    <x v="0"/>
    <n v="5"/>
    <x v="1"/>
    <x v="1"/>
    <x v="1"/>
    <x v="1"/>
    <n v="0"/>
    <n v="0"/>
    <x v="1"/>
  </r>
  <r>
    <n v="3443"/>
    <x v="206"/>
    <x v="1"/>
    <d v="2024-09-25T00:00:00"/>
    <x v="1"/>
    <n v="15"/>
    <x v="2"/>
    <x v="0"/>
    <x v="0"/>
    <x v="0"/>
    <n v="20"/>
    <n v="20"/>
    <x v="8"/>
  </r>
  <r>
    <n v="3444"/>
    <x v="207"/>
    <x v="1"/>
    <d v="2024-09-26T00:00:00"/>
    <x v="0"/>
    <n v="10"/>
    <x v="2"/>
    <x v="1"/>
    <x v="1"/>
    <x v="0"/>
    <n v="20"/>
    <n v="12"/>
    <x v="10"/>
  </r>
  <r>
    <n v="3445"/>
    <x v="37"/>
    <x v="2"/>
    <d v="2024-09-27T00:00:00"/>
    <x v="1"/>
    <n v="5"/>
    <x v="0"/>
    <x v="1"/>
    <x v="1"/>
    <x v="1"/>
    <n v="0"/>
    <n v="2"/>
    <x v="11"/>
  </r>
  <r>
    <n v="3446"/>
    <x v="208"/>
    <x v="2"/>
    <d v="2024-09-28T00:00:00"/>
    <x v="0"/>
    <n v="15"/>
    <x v="1"/>
    <x v="0"/>
    <x v="0"/>
    <x v="0"/>
    <n v="20"/>
    <n v="5"/>
    <x v="0"/>
  </r>
  <r>
    <n v="3447"/>
    <x v="209"/>
    <x v="1"/>
    <d v="2024-09-29T00:00:00"/>
    <x v="1"/>
    <n v="10"/>
    <x v="0"/>
    <x v="1"/>
    <x v="1"/>
    <x v="0"/>
    <n v="20"/>
    <n v="10"/>
    <x v="2"/>
  </r>
  <r>
    <n v="3448"/>
    <x v="210"/>
    <x v="2"/>
    <d v="2024-09-30T00:00:00"/>
    <x v="0"/>
    <n v="5"/>
    <x v="2"/>
    <x v="1"/>
    <x v="1"/>
    <x v="1"/>
    <n v="0"/>
    <n v="0"/>
    <x v="1"/>
  </r>
  <r>
    <n v="3449"/>
    <x v="211"/>
    <x v="0"/>
    <d v="2024-10-01T00:00:00"/>
    <x v="1"/>
    <n v="15"/>
    <x v="0"/>
    <x v="0"/>
    <x v="0"/>
    <x v="0"/>
    <n v="20"/>
    <n v="3"/>
    <x v="3"/>
  </r>
  <r>
    <n v="3450"/>
    <x v="212"/>
    <x v="1"/>
    <d v="2024-10-02T00:00:00"/>
    <x v="0"/>
    <n v="10"/>
    <x v="1"/>
    <x v="1"/>
    <x v="1"/>
    <x v="0"/>
    <n v="20"/>
    <n v="15"/>
    <x v="7"/>
  </r>
  <r>
    <n v="3451"/>
    <x v="213"/>
    <x v="2"/>
    <d v="2024-10-03T00:00:00"/>
    <x v="1"/>
    <n v="5"/>
    <x v="0"/>
    <x v="1"/>
    <x v="1"/>
    <x v="1"/>
    <n v="0"/>
    <n v="1"/>
    <x v="4"/>
  </r>
  <r>
    <n v="3452"/>
    <x v="191"/>
    <x v="1"/>
    <d v="2024-10-04T00:00:00"/>
    <x v="0"/>
    <n v="15"/>
    <x v="2"/>
    <x v="0"/>
    <x v="0"/>
    <x v="0"/>
    <n v="20"/>
    <n v="7"/>
    <x v="12"/>
  </r>
  <r>
    <n v="3453"/>
    <x v="45"/>
    <x v="1"/>
    <d v="2024-10-05T00:00:00"/>
    <x v="1"/>
    <n v="10"/>
    <x v="0"/>
    <x v="1"/>
    <x v="1"/>
    <x v="0"/>
    <n v="20"/>
    <n v="10"/>
    <x v="2"/>
  </r>
  <r>
    <n v="3454"/>
    <x v="214"/>
    <x v="2"/>
    <d v="2024-10-06T00:00:00"/>
    <x v="0"/>
    <n v="5"/>
    <x v="1"/>
    <x v="1"/>
    <x v="1"/>
    <x v="1"/>
    <n v="0"/>
    <n v="0"/>
    <x v="1"/>
  </r>
  <r>
    <n v="3455"/>
    <x v="215"/>
    <x v="2"/>
    <d v="2024-10-07T00:00:00"/>
    <x v="1"/>
    <n v="15"/>
    <x v="0"/>
    <x v="0"/>
    <x v="0"/>
    <x v="0"/>
    <n v="20"/>
    <n v="20"/>
    <x v="8"/>
  </r>
  <r>
    <n v="3456"/>
    <x v="216"/>
    <x v="1"/>
    <d v="2024-10-08T00:00:00"/>
    <x v="0"/>
    <n v="10"/>
    <x v="2"/>
    <x v="1"/>
    <x v="1"/>
    <x v="0"/>
    <n v="20"/>
    <n v="15"/>
    <x v="7"/>
  </r>
  <r>
    <n v="3457"/>
    <x v="217"/>
    <x v="2"/>
    <d v="2024-10-09T00:00:00"/>
    <x v="1"/>
    <n v="5"/>
    <x v="0"/>
    <x v="1"/>
    <x v="1"/>
    <x v="1"/>
    <n v="0"/>
    <n v="1"/>
    <x v="4"/>
  </r>
  <r>
    <n v="3458"/>
    <x v="218"/>
    <x v="0"/>
    <d v="2024-10-10T00:00:00"/>
    <x v="0"/>
    <n v="15"/>
    <x v="1"/>
    <x v="0"/>
    <x v="0"/>
    <x v="0"/>
    <n v="20"/>
    <n v="3"/>
    <x v="3"/>
  </r>
  <r>
    <n v="3459"/>
    <x v="219"/>
    <x v="1"/>
    <d v="2024-10-11T00:00:00"/>
    <x v="1"/>
    <n v="10"/>
    <x v="0"/>
    <x v="1"/>
    <x v="1"/>
    <x v="0"/>
    <n v="20"/>
    <n v="10"/>
    <x v="2"/>
  </r>
  <r>
    <n v="3460"/>
    <x v="127"/>
    <x v="2"/>
    <d v="2024-10-12T00:00:00"/>
    <x v="0"/>
    <n v="5"/>
    <x v="2"/>
    <x v="1"/>
    <x v="1"/>
    <x v="1"/>
    <n v="0"/>
    <n v="0"/>
    <x v="1"/>
  </r>
  <r>
    <n v="3461"/>
    <x v="220"/>
    <x v="1"/>
    <d v="2024-10-13T00:00:00"/>
    <x v="1"/>
    <n v="15"/>
    <x v="0"/>
    <x v="0"/>
    <x v="0"/>
    <x v="0"/>
    <n v="20"/>
    <n v="15"/>
    <x v="14"/>
  </r>
  <r>
    <n v="3462"/>
    <x v="221"/>
    <x v="1"/>
    <d v="2024-10-14T00:00:00"/>
    <x v="0"/>
    <n v="10"/>
    <x v="1"/>
    <x v="1"/>
    <x v="1"/>
    <x v="0"/>
    <n v="20"/>
    <n v="15"/>
    <x v="7"/>
  </r>
  <r>
    <n v="3463"/>
    <x v="222"/>
    <x v="2"/>
    <d v="2024-10-15T00:00:00"/>
    <x v="1"/>
    <n v="5"/>
    <x v="0"/>
    <x v="1"/>
    <x v="1"/>
    <x v="1"/>
    <n v="0"/>
    <n v="1"/>
    <x v="4"/>
  </r>
  <r>
    <n v="3464"/>
    <x v="223"/>
    <x v="2"/>
    <d v="2024-10-16T00:00:00"/>
    <x v="0"/>
    <n v="15"/>
    <x v="2"/>
    <x v="0"/>
    <x v="0"/>
    <x v="0"/>
    <n v="20"/>
    <n v="7"/>
    <x v="12"/>
  </r>
  <r>
    <n v="3465"/>
    <x v="224"/>
    <x v="1"/>
    <d v="2024-10-17T00:00:00"/>
    <x v="1"/>
    <n v="10"/>
    <x v="0"/>
    <x v="1"/>
    <x v="1"/>
    <x v="0"/>
    <n v="20"/>
    <n v="10"/>
    <x v="2"/>
  </r>
  <r>
    <n v="3466"/>
    <x v="225"/>
    <x v="2"/>
    <d v="2024-10-18T00:00:00"/>
    <x v="0"/>
    <n v="5"/>
    <x v="1"/>
    <x v="1"/>
    <x v="1"/>
    <x v="1"/>
    <n v="0"/>
    <n v="0"/>
    <x v="1"/>
  </r>
  <r>
    <n v="3467"/>
    <x v="226"/>
    <x v="0"/>
    <d v="2024-10-19T00:00:00"/>
    <x v="1"/>
    <n v="15"/>
    <x v="0"/>
    <x v="0"/>
    <x v="0"/>
    <x v="0"/>
    <n v="20"/>
    <n v="15"/>
    <x v="14"/>
  </r>
  <r>
    <n v="3468"/>
    <x v="227"/>
    <x v="1"/>
    <d v="2024-10-20T00:00:00"/>
    <x v="0"/>
    <n v="10"/>
    <x v="2"/>
    <x v="1"/>
    <x v="1"/>
    <x v="0"/>
    <n v="20"/>
    <n v="12"/>
    <x v="10"/>
  </r>
  <r>
    <n v="3469"/>
    <x v="228"/>
    <x v="2"/>
    <d v="2024-10-21T00:00:00"/>
    <x v="1"/>
    <n v="5"/>
    <x v="0"/>
    <x v="1"/>
    <x v="1"/>
    <x v="1"/>
    <n v="0"/>
    <n v="2"/>
    <x v="11"/>
  </r>
  <r>
    <n v="3470"/>
    <x v="229"/>
    <x v="1"/>
    <d v="2024-10-22T00:00:00"/>
    <x v="0"/>
    <n v="15"/>
    <x v="1"/>
    <x v="0"/>
    <x v="0"/>
    <x v="0"/>
    <n v="20"/>
    <n v="5"/>
    <x v="0"/>
  </r>
  <r>
    <n v="3471"/>
    <x v="230"/>
    <x v="1"/>
    <d v="2024-10-23T00:00:00"/>
    <x v="1"/>
    <n v="10"/>
    <x v="0"/>
    <x v="1"/>
    <x v="1"/>
    <x v="0"/>
    <n v="20"/>
    <n v="10"/>
    <x v="2"/>
  </r>
  <r>
    <n v="3472"/>
    <x v="231"/>
    <x v="2"/>
    <d v="2024-10-24T00:00:00"/>
    <x v="0"/>
    <n v="5"/>
    <x v="2"/>
    <x v="1"/>
    <x v="1"/>
    <x v="1"/>
    <n v="0"/>
    <n v="0"/>
    <x v="1"/>
  </r>
  <r>
    <n v="3473"/>
    <x v="140"/>
    <x v="2"/>
    <d v="2024-10-25T00:00:00"/>
    <x v="1"/>
    <n v="15"/>
    <x v="0"/>
    <x v="0"/>
    <x v="0"/>
    <x v="0"/>
    <n v="20"/>
    <n v="3"/>
    <x v="3"/>
  </r>
  <r>
    <n v="3474"/>
    <x v="232"/>
    <x v="1"/>
    <d v="2024-10-26T00:00:00"/>
    <x v="0"/>
    <n v="10"/>
    <x v="1"/>
    <x v="1"/>
    <x v="1"/>
    <x v="0"/>
    <n v="20"/>
    <n v="15"/>
    <x v="7"/>
  </r>
  <r>
    <n v="3475"/>
    <x v="233"/>
    <x v="2"/>
    <d v="2024-10-27T00:00:00"/>
    <x v="1"/>
    <n v="5"/>
    <x v="0"/>
    <x v="1"/>
    <x v="1"/>
    <x v="1"/>
    <n v="0"/>
    <n v="1"/>
    <x v="4"/>
  </r>
  <r>
    <n v="3476"/>
    <x v="234"/>
    <x v="0"/>
    <d v="2024-10-28T00:00:00"/>
    <x v="0"/>
    <n v="15"/>
    <x v="2"/>
    <x v="0"/>
    <x v="0"/>
    <x v="0"/>
    <n v="20"/>
    <n v="7"/>
    <x v="12"/>
  </r>
  <r>
    <n v="3477"/>
    <x v="235"/>
    <x v="1"/>
    <d v="2024-10-29T00:00:00"/>
    <x v="1"/>
    <n v="10"/>
    <x v="0"/>
    <x v="1"/>
    <x v="1"/>
    <x v="0"/>
    <n v="20"/>
    <n v="10"/>
    <x v="2"/>
  </r>
  <r>
    <n v="3478"/>
    <x v="236"/>
    <x v="2"/>
    <d v="2024-10-30T00:00:00"/>
    <x v="0"/>
    <n v="5"/>
    <x v="1"/>
    <x v="1"/>
    <x v="1"/>
    <x v="1"/>
    <n v="0"/>
    <n v="0"/>
    <x v="1"/>
  </r>
  <r>
    <n v="3479"/>
    <x v="237"/>
    <x v="1"/>
    <d v="2024-10-31T00:00:00"/>
    <x v="1"/>
    <n v="15"/>
    <x v="0"/>
    <x v="0"/>
    <x v="0"/>
    <x v="0"/>
    <n v="20"/>
    <n v="20"/>
    <x v="8"/>
  </r>
  <r>
    <n v="3480"/>
    <x v="238"/>
    <x v="1"/>
    <d v="2024-11-01T00:00:00"/>
    <x v="0"/>
    <n v="10"/>
    <x v="2"/>
    <x v="1"/>
    <x v="1"/>
    <x v="0"/>
    <n v="20"/>
    <n v="15"/>
    <x v="7"/>
  </r>
  <r>
    <n v="3481"/>
    <x v="239"/>
    <x v="2"/>
    <d v="2024-11-02T00:00:00"/>
    <x v="1"/>
    <n v="5"/>
    <x v="0"/>
    <x v="1"/>
    <x v="1"/>
    <x v="1"/>
    <n v="0"/>
    <n v="1"/>
    <x v="4"/>
  </r>
  <r>
    <n v="3482"/>
    <x v="240"/>
    <x v="2"/>
    <d v="2024-11-03T00:00:00"/>
    <x v="0"/>
    <n v="15"/>
    <x v="1"/>
    <x v="0"/>
    <x v="0"/>
    <x v="0"/>
    <n v="20"/>
    <n v="3"/>
    <x v="3"/>
  </r>
  <r>
    <n v="3483"/>
    <x v="241"/>
    <x v="1"/>
    <d v="2024-11-04T00:00:00"/>
    <x v="1"/>
    <n v="10"/>
    <x v="0"/>
    <x v="1"/>
    <x v="1"/>
    <x v="0"/>
    <n v="20"/>
    <n v="10"/>
    <x v="2"/>
  </r>
  <r>
    <n v="3484"/>
    <x v="242"/>
    <x v="2"/>
    <d v="2024-11-05T00:00:00"/>
    <x v="0"/>
    <n v="5"/>
    <x v="2"/>
    <x v="1"/>
    <x v="1"/>
    <x v="1"/>
    <n v="0"/>
    <n v="0"/>
    <x v="1"/>
  </r>
  <r>
    <n v="3485"/>
    <x v="243"/>
    <x v="0"/>
    <d v="2024-11-06T00:00:00"/>
    <x v="1"/>
    <n v="15"/>
    <x v="0"/>
    <x v="0"/>
    <x v="0"/>
    <x v="0"/>
    <n v="20"/>
    <n v="15"/>
    <x v="14"/>
  </r>
  <r>
    <n v="3486"/>
    <x v="244"/>
    <x v="1"/>
    <d v="2024-11-07T00:00:00"/>
    <x v="0"/>
    <n v="5"/>
    <x v="0"/>
    <x v="1"/>
    <x v="1"/>
    <x v="1"/>
    <n v="0"/>
    <n v="0"/>
    <x v="1"/>
  </r>
  <r>
    <n v="3487"/>
    <x v="245"/>
    <x v="1"/>
    <d v="2024-11-08T00:00:00"/>
    <x v="1"/>
    <n v="15"/>
    <x v="2"/>
    <x v="0"/>
    <x v="0"/>
    <x v="0"/>
    <n v="20"/>
    <n v="7"/>
    <x v="12"/>
  </r>
  <r>
    <n v="3488"/>
    <x v="246"/>
    <x v="0"/>
    <d v="2024-11-09T00:00:00"/>
    <x v="0"/>
    <n v="10"/>
    <x v="1"/>
    <x v="1"/>
    <x v="1"/>
    <x v="0"/>
    <n v="20"/>
    <n v="10"/>
    <x v="2"/>
  </r>
  <r>
    <n v="3489"/>
    <x v="247"/>
    <x v="1"/>
    <d v="2024-11-10T00:00:00"/>
    <x v="1"/>
    <n v="5"/>
    <x v="2"/>
    <x v="1"/>
    <x v="1"/>
    <x v="1"/>
    <n v="0"/>
    <n v="1"/>
    <x v="4"/>
  </r>
  <r>
    <n v="3490"/>
    <x v="248"/>
    <x v="2"/>
    <d v="2024-11-11T00:00:00"/>
    <x v="0"/>
    <n v="15"/>
    <x v="0"/>
    <x v="0"/>
    <x v="0"/>
    <x v="0"/>
    <n v="20"/>
    <n v="15"/>
    <x v="14"/>
  </r>
  <r>
    <n v="3491"/>
    <x v="249"/>
    <x v="0"/>
    <d v="2024-11-12T00:00:00"/>
    <x v="1"/>
    <n v="10"/>
    <x v="0"/>
    <x v="1"/>
    <x v="1"/>
    <x v="0"/>
    <n v="20"/>
    <n v="5"/>
    <x v="13"/>
  </r>
  <r>
    <n v="3492"/>
    <x v="250"/>
    <x v="1"/>
    <d v="2024-11-13T00:00:00"/>
    <x v="0"/>
    <n v="5"/>
    <x v="1"/>
    <x v="1"/>
    <x v="1"/>
    <x v="1"/>
    <n v="0"/>
    <n v="0"/>
    <x v="1"/>
  </r>
  <r>
    <n v="3493"/>
    <x v="251"/>
    <x v="0"/>
    <d v="2024-11-14T00:00:00"/>
    <x v="1"/>
    <n v="15"/>
    <x v="2"/>
    <x v="0"/>
    <x v="0"/>
    <x v="0"/>
    <n v="20"/>
    <n v="20"/>
    <x v="8"/>
  </r>
  <r>
    <n v="3494"/>
    <x v="252"/>
    <x v="0"/>
    <d v="2024-11-15T00:00:00"/>
    <x v="0"/>
    <n v="10"/>
    <x v="2"/>
    <x v="1"/>
    <x v="1"/>
    <x v="0"/>
    <n v="20"/>
    <n v="12"/>
    <x v="10"/>
  </r>
  <r>
    <n v="3495"/>
    <x v="253"/>
    <x v="1"/>
    <d v="2024-11-16T00:00:00"/>
    <x v="1"/>
    <n v="5"/>
    <x v="0"/>
    <x v="1"/>
    <x v="1"/>
    <x v="1"/>
    <n v="0"/>
    <n v="2"/>
    <x v="11"/>
  </r>
  <r>
    <n v="3496"/>
    <x v="254"/>
    <x v="1"/>
    <d v="2024-11-17T00:00:00"/>
    <x v="0"/>
    <n v="15"/>
    <x v="1"/>
    <x v="0"/>
    <x v="0"/>
    <x v="0"/>
    <n v="20"/>
    <n v="5"/>
    <x v="0"/>
  </r>
  <r>
    <n v="3497"/>
    <x v="255"/>
    <x v="0"/>
    <d v="2024-11-18T00:00:00"/>
    <x v="1"/>
    <n v="10"/>
    <x v="0"/>
    <x v="1"/>
    <x v="1"/>
    <x v="0"/>
    <n v="20"/>
    <n v="10"/>
    <x v="2"/>
  </r>
  <r>
    <n v="3498"/>
    <x v="256"/>
    <x v="1"/>
    <d v="2024-11-19T00:00:00"/>
    <x v="0"/>
    <n v="5"/>
    <x v="2"/>
    <x v="1"/>
    <x v="1"/>
    <x v="1"/>
    <n v="0"/>
    <n v="0"/>
    <x v="1"/>
  </r>
  <r>
    <n v="3499"/>
    <x v="257"/>
    <x v="2"/>
    <d v="2024-11-20T00:00:00"/>
    <x v="1"/>
    <n v="15"/>
    <x v="0"/>
    <x v="0"/>
    <x v="0"/>
    <x v="0"/>
    <n v="20"/>
    <n v="3"/>
    <x v="3"/>
  </r>
  <r>
    <n v="3500"/>
    <x v="258"/>
    <x v="0"/>
    <d v="2024-11-21T00:00:00"/>
    <x v="0"/>
    <n v="10"/>
    <x v="1"/>
    <x v="1"/>
    <x v="1"/>
    <x v="0"/>
    <n v="20"/>
    <n v="15"/>
    <x v="7"/>
  </r>
  <r>
    <n v="3501"/>
    <x v="259"/>
    <x v="1"/>
    <d v="2024-11-22T00:00:00"/>
    <x v="1"/>
    <n v="5"/>
    <x v="0"/>
    <x v="1"/>
    <x v="1"/>
    <x v="1"/>
    <n v="0"/>
    <n v="1"/>
    <x v="4"/>
  </r>
  <r>
    <n v="3502"/>
    <x v="260"/>
    <x v="0"/>
    <d v="2024-11-23T00:00:00"/>
    <x v="0"/>
    <n v="15"/>
    <x v="2"/>
    <x v="0"/>
    <x v="0"/>
    <x v="0"/>
    <n v="20"/>
    <n v="7"/>
    <x v="12"/>
  </r>
  <r>
    <n v="3503"/>
    <x v="119"/>
    <x v="0"/>
    <d v="2024-11-24T00:00:00"/>
    <x v="1"/>
    <n v="10"/>
    <x v="0"/>
    <x v="1"/>
    <x v="1"/>
    <x v="0"/>
    <n v="20"/>
    <n v="10"/>
    <x v="2"/>
  </r>
  <r>
    <n v="3504"/>
    <x v="261"/>
    <x v="1"/>
    <d v="2024-11-25T00:00:00"/>
    <x v="0"/>
    <n v="5"/>
    <x v="1"/>
    <x v="1"/>
    <x v="1"/>
    <x v="1"/>
    <n v="0"/>
    <n v="0"/>
    <x v="1"/>
  </r>
  <r>
    <n v="3505"/>
    <x v="262"/>
    <x v="1"/>
    <d v="2024-11-26T00:00:00"/>
    <x v="1"/>
    <n v="15"/>
    <x v="0"/>
    <x v="0"/>
    <x v="0"/>
    <x v="0"/>
    <n v="20"/>
    <n v="20"/>
    <x v="8"/>
  </r>
  <r>
    <n v="3506"/>
    <x v="263"/>
    <x v="0"/>
    <d v="2024-11-27T00:00:00"/>
    <x v="0"/>
    <n v="10"/>
    <x v="2"/>
    <x v="1"/>
    <x v="1"/>
    <x v="0"/>
    <n v="20"/>
    <n v="15"/>
    <x v="7"/>
  </r>
  <r>
    <n v="3507"/>
    <x v="264"/>
    <x v="1"/>
    <d v="2024-11-28T00:00:00"/>
    <x v="1"/>
    <n v="5"/>
    <x v="0"/>
    <x v="1"/>
    <x v="1"/>
    <x v="1"/>
    <n v="0"/>
    <n v="1"/>
    <x v="4"/>
  </r>
  <r>
    <n v="3508"/>
    <x v="265"/>
    <x v="2"/>
    <d v="2024-11-29T00:00:00"/>
    <x v="0"/>
    <n v="15"/>
    <x v="1"/>
    <x v="0"/>
    <x v="0"/>
    <x v="0"/>
    <n v="20"/>
    <n v="3"/>
    <x v="3"/>
  </r>
  <r>
    <n v="3509"/>
    <x v="266"/>
    <x v="0"/>
    <d v="2024-11-30T00:00:00"/>
    <x v="1"/>
    <n v="10"/>
    <x v="0"/>
    <x v="1"/>
    <x v="1"/>
    <x v="0"/>
    <n v="20"/>
    <n v="10"/>
    <x v="2"/>
  </r>
  <r>
    <n v="3510"/>
    <x v="267"/>
    <x v="1"/>
    <d v="2024-12-01T00:00:00"/>
    <x v="0"/>
    <n v="5"/>
    <x v="2"/>
    <x v="1"/>
    <x v="1"/>
    <x v="1"/>
    <n v="0"/>
    <n v="0"/>
    <x v="1"/>
  </r>
  <r>
    <n v="3511"/>
    <x v="268"/>
    <x v="0"/>
    <d v="2024-12-02T00:00:00"/>
    <x v="1"/>
    <n v="15"/>
    <x v="0"/>
    <x v="0"/>
    <x v="0"/>
    <x v="0"/>
    <n v="20"/>
    <n v="15"/>
    <x v="14"/>
  </r>
  <r>
    <n v="3512"/>
    <x v="269"/>
    <x v="0"/>
    <d v="2024-12-03T00:00:00"/>
    <x v="0"/>
    <n v="10"/>
    <x v="1"/>
    <x v="1"/>
    <x v="1"/>
    <x v="0"/>
    <n v="20"/>
    <n v="15"/>
    <x v="7"/>
  </r>
  <r>
    <n v="3513"/>
    <x v="270"/>
    <x v="1"/>
    <d v="2024-12-04T00:00:00"/>
    <x v="1"/>
    <n v="5"/>
    <x v="0"/>
    <x v="1"/>
    <x v="1"/>
    <x v="1"/>
    <n v="0"/>
    <n v="1"/>
    <x v="4"/>
  </r>
  <r>
    <n v="3514"/>
    <x v="271"/>
    <x v="1"/>
    <d v="2024-12-05T00:00:00"/>
    <x v="0"/>
    <n v="15"/>
    <x v="2"/>
    <x v="0"/>
    <x v="0"/>
    <x v="0"/>
    <n v="20"/>
    <n v="7"/>
    <x v="12"/>
  </r>
  <r>
    <n v="3515"/>
    <x v="130"/>
    <x v="0"/>
    <d v="2024-12-06T00:00:00"/>
    <x v="1"/>
    <n v="10"/>
    <x v="0"/>
    <x v="1"/>
    <x v="1"/>
    <x v="0"/>
    <n v="20"/>
    <n v="10"/>
    <x v="2"/>
  </r>
  <r>
    <n v="3516"/>
    <x v="131"/>
    <x v="1"/>
    <d v="2024-12-07T00:00:00"/>
    <x v="0"/>
    <n v="5"/>
    <x v="1"/>
    <x v="1"/>
    <x v="1"/>
    <x v="1"/>
    <n v="0"/>
    <n v="0"/>
    <x v="1"/>
  </r>
  <r>
    <n v="3517"/>
    <x v="181"/>
    <x v="2"/>
    <d v="2024-12-08T00:00:00"/>
    <x v="1"/>
    <n v="15"/>
    <x v="0"/>
    <x v="0"/>
    <x v="0"/>
    <x v="0"/>
    <n v="20"/>
    <n v="20"/>
    <x v="8"/>
  </r>
  <r>
    <n v="3518"/>
    <x v="272"/>
    <x v="0"/>
    <d v="2024-12-09T00:00:00"/>
    <x v="0"/>
    <n v="10"/>
    <x v="2"/>
    <x v="1"/>
    <x v="1"/>
    <x v="0"/>
    <n v="20"/>
    <n v="12"/>
    <x v="10"/>
  </r>
  <r>
    <n v="3519"/>
    <x v="273"/>
    <x v="1"/>
    <d v="2024-12-10T00:00:00"/>
    <x v="1"/>
    <n v="5"/>
    <x v="0"/>
    <x v="1"/>
    <x v="1"/>
    <x v="1"/>
    <n v="0"/>
    <n v="2"/>
    <x v="11"/>
  </r>
  <r>
    <n v="3520"/>
    <x v="274"/>
    <x v="0"/>
    <d v="2024-12-11T00:00:00"/>
    <x v="0"/>
    <n v="15"/>
    <x v="1"/>
    <x v="0"/>
    <x v="0"/>
    <x v="0"/>
    <n v="20"/>
    <n v="5"/>
    <x v="0"/>
  </r>
  <r>
    <n v="3521"/>
    <x v="275"/>
    <x v="0"/>
    <d v="2024-12-12T00:00:00"/>
    <x v="1"/>
    <n v="10"/>
    <x v="0"/>
    <x v="1"/>
    <x v="1"/>
    <x v="0"/>
    <n v="20"/>
    <n v="10"/>
    <x v="2"/>
  </r>
  <r>
    <n v="3522"/>
    <x v="276"/>
    <x v="1"/>
    <d v="2024-12-13T00:00:00"/>
    <x v="0"/>
    <n v="5"/>
    <x v="2"/>
    <x v="1"/>
    <x v="1"/>
    <x v="1"/>
    <n v="0"/>
    <n v="0"/>
    <x v="1"/>
  </r>
  <r>
    <n v="3523"/>
    <x v="277"/>
    <x v="1"/>
    <d v="2024-12-14T00:00:00"/>
    <x v="1"/>
    <n v="15"/>
    <x v="0"/>
    <x v="0"/>
    <x v="0"/>
    <x v="0"/>
    <n v="20"/>
    <n v="3"/>
    <x v="3"/>
  </r>
  <r>
    <n v="3524"/>
    <x v="278"/>
    <x v="2"/>
    <d v="2024-12-15T00:00:00"/>
    <x v="0"/>
    <n v="10"/>
    <x v="1"/>
    <x v="1"/>
    <x v="1"/>
    <x v="0"/>
    <n v="20"/>
    <n v="15"/>
    <x v="7"/>
  </r>
  <r>
    <n v="3525"/>
    <x v="279"/>
    <x v="1"/>
    <d v="2024-12-16T00:00:00"/>
    <x v="1"/>
    <n v="5"/>
    <x v="0"/>
    <x v="1"/>
    <x v="1"/>
    <x v="1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4D1F22-5FDE-4EFA-B509-4328ABE5D48E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2">
  <location ref="A76:B80" firstHeaderRow="1" firstDataRow="1" firstDataCol="1" rowPageCount="1" colPageCount="1"/>
  <pivotFields count="13">
    <pivotField showAll="0"/>
    <pivotField showAll="0"/>
    <pivotField axis="axisRow" showAll="0" sortType="ascending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1" numFmtId="164"/>
  </dataFields>
  <formats count="3">
    <format dxfId="3">
      <pivotArea outline="0" collapsedLevelsAreSubtotals="1" fieldPosition="0"/>
    </format>
    <format dxfId="2">
      <pivotArea dataOnly="0" labelOnly="1" outline="0" fieldPosition="0">
        <references count="1">
          <reference field="6" count="0"/>
        </references>
      </pivotArea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EC38C8-377E-4100-8302-65098F5B2306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2">
  <location ref="A66:B70" firstHeaderRow="1" firstDataRow="1" firstDataCol="1" rowPageCount="1" colPageCount="1"/>
  <pivotFields count="13">
    <pivotField showAll="0"/>
    <pivotField showAll="0"/>
    <pivotField axis="axisRow" showAll="0" sortType="ascending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29FC6-65F7-46E5-8F79-3445B8C46FF3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5:B18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4"/>
  </dataFields>
  <formats count="1">
    <format dxfId="4">
      <pivotArea outline="0" collapsedLevelsAreSubtotals="1" fieldPosition="0"/>
    </format>
  </format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E60C5-B525-4692-A18A-FE30C4FBA07F}" name="Tabela dinâmica7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2">
  <location ref="A55:B59" firstHeaderRow="1" firstDataRow="1" firstDataCol="1" rowPageCount="2" colPageCount="1"/>
  <pivotFields count="13">
    <pivotField showAll="0"/>
    <pivotField showAll="0"/>
    <pivotField axis="axisRow" showAll="0" sortType="ascending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6" hier="-1"/>
    <pageField fld="9" item="1" hier="-1"/>
  </pageFields>
  <dataFields count="1">
    <dataField name="Contagem de EA Play Season Pass_x000a_Price" fld="8" subtotal="count" baseField="0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1423A-F28C-4237-B668-7C38D77637C9}" name="tbl_annu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7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showAll="0"/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0" baseItem="0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E8103E-113F-4FF9-B0DE-886526C51B20}" name="Tabela dinâmica6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2">
  <location ref="A44:B48" firstHeaderRow="1" firstDataRow="1" firstDataCol="1" rowPageCount="2" colPageCount="1"/>
  <pivotFields count="13">
    <pivotField showAll="0"/>
    <pivotField showAll="0"/>
    <pivotField axis="axisRow" showAll="0" sortType="ascending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6" hier="-1"/>
    <pageField fld="7" item="1" hier="-1"/>
  </pageFields>
  <dataFields count="1">
    <dataField name="Contagem de EA Play Season Pass_x000a_Price" fld="8" subtotal="count" baseField="0" baseItem="0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01F28-3816-4464-AAD3-977F6C9AFE96}" name="Tabela dinâ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2">
  <location ref="A35:B39" firstHeaderRow="1" firstDataRow="1" firstDataCol="1" rowPageCount="1" colPageCount="1"/>
  <pivotFields count="13">
    <pivotField showAll="0"/>
    <pivotField showAll="0"/>
    <pivotField axis="axisRow" showAll="0" sortType="ascending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1"/>
  </dataFields>
  <formats count="1">
    <format dxfId="9">
      <pivotArea outline="0" collapsedLevelsAreSubtotals="1" fieldPosition="0"/>
    </format>
  </formats>
  <chartFormats count="4"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AEA06-531F-4669-844E-97B6E3F4FB62}" name="Tabela dinâ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A26:B30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1">
    <format dxfId="10">
      <pivotArea outline="0" collapsedLevelsAreSubtotals="1" fieldPosition="0"/>
    </format>
  </formats>
  <chartFormats count="4"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385CB20-A76A-4BBE-B670-E3606B9435C5}" sourceName="Subscription Type">
  <pivotTables>
    <pivotTable tabId="3" name="Tabela dinâmica3"/>
    <pivotTable tabId="3" name="Tabela dinâmica4"/>
    <pivotTable tabId="3" name="Tabela dinâmica5"/>
    <pivotTable tabId="3" name="Tabela dinâmica6"/>
    <pivotTable tabId="3" name="Tabela dinâmica7"/>
    <pivotTable tabId="3" name="Tabela dinâmica1"/>
    <pivotTable tabId="3" name="Tabela dinâmica2"/>
  </pivotTables>
  <data>
    <tabular pivotCacheId="681941235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304AFD8-A833-42A7-A5EC-BDFC378B7CA3}" cache="SegmentaçãodeDados_Subscription_Type" caption="Subscription Type" style="SlicerStyleLight3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4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23"/>
    <tableColumn id="2" xr3:uid="{53DD39D0-2220-4121-9E9D-4EAA7E151C0F}" name="Name" dataDxfId="22"/>
    <tableColumn id="3" xr3:uid="{4F5FF271-4C57-4BE0-8F2C-F82C8551625C}" name="Plan" dataDxfId="21"/>
    <tableColumn id="4" xr3:uid="{8C17EB93-79B9-4E55-B8F7-BEB82F8253E9}" name="Start Date" dataDxfId="20"/>
    <tableColumn id="5" xr3:uid="{48CEDF9B-1689-482A-A828-5CCE7713264A}" name="Auto Renewal" dataDxfId="19"/>
    <tableColumn id="6" xr3:uid="{78B82374-9AA7-4E38-AE4F-78CDE6C83720}" name="Subscription Price" dataDxfId="18" dataCellStyle="Moeda"/>
    <tableColumn id="7" xr3:uid="{F2433F68-AF33-49D0-B1FB-19A396074EDE}" name="Subscription Type" dataDxfId="17"/>
    <tableColumn id="8" xr3:uid="{FD4D9C95-F6E5-4933-9068-A71FF7DF9343}" name="EA Play Season Pass" dataDxfId="16"/>
    <tableColumn id="13" xr3:uid="{978DD0D2-834E-4CE4-A39B-30976086932F}" name="EA Play Season Pass_x000a_Price" dataDxfId="15" dataCellStyle="Moeda"/>
    <tableColumn id="9" xr3:uid="{6E29F111-C395-4580-9DAD-3407D9E8B1A4}" name="Minecraft Season Pass" dataDxfId="14"/>
    <tableColumn id="10" xr3:uid="{EF544EAA-7F25-4FD5-A10E-8E62804DB9E3}" name="Minecraft Season Pass Price" dataDxfId="13" dataCellStyle="Moeda"/>
    <tableColumn id="11" xr3:uid="{7F6EB64A-1F07-4E48-9F0F-AC7D9DCD26F8}" name="Coupon Value" dataDxfId="12" dataCellStyle="Moeda"/>
    <tableColumn id="12" xr3:uid="{2B04ABC8-DE6F-426E-ADC0-D8AFC68CA58E}" name="Total Value" dataDxfId="11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7" zoomScale="190" zoomScaleNormal="190" workbookViewId="0">
      <selection activeCell="B5" sqref="B5"/>
    </sheetView>
  </sheetViews>
  <sheetFormatPr defaultRowHeight="13.8"/>
  <cols>
    <col min="9" max="9" width="3.59765625" customWidth="1"/>
  </cols>
  <sheetData>
    <row r="3" spans="2:16" ht="19.8" thickBot="1">
      <c r="B3" s="1" t="s">
        <v>0</v>
      </c>
      <c r="C3" s="1"/>
      <c r="D3" s="1"/>
      <c r="E3" s="1"/>
      <c r="F3" s="1"/>
      <c r="G3" s="1"/>
      <c r="H3" s="1"/>
    </row>
    <row r="4" spans="2:16" ht="14.4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4.4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8"/>
  <sheetViews>
    <sheetView zoomScale="130" zoomScaleNormal="130" workbookViewId="0">
      <selection activeCell="A132" sqref="A132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27.6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22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26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22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26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22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26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22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22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26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26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22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26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22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26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22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22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26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26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22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26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18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18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22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18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26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18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18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22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18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26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18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18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22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18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26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18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18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22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18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26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18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18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22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18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26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18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18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22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18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26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18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18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22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18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26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18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18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22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18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26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18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18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22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18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>
      <c r="A117" s="8">
        <v>3346</v>
      </c>
      <c r="B117" s="8" t="s">
        <v>144</v>
      </c>
      <c r="C117" s="8" t="s">
        <v>26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18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18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22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18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26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18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18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22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18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26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18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18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22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18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26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18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18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22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18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26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18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18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22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18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26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18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18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22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18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26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18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18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26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22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22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26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26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22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26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22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26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22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22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26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26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22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26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22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26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22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22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26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26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22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26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22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26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22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22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26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26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22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26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22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26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22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22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26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26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22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26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22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26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22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22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26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26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22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26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22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26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22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22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26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26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22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26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22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26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22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22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26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26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22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26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22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26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22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22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26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26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22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26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22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18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26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18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18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22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18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26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18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18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22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18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26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18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18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22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18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26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18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18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14">
        <v>3523</v>
      </c>
      <c r="B294" s="14" t="s">
        <v>306</v>
      </c>
      <c r="C294" s="14" t="s">
        <v>22</v>
      </c>
      <c r="D294" s="15">
        <v>45640</v>
      </c>
      <c r="E294" s="14" t="s">
        <v>23</v>
      </c>
      <c r="F294" s="16">
        <v>15</v>
      </c>
      <c r="G294" s="14" t="s">
        <v>20</v>
      </c>
      <c r="H294" s="14" t="s">
        <v>19</v>
      </c>
      <c r="I294" s="16">
        <v>30</v>
      </c>
      <c r="J294" s="14" t="s">
        <v>19</v>
      </c>
      <c r="K294" s="16">
        <v>20</v>
      </c>
      <c r="L294" s="16">
        <v>3</v>
      </c>
      <c r="M294" s="16">
        <v>62</v>
      </c>
    </row>
    <row r="295" spans="1:13" ht="16.5" hidden="1" customHeight="1">
      <c r="A295" s="8">
        <v>3524</v>
      </c>
      <c r="B295" s="8" t="s">
        <v>307</v>
      </c>
      <c r="C295" s="14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14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  <row r="297" spans="1:13">
      <c r="C297" s="12"/>
      <c r="D297" s="12"/>
    </row>
    <row r="298" spans="1:13">
      <c r="C298" s="13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C579"/>
  <sheetViews>
    <sheetView showGridLines="0" topLeftCell="A49" zoomScale="115" zoomScaleNormal="115" workbookViewId="0">
      <selection activeCell="E72" sqref="E72"/>
    </sheetView>
  </sheetViews>
  <sheetFormatPr defaultRowHeight="13.8"/>
  <cols>
    <col min="1" max="1" width="17.69921875" bestFit="1" customWidth="1"/>
    <col min="2" max="2" width="28" style="20" bestFit="1" customWidth="1"/>
    <col min="3" max="3" width="34.5" bestFit="1" customWidth="1"/>
    <col min="4" max="5" width="10.69921875" bestFit="1" customWidth="1"/>
    <col min="6" max="6" width="19.09765625" bestFit="1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1" spans="1:2">
      <c r="A1" t="s">
        <v>318</v>
      </c>
    </row>
    <row r="3" spans="1:2">
      <c r="A3" s="18" t="s">
        <v>313</v>
      </c>
      <c r="B3" s="20" t="s">
        <v>315</v>
      </c>
    </row>
    <row r="4" spans="1:2">
      <c r="A4" s="19" t="s">
        <v>24</v>
      </c>
      <c r="B4" s="20">
        <v>1754</v>
      </c>
    </row>
    <row r="5" spans="1:2">
      <c r="A5" s="19" t="s">
        <v>20</v>
      </c>
      <c r="B5" s="20">
        <v>3571</v>
      </c>
    </row>
    <row r="6" spans="1:2">
      <c r="A6" s="19" t="s">
        <v>27</v>
      </c>
      <c r="B6" s="20">
        <v>2308</v>
      </c>
    </row>
    <row r="7" spans="1:2">
      <c r="A7" s="19" t="s">
        <v>314</v>
      </c>
      <c r="B7" s="20">
        <v>7633</v>
      </c>
    </row>
    <row r="8" spans="1:2">
      <c r="A8" s="19"/>
    </row>
    <row r="9" spans="1:2">
      <c r="A9" s="19"/>
    </row>
    <row r="10" spans="1:2">
      <c r="B10"/>
    </row>
    <row r="11" spans="1:2">
      <c r="A11" s="19" t="s">
        <v>317</v>
      </c>
      <c r="B11"/>
    </row>
    <row r="12" spans="1:2">
      <c r="A12" s="19"/>
      <c r="B12"/>
    </row>
    <row r="13" spans="1:2">
      <c r="A13" s="18" t="s">
        <v>16</v>
      </c>
      <c r="B13" t="s">
        <v>316</v>
      </c>
    </row>
    <row r="14" spans="1:2">
      <c r="B14"/>
    </row>
    <row r="15" spans="1:2">
      <c r="A15" s="18" t="s">
        <v>313</v>
      </c>
      <c r="B15" t="s">
        <v>315</v>
      </c>
    </row>
    <row r="16" spans="1:2">
      <c r="A16" s="19" t="s">
        <v>23</v>
      </c>
      <c r="B16" s="20">
        <v>3847</v>
      </c>
    </row>
    <row r="17" spans="1:2">
      <c r="A17" s="19" t="s">
        <v>19</v>
      </c>
      <c r="B17" s="20">
        <v>3786</v>
      </c>
    </row>
    <row r="18" spans="1:2">
      <c r="A18" s="19" t="s">
        <v>314</v>
      </c>
      <c r="B18" s="20">
        <v>7633</v>
      </c>
    </row>
    <row r="19" spans="1:2">
      <c r="B19"/>
    </row>
    <row r="20" spans="1:2">
      <c r="B20"/>
    </row>
    <row r="21" spans="1:2">
      <c r="B21"/>
    </row>
    <row r="22" spans="1:2">
      <c r="A22" s="19" t="s">
        <v>320</v>
      </c>
      <c r="B22"/>
    </row>
    <row r="23" spans="1:2">
      <c r="B23"/>
    </row>
    <row r="24" spans="1:2">
      <c r="A24" s="18" t="s">
        <v>16</v>
      </c>
      <c r="B24" t="s">
        <v>316</v>
      </c>
    </row>
    <row r="25" spans="1:2">
      <c r="B25"/>
    </row>
    <row r="26" spans="1:2">
      <c r="A26" s="18" t="s">
        <v>313</v>
      </c>
      <c r="B26" t="s">
        <v>323</v>
      </c>
    </row>
    <row r="27" spans="1:2">
      <c r="A27" s="19" t="s">
        <v>22</v>
      </c>
      <c r="B27" s="20">
        <v>1300</v>
      </c>
    </row>
    <row r="28" spans="1:2">
      <c r="A28" s="19" t="s">
        <v>26</v>
      </c>
      <c r="B28" s="20">
        <v>1220</v>
      </c>
    </row>
    <row r="29" spans="1:2">
      <c r="A29" s="19" t="s">
        <v>18</v>
      </c>
      <c r="B29" s="20">
        <v>1360</v>
      </c>
    </row>
    <row r="30" spans="1:2">
      <c r="A30" s="19" t="s">
        <v>314</v>
      </c>
      <c r="B30" s="20">
        <v>3880</v>
      </c>
    </row>
    <row r="31" spans="1:2">
      <c r="B31"/>
    </row>
    <row r="32" spans="1:2">
      <c r="B32"/>
    </row>
    <row r="33" spans="1:3">
      <c r="A33" s="18" t="s">
        <v>16</v>
      </c>
      <c r="B33" t="s">
        <v>316</v>
      </c>
    </row>
    <row r="34" spans="1:3">
      <c r="B34"/>
    </row>
    <row r="35" spans="1:3">
      <c r="A35" s="18" t="s">
        <v>313</v>
      </c>
      <c r="B35" t="s">
        <v>321</v>
      </c>
    </row>
    <row r="36" spans="1:3">
      <c r="A36" s="19" t="s">
        <v>22</v>
      </c>
      <c r="B36" s="20">
        <v>990</v>
      </c>
    </row>
    <row r="37" spans="1:3">
      <c r="A37" s="19" t="s">
        <v>26</v>
      </c>
      <c r="B37" s="20">
        <v>960</v>
      </c>
    </row>
    <row r="38" spans="1:3">
      <c r="A38" s="19" t="s">
        <v>18</v>
      </c>
      <c r="B38" s="20">
        <v>990</v>
      </c>
    </row>
    <row r="39" spans="1:3">
      <c r="A39" s="19" t="s">
        <v>314</v>
      </c>
      <c r="B39" s="20">
        <v>2940</v>
      </c>
    </row>
    <row r="40" spans="1:3">
      <c r="B40"/>
    </row>
    <row r="41" spans="1:3">
      <c r="A41" s="18" t="s">
        <v>16</v>
      </c>
      <c r="B41" t="s">
        <v>316</v>
      </c>
    </row>
    <row r="42" spans="1:3">
      <c r="A42" s="18" t="s">
        <v>309</v>
      </c>
      <c r="B42" t="s">
        <v>19</v>
      </c>
    </row>
    <row r="43" spans="1:3">
      <c r="B43"/>
    </row>
    <row r="44" spans="1:3">
      <c r="A44" s="18" t="s">
        <v>313</v>
      </c>
      <c r="B44" t="s">
        <v>322</v>
      </c>
    </row>
    <row r="45" spans="1:3">
      <c r="A45" s="19" t="s">
        <v>22</v>
      </c>
      <c r="B45" s="24">
        <v>33</v>
      </c>
      <c r="C45">
        <f>GETPIVOTDATA("EA Play Season Pass
Price",$A$44,"Plan","Core")</f>
        <v>33</v>
      </c>
    </row>
    <row r="46" spans="1:3">
      <c r="A46" s="19" t="s">
        <v>26</v>
      </c>
      <c r="B46" s="24">
        <v>32</v>
      </c>
      <c r="C46">
        <f>GETPIVOTDATA("EA Play Season Pass
Price",$A$44,"Plan","Standard")</f>
        <v>32</v>
      </c>
    </row>
    <row r="47" spans="1:3">
      <c r="A47" s="19" t="s">
        <v>18</v>
      </c>
      <c r="B47" s="24">
        <v>33</v>
      </c>
      <c r="C47">
        <f>GETPIVOTDATA("EA Play Season Pass
Price",$A$44,"Plan","Ultimate")</f>
        <v>33</v>
      </c>
    </row>
    <row r="48" spans="1:3">
      <c r="A48" s="19" t="s">
        <v>314</v>
      </c>
      <c r="B48" s="24">
        <v>98</v>
      </c>
    </row>
    <row r="49" spans="1:3">
      <c r="B49"/>
    </row>
    <row r="50" spans="1:3">
      <c r="B50"/>
    </row>
    <row r="51" spans="1:3">
      <c r="B51"/>
    </row>
    <row r="52" spans="1:3">
      <c r="A52" s="18" t="s">
        <v>16</v>
      </c>
      <c r="B52" t="s">
        <v>316</v>
      </c>
    </row>
    <row r="53" spans="1:3">
      <c r="A53" s="18" t="s">
        <v>30</v>
      </c>
      <c r="B53" t="s">
        <v>19</v>
      </c>
    </row>
    <row r="54" spans="1:3">
      <c r="B54"/>
    </row>
    <row r="55" spans="1:3">
      <c r="A55" s="18" t="s">
        <v>313</v>
      </c>
      <c r="B55" t="s">
        <v>322</v>
      </c>
    </row>
    <row r="56" spans="1:3">
      <c r="A56" s="19" t="s">
        <v>22</v>
      </c>
      <c r="B56" s="24">
        <v>65</v>
      </c>
      <c r="C56">
        <f>GETPIVOTDATA("EA Play Season Pass
Price",$A$55,"Plan","Core")</f>
        <v>65</v>
      </c>
    </row>
    <row r="57" spans="1:3">
      <c r="A57" s="19" t="s">
        <v>26</v>
      </c>
      <c r="B57" s="24">
        <v>61</v>
      </c>
      <c r="C57">
        <f>GETPIVOTDATA("EA Play Season Pass
Price",$A$55,"Plan","Standard")</f>
        <v>61</v>
      </c>
    </row>
    <row r="58" spans="1:3">
      <c r="A58" s="19" t="s">
        <v>18</v>
      </c>
      <c r="B58" s="24">
        <v>68</v>
      </c>
      <c r="C58">
        <f>GETPIVOTDATA("EA Play Season Pass
Price",$A$55,"Plan","Ultimate")</f>
        <v>68</v>
      </c>
    </row>
    <row r="59" spans="1:3">
      <c r="A59" s="19" t="s">
        <v>314</v>
      </c>
      <c r="B59" s="24">
        <v>194</v>
      </c>
    </row>
    <row r="60" spans="1:3">
      <c r="B60"/>
    </row>
    <row r="61" spans="1:3">
      <c r="B61"/>
    </row>
    <row r="62" spans="1:3">
      <c r="B62"/>
    </row>
    <row r="63" spans="1:3">
      <c r="B63"/>
    </row>
    <row r="64" spans="1:3">
      <c r="A64" s="18" t="s">
        <v>16</v>
      </c>
      <c r="B64" t="s">
        <v>316</v>
      </c>
    </row>
    <row r="65" spans="1:3">
      <c r="B65"/>
    </row>
    <row r="66" spans="1:3">
      <c r="A66" s="18" t="s">
        <v>313</v>
      </c>
      <c r="B66" t="s">
        <v>323</v>
      </c>
    </row>
    <row r="67" spans="1:3">
      <c r="A67" s="19" t="s">
        <v>22</v>
      </c>
      <c r="B67" s="20">
        <v>1300</v>
      </c>
      <c r="C67" s="20">
        <f>GETPIVOTDATA("Minecraft Season Pass Price",$A$66,"Plan","Core")</f>
        <v>1300</v>
      </c>
    </row>
    <row r="68" spans="1:3">
      <c r="A68" s="19" t="s">
        <v>26</v>
      </c>
      <c r="B68" s="20">
        <v>1220</v>
      </c>
      <c r="C68" s="20">
        <f>GETPIVOTDATA("Minecraft Season Pass Price",$A$66,"Plan","Standard")</f>
        <v>1220</v>
      </c>
    </row>
    <row r="69" spans="1:3">
      <c r="A69" s="19" t="s">
        <v>18</v>
      </c>
      <c r="B69" s="20">
        <v>1360</v>
      </c>
      <c r="C69" s="20">
        <f>GETPIVOTDATA("Minecraft Season Pass Price",$A$66,"Plan","Ultimate")</f>
        <v>1360</v>
      </c>
    </row>
    <row r="70" spans="1:3">
      <c r="A70" s="19" t="s">
        <v>314</v>
      </c>
      <c r="B70" s="20">
        <v>3880</v>
      </c>
      <c r="C70" s="20">
        <f>GETPIVOTDATA("Minecraft Season Pass Price",$A$66)</f>
        <v>3880</v>
      </c>
    </row>
    <row r="71" spans="1:3">
      <c r="C71" s="20"/>
    </row>
    <row r="72" spans="1:3">
      <c r="C72" s="20"/>
    </row>
    <row r="73" spans="1:3">
      <c r="C73" s="20"/>
    </row>
    <row r="74" spans="1:3">
      <c r="A74" s="18" t="s">
        <v>16</v>
      </c>
      <c r="B74" s="20" t="s">
        <v>316</v>
      </c>
      <c r="C74" s="20"/>
    </row>
    <row r="75" spans="1:3">
      <c r="C75" s="20"/>
    </row>
    <row r="76" spans="1:3">
      <c r="A76" s="18" t="s">
        <v>313</v>
      </c>
      <c r="B76" s="20" t="s">
        <v>321</v>
      </c>
      <c r="C76" s="20"/>
    </row>
    <row r="77" spans="1:3">
      <c r="A77" s="19" t="s">
        <v>22</v>
      </c>
      <c r="B77" s="20">
        <v>990</v>
      </c>
      <c r="C77" s="20">
        <f>GETPIVOTDATA("EA Play Season Pass
Price",$A$76,"Plan","Core")</f>
        <v>990</v>
      </c>
    </row>
    <row r="78" spans="1:3">
      <c r="A78" s="19" t="s">
        <v>26</v>
      </c>
      <c r="B78" s="20">
        <v>960</v>
      </c>
      <c r="C78" s="20">
        <f>GETPIVOTDATA("EA Play Season Pass
Price",$A$76,"Plan","Standard")</f>
        <v>960</v>
      </c>
    </row>
    <row r="79" spans="1:3">
      <c r="A79" s="19" t="s">
        <v>18</v>
      </c>
      <c r="B79" s="20">
        <v>990</v>
      </c>
      <c r="C79" s="20">
        <f>GETPIVOTDATA("EA Play Season Pass
Price",$A$76,"Plan","Ultimate")</f>
        <v>990</v>
      </c>
    </row>
    <row r="80" spans="1:3">
      <c r="A80" s="19" t="s">
        <v>314</v>
      </c>
      <c r="B80" s="20">
        <v>2940</v>
      </c>
      <c r="C80" s="20">
        <f>GETPIVOTDATA("EA Play Season Pass
Price",$A$76)</f>
        <v>2940</v>
      </c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</sheetData>
  <pageMargins left="0.511811024" right="0.511811024" top="0.78740157499999996" bottom="0.78740157499999996" header="0.31496062000000002" footer="0.31496062000000002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T58"/>
  <sheetViews>
    <sheetView showGridLines="0" tabSelected="1" zoomScale="115" zoomScaleNormal="115" workbookViewId="0">
      <selection activeCell="H63" sqref="H63"/>
    </sheetView>
  </sheetViews>
  <sheetFormatPr defaultRowHeight="13.8"/>
  <cols>
    <col min="1" max="1" width="20" style="17" customWidth="1"/>
    <col min="2" max="2" width="3.59765625" style="17" customWidth="1"/>
    <col min="3" max="11" width="8.796875" style="17"/>
    <col min="12" max="12" width="6.59765625" style="17" customWidth="1"/>
    <col min="13" max="16384" width="8.796875" style="17"/>
  </cols>
  <sheetData>
    <row r="1" spans="1:20">
      <c r="A1" s="21"/>
    </row>
    <row r="2" spans="1:20" ht="14.4" thickBot="1">
      <c r="A2" s="21"/>
      <c r="C2" s="23" t="s">
        <v>319</v>
      </c>
      <c r="D2" s="22"/>
      <c r="E2" s="22"/>
      <c r="F2" s="22"/>
      <c r="G2" s="22"/>
    </row>
    <row r="3" spans="1:20" ht="14.4" thickTop="1">
      <c r="A3" s="21"/>
    </row>
    <row r="4" spans="1:20">
      <c r="A4" s="21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>
      <c r="A5" s="21"/>
      <c r="B5" s="7"/>
      <c r="C5" s="7"/>
      <c r="D5" s="26"/>
      <c r="E5" s="25" t="s">
        <v>324</v>
      </c>
      <c r="F5" s="25"/>
      <c r="G5" s="25"/>
      <c r="H5" s="25"/>
      <c r="I5" s="25"/>
      <c r="J5" s="25"/>
      <c r="K5" s="25"/>
      <c r="L5" s="27" t="s">
        <v>325</v>
      </c>
      <c r="M5" s="27"/>
      <c r="N5" s="27"/>
      <c r="O5" s="27"/>
      <c r="P5" s="27"/>
      <c r="Q5" s="27"/>
      <c r="R5" s="27"/>
      <c r="S5" s="7"/>
      <c r="T5" s="7"/>
    </row>
    <row r="6" spans="1:20">
      <c r="A6" s="21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21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>
      <c r="A8" s="21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>
      <c r="A9" s="21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>
      <c r="A10" s="21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>
      <c r="A11" s="21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>
      <c r="A12" s="21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>
      <c r="A13" s="21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>
      <c r="A14" s="21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>
      <c r="A15" s="21"/>
      <c r="B15" s="7"/>
      <c r="C15" s="7"/>
      <c r="D15" s="26"/>
      <c r="E15" s="25" t="s">
        <v>326</v>
      </c>
      <c r="F15" s="25"/>
      <c r="G15" s="25"/>
      <c r="H15" s="25"/>
      <c r="I15" s="25"/>
      <c r="J15" s="25"/>
      <c r="K15" s="25"/>
      <c r="L15" s="27" t="s">
        <v>327</v>
      </c>
      <c r="M15" s="27"/>
      <c r="N15" s="27"/>
      <c r="O15" s="27"/>
      <c r="P15" s="27"/>
      <c r="Q15" s="27"/>
      <c r="R15" s="27"/>
      <c r="S15" s="7"/>
      <c r="T15" s="7"/>
    </row>
    <row r="16" spans="1:20">
      <c r="A16" s="21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>
      <c r="A17" s="2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>
      <c r="A18" s="21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>
      <c r="A19" s="2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>
      <c r="A20" s="21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>
      <c r="A21" s="21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>
      <c r="A22" s="21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>
      <c r="A23" s="21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>
      <c r="A24" s="21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>
      <c r="A25" s="5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>
      <c r="A26" s="5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>
      <c r="A27" s="5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>
      <c r="A28" s="5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>
      <c r="A29" s="5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>
      <c r="A30" s="5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>
      <c r="A31" s="5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>
      <c r="A32" s="5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>
      <c r="A33" s="5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>
      <c r="A34" s="5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>
      <c r="A35" s="5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0">
      <c r="A36" s="5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1:20">
      <c r="A37" s="5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>
      <c r="A38" s="5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>
      <c r="A39" s="5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0">
      <c r="A40" s="5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:20">
      <c r="A41" s="5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0">
      <c r="A42" s="5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>
      <c r="A43" s="5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>
      <c r="A44" s="5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>
      <c r="A45" s="5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>
      <c r="A46" s="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>
      <c r="A47" s="5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>
      <c r="A48" s="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>
      <c r="A49" s="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>
      <c r="A50" s="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1:20">
      <c r="A51" s="5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1:20">
      <c r="A52" s="5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>
      <c r="A53" s="5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>
      <c r="A54" s="5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1:20">
      <c r="A55" s="5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>
      <c r="A56" s="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>
      <c r="A57" s="5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>
      <c r="A58" s="5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</sheetData>
  <mergeCells count="4">
    <mergeCell ref="E5:K5"/>
    <mergeCell ref="L5:R5"/>
    <mergeCell ref="L15:R15"/>
    <mergeCell ref="E15:K15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Perito Leonardo Oliveira</cp:lastModifiedBy>
  <dcterms:created xsi:type="dcterms:W3CDTF">2024-12-19T13:13:10Z</dcterms:created>
  <dcterms:modified xsi:type="dcterms:W3CDTF">2025-10-28T03:10:48Z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