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13_ncr:40009_{20EF3443-8742-410B-BB09-D462B32F9740}" xr6:coauthVersionLast="47" xr6:coauthVersionMax="47" xr10:uidLastSave="{00000000-0000-0000-0000-000000000000}"/>
  <bookViews>
    <workbookView xWindow="-38520" yWindow="-5460" windowWidth="38640" windowHeight="21840"/>
  </bookViews>
  <sheets>
    <sheet name="contact_lens" sheetId="1" r:id="rId1"/>
  </sheets>
  <calcPr calcId="0"/>
</workbook>
</file>

<file path=xl/calcChain.xml><?xml version="1.0" encoding="utf-8"?>
<calcChain xmlns="http://schemas.openxmlformats.org/spreadsheetml/2006/main">
  <c r="P5" i="1" l="1"/>
  <c r="N96" i="1"/>
  <c r="R92" i="1"/>
  <c r="N92" i="1"/>
  <c r="R79" i="1"/>
  <c r="N75" i="1"/>
  <c r="R71" i="1"/>
  <c r="N71" i="1"/>
  <c r="L71" i="1"/>
  <c r="L64" i="1"/>
  <c r="L29" i="1"/>
  <c r="N29" i="1"/>
  <c r="P29" i="1"/>
  <c r="R29" i="1"/>
  <c r="L33" i="1"/>
  <c r="N33" i="1"/>
  <c r="P33" i="1"/>
  <c r="R33" i="1"/>
  <c r="L37" i="1"/>
  <c r="P37" i="1"/>
  <c r="R37" i="1"/>
  <c r="R43" i="1" s="1"/>
  <c r="L41" i="1"/>
  <c r="N43" i="1"/>
  <c r="P43" i="1"/>
  <c r="L50" i="1"/>
  <c r="N50" i="1"/>
  <c r="R50" i="1"/>
  <c r="N54" i="1"/>
  <c r="R54" i="1"/>
  <c r="L62" i="1"/>
  <c r="F14" i="1"/>
  <c r="F15" i="1"/>
  <c r="F16" i="1"/>
  <c r="F17" i="1"/>
  <c r="F18" i="1"/>
  <c r="F19" i="1"/>
  <c r="F20" i="1"/>
  <c r="F21" i="1"/>
  <c r="F22" i="1"/>
  <c r="F23" i="1"/>
  <c r="I15" i="1"/>
  <c r="I16" i="1"/>
  <c r="I17" i="1"/>
  <c r="I18" i="1"/>
  <c r="I19" i="1"/>
  <c r="I20" i="1"/>
  <c r="I21" i="1"/>
  <c r="I22" i="1"/>
  <c r="I23" i="1"/>
  <c r="I14" i="1"/>
  <c r="H15" i="1"/>
  <c r="H16" i="1"/>
  <c r="H17" i="1"/>
  <c r="H18" i="1"/>
  <c r="H19" i="1"/>
  <c r="H20" i="1"/>
  <c r="H21" i="1"/>
  <c r="H22" i="1"/>
  <c r="H23" i="1"/>
  <c r="H14" i="1"/>
  <c r="D15" i="1"/>
  <c r="D16" i="1"/>
  <c r="D17" i="1"/>
  <c r="D18" i="1"/>
  <c r="D19" i="1"/>
  <c r="D20" i="1"/>
  <c r="D21" i="1"/>
  <c r="D22" i="1"/>
  <c r="D23" i="1"/>
  <c r="D14" i="1"/>
  <c r="B15" i="1"/>
  <c r="B16" i="1"/>
  <c r="B17" i="1"/>
  <c r="B18" i="1"/>
  <c r="B19" i="1"/>
  <c r="B20" i="1"/>
  <c r="B21" i="1"/>
  <c r="B22" i="1"/>
  <c r="B23" i="1"/>
  <c r="B14" i="1"/>
  <c r="N106" i="1" l="1"/>
  <c r="R106" i="1"/>
  <c r="R85" i="1"/>
  <c r="N85" i="1"/>
  <c r="L85" i="1"/>
  <c r="L43" i="1"/>
  <c r="N64" i="1"/>
  <c r="R64" i="1"/>
</calcChain>
</file>

<file path=xl/sharedStrings.xml><?xml version="1.0" encoding="utf-8"?>
<sst xmlns="http://schemas.openxmlformats.org/spreadsheetml/2006/main" count="439" uniqueCount="52">
  <si>
    <t>Age</t>
  </si>
  <si>
    <t>Spectacle Prescription</t>
  </si>
  <si>
    <t>Astigmatism</t>
  </si>
  <si>
    <t>Tear Production Rate</t>
  </si>
  <si>
    <t xml:space="preserve"> Recommended Lenses</t>
  </si>
  <si>
    <t>Young</t>
  </si>
  <si>
    <t>Myope</t>
  </si>
  <si>
    <t>No</t>
  </si>
  <si>
    <t>Reduced</t>
  </si>
  <si>
    <t>Presbyopic</t>
  </si>
  <si>
    <t>Normal</t>
  </si>
  <si>
    <t>Prepresbyopic</t>
  </si>
  <si>
    <t>Yes</t>
  </si>
  <si>
    <t>Hypermetrope</t>
  </si>
  <si>
    <t>CONVERSION TABLE</t>
  </si>
  <si>
    <t>Presbiotic</t>
  </si>
  <si>
    <t>Prepresbiotic</t>
  </si>
  <si>
    <t>FINDING ROOT</t>
  </si>
  <si>
    <t>Entropy calc</t>
  </si>
  <si>
    <t>Pos</t>
  </si>
  <si>
    <t>Neg</t>
  </si>
  <si>
    <t>Ent</t>
  </si>
  <si>
    <t>S+</t>
  </si>
  <si>
    <t>S-</t>
  </si>
  <si>
    <t>Entropy</t>
  </si>
  <si>
    <t>Syoung+</t>
  </si>
  <si>
    <t>Syoung-</t>
  </si>
  <si>
    <t>Spre+</t>
  </si>
  <si>
    <t>Spre-</t>
  </si>
  <si>
    <t>Sprepre+</t>
  </si>
  <si>
    <t>Sprepre-</t>
  </si>
  <si>
    <t>GAIN</t>
  </si>
  <si>
    <t>Smyo+</t>
  </si>
  <si>
    <t>Smyo-</t>
  </si>
  <si>
    <t>Shyp+</t>
  </si>
  <si>
    <t>Shyp-</t>
  </si>
  <si>
    <t>Syes+</t>
  </si>
  <si>
    <t>Syes-</t>
  </si>
  <si>
    <t>Sno+</t>
  </si>
  <si>
    <t>Sno-</t>
  </si>
  <si>
    <t>Snorm+</t>
  </si>
  <si>
    <t>Snorm-</t>
  </si>
  <si>
    <t>Sred+</t>
  </si>
  <si>
    <t>Sred-</t>
  </si>
  <si>
    <t>AGE</t>
  </si>
  <si>
    <t>SPECTACLE</t>
  </si>
  <si>
    <t>ASTIGMATISM</t>
  </si>
  <si>
    <t>TEAR</t>
  </si>
  <si>
    <t>ASTIG NO -&gt; AGE PREPRE</t>
  </si>
  <si>
    <t>ASTIG -&gt; YES</t>
  </si>
  <si>
    <t>ASTIG -&gt; NO</t>
  </si>
  <si>
    <t>= -(Q3/(Q3+Q4) * LOG(Q3/(Q3+Q4),2)) -(Q4/(Q3+Q4) * LOG(Q4/(Q3+Q4),2))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</si>
</sst>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7" fillId="3" borderId="0" xfId="7"/>
    <xf numFmtId="0" fontId="6" fillId="2" borderId="0" xfId="6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6" borderId="4" xfId="11" applyAlignment="1">
      <alignment horizontal="left"/>
    </xf>
    <xf numFmtId="0" fontId="6" fillId="2" borderId="4" xfId="6" applyBorder="1" applyAlignment="1">
      <alignment horizontal="left"/>
    </xf>
    <xf numFmtId="0" fontId="16" fillId="0" borderId="0" xfId="0" applyFont="1"/>
    <xf numFmtId="0" fontId="15" fillId="0" borderId="0" xfId="16"/>
    <xf numFmtId="0" fontId="16" fillId="0" borderId="0" xfId="0" applyFont="1" applyAlignment="1">
      <alignment horizontal="center"/>
    </xf>
    <xf numFmtId="0" fontId="8" fillId="4" borderId="4" xfId="8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200025</xdr:colOff>
      <xdr:row>26</xdr:row>
      <xdr:rowOff>0</xdr:rowOff>
    </xdr:from>
    <xdr:to>
      <xdr:col>24</xdr:col>
      <xdr:colOff>295275</xdr:colOff>
      <xdr:row>30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9E594-A158-49D7-E389-C0C41A8B752D}"/>
            </a:ext>
          </a:extLst>
        </xdr:cNvPr>
        <xdr:cNvSpPr/>
      </xdr:nvSpPr>
      <xdr:spPr>
        <a:xfrm>
          <a:off x="17411700" y="4953000"/>
          <a:ext cx="13144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[4+, 6-]</a:t>
          </a:r>
        </a:p>
        <a:p>
          <a:pPr algn="l"/>
          <a:r>
            <a:rPr lang="en-US" sz="1100"/>
            <a:t>E</a:t>
          </a:r>
          <a:r>
            <a:rPr lang="en-US" sz="1100" baseline="0"/>
            <a:t> : 0.91095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ASTIGMATISM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NO	YES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304800</xdr:colOff>
      <xdr:row>30</xdr:row>
      <xdr:rowOff>0</xdr:rowOff>
    </xdr:from>
    <xdr:to>
      <xdr:col>22</xdr:col>
      <xdr:colOff>523875</xdr:colOff>
      <xdr:row>32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278B123-A90E-2724-773A-3934F8BBBBBE}"/>
            </a:ext>
          </a:extLst>
        </xdr:cNvPr>
        <xdr:cNvCxnSpPr/>
      </xdr:nvCxnSpPr>
      <xdr:spPr>
        <a:xfrm flipH="1">
          <a:off x="11420475" y="5715000"/>
          <a:ext cx="8286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30</xdr:row>
      <xdr:rowOff>9525</xdr:rowOff>
    </xdr:from>
    <xdr:to>
      <xdr:col>25</xdr:col>
      <xdr:colOff>266700</xdr:colOff>
      <xdr:row>33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F931B7B-F46E-13EC-243B-FB373E2645CD}"/>
            </a:ext>
          </a:extLst>
        </xdr:cNvPr>
        <xdr:cNvCxnSpPr/>
      </xdr:nvCxnSpPr>
      <xdr:spPr>
        <a:xfrm>
          <a:off x="13154025" y="5724525"/>
          <a:ext cx="66675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32</xdr:row>
      <xdr:rowOff>180975</xdr:rowOff>
    </xdr:from>
    <xdr:to>
      <xdr:col>22</xdr:col>
      <xdr:colOff>247650</xdr:colOff>
      <xdr:row>37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542A6E0-421A-325F-1B17-1A6458D4759C}"/>
            </a:ext>
          </a:extLst>
        </xdr:cNvPr>
        <xdr:cNvSpPr/>
      </xdr:nvSpPr>
      <xdr:spPr>
        <a:xfrm>
          <a:off x="10534650" y="6276975"/>
          <a:ext cx="14382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[1+, 5-]</a:t>
          </a:r>
        </a:p>
        <a:p>
          <a:pPr algn="l"/>
          <a:r>
            <a:rPr lang="en-US" sz="1100" baseline="0"/>
            <a:t>E : 0.65</a:t>
          </a:r>
          <a:endParaRPr lang="en-US" sz="1100"/>
        </a:p>
      </xdr:txBody>
    </xdr:sp>
    <xdr:clientData/>
  </xdr:twoCellAnchor>
  <xdr:twoCellAnchor>
    <xdr:from>
      <xdr:col>24</xdr:col>
      <xdr:colOff>171450</xdr:colOff>
      <xdr:row>33</xdr:row>
      <xdr:rowOff>76200</xdr:rowOff>
    </xdr:from>
    <xdr:to>
      <xdr:col>27</xdr:col>
      <xdr:colOff>85725</xdr:colOff>
      <xdr:row>38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88FF12-67CC-7AF1-67EA-3E9BDA18E5D6}"/>
            </a:ext>
          </a:extLst>
        </xdr:cNvPr>
        <xdr:cNvSpPr/>
      </xdr:nvSpPr>
      <xdr:spPr>
        <a:xfrm>
          <a:off x="13115925" y="6362700"/>
          <a:ext cx="17430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[3+, 1-]</a:t>
          </a:r>
        </a:p>
        <a:p>
          <a:pPr algn="l"/>
          <a:r>
            <a:rPr lang="en-US" sz="1100" baseline="0"/>
            <a:t>E : 0.811278</a:t>
          </a:r>
          <a:endParaRPr lang="en-US" sz="1100"/>
        </a:p>
      </xdr:txBody>
    </xdr:sp>
    <xdr:clientData/>
  </xdr:twoCellAnchor>
  <xdr:twoCellAnchor>
    <xdr:from>
      <xdr:col>22</xdr:col>
      <xdr:colOff>200025</xdr:colOff>
      <xdr:row>48</xdr:row>
      <xdr:rowOff>0</xdr:rowOff>
    </xdr:from>
    <xdr:to>
      <xdr:col>24</xdr:col>
      <xdr:colOff>295275</xdr:colOff>
      <xdr:row>52</xdr:row>
      <xdr:rowOff>28575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1F61ECA-8E61-428C-991D-85BBE0C95889}"/>
            </a:ext>
          </a:extLst>
        </xdr:cNvPr>
        <xdr:cNvSpPr/>
      </xdr:nvSpPr>
      <xdr:spPr>
        <a:xfrm>
          <a:off x="17411700" y="4953000"/>
          <a:ext cx="13144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[4+, 6-]</a:t>
          </a:r>
        </a:p>
        <a:p>
          <a:pPr algn="l"/>
          <a:r>
            <a:rPr lang="en-US" sz="1100"/>
            <a:t>E</a:t>
          </a:r>
          <a:r>
            <a:rPr lang="en-US" sz="1100" baseline="0"/>
            <a:t> : 0.91095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ASTIGMATISM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NO	YES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52</xdr:row>
      <xdr:rowOff>0</xdr:rowOff>
    </xdr:from>
    <xdr:to>
      <xdr:col>22</xdr:col>
      <xdr:colOff>523875</xdr:colOff>
      <xdr:row>53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D47F0B8-5863-4453-9E54-E3277FC14930}"/>
            </a:ext>
          </a:extLst>
        </xdr:cNvPr>
        <xdr:cNvCxnSpPr/>
      </xdr:nvCxnSpPr>
      <xdr:spPr>
        <a:xfrm flipH="1">
          <a:off x="17021175" y="9906000"/>
          <a:ext cx="71437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52</xdr:row>
      <xdr:rowOff>9525</xdr:rowOff>
    </xdr:from>
    <xdr:to>
      <xdr:col>25</xdr:col>
      <xdr:colOff>266700</xdr:colOff>
      <xdr:row>55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958906-F836-43C2-9679-55CD0148CD19}"/>
            </a:ext>
          </a:extLst>
        </xdr:cNvPr>
        <xdr:cNvCxnSpPr/>
      </xdr:nvCxnSpPr>
      <xdr:spPr>
        <a:xfrm>
          <a:off x="18640425" y="5724525"/>
          <a:ext cx="66675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247650</xdr:colOff>
      <xdr:row>53</xdr:row>
      <xdr:rowOff>66675</xdr:rowOff>
    </xdr:from>
    <xdr:to>
      <xdr:col>23</xdr:col>
      <xdr:colOff>276225</xdr:colOff>
      <xdr:row>57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FE3A083-F3C2-437D-A3A4-545A7FA83CB4}"/>
            </a:ext>
          </a:extLst>
        </xdr:cNvPr>
        <xdr:cNvSpPr/>
      </xdr:nvSpPr>
      <xdr:spPr>
        <a:xfrm>
          <a:off x="15630525" y="10163175"/>
          <a:ext cx="24669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[1+, 5-]</a:t>
          </a:r>
        </a:p>
        <a:p>
          <a:pPr algn="l"/>
          <a:r>
            <a:rPr lang="en-US" sz="1100" baseline="0"/>
            <a:t>E : 0.65</a:t>
          </a:r>
        </a:p>
        <a:p>
          <a:pPr algn="l"/>
          <a:r>
            <a:rPr lang="en-US" sz="1100" baseline="0"/>
            <a:t>AGE</a:t>
          </a:r>
        </a:p>
        <a:p>
          <a:pPr algn="l"/>
          <a:r>
            <a:rPr lang="en-US" sz="1100" baseline="0"/>
            <a:t>YOUNG	PRE	PREPRE</a:t>
          </a:r>
        </a:p>
      </xdr:txBody>
    </xdr:sp>
    <xdr:clientData/>
  </xdr:twoCellAnchor>
  <xdr:twoCellAnchor>
    <xdr:from>
      <xdr:col>25</xdr:col>
      <xdr:colOff>85725</xdr:colOff>
      <xdr:row>55</xdr:row>
      <xdr:rowOff>66675</xdr:rowOff>
    </xdr:from>
    <xdr:to>
      <xdr:col>28</xdr:col>
      <xdr:colOff>0</xdr:colOff>
      <xdr:row>60</xdr:row>
      <xdr:rowOff>28575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94C656A-1190-4D88-AF93-5F784C1FFDFC}"/>
            </a:ext>
          </a:extLst>
        </xdr:cNvPr>
        <xdr:cNvSpPr/>
      </xdr:nvSpPr>
      <xdr:spPr>
        <a:xfrm>
          <a:off x="19126200" y="10544175"/>
          <a:ext cx="17430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[3+, 1-]</a:t>
          </a:r>
        </a:p>
        <a:p>
          <a:pPr algn="l"/>
          <a:r>
            <a:rPr lang="en-US" sz="1100" baseline="0"/>
            <a:t>E : 0.811278</a:t>
          </a:r>
          <a:endParaRPr lang="en-US" sz="1100"/>
        </a:p>
      </xdr:txBody>
    </xdr:sp>
    <xdr:clientData/>
  </xdr:twoCellAnchor>
  <xdr:twoCellAnchor>
    <xdr:from>
      <xdr:col>19</xdr:col>
      <xdr:colOff>381000</xdr:colOff>
      <xdr:row>58</xdr:row>
      <xdr:rowOff>0</xdr:rowOff>
    </xdr:from>
    <xdr:to>
      <xdr:col>19</xdr:col>
      <xdr:colOff>419100</xdr:colOff>
      <xdr:row>59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2DAF7C-8854-6078-1D08-3F24BCDF11FF}"/>
            </a:ext>
          </a:extLst>
        </xdr:cNvPr>
        <xdr:cNvCxnSpPr/>
      </xdr:nvCxnSpPr>
      <xdr:spPr>
        <a:xfrm flipH="1">
          <a:off x="15763875" y="110490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58</xdr:row>
      <xdr:rowOff>0</xdr:rowOff>
    </xdr:from>
    <xdr:to>
      <xdr:col>21</xdr:col>
      <xdr:colOff>228600</xdr:colOff>
      <xdr:row>59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C3A1917-7328-4404-9892-EC28771AEBA4}"/>
            </a:ext>
          </a:extLst>
        </xdr:cNvPr>
        <xdr:cNvCxnSpPr/>
      </xdr:nvCxnSpPr>
      <xdr:spPr>
        <a:xfrm>
          <a:off x="16811625" y="11049000"/>
          <a:ext cx="190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57</xdr:row>
      <xdr:rowOff>171450</xdr:rowOff>
    </xdr:from>
    <xdr:to>
      <xdr:col>23</xdr:col>
      <xdr:colOff>66675</xdr:colOff>
      <xdr:row>59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A05BD9C-579D-4BAA-9AF2-0DFA68682B1D}"/>
            </a:ext>
          </a:extLst>
        </xdr:cNvPr>
        <xdr:cNvCxnSpPr/>
      </xdr:nvCxnSpPr>
      <xdr:spPr>
        <a:xfrm>
          <a:off x="17868900" y="11029950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59</xdr:row>
      <xdr:rowOff>76200</xdr:rowOff>
    </xdr:from>
    <xdr:to>
      <xdr:col>20</xdr:col>
      <xdr:colOff>200025</xdr:colOff>
      <xdr:row>64</xdr:row>
      <xdr:rowOff>123825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E77FEDB-1CB9-1A26-9C27-40261D4CEE62}"/>
            </a:ext>
          </a:extLst>
        </xdr:cNvPr>
        <xdr:cNvSpPr/>
      </xdr:nvSpPr>
      <xdr:spPr>
        <a:xfrm>
          <a:off x="15068550" y="1131570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20</xdr:col>
      <xdr:colOff>304800</xdr:colOff>
      <xdr:row>59</xdr:row>
      <xdr:rowOff>95250</xdr:rowOff>
    </xdr:from>
    <xdr:to>
      <xdr:col>22</xdr:col>
      <xdr:colOff>209550</xdr:colOff>
      <xdr:row>64</xdr:row>
      <xdr:rowOff>142875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DB3DFE2-5597-43B1-854A-AD12CCC65CCB}"/>
            </a:ext>
          </a:extLst>
        </xdr:cNvPr>
        <xdr:cNvSpPr/>
      </xdr:nvSpPr>
      <xdr:spPr>
        <a:xfrm>
          <a:off x="16297275" y="1133475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22</xdr:col>
      <xdr:colOff>295275</xdr:colOff>
      <xdr:row>59</xdr:row>
      <xdr:rowOff>76200</xdr:rowOff>
    </xdr:from>
    <xdr:to>
      <xdr:col>24</xdr:col>
      <xdr:colOff>200025</xdr:colOff>
      <xdr:row>64</xdr:row>
      <xdr:rowOff>123825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D724265-D146-4849-9908-98B863823373}"/>
            </a:ext>
          </a:extLst>
        </xdr:cNvPr>
        <xdr:cNvSpPr/>
      </xdr:nvSpPr>
      <xdr:spPr>
        <a:xfrm>
          <a:off x="17506950" y="1131570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</a:t>
          </a:r>
          <a:r>
            <a:rPr lang="en-US" sz="1100" baseline="0"/>
            <a:t> 1-]</a:t>
          </a:r>
        </a:p>
        <a:p>
          <a:pPr algn="l"/>
          <a:r>
            <a:rPr lang="en-US" sz="1100" baseline="0"/>
            <a:t>E : 1</a:t>
          </a:r>
        </a:p>
      </xdr:txBody>
    </xdr:sp>
    <xdr:clientData/>
  </xdr:twoCellAnchor>
  <xdr:twoCellAnchor>
    <xdr:from>
      <xdr:col>22</xdr:col>
      <xdr:colOff>200025</xdr:colOff>
      <xdr:row>69</xdr:row>
      <xdr:rowOff>0</xdr:rowOff>
    </xdr:from>
    <xdr:to>
      <xdr:col>24</xdr:col>
      <xdr:colOff>295275</xdr:colOff>
      <xdr:row>73</xdr:row>
      <xdr:rowOff>28575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2B65CCE-C548-4E3D-9B51-9F79B00A7A90}"/>
            </a:ext>
          </a:extLst>
        </xdr:cNvPr>
        <xdr:cNvSpPr/>
      </xdr:nvSpPr>
      <xdr:spPr>
        <a:xfrm>
          <a:off x="17411700" y="9144000"/>
          <a:ext cx="13144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[4+, 6-]</a:t>
          </a:r>
        </a:p>
        <a:p>
          <a:pPr algn="l"/>
          <a:r>
            <a:rPr lang="en-US" sz="1100"/>
            <a:t>E</a:t>
          </a:r>
          <a:r>
            <a:rPr lang="en-US" sz="1100" baseline="0"/>
            <a:t> : 0.91095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ASTIGMATISM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NO	YES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73</xdr:row>
      <xdr:rowOff>0</xdr:rowOff>
    </xdr:from>
    <xdr:to>
      <xdr:col>22</xdr:col>
      <xdr:colOff>523875</xdr:colOff>
      <xdr:row>74</xdr:row>
      <xdr:rowOff>28575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F23CCDD-A745-43D6-8D39-750633BC9CB6}"/>
            </a:ext>
          </a:extLst>
        </xdr:cNvPr>
        <xdr:cNvCxnSpPr/>
      </xdr:nvCxnSpPr>
      <xdr:spPr>
        <a:xfrm flipH="1">
          <a:off x="17021175" y="9906000"/>
          <a:ext cx="71437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73</xdr:row>
      <xdr:rowOff>9525</xdr:rowOff>
    </xdr:from>
    <xdr:to>
      <xdr:col>26</xdr:col>
      <xdr:colOff>228600</xdr:colOff>
      <xdr:row>74</xdr:row>
      <xdr:rowOff>47625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BA61B5A-9C6B-47FF-BA8A-D711999CCEA2}"/>
            </a:ext>
          </a:extLst>
        </xdr:cNvPr>
        <xdr:cNvCxnSpPr/>
      </xdr:nvCxnSpPr>
      <xdr:spPr>
        <a:xfrm>
          <a:off x="18640425" y="13916025"/>
          <a:ext cx="12382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247650</xdr:colOff>
      <xdr:row>74</xdr:row>
      <xdr:rowOff>66675</xdr:rowOff>
    </xdr:from>
    <xdr:to>
      <xdr:col>23</xdr:col>
      <xdr:colOff>276225</xdr:colOff>
      <xdr:row>78</xdr:row>
      <xdr:rowOff>180975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DF9AD00-DDD1-4565-B5C9-0A2C8EE31595}"/>
            </a:ext>
          </a:extLst>
        </xdr:cNvPr>
        <xdr:cNvSpPr/>
      </xdr:nvSpPr>
      <xdr:spPr>
        <a:xfrm>
          <a:off x="15630525" y="10163175"/>
          <a:ext cx="24669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[1+, 5-]</a:t>
          </a:r>
        </a:p>
        <a:p>
          <a:pPr algn="l"/>
          <a:r>
            <a:rPr lang="en-US" sz="1100" baseline="0"/>
            <a:t>E : 0.65</a:t>
          </a:r>
        </a:p>
        <a:p>
          <a:pPr algn="l"/>
          <a:r>
            <a:rPr lang="en-US" sz="1100" baseline="0"/>
            <a:t>AGE</a:t>
          </a:r>
        </a:p>
        <a:p>
          <a:pPr algn="l"/>
          <a:r>
            <a:rPr lang="en-US" sz="1100" baseline="0"/>
            <a:t>YOUNG	PRE	PREPRE</a:t>
          </a:r>
        </a:p>
      </xdr:txBody>
    </xdr:sp>
    <xdr:clientData/>
  </xdr:twoCellAnchor>
  <xdr:twoCellAnchor>
    <xdr:from>
      <xdr:col>25</xdr:col>
      <xdr:colOff>247650</xdr:colOff>
      <xdr:row>74</xdr:row>
      <xdr:rowOff>66676</xdr:rowOff>
    </xdr:from>
    <xdr:to>
      <xdr:col>29</xdr:col>
      <xdr:colOff>295275</xdr:colOff>
      <xdr:row>78</xdr:row>
      <xdr:rowOff>95250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EC94BB6-A534-4020-8034-051F1DDC280A}"/>
            </a:ext>
          </a:extLst>
        </xdr:cNvPr>
        <xdr:cNvSpPr/>
      </xdr:nvSpPr>
      <xdr:spPr>
        <a:xfrm>
          <a:off x="19288125" y="14163676"/>
          <a:ext cx="2486025" cy="790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[3+, 1-]</a:t>
          </a:r>
        </a:p>
        <a:p>
          <a:pPr algn="l"/>
          <a:r>
            <a:rPr lang="en-US" sz="1100" baseline="0"/>
            <a:t>E : 0.811278</a:t>
          </a:r>
        </a:p>
        <a:p>
          <a:pPr algn="l"/>
          <a:r>
            <a:rPr lang="en-US" sz="1100" baseline="0"/>
            <a:t>AGE</a:t>
          </a:r>
        </a:p>
        <a:p>
          <a:pPr algn="l"/>
          <a:r>
            <a:rPr lang="en-US" sz="1100" baseline="0"/>
            <a:t>YOUNG	PRE	PREPRE</a:t>
          </a:r>
          <a:endParaRPr lang="en-US" sz="1100"/>
        </a:p>
      </xdr:txBody>
    </xdr:sp>
    <xdr:clientData/>
  </xdr:twoCellAnchor>
  <xdr:twoCellAnchor>
    <xdr:from>
      <xdr:col>19</xdr:col>
      <xdr:colOff>381000</xdr:colOff>
      <xdr:row>79</xdr:row>
      <xdr:rowOff>0</xdr:rowOff>
    </xdr:from>
    <xdr:to>
      <xdr:col>19</xdr:col>
      <xdr:colOff>419100</xdr:colOff>
      <xdr:row>80</xdr:row>
      <xdr:rowOff>76200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0EA951D-771A-4F18-BEAD-99572FF59D9E}"/>
            </a:ext>
          </a:extLst>
        </xdr:cNvPr>
        <xdr:cNvCxnSpPr/>
      </xdr:nvCxnSpPr>
      <xdr:spPr>
        <a:xfrm flipH="1">
          <a:off x="15763875" y="110490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79</xdr:row>
      <xdr:rowOff>0</xdr:rowOff>
    </xdr:from>
    <xdr:to>
      <xdr:col>21</xdr:col>
      <xdr:colOff>228600</xdr:colOff>
      <xdr:row>80</xdr:row>
      <xdr:rowOff>76200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69562C9-3221-480F-AB57-15DA04E26206}"/>
            </a:ext>
          </a:extLst>
        </xdr:cNvPr>
        <xdr:cNvCxnSpPr/>
      </xdr:nvCxnSpPr>
      <xdr:spPr>
        <a:xfrm>
          <a:off x="16811625" y="11049000"/>
          <a:ext cx="190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78</xdr:row>
      <xdr:rowOff>171450</xdr:rowOff>
    </xdr:from>
    <xdr:to>
      <xdr:col>23</xdr:col>
      <xdr:colOff>66675</xdr:colOff>
      <xdr:row>80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8E35354-B5BF-4A16-84E0-F4B3235BC841}"/>
            </a:ext>
          </a:extLst>
        </xdr:cNvPr>
        <xdr:cNvCxnSpPr/>
      </xdr:nvCxnSpPr>
      <xdr:spPr>
        <a:xfrm>
          <a:off x="17868900" y="11029950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80</xdr:row>
      <xdr:rowOff>76200</xdr:rowOff>
    </xdr:from>
    <xdr:to>
      <xdr:col>20</xdr:col>
      <xdr:colOff>200025</xdr:colOff>
      <xdr:row>85</xdr:row>
      <xdr:rowOff>123825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9FEDE20-A7F1-448E-AE03-5F76C0B6C175}"/>
            </a:ext>
          </a:extLst>
        </xdr:cNvPr>
        <xdr:cNvSpPr/>
      </xdr:nvSpPr>
      <xdr:spPr>
        <a:xfrm>
          <a:off x="15068550" y="1131570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20</xdr:col>
      <xdr:colOff>304800</xdr:colOff>
      <xdr:row>80</xdr:row>
      <xdr:rowOff>95250</xdr:rowOff>
    </xdr:from>
    <xdr:to>
      <xdr:col>22</xdr:col>
      <xdr:colOff>209550</xdr:colOff>
      <xdr:row>85</xdr:row>
      <xdr:rowOff>142875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DBB0903-BD65-4B5A-B9DD-C47058657785}"/>
            </a:ext>
          </a:extLst>
        </xdr:cNvPr>
        <xdr:cNvSpPr/>
      </xdr:nvSpPr>
      <xdr:spPr>
        <a:xfrm>
          <a:off x="16297275" y="1133475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22</xdr:col>
      <xdr:colOff>295275</xdr:colOff>
      <xdr:row>80</xdr:row>
      <xdr:rowOff>76200</xdr:rowOff>
    </xdr:from>
    <xdr:to>
      <xdr:col>24</xdr:col>
      <xdr:colOff>200025</xdr:colOff>
      <xdr:row>85</xdr:row>
      <xdr:rowOff>123825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C3334E57-F494-478B-AE14-3D5A4E7438AA}"/>
            </a:ext>
          </a:extLst>
        </xdr:cNvPr>
        <xdr:cNvSpPr/>
      </xdr:nvSpPr>
      <xdr:spPr>
        <a:xfrm>
          <a:off x="17506950" y="1131570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</a:t>
          </a:r>
          <a:r>
            <a:rPr lang="en-US" sz="1100" baseline="0"/>
            <a:t> 1-]</a:t>
          </a:r>
        </a:p>
        <a:p>
          <a:pPr algn="l"/>
          <a:r>
            <a:rPr lang="en-US" sz="1100" baseline="0"/>
            <a:t>E : 1</a:t>
          </a:r>
        </a:p>
      </xdr:txBody>
    </xdr:sp>
    <xdr:clientData/>
  </xdr:twoCellAnchor>
  <xdr:twoCellAnchor>
    <xdr:from>
      <xdr:col>25</xdr:col>
      <xdr:colOff>523875</xdr:colOff>
      <xdr:row>78</xdr:row>
      <xdr:rowOff>76200</xdr:rowOff>
    </xdr:from>
    <xdr:to>
      <xdr:col>25</xdr:col>
      <xdr:colOff>542925</xdr:colOff>
      <xdr:row>80</xdr:row>
      <xdr:rowOff>19050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BA20186-B462-5BCB-7FBC-42CE97CE42AC}"/>
            </a:ext>
          </a:extLst>
        </xdr:cNvPr>
        <xdr:cNvCxnSpPr/>
      </xdr:nvCxnSpPr>
      <xdr:spPr>
        <a:xfrm flipH="1">
          <a:off x="19564350" y="14935200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78</xdr:row>
      <xdr:rowOff>38100</xdr:rowOff>
    </xdr:from>
    <xdr:to>
      <xdr:col>27</xdr:col>
      <xdr:colOff>180975</xdr:colOff>
      <xdr:row>79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178461A-1EA0-4AEB-96DF-5EF851645A7C}"/>
            </a:ext>
          </a:extLst>
        </xdr:cNvPr>
        <xdr:cNvCxnSpPr/>
      </xdr:nvCxnSpPr>
      <xdr:spPr>
        <a:xfrm flipH="1">
          <a:off x="20421600" y="14897100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78</xdr:row>
      <xdr:rowOff>85725</xdr:rowOff>
    </xdr:from>
    <xdr:to>
      <xdr:col>29</xdr:col>
      <xdr:colOff>57150</xdr:colOff>
      <xdr:row>80</xdr:row>
      <xdr:rowOff>28575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B7C9504-896E-4907-823F-9CA4195961A0}"/>
            </a:ext>
          </a:extLst>
        </xdr:cNvPr>
        <xdr:cNvCxnSpPr/>
      </xdr:nvCxnSpPr>
      <xdr:spPr>
        <a:xfrm flipH="1">
          <a:off x="21516975" y="14944725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571500</xdr:colOff>
      <xdr:row>80</xdr:row>
      <xdr:rowOff>47625</xdr:rowOff>
    </xdr:from>
    <xdr:to>
      <xdr:col>26</xdr:col>
      <xdr:colOff>304800</xdr:colOff>
      <xdr:row>85</xdr:row>
      <xdr:rowOff>104775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3CEAB03-9881-2F56-B489-9F506EEFA152}"/>
            </a:ext>
          </a:extLst>
        </xdr:cNvPr>
        <xdr:cNvSpPr/>
      </xdr:nvSpPr>
      <xdr:spPr>
        <a:xfrm>
          <a:off x="19002375" y="15287625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[2+, 0-]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26</xdr:col>
      <xdr:colOff>361950</xdr:colOff>
      <xdr:row>80</xdr:row>
      <xdr:rowOff>47625</xdr:rowOff>
    </xdr:from>
    <xdr:to>
      <xdr:col>28</xdr:col>
      <xdr:colOff>95250</xdr:colOff>
      <xdr:row>85</xdr:row>
      <xdr:rowOff>104775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B93374F4-5F94-4CF5-A07B-F410955F2D11}"/>
            </a:ext>
          </a:extLst>
        </xdr:cNvPr>
        <xdr:cNvSpPr/>
      </xdr:nvSpPr>
      <xdr:spPr>
        <a:xfrm>
          <a:off x="20012025" y="15287625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 0-]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123825</xdr:colOff>
      <xdr:row>80</xdr:row>
      <xdr:rowOff>38100</xdr:rowOff>
    </xdr:from>
    <xdr:to>
      <xdr:col>29</xdr:col>
      <xdr:colOff>466725</xdr:colOff>
      <xdr:row>85</xdr:row>
      <xdr:rowOff>95250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4471A71-107B-4AF9-AB7B-0CE62496497A}"/>
            </a:ext>
          </a:extLst>
        </xdr:cNvPr>
        <xdr:cNvSpPr/>
      </xdr:nvSpPr>
      <xdr:spPr>
        <a:xfrm>
          <a:off x="20993100" y="15278100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[0+, 1-]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NO</a:t>
          </a:r>
        </a:p>
      </xdr:txBody>
    </xdr:sp>
    <xdr:clientData/>
  </xdr:twoCellAnchor>
  <xdr:twoCellAnchor>
    <xdr:from>
      <xdr:col>22</xdr:col>
      <xdr:colOff>200025</xdr:colOff>
      <xdr:row>90</xdr:row>
      <xdr:rowOff>0</xdr:rowOff>
    </xdr:from>
    <xdr:to>
      <xdr:col>24</xdr:col>
      <xdr:colOff>295275</xdr:colOff>
      <xdr:row>94</xdr:row>
      <xdr:rowOff>28575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8A866DF2-5F0E-4FF4-8D52-A84A2205E6BE}"/>
            </a:ext>
          </a:extLst>
        </xdr:cNvPr>
        <xdr:cNvSpPr/>
      </xdr:nvSpPr>
      <xdr:spPr>
        <a:xfrm>
          <a:off x="17411700" y="13144500"/>
          <a:ext cx="1314450" cy="790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[4+, 6-]</a:t>
          </a:r>
        </a:p>
        <a:p>
          <a:pPr algn="l"/>
          <a:r>
            <a:rPr lang="en-US" sz="1100"/>
            <a:t>E</a:t>
          </a:r>
          <a:r>
            <a:rPr lang="en-US" sz="1100" baseline="0"/>
            <a:t> : 0.91095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ASTIGMATISM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NO	YES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94</xdr:row>
      <xdr:rowOff>0</xdr:rowOff>
    </xdr:from>
    <xdr:to>
      <xdr:col>22</xdr:col>
      <xdr:colOff>523875</xdr:colOff>
      <xdr:row>95</xdr:row>
      <xdr:rowOff>28575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6E0DB97-5AD7-40EA-8CBC-01D9C3F3E15E}"/>
            </a:ext>
          </a:extLst>
        </xdr:cNvPr>
        <xdr:cNvCxnSpPr/>
      </xdr:nvCxnSpPr>
      <xdr:spPr>
        <a:xfrm flipH="1">
          <a:off x="17021175" y="13906500"/>
          <a:ext cx="71437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94</xdr:row>
      <xdr:rowOff>9525</xdr:rowOff>
    </xdr:from>
    <xdr:to>
      <xdr:col>26</xdr:col>
      <xdr:colOff>228600</xdr:colOff>
      <xdr:row>95</xdr:row>
      <xdr:rowOff>47625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6C142FF-66B9-401C-9B48-C44A7B8C1611}"/>
            </a:ext>
          </a:extLst>
        </xdr:cNvPr>
        <xdr:cNvCxnSpPr/>
      </xdr:nvCxnSpPr>
      <xdr:spPr>
        <a:xfrm>
          <a:off x="18640425" y="13916025"/>
          <a:ext cx="12382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247650</xdr:colOff>
      <xdr:row>95</xdr:row>
      <xdr:rowOff>66675</xdr:rowOff>
    </xdr:from>
    <xdr:to>
      <xdr:col>23</xdr:col>
      <xdr:colOff>276225</xdr:colOff>
      <xdr:row>99</xdr:row>
      <xdr:rowOff>180975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86E51AFF-F72F-4E4A-A917-FD61139127CA}"/>
            </a:ext>
          </a:extLst>
        </xdr:cNvPr>
        <xdr:cNvSpPr/>
      </xdr:nvSpPr>
      <xdr:spPr>
        <a:xfrm>
          <a:off x="15630525" y="14163675"/>
          <a:ext cx="24669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[1+, 5-]</a:t>
          </a:r>
        </a:p>
        <a:p>
          <a:pPr algn="l"/>
          <a:r>
            <a:rPr lang="en-US" sz="1100" baseline="0"/>
            <a:t>E : 0.65</a:t>
          </a:r>
        </a:p>
        <a:p>
          <a:pPr algn="l"/>
          <a:r>
            <a:rPr lang="en-US" sz="1100" baseline="0"/>
            <a:t>AGE</a:t>
          </a:r>
        </a:p>
        <a:p>
          <a:pPr algn="l"/>
          <a:r>
            <a:rPr lang="en-US" sz="1100" baseline="0"/>
            <a:t>YOUNG	PRE	PREPRE</a:t>
          </a:r>
        </a:p>
      </xdr:txBody>
    </xdr:sp>
    <xdr:clientData/>
  </xdr:twoCellAnchor>
  <xdr:twoCellAnchor>
    <xdr:from>
      <xdr:col>25</xdr:col>
      <xdr:colOff>247650</xdr:colOff>
      <xdr:row>95</xdr:row>
      <xdr:rowOff>66676</xdr:rowOff>
    </xdr:from>
    <xdr:to>
      <xdr:col>29</xdr:col>
      <xdr:colOff>295275</xdr:colOff>
      <xdr:row>99</xdr:row>
      <xdr:rowOff>95250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08F2691-4EC9-4267-99F4-0C60CBF2C1E2}"/>
            </a:ext>
          </a:extLst>
        </xdr:cNvPr>
        <xdr:cNvSpPr/>
      </xdr:nvSpPr>
      <xdr:spPr>
        <a:xfrm>
          <a:off x="19288125" y="14163676"/>
          <a:ext cx="2486025" cy="790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[3+, 1-]</a:t>
          </a:r>
        </a:p>
        <a:p>
          <a:pPr algn="l"/>
          <a:r>
            <a:rPr lang="en-US" sz="1100" baseline="0"/>
            <a:t>E : 0.811278</a:t>
          </a:r>
        </a:p>
        <a:p>
          <a:pPr algn="l"/>
          <a:r>
            <a:rPr lang="en-US" sz="1100" baseline="0"/>
            <a:t>AGE</a:t>
          </a:r>
        </a:p>
        <a:p>
          <a:pPr algn="l"/>
          <a:r>
            <a:rPr lang="en-US" sz="1100" baseline="0"/>
            <a:t>YOUNG	PRE	PREPRE</a:t>
          </a:r>
          <a:endParaRPr lang="en-US" sz="1100"/>
        </a:p>
      </xdr:txBody>
    </xdr:sp>
    <xdr:clientData/>
  </xdr:twoCellAnchor>
  <xdr:twoCellAnchor>
    <xdr:from>
      <xdr:col>19</xdr:col>
      <xdr:colOff>381000</xdr:colOff>
      <xdr:row>100</xdr:row>
      <xdr:rowOff>0</xdr:rowOff>
    </xdr:from>
    <xdr:to>
      <xdr:col>19</xdr:col>
      <xdr:colOff>419100</xdr:colOff>
      <xdr:row>101</xdr:row>
      <xdr:rowOff>76200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712F4CA-976D-491B-BC1B-805483F4CC93}"/>
            </a:ext>
          </a:extLst>
        </xdr:cNvPr>
        <xdr:cNvCxnSpPr/>
      </xdr:nvCxnSpPr>
      <xdr:spPr>
        <a:xfrm flipH="1">
          <a:off x="15763875" y="150495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100</xdr:row>
      <xdr:rowOff>0</xdr:rowOff>
    </xdr:from>
    <xdr:to>
      <xdr:col>21</xdr:col>
      <xdr:colOff>228600</xdr:colOff>
      <xdr:row>101</xdr:row>
      <xdr:rowOff>76200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56E6302-CE6B-4287-8532-2623F7459062}"/>
            </a:ext>
          </a:extLst>
        </xdr:cNvPr>
        <xdr:cNvCxnSpPr/>
      </xdr:nvCxnSpPr>
      <xdr:spPr>
        <a:xfrm>
          <a:off x="16811625" y="15049500"/>
          <a:ext cx="190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99</xdr:row>
      <xdr:rowOff>171450</xdr:rowOff>
    </xdr:from>
    <xdr:to>
      <xdr:col>23</xdr:col>
      <xdr:colOff>66675</xdr:colOff>
      <xdr:row>101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6D98BFD-7A6E-4344-937D-C6943A10EEA6}"/>
            </a:ext>
          </a:extLst>
        </xdr:cNvPr>
        <xdr:cNvCxnSpPr/>
      </xdr:nvCxnSpPr>
      <xdr:spPr>
        <a:xfrm>
          <a:off x="17868900" y="15030450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101</xdr:row>
      <xdr:rowOff>76200</xdr:rowOff>
    </xdr:from>
    <xdr:to>
      <xdr:col>20</xdr:col>
      <xdr:colOff>200025</xdr:colOff>
      <xdr:row>106</xdr:row>
      <xdr:rowOff>123825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48DFD77C-5156-4143-B27E-4E5EF1E41F2B}"/>
            </a:ext>
          </a:extLst>
        </xdr:cNvPr>
        <xdr:cNvSpPr/>
      </xdr:nvSpPr>
      <xdr:spPr>
        <a:xfrm>
          <a:off x="15068550" y="15316200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20</xdr:col>
      <xdr:colOff>219075</xdr:colOff>
      <xdr:row>101</xdr:row>
      <xdr:rowOff>66675</xdr:rowOff>
    </xdr:from>
    <xdr:to>
      <xdr:col>22</xdr:col>
      <xdr:colOff>123825</xdr:colOff>
      <xdr:row>106</xdr:row>
      <xdr:rowOff>114300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8BE764E6-BB91-47BB-871D-2301FBF9B799}"/>
            </a:ext>
          </a:extLst>
        </xdr:cNvPr>
        <xdr:cNvSpPr/>
      </xdr:nvSpPr>
      <xdr:spPr>
        <a:xfrm>
          <a:off x="16211550" y="19307175"/>
          <a:ext cx="11239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0"/>
            <a:t> : [0+, 2-]</a:t>
          </a:r>
        </a:p>
        <a:p>
          <a:pPr algn="l"/>
          <a:r>
            <a:rPr lang="en-US" sz="1100" baseline="0"/>
            <a:t>E : 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</a:t>
          </a:r>
          <a:endParaRPr lang="en-US" sz="1100"/>
        </a:p>
      </xdr:txBody>
    </xdr:sp>
    <xdr:clientData/>
  </xdr:twoCellAnchor>
  <xdr:twoCellAnchor>
    <xdr:from>
      <xdr:col>22</xdr:col>
      <xdr:colOff>295274</xdr:colOff>
      <xdr:row>101</xdr:row>
      <xdr:rowOff>76201</xdr:rowOff>
    </xdr:from>
    <xdr:to>
      <xdr:col>24</xdr:col>
      <xdr:colOff>438149</xdr:colOff>
      <xdr:row>105</xdr:row>
      <xdr:rowOff>114301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FF0FD1E-4B8C-42FF-8550-42BA53DED519}"/>
            </a:ext>
          </a:extLst>
        </xdr:cNvPr>
        <xdr:cNvSpPr/>
      </xdr:nvSpPr>
      <xdr:spPr>
        <a:xfrm>
          <a:off x="17506949" y="19316701"/>
          <a:ext cx="1362075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</a:t>
          </a:r>
          <a:r>
            <a:rPr lang="en-US" sz="1100" baseline="0"/>
            <a:t> 1-]</a:t>
          </a:r>
        </a:p>
        <a:p>
          <a:pPr algn="l"/>
          <a:r>
            <a:rPr lang="en-US" sz="1100" baseline="0"/>
            <a:t>E : 1</a:t>
          </a:r>
        </a:p>
        <a:p>
          <a:pPr algn="l"/>
          <a:r>
            <a:rPr lang="en-US" sz="1100" baseline="0"/>
            <a:t>TEAR</a:t>
          </a:r>
        </a:p>
        <a:p>
          <a:pPr algn="l"/>
          <a:r>
            <a:rPr lang="en-US" sz="1100" baseline="0"/>
            <a:t>NORM	RED</a:t>
          </a:r>
        </a:p>
      </xdr:txBody>
    </xdr:sp>
    <xdr:clientData/>
  </xdr:twoCellAnchor>
  <xdr:twoCellAnchor>
    <xdr:from>
      <xdr:col>25</xdr:col>
      <xdr:colOff>523875</xdr:colOff>
      <xdr:row>99</xdr:row>
      <xdr:rowOff>76200</xdr:rowOff>
    </xdr:from>
    <xdr:to>
      <xdr:col>25</xdr:col>
      <xdr:colOff>542925</xdr:colOff>
      <xdr:row>101</xdr:row>
      <xdr:rowOff>19050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11AA448-0FC7-40EE-85C3-9064DFF1D088}"/>
            </a:ext>
          </a:extLst>
        </xdr:cNvPr>
        <xdr:cNvCxnSpPr/>
      </xdr:nvCxnSpPr>
      <xdr:spPr>
        <a:xfrm flipH="1">
          <a:off x="19564350" y="14935200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99</xdr:row>
      <xdr:rowOff>38100</xdr:rowOff>
    </xdr:from>
    <xdr:to>
      <xdr:col>27</xdr:col>
      <xdr:colOff>180975</xdr:colOff>
      <xdr:row>100</xdr:row>
      <xdr:rowOff>171450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E0EC535-79E0-42D7-8EF7-6DCA71315269}"/>
            </a:ext>
          </a:extLst>
        </xdr:cNvPr>
        <xdr:cNvCxnSpPr/>
      </xdr:nvCxnSpPr>
      <xdr:spPr>
        <a:xfrm flipH="1">
          <a:off x="20421600" y="14897100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99</xdr:row>
      <xdr:rowOff>85725</xdr:rowOff>
    </xdr:from>
    <xdr:to>
      <xdr:col>29</xdr:col>
      <xdr:colOff>57150</xdr:colOff>
      <xdr:row>101</xdr:row>
      <xdr:rowOff>28575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C41A465-58FE-4CD1-A98B-7ACB20B13B19}"/>
            </a:ext>
          </a:extLst>
        </xdr:cNvPr>
        <xdr:cNvCxnSpPr/>
      </xdr:nvCxnSpPr>
      <xdr:spPr>
        <a:xfrm flipH="1">
          <a:off x="21516975" y="14944725"/>
          <a:ext cx="19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571500</xdr:colOff>
      <xdr:row>101</xdr:row>
      <xdr:rowOff>47625</xdr:rowOff>
    </xdr:from>
    <xdr:to>
      <xdr:col>26</xdr:col>
      <xdr:colOff>304800</xdr:colOff>
      <xdr:row>106</xdr:row>
      <xdr:rowOff>104775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76E2DA61-C9B5-4F4A-AD7F-132223211C8E}"/>
            </a:ext>
          </a:extLst>
        </xdr:cNvPr>
        <xdr:cNvSpPr/>
      </xdr:nvSpPr>
      <xdr:spPr>
        <a:xfrm>
          <a:off x="19002375" y="15287625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[2+, 0-]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26</xdr:col>
      <xdr:colOff>361950</xdr:colOff>
      <xdr:row>101</xdr:row>
      <xdr:rowOff>47625</xdr:rowOff>
    </xdr:from>
    <xdr:to>
      <xdr:col>28</xdr:col>
      <xdr:colOff>95250</xdr:colOff>
      <xdr:row>106</xdr:row>
      <xdr:rowOff>104775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4C33021D-4177-4BE0-9CFB-A4F693A8613C}"/>
            </a:ext>
          </a:extLst>
        </xdr:cNvPr>
        <xdr:cNvSpPr/>
      </xdr:nvSpPr>
      <xdr:spPr>
        <a:xfrm>
          <a:off x="20012025" y="15287625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 0-]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123825</xdr:colOff>
      <xdr:row>101</xdr:row>
      <xdr:rowOff>38100</xdr:rowOff>
    </xdr:from>
    <xdr:to>
      <xdr:col>29</xdr:col>
      <xdr:colOff>466725</xdr:colOff>
      <xdr:row>106</xdr:row>
      <xdr:rowOff>95250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8ECFE632-A0C3-4A7E-B1DC-E755515AAD52}"/>
            </a:ext>
          </a:extLst>
        </xdr:cNvPr>
        <xdr:cNvSpPr/>
      </xdr:nvSpPr>
      <xdr:spPr>
        <a:xfrm>
          <a:off x="20993100" y="15278100"/>
          <a:ext cx="9525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[0+, 1-]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NO</a:t>
          </a:r>
        </a:p>
      </xdr:txBody>
    </xdr:sp>
    <xdr:clientData/>
  </xdr:twoCellAnchor>
  <xdr:twoCellAnchor>
    <xdr:from>
      <xdr:col>22</xdr:col>
      <xdr:colOff>180975</xdr:colOff>
      <xdr:row>105</xdr:row>
      <xdr:rowOff>161925</xdr:rowOff>
    </xdr:from>
    <xdr:to>
      <xdr:col>22</xdr:col>
      <xdr:colOff>504825</xdr:colOff>
      <xdr:row>108</xdr:row>
      <xdr:rowOff>28575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D6E9A31-8F41-6A06-B5E9-67565614B5CA}"/>
            </a:ext>
          </a:extLst>
        </xdr:cNvPr>
        <xdr:cNvCxnSpPr/>
      </xdr:nvCxnSpPr>
      <xdr:spPr>
        <a:xfrm flipH="1">
          <a:off x="17392650" y="20164425"/>
          <a:ext cx="3238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257175</xdr:colOff>
      <xdr:row>105</xdr:row>
      <xdr:rowOff>133350</xdr:rowOff>
    </xdr:from>
    <xdr:to>
      <xdr:col>25</xdr:col>
      <xdr:colOff>9525</xdr:colOff>
      <xdr:row>108</xdr:row>
      <xdr:rowOff>38100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9565F8C-155C-1B58-8EA7-E3D197DA9FB6}"/>
            </a:ext>
          </a:extLst>
        </xdr:cNvPr>
        <xdr:cNvCxnSpPr/>
      </xdr:nvCxnSpPr>
      <xdr:spPr>
        <a:xfrm>
          <a:off x="18688050" y="20135850"/>
          <a:ext cx="36195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108</xdr:row>
      <xdr:rowOff>66675</xdr:rowOff>
    </xdr:from>
    <xdr:to>
      <xdr:col>23</xdr:col>
      <xdr:colOff>76200</xdr:colOff>
      <xdr:row>112</xdr:row>
      <xdr:rowOff>142875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A02D40F-E379-20EB-6990-1DD6689F6081}"/>
            </a:ext>
          </a:extLst>
        </xdr:cNvPr>
        <xdr:cNvSpPr/>
      </xdr:nvSpPr>
      <xdr:spPr>
        <a:xfrm>
          <a:off x="16640175" y="20640675"/>
          <a:ext cx="1257300" cy="83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[1+, 0-]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85725</xdr:colOff>
      <xdr:row>108</xdr:row>
      <xdr:rowOff>57150</xdr:rowOff>
    </xdr:from>
    <xdr:to>
      <xdr:col>26</xdr:col>
      <xdr:colOff>123825</xdr:colOff>
      <xdr:row>112</xdr:row>
      <xdr:rowOff>123825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C0DC6F1-53C4-488D-8FC6-F3661FC750A2}"/>
            </a:ext>
          </a:extLst>
        </xdr:cNvPr>
        <xdr:cNvSpPr/>
      </xdr:nvSpPr>
      <xdr:spPr>
        <a:xfrm>
          <a:off x="18516600" y="20631150"/>
          <a:ext cx="1257300" cy="82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: [0+, 1-]</a:t>
          </a:r>
        </a:p>
        <a:p>
          <a:pPr algn="l"/>
          <a:r>
            <a:rPr lang="en-US" sz="1100"/>
            <a:t>E : 0</a:t>
          </a:r>
        </a:p>
        <a:p>
          <a:pPr algn="l"/>
          <a:endParaRPr lang="en-US" sz="1100"/>
        </a:p>
        <a:p>
          <a:pPr algn="l"/>
          <a:r>
            <a:rPr lang="en-US" sz="1100"/>
            <a:t>NO</a:t>
          </a:r>
        </a:p>
      </xdr:txBody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25</xdr:col>
      <xdr:colOff>162628</xdr:colOff>
      <xdr:row>151</xdr:row>
      <xdr:rowOff>152953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6FC50C9-ABF5-8ED7-F2C0-F8145D603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3675" y="24955500"/>
          <a:ext cx="5039428" cy="3962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6"/>
  <sheetViews>
    <sheetView tabSelected="1" zoomScaleNormal="100" workbookViewId="0">
      <selection activeCell="M16" sqref="M16"/>
    </sheetView>
  </sheetViews>
  <sheetFormatPr defaultRowHeight="15" x14ac:dyDescent="0.25"/>
  <cols>
    <col min="2" max="2" width="14.28515625" customWidth="1"/>
    <col min="3" max="3" width="11" customWidth="1"/>
    <col min="4" max="4" width="20.85546875" bestFit="1" customWidth="1"/>
    <col min="5" max="5" width="10.42578125" customWidth="1"/>
    <col min="6" max="6" width="12" bestFit="1" customWidth="1"/>
    <col min="7" max="7" width="12" customWidth="1"/>
    <col min="8" max="8" width="19.7109375" bestFit="1" customWidth="1"/>
    <col min="9" max="9" width="21.7109375" bestFit="1" customWidth="1"/>
    <col min="12" max="12" width="17.28515625" customWidth="1"/>
  </cols>
  <sheetData>
    <row r="1" spans="2:17" x14ac:dyDescent="0.25">
      <c r="B1" t="s">
        <v>0</v>
      </c>
      <c r="D1" t="s">
        <v>1</v>
      </c>
      <c r="F1" t="s">
        <v>2</v>
      </c>
      <c r="H1" t="s">
        <v>3</v>
      </c>
      <c r="I1" t="s">
        <v>4</v>
      </c>
      <c r="L1" t="s">
        <v>14</v>
      </c>
    </row>
    <row r="2" spans="2:17" x14ac:dyDescent="0.25">
      <c r="B2" s="1" t="s">
        <v>5</v>
      </c>
      <c r="C2" s="1"/>
      <c r="D2" s="1" t="s">
        <v>6</v>
      </c>
      <c r="E2" s="1"/>
      <c r="F2" s="1" t="s">
        <v>7</v>
      </c>
      <c r="G2" s="1"/>
      <c r="H2" s="1" t="s">
        <v>8</v>
      </c>
      <c r="I2" s="1" t="s">
        <v>7</v>
      </c>
      <c r="L2" t="s">
        <v>5</v>
      </c>
      <c r="M2">
        <v>0</v>
      </c>
      <c r="O2" t="s">
        <v>18</v>
      </c>
    </row>
    <row r="3" spans="2:17" x14ac:dyDescent="0.25">
      <c r="B3" s="1" t="s">
        <v>9</v>
      </c>
      <c r="C3" s="1"/>
      <c r="D3" s="1" t="s">
        <v>6</v>
      </c>
      <c r="E3" s="1"/>
      <c r="F3" s="1" t="s">
        <v>7</v>
      </c>
      <c r="G3" s="1"/>
      <c r="H3" s="1" t="s">
        <v>10</v>
      </c>
      <c r="I3" s="1" t="s">
        <v>7</v>
      </c>
      <c r="L3" t="s">
        <v>15</v>
      </c>
      <c r="M3">
        <v>1</v>
      </c>
      <c r="O3" t="s">
        <v>19</v>
      </c>
      <c r="P3">
        <v>4</v>
      </c>
    </row>
    <row r="4" spans="2:17" x14ac:dyDescent="0.25">
      <c r="B4" s="1" t="s">
        <v>11</v>
      </c>
      <c r="C4" s="1"/>
      <c r="D4" s="1" t="s">
        <v>6</v>
      </c>
      <c r="E4" s="1"/>
      <c r="F4" s="1" t="s">
        <v>7</v>
      </c>
      <c r="G4" s="1"/>
      <c r="H4" s="1" t="s">
        <v>8</v>
      </c>
      <c r="I4" s="1" t="s">
        <v>7</v>
      </c>
      <c r="L4" t="s">
        <v>16</v>
      </c>
      <c r="M4">
        <v>2</v>
      </c>
      <c r="O4" t="s">
        <v>20</v>
      </c>
      <c r="P4">
        <v>6</v>
      </c>
    </row>
    <row r="5" spans="2:17" x14ac:dyDescent="0.25">
      <c r="B5" s="2" t="s">
        <v>11</v>
      </c>
      <c r="C5" s="2"/>
      <c r="D5" s="2" t="s">
        <v>6</v>
      </c>
      <c r="E5" s="2"/>
      <c r="F5" s="2" t="s">
        <v>7</v>
      </c>
      <c r="G5" s="2"/>
      <c r="H5" s="2" t="s">
        <v>10</v>
      </c>
      <c r="I5" s="2" t="s">
        <v>12</v>
      </c>
      <c r="O5" t="s">
        <v>21</v>
      </c>
      <c r="P5" s="6">
        <f xml:space="preserve"> -(P3/(P3+P4) * LOG(P3/(P3+P4),2)) -(P4/(P3+P4) * LOG(P4/(P3+P4),2))</f>
        <v>0.97095059445466858</v>
      </c>
      <c r="Q5" s="3" t="s">
        <v>51</v>
      </c>
    </row>
    <row r="6" spans="2:17" x14ac:dyDescent="0.25">
      <c r="B6" s="2" t="s">
        <v>9</v>
      </c>
      <c r="C6" s="2"/>
      <c r="D6" s="2" t="s">
        <v>6</v>
      </c>
      <c r="E6" s="2"/>
      <c r="F6" s="2" t="s">
        <v>12</v>
      </c>
      <c r="G6" s="2"/>
      <c r="H6" s="2" t="s">
        <v>10</v>
      </c>
      <c r="I6" s="2" t="s">
        <v>12</v>
      </c>
      <c r="L6" t="s">
        <v>6</v>
      </c>
      <c r="M6">
        <v>0</v>
      </c>
    </row>
    <row r="7" spans="2:17" x14ac:dyDescent="0.25">
      <c r="B7" s="2" t="s">
        <v>5</v>
      </c>
      <c r="C7" s="2"/>
      <c r="D7" s="2" t="s">
        <v>6</v>
      </c>
      <c r="E7" s="2"/>
      <c r="F7" s="2" t="s">
        <v>12</v>
      </c>
      <c r="G7" s="2"/>
      <c r="H7" s="2" t="s">
        <v>10</v>
      </c>
      <c r="I7" s="2" t="s">
        <v>12</v>
      </c>
      <c r="L7" t="s">
        <v>13</v>
      </c>
      <c r="M7">
        <v>1</v>
      </c>
    </row>
    <row r="8" spans="2:17" x14ac:dyDescent="0.25">
      <c r="B8" s="1" t="s">
        <v>5</v>
      </c>
      <c r="C8" s="1"/>
      <c r="D8" s="1" t="s">
        <v>13</v>
      </c>
      <c r="E8" s="1"/>
      <c r="F8" s="1" t="s">
        <v>7</v>
      </c>
      <c r="G8" s="1"/>
      <c r="H8" s="1" t="s">
        <v>8</v>
      </c>
      <c r="I8" s="1" t="s">
        <v>7</v>
      </c>
    </row>
    <row r="9" spans="2:17" x14ac:dyDescent="0.25">
      <c r="B9" s="1" t="s">
        <v>11</v>
      </c>
      <c r="C9" s="1"/>
      <c r="D9" s="1" t="s">
        <v>6</v>
      </c>
      <c r="E9" s="1"/>
      <c r="F9" s="1" t="s">
        <v>12</v>
      </c>
      <c r="G9" s="1"/>
      <c r="H9" s="1" t="s">
        <v>8</v>
      </c>
      <c r="I9" s="1" t="s">
        <v>7</v>
      </c>
      <c r="L9" t="s">
        <v>10</v>
      </c>
      <c r="M9">
        <v>0</v>
      </c>
    </row>
    <row r="10" spans="2:17" x14ac:dyDescent="0.25">
      <c r="B10" s="1" t="s">
        <v>9</v>
      </c>
      <c r="C10" s="1"/>
      <c r="D10" s="1" t="s">
        <v>13</v>
      </c>
      <c r="E10" s="1"/>
      <c r="F10" s="1" t="s">
        <v>7</v>
      </c>
      <c r="G10" s="1"/>
      <c r="H10" s="1" t="s">
        <v>8</v>
      </c>
      <c r="I10" s="1" t="s">
        <v>7</v>
      </c>
      <c r="L10" t="s">
        <v>8</v>
      </c>
      <c r="M10">
        <v>1</v>
      </c>
    </row>
    <row r="11" spans="2:17" x14ac:dyDescent="0.25">
      <c r="B11" s="2" t="s">
        <v>5</v>
      </c>
      <c r="C11" s="2"/>
      <c r="D11" s="2" t="s">
        <v>6</v>
      </c>
      <c r="E11" s="2"/>
      <c r="F11" s="2" t="s">
        <v>12</v>
      </c>
      <c r="G11" s="2"/>
      <c r="H11" s="2" t="s">
        <v>8</v>
      </c>
      <c r="I11" s="2" t="s">
        <v>12</v>
      </c>
    </row>
    <row r="12" spans="2:17" x14ac:dyDescent="0.25">
      <c r="L12" t="s">
        <v>7</v>
      </c>
      <c r="M12">
        <v>0</v>
      </c>
    </row>
    <row r="13" spans="2:17" x14ac:dyDescent="0.25">
      <c r="L13" t="s">
        <v>12</v>
      </c>
      <c r="M13">
        <v>1</v>
      </c>
    </row>
    <row r="14" spans="2:17" x14ac:dyDescent="0.25">
      <c r="B14">
        <f>IF(B2="Young",0,IF(B2="Presbyopic",1,2))</f>
        <v>0</v>
      </c>
      <c r="D14">
        <f>IF(D2="Myope",0,1)</f>
        <v>0</v>
      </c>
      <c r="F14">
        <f>IF(F2 = "No", 0, 1)</f>
        <v>0</v>
      </c>
      <c r="H14">
        <f>IF(H2 = "Normal", 0, 1)</f>
        <v>1</v>
      </c>
      <c r="I14">
        <f>IF(I2="No",0,1)</f>
        <v>0</v>
      </c>
    </row>
    <row r="15" spans="2:17" x14ac:dyDescent="0.25">
      <c r="B15">
        <f>IF(B3="Young",0,IF(B3="Presbyopic",1,2))</f>
        <v>1</v>
      </c>
      <c r="D15">
        <f>IF(D3="Myope",0,1)</f>
        <v>0</v>
      </c>
      <c r="F15">
        <f>IF(F3 = "No", 0, 1)</f>
        <v>0</v>
      </c>
      <c r="H15">
        <f>IF(H3 = "Normal", 0, 1)</f>
        <v>0</v>
      </c>
      <c r="I15">
        <f>IF(I3="No",0,1)</f>
        <v>0</v>
      </c>
    </row>
    <row r="16" spans="2:17" x14ac:dyDescent="0.25">
      <c r="B16">
        <f>IF(B4="Young",0,IF(B4="Presbyopic",1,2))</f>
        <v>2</v>
      </c>
      <c r="D16">
        <f>IF(D4="Myope",0,1)</f>
        <v>0</v>
      </c>
      <c r="F16">
        <f>IF(F4 = "No", 0, 1)</f>
        <v>0</v>
      </c>
      <c r="H16">
        <f>IF(H4 = "Normal", 0, 1)</f>
        <v>1</v>
      </c>
      <c r="I16">
        <f>IF(I4="No",0,1)</f>
        <v>0</v>
      </c>
    </row>
    <row r="17" spans="2:18" x14ac:dyDescent="0.25">
      <c r="B17">
        <f>IF(B5="Young",0,IF(B5="Presbyopic",1,2))</f>
        <v>2</v>
      </c>
      <c r="D17">
        <f>IF(D5="Myope",0,1)</f>
        <v>0</v>
      </c>
      <c r="F17">
        <f>IF(F5 = "No", 0, 1)</f>
        <v>0</v>
      </c>
      <c r="H17">
        <f>IF(H5 = "Normal", 0, 1)</f>
        <v>0</v>
      </c>
      <c r="I17">
        <f>IF(I5="No",0,1)</f>
        <v>1</v>
      </c>
    </row>
    <row r="18" spans="2:18" x14ac:dyDescent="0.25">
      <c r="B18">
        <f>IF(B6="Young",0,IF(B6="Presbyopic",1,2))</f>
        <v>1</v>
      </c>
      <c r="D18">
        <f>IF(D6="Myope",0,1)</f>
        <v>0</v>
      </c>
      <c r="F18">
        <f>IF(F6 = "No", 0, 1)</f>
        <v>1</v>
      </c>
      <c r="H18">
        <f>IF(H6 = "Normal", 0, 1)</f>
        <v>0</v>
      </c>
      <c r="I18">
        <f>IF(I6="No",0,1)</f>
        <v>1</v>
      </c>
    </row>
    <row r="19" spans="2:18" x14ac:dyDescent="0.25">
      <c r="B19">
        <f>IF(B7="Young",0,IF(B7="Presbyopic",1,2))</f>
        <v>0</v>
      </c>
      <c r="D19">
        <f>IF(D7="Myope",0,1)</f>
        <v>0</v>
      </c>
      <c r="F19">
        <f>IF(F7 = "No", 0, 1)</f>
        <v>1</v>
      </c>
      <c r="H19">
        <f>IF(H7 = "Normal", 0, 1)</f>
        <v>0</v>
      </c>
      <c r="I19">
        <f>IF(I7="No",0,1)</f>
        <v>1</v>
      </c>
    </row>
    <row r="20" spans="2:18" x14ac:dyDescent="0.25">
      <c r="B20">
        <f>IF(B8="Young",0,IF(B8="Presbyopic",1,2))</f>
        <v>0</v>
      </c>
      <c r="D20">
        <f>IF(D8="Myope",0,1)</f>
        <v>1</v>
      </c>
      <c r="F20">
        <f>IF(F8 = "No", 0, 1)</f>
        <v>0</v>
      </c>
      <c r="H20">
        <f>IF(H8 = "Normal", 0, 1)</f>
        <v>1</v>
      </c>
      <c r="I20">
        <f>IF(I8="No",0,1)</f>
        <v>0</v>
      </c>
    </row>
    <row r="21" spans="2:18" x14ac:dyDescent="0.25">
      <c r="B21">
        <f>IF(B9="Young",0,IF(B9="Presbyopic",1,2))</f>
        <v>2</v>
      </c>
      <c r="D21">
        <f>IF(D9="Myope",0,1)</f>
        <v>0</v>
      </c>
      <c r="F21">
        <f>IF(F9 = "No", 0, 1)</f>
        <v>1</v>
      </c>
      <c r="H21">
        <f>IF(H9 = "Normal", 0, 1)</f>
        <v>1</v>
      </c>
      <c r="I21">
        <f>IF(I9="No",0,1)</f>
        <v>0</v>
      </c>
    </row>
    <row r="22" spans="2:18" x14ac:dyDescent="0.25">
      <c r="B22">
        <f>IF(B10="Young",0,IF(B10="Presbyopic",1,2))</f>
        <v>1</v>
      </c>
      <c r="D22">
        <f>IF(D10="Myope",0,1)</f>
        <v>1</v>
      </c>
      <c r="F22">
        <f>IF(F10 = "No", 0, 1)</f>
        <v>0</v>
      </c>
      <c r="H22">
        <f>IF(H10 = "Normal", 0, 1)</f>
        <v>1</v>
      </c>
      <c r="I22">
        <f>IF(I10="No",0,1)</f>
        <v>0</v>
      </c>
    </row>
    <row r="23" spans="2:18" x14ac:dyDescent="0.25">
      <c r="B23">
        <f>IF(B11="Young",0,IF(B11="Presbyopic",1,2))</f>
        <v>0</v>
      </c>
      <c r="D23">
        <f>IF(D11="Myope",0,1)</f>
        <v>0</v>
      </c>
      <c r="F23">
        <f>IF(F11 = "No", 0, 1)</f>
        <v>1</v>
      </c>
      <c r="H23">
        <f>IF(H11 = "Normal", 0, 1)</f>
        <v>1</v>
      </c>
      <c r="I23">
        <f>IF(I11="No",0,1)</f>
        <v>1</v>
      </c>
    </row>
    <row r="25" spans="2:18" x14ac:dyDescent="0.25">
      <c r="K25" s="8" t="s">
        <v>17</v>
      </c>
    </row>
    <row r="26" spans="2:18" x14ac:dyDescent="0.25">
      <c r="K26" s="10" t="s">
        <v>44</v>
      </c>
      <c r="L26" s="10"/>
      <c r="M26" s="10" t="s">
        <v>45</v>
      </c>
      <c r="N26" s="10"/>
      <c r="O26" s="10" t="s">
        <v>46</v>
      </c>
      <c r="P26" s="10"/>
      <c r="Q26" s="10" t="s">
        <v>47</v>
      </c>
      <c r="R26" s="10"/>
    </row>
    <row r="27" spans="2:18" x14ac:dyDescent="0.25">
      <c r="B27" t="s">
        <v>0</v>
      </c>
      <c r="D27" t="s">
        <v>1</v>
      </c>
      <c r="F27" t="s">
        <v>2</v>
      </c>
      <c r="H27" t="s">
        <v>3</v>
      </c>
      <c r="I27" t="s">
        <v>4</v>
      </c>
      <c r="K27" s="4" t="s">
        <v>22</v>
      </c>
      <c r="L27" s="5">
        <v>4</v>
      </c>
      <c r="M27" s="4" t="s">
        <v>22</v>
      </c>
      <c r="N27" s="5">
        <v>4</v>
      </c>
      <c r="O27" s="4" t="s">
        <v>22</v>
      </c>
      <c r="P27" s="5">
        <v>4</v>
      </c>
      <c r="Q27" s="4" t="s">
        <v>22</v>
      </c>
      <c r="R27" s="5">
        <v>4</v>
      </c>
    </row>
    <row r="28" spans="2:18" x14ac:dyDescent="0.25">
      <c r="B28" s="1" t="s">
        <v>5</v>
      </c>
      <c r="C28" s="1"/>
      <c r="D28" s="1" t="s">
        <v>6</v>
      </c>
      <c r="E28" s="1"/>
      <c r="F28" s="1" t="s">
        <v>7</v>
      </c>
      <c r="G28" s="1"/>
      <c r="H28" s="1" t="s">
        <v>8</v>
      </c>
      <c r="I28" s="1" t="s">
        <v>7</v>
      </c>
      <c r="K28" s="4" t="s">
        <v>23</v>
      </c>
      <c r="L28" s="5">
        <v>6</v>
      </c>
      <c r="M28" s="4" t="s">
        <v>23</v>
      </c>
      <c r="N28" s="5">
        <v>6</v>
      </c>
      <c r="O28" s="4" t="s">
        <v>23</v>
      </c>
      <c r="P28" s="5">
        <v>6</v>
      </c>
      <c r="Q28" s="4" t="s">
        <v>23</v>
      </c>
      <c r="R28" s="5">
        <v>6</v>
      </c>
    </row>
    <row r="29" spans="2:18" x14ac:dyDescent="0.25">
      <c r="B29" s="1" t="s">
        <v>9</v>
      </c>
      <c r="C29" s="1"/>
      <c r="D29" s="1" t="s">
        <v>6</v>
      </c>
      <c r="E29" s="1"/>
      <c r="F29" s="1" t="s">
        <v>7</v>
      </c>
      <c r="G29" s="1"/>
      <c r="H29" s="1" t="s">
        <v>10</v>
      </c>
      <c r="I29" s="1" t="s">
        <v>7</v>
      </c>
      <c r="K29" s="4" t="s">
        <v>24</v>
      </c>
      <c r="L29" s="6">
        <f xml:space="preserve"> -(L27/(L27+L28) * LOG(L27/(L27+L28),2)) -(L28/(L27+L28) * LOG(L28/(L27+L28),2))</f>
        <v>0.97095059445466858</v>
      </c>
      <c r="M29" s="4" t="s">
        <v>24</v>
      </c>
      <c r="N29" s="6">
        <f xml:space="preserve"> -(N27/(N27+N28) * LOG(N27/(N27+N28),2)) -(N28/(N27+N28) * LOG(N28/(N27+N28),2))</f>
        <v>0.97095059445466858</v>
      </c>
      <c r="O29" s="4" t="s">
        <v>24</v>
      </c>
      <c r="P29" s="6">
        <f xml:space="preserve"> -(P27/(P27+P28) * LOG(P27/(P27+P28),2)) -(P28/(P27+P28) * LOG(P28/(P27+P28),2))</f>
        <v>0.97095059445466858</v>
      </c>
      <c r="Q29" s="4" t="s">
        <v>24</v>
      </c>
      <c r="R29" s="6">
        <f xml:space="preserve"> -(R27/(R27+R28) * LOG(R27/(R27+R28),2)) -(R28/(R27+R28) * LOG(R28/(R27+R28),2))</f>
        <v>0.97095059445466858</v>
      </c>
    </row>
    <row r="30" spans="2:18" x14ac:dyDescent="0.25">
      <c r="B30" s="1" t="s">
        <v>11</v>
      </c>
      <c r="C30" s="1"/>
      <c r="D30" s="1" t="s">
        <v>6</v>
      </c>
      <c r="E30" s="1"/>
      <c r="F30" s="1" t="s">
        <v>7</v>
      </c>
      <c r="G30" s="1"/>
      <c r="H30" s="1" t="s">
        <v>8</v>
      </c>
      <c r="I30" s="1" t="s">
        <v>7</v>
      </c>
      <c r="K30" s="4"/>
      <c r="L30" s="5"/>
      <c r="M30" s="4"/>
      <c r="N30" s="5"/>
      <c r="O30" s="4"/>
      <c r="P30" s="5"/>
      <c r="Q30" s="4"/>
      <c r="R30" s="5"/>
    </row>
    <row r="31" spans="2:18" x14ac:dyDescent="0.25">
      <c r="B31" s="2" t="s">
        <v>11</v>
      </c>
      <c r="C31" s="2"/>
      <c r="D31" s="2" t="s">
        <v>6</v>
      </c>
      <c r="E31" s="2"/>
      <c r="F31" s="2" t="s">
        <v>7</v>
      </c>
      <c r="G31" s="2"/>
      <c r="H31" s="2" t="s">
        <v>10</v>
      </c>
      <c r="I31" s="2" t="s">
        <v>12</v>
      </c>
      <c r="K31" s="4" t="s">
        <v>25</v>
      </c>
      <c r="L31" s="5">
        <v>2</v>
      </c>
      <c r="M31" s="4" t="s">
        <v>32</v>
      </c>
      <c r="N31" s="5">
        <v>4</v>
      </c>
      <c r="O31" s="4" t="s">
        <v>38</v>
      </c>
      <c r="P31" s="5">
        <v>1</v>
      </c>
      <c r="Q31" s="4" t="s">
        <v>40</v>
      </c>
      <c r="R31" s="5">
        <v>3</v>
      </c>
    </row>
    <row r="32" spans="2:18" x14ac:dyDescent="0.25">
      <c r="B32" s="2" t="s">
        <v>9</v>
      </c>
      <c r="C32" s="2"/>
      <c r="D32" s="2" t="s">
        <v>6</v>
      </c>
      <c r="E32" s="2"/>
      <c r="F32" s="2" t="s">
        <v>12</v>
      </c>
      <c r="G32" s="2"/>
      <c r="H32" s="2" t="s">
        <v>10</v>
      </c>
      <c r="I32" s="2" t="s">
        <v>12</v>
      </c>
      <c r="K32" s="4" t="s">
        <v>26</v>
      </c>
      <c r="L32" s="5">
        <v>2</v>
      </c>
      <c r="M32" s="4" t="s">
        <v>33</v>
      </c>
      <c r="N32" s="5">
        <v>4</v>
      </c>
      <c r="O32" s="4" t="s">
        <v>39</v>
      </c>
      <c r="P32" s="5">
        <v>5</v>
      </c>
      <c r="Q32" s="4" t="s">
        <v>41</v>
      </c>
      <c r="R32" s="5">
        <v>1</v>
      </c>
    </row>
    <row r="33" spans="2:18" x14ac:dyDescent="0.25">
      <c r="B33" s="2" t="s">
        <v>5</v>
      </c>
      <c r="C33" s="2"/>
      <c r="D33" s="2" t="s">
        <v>6</v>
      </c>
      <c r="E33" s="2"/>
      <c r="F33" s="2" t="s">
        <v>12</v>
      </c>
      <c r="G33" s="2"/>
      <c r="H33" s="2" t="s">
        <v>10</v>
      </c>
      <c r="I33" s="2" t="s">
        <v>12</v>
      </c>
      <c r="K33" s="4" t="s">
        <v>24</v>
      </c>
      <c r="L33" s="6">
        <f xml:space="preserve"> -(L31/(L31+L32) * LOG(L31/(L31+L32),2)) -(L32/(L31+L32) * LOG(L32/(L31+L32),2))</f>
        <v>1</v>
      </c>
      <c r="M33" s="4" t="s">
        <v>24</v>
      </c>
      <c r="N33" s="6">
        <f xml:space="preserve"> -(N31/(N31+N32) * LOG(N31/(N31+N32),2)) -(N32/(N31+N32) * LOG(N32/(N31+N32),2))</f>
        <v>1</v>
      </c>
      <c r="O33" s="4" t="s">
        <v>24</v>
      </c>
      <c r="P33" s="6">
        <f xml:space="preserve"> -(P31/(P31+P32) * LOG(P31/(P31+P32),2)) -(P32/(P31+P32) * LOG(P32/(P31+P32),2))</f>
        <v>0.65002242164835411</v>
      </c>
      <c r="Q33" s="4" t="s">
        <v>24</v>
      </c>
      <c r="R33" s="6">
        <f xml:space="preserve"> -(R31/(R31+R32) * LOG(R31/(R31+R32),2)) -(R32/(R31+R32) * LOG(R32/(R31+R32),2))</f>
        <v>0.81127812445913283</v>
      </c>
    </row>
    <row r="34" spans="2:18" x14ac:dyDescent="0.25">
      <c r="B34" s="1" t="s">
        <v>5</v>
      </c>
      <c r="C34" s="1"/>
      <c r="D34" s="1" t="s">
        <v>13</v>
      </c>
      <c r="E34" s="1"/>
      <c r="F34" s="1" t="s">
        <v>7</v>
      </c>
      <c r="G34" s="1"/>
      <c r="H34" s="1" t="s">
        <v>8</v>
      </c>
      <c r="I34" s="1" t="s">
        <v>7</v>
      </c>
      <c r="K34" s="4"/>
      <c r="L34" s="5"/>
      <c r="M34" s="4"/>
      <c r="N34" s="5"/>
      <c r="O34" s="4"/>
      <c r="P34" s="5"/>
      <c r="Q34" s="4"/>
      <c r="R34" s="5"/>
    </row>
    <row r="35" spans="2:18" x14ac:dyDescent="0.25">
      <c r="B35" s="1" t="s">
        <v>11</v>
      </c>
      <c r="C35" s="1"/>
      <c r="D35" s="1" t="s">
        <v>6</v>
      </c>
      <c r="E35" s="1"/>
      <c r="F35" s="1" t="s">
        <v>12</v>
      </c>
      <c r="G35" s="1"/>
      <c r="H35" s="1" t="s">
        <v>8</v>
      </c>
      <c r="I35" s="1" t="s">
        <v>7</v>
      </c>
      <c r="K35" s="4" t="s">
        <v>27</v>
      </c>
      <c r="L35" s="5">
        <v>1</v>
      </c>
      <c r="M35" s="4" t="s">
        <v>34</v>
      </c>
      <c r="N35" s="5">
        <v>0</v>
      </c>
      <c r="O35" s="4" t="s">
        <v>36</v>
      </c>
      <c r="P35" s="5">
        <v>3</v>
      </c>
      <c r="Q35" s="4" t="s">
        <v>42</v>
      </c>
      <c r="R35" s="5">
        <v>1</v>
      </c>
    </row>
    <row r="36" spans="2:18" x14ac:dyDescent="0.25">
      <c r="B36" s="1" t="s">
        <v>9</v>
      </c>
      <c r="C36" s="1"/>
      <c r="D36" s="1" t="s">
        <v>13</v>
      </c>
      <c r="E36" s="1"/>
      <c r="F36" s="1" t="s">
        <v>7</v>
      </c>
      <c r="G36" s="1"/>
      <c r="H36" s="1" t="s">
        <v>8</v>
      </c>
      <c r="I36" s="1" t="s">
        <v>7</v>
      </c>
      <c r="K36" s="4" t="s">
        <v>28</v>
      </c>
      <c r="L36" s="5">
        <v>2</v>
      </c>
      <c r="M36" s="4" t="s">
        <v>35</v>
      </c>
      <c r="N36" s="5">
        <v>2</v>
      </c>
      <c r="O36" s="4" t="s">
        <v>37</v>
      </c>
      <c r="P36" s="5">
        <v>1</v>
      </c>
      <c r="Q36" s="4" t="s">
        <v>43</v>
      </c>
      <c r="R36" s="5">
        <v>5</v>
      </c>
    </row>
    <row r="37" spans="2:18" x14ac:dyDescent="0.25">
      <c r="B37" s="2" t="s">
        <v>5</v>
      </c>
      <c r="C37" s="2"/>
      <c r="D37" s="2" t="s">
        <v>6</v>
      </c>
      <c r="E37" s="2"/>
      <c r="F37" s="2" t="s">
        <v>12</v>
      </c>
      <c r="G37" s="2"/>
      <c r="H37" s="2" t="s">
        <v>8</v>
      </c>
      <c r="I37" s="2" t="s">
        <v>12</v>
      </c>
      <c r="K37" s="4" t="s">
        <v>24</v>
      </c>
      <c r="L37" s="6">
        <f xml:space="preserve"> -(L35/(L35+L36) * LOG(L35/(L35+L36),2)) -(L36/(L35+L36) * LOG(L36/(L35+L36),2))</f>
        <v>0.91829583405448956</v>
      </c>
      <c r="M37" s="4" t="s">
        <v>24</v>
      </c>
      <c r="N37" s="6">
        <v>0</v>
      </c>
      <c r="O37" s="4" t="s">
        <v>24</v>
      </c>
      <c r="P37" s="6">
        <f xml:space="preserve"> -(P35/(P35+P36) * LOG(P35/(P35+P36),2)) -(P36/(P35+P36) * LOG(P36/(P35+P36),2))</f>
        <v>0.81127812445913283</v>
      </c>
      <c r="Q37" s="4" t="s">
        <v>24</v>
      </c>
      <c r="R37" s="6">
        <f xml:space="preserve"> -(R35/(R35+R36) * LOG(R35/(R35+R36),2)) -(R36/(R35+R36) * LOG(R36/(R35+R36),2))</f>
        <v>0.65002242164835411</v>
      </c>
    </row>
    <row r="38" spans="2:18" x14ac:dyDescent="0.25">
      <c r="K38" s="4"/>
      <c r="L38" s="5"/>
      <c r="M38" s="4"/>
      <c r="N38" s="5"/>
      <c r="O38" s="4"/>
      <c r="P38" s="5"/>
      <c r="Q38" s="4"/>
      <c r="R38" s="5"/>
    </row>
    <row r="39" spans="2:18" x14ac:dyDescent="0.25">
      <c r="K39" s="4" t="s">
        <v>29</v>
      </c>
      <c r="L39" s="5">
        <v>1</v>
      </c>
      <c r="M39" s="4"/>
      <c r="N39" s="5"/>
      <c r="Q39" s="4"/>
      <c r="R39" s="5"/>
    </row>
    <row r="40" spans="2:18" x14ac:dyDescent="0.25">
      <c r="K40" s="4" t="s">
        <v>30</v>
      </c>
      <c r="L40" s="5">
        <v>2</v>
      </c>
      <c r="M40" s="4"/>
      <c r="N40" s="5"/>
      <c r="Q40" s="4"/>
      <c r="R40" s="5"/>
    </row>
    <row r="41" spans="2:18" x14ac:dyDescent="0.25">
      <c r="K41" s="4" t="s">
        <v>24</v>
      </c>
      <c r="L41" s="6">
        <f xml:space="preserve"> -(L39/(L39+L40) * LOG(L39/(L39+L40),2)) -(L40/(L39+L40) * LOG(L40/(L39+L40),2))</f>
        <v>0.91829583405448956</v>
      </c>
      <c r="M41" s="4"/>
      <c r="N41" s="5"/>
      <c r="Q41" s="4"/>
      <c r="R41" s="5"/>
    </row>
    <row r="42" spans="2:18" x14ac:dyDescent="0.25">
      <c r="K42" s="4"/>
      <c r="L42" s="5"/>
      <c r="M42" s="4"/>
      <c r="N42" s="5"/>
      <c r="O42" s="4"/>
      <c r="P42" s="5"/>
      <c r="Q42" s="4"/>
      <c r="R42" s="5"/>
    </row>
    <row r="43" spans="2:18" x14ac:dyDescent="0.25">
      <c r="K43" s="4" t="s">
        <v>31</v>
      </c>
      <c r="L43" s="6">
        <f>L29 - (L31+L32)/(L27+L28)*L33 - (L35+L36)/(L27+L28)*L37 - (L39+L40)/(L27+L28)*L41</f>
        <v>1.9973094021974891E-2</v>
      </c>
      <c r="M43" s="4" t="s">
        <v>31</v>
      </c>
      <c r="N43" s="6">
        <f>N29 - (N31+N32)/(N27+N28)*N33 - (N35+N36)/(N27+N28)*N37</f>
        <v>0.17095059445466854</v>
      </c>
      <c r="O43" s="4" t="s">
        <v>31</v>
      </c>
      <c r="P43" s="7">
        <f>P29 - (P35+P36)/(P27+P28)*P37 - (P31+P32)/(P27+P28)*P33</f>
        <v>0.25642589168200303</v>
      </c>
      <c r="Q43" s="4" t="s">
        <v>31</v>
      </c>
      <c r="R43" s="11">
        <f>R29 - (R31+R32)/(R27+R28)*R33 - (R35+R36)/(R27+R28)*R37</f>
        <v>0.25642589168200303</v>
      </c>
    </row>
    <row r="46" spans="2:18" x14ac:dyDescent="0.25">
      <c r="K46" s="8" t="s">
        <v>50</v>
      </c>
    </row>
    <row r="47" spans="2:18" x14ac:dyDescent="0.25">
      <c r="K47" s="10" t="s">
        <v>44</v>
      </c>
      <c r="L47" s="10"/>
      <c r="M47" s="10" t="s">
        <v>45</v>
      </c>
      <c r="N47" s="10"/>
      <c r="O47" s="10" t="s">
        <v>46</v>
      </c>
      <c r="P47" s="10"/>
      <c r="Q47" s="10" t="s">
        <v>47</v>
      </c>
      <c r="R47" s="10"/>
    </row>
    <row r="48" spans="2:18" x14ac:dyDescent="0.25">
      <c r="B48" t="s">
        <v>0</v>
      </c>
      <c r="D48" t="s">
        <v>1</v>
      </c>
      <c r="F48" t="s">
        <v>2</v>
      </c>
      <c r="H48" t="s">
        <v>3</v>
      </c>
      <c r="I48" t="s">
        <v>4</v>
      </c>
      <c r="K48" s="4" t="s">
        <v>22</v>
      </c>
      <c r="L48" s="5">
        <v>1</v>
      </c>
      <c r="M48" s="4" t="s">
        <v>22</v>
      </c>
      <c r="N48" s="5">
        <v>1</v>
      </c>
      <c r="O48" s="4"/>
      <c r="P48" s="5"/>
      <c r="Q48" s="4" t="s">
        <v>22</v>
      </c>
      <c r="R48" s="5">
        <v>1</v>
      </c>
    </row>
    <row r="49" spans="2:18" x14ac:dyDescent="0.25">
      <c r="B49" s="1" t="s">
        <v>5</v>
      </c>
      <c r="C49" s="1"/>
      <c r="D49" s="1" t="s">
        <v>6</v>
      </c>
      <c r="E49" s="1"/>
      <c r="F49" s="1" t="s">
        <v>7</v>
      </c>
      <c r="G49" s="1"/>
      <c r="H49" s="1" t="s">
        <v>8</v>
      </c>
      <c r="I49" s="1" t="s">
        <v>7</v>
      </c>
      <c r="K49" s="4" t="s">
        <v>23</v>
      </c>
      <c r="L49" s="5">
        <v>5</v>
      </c>
      <c r="M49" s="4" t="s">
        <v>23</v>
      </c>
      <c r="N49" s="5">
        <v>5</v>
      </c>
      <c r="O49" s="4"/>
      <c r="Q49" s="4" t="s">
        <v>23</v>
      </c>
      <c r="R49" s="5">
        <v>5</v>
      </c>
    </row>
    <row r="50" spans="2:18" x14ac:dyDescent="0.25">
      <c r="B50" s="1" t="s">
        <v>9</v>
      </c>
      <c r="C50" s="1"/>
      <c r="D50" s="1" t="s">
        <v>6</v>
      </c>
      <c r="E50" s="1"/>
      <c r="F50" s="1" t="s">
        <v>7</v>
      </c>
      <c r="G50" s="1"/>
      <c r="H50" s="1" t="s">
        <v>10</v>
      </c>
      <c r="I50" s="1" t="s">
        <v>7</v>
      </c>
      <c r="K50" s="4" t="s">
        <v>24</v>
      </c>
      <c r="L50" s="6">
        <f xml:space="preserve"> -(L48/(L48+L49) * LOG(L48/(L48+L49),2)) -(L49/(L48+L49) * LOG(L49/(L48+L49),2))</f>
        <v>0.65002242164835411</v>
      </c>
      <c r="M50" s="4" t="s">
        <v>24</v>
      </c>
      <c r="N50" s="6">
        <f xml:space="preserve"> -(N48/(N48+N49) * LOG(N48/(N48+N49),2)) -(N49/(N48+N49) * LOG(N49/(N48+N49),2))</f>
        <v>0.65002242164835411</v>
      </c>
      <c r="O50" s="4"/>
      <c r="Q50" s="4" t="s">
        <v>24</v>
      </c>
      <c r="R50" s="6">
        <f xml:space="preserve"> -(R48/(R48+R49) * LOG(R48/(R48+R49),2)) -(R49/(R48+R49) * LOG(R49/(R48+R49),2))</f>
        <v>0.65002242164835411</v>
      </c>
    </row>
    <row r="51" spans="2:18" x14ac:dyDescent="0.25">
      <c r="B51" s="1" t="s">
        <v>11</v>
      </c>
      <c r="C51" s="1"/>
      <c r="D51" s="1" t="s">
        <v>6</v>
      </c>
      <c r="E51" s="1"/>
      <c r="F51" s="1" t="s">
        <v>7</v>
      </c>
      <c r="G51" s="1"/>
      <c r="H51" s="1" t="s">
        <v>8</v>
      </c>
      <c r="I51" s="1" t="s">
        <v>7</v>
      </c>
      <c r="K51" s="4"/>
      <c r="L51" s="5"/>
      <c r="M51" s="4"/>
      <c r="N51" s="5"/>
      <c r="O51" s="4"/>
      <c r="Q51" s="4"/>
      <c r="R51" s="5"/>
    </row>
    <row r="52" spans="2:18" x14ac:dyDescent="0.25">
      <c r="B52" s="2" t="s">
        <v>11</v>
      </c>
      <c r="C52" s="2"/>
      <c r="D52" s="2" t="s">
        <v>6</v>
      </c>
      <c r="E52" s="2"/>
      <c r="F52" s="2" t="s">
        <v>7</v>
      </c>
      <c r="G52" s="2"/>
      <c r="H52" s="2" t="s">
        <v>10</v>
      </c>
      <c r="I52" s="2" t="s">
        <v>12</v>
      </c>
      <c r="K52" s="4" t="s">
        <v>25</v>
      </c>
      <c r="L52" s="5">
        <v>0</v>
      </c>
      <c r="M52" s="4" t="s">
        <v>32</v>
      </c>
      <c r="N52" s="5">
        <v>1</v>
      </c>
      <c r="O52" s="4"/>
      <c r="Q52" s="4" t="s">
        <v>40</v>
      </c>
      <c r="R52" s="5">
        <v>1</v>
      </c>
    </row>
    <row r="53" spans="2:18" x14ac:dyDescent="0.25">
      <c r="B53" s="9" t="s">
        <v>9</v>
      </c>
      <c r="C53" s="9"/>
      <c r="D53" s="9" t="s">
        <v>6</v>
      </c>
      <c r="E53" s="9"/>
      <c r="F53" s="9" t="s">
        <v>12</v>
      </c>
      <c r="G53" s="9"/>
      <c r="H53" s="9" t="s">
        <v>10</v>
      </c>
      <c r="I53" s="9" t="s">
        <v>12</v>
      </c>
      <c r="K53" s="4" t="s">
        <v>26</v>
      </c>
      <c r="L53" s="5">
        <v>2</v>
      </c>
      <c r="M53" s="4" t="s">
        <v>33</v>
      </c>
      <c r="N53" s="5">
        <v>3</v>
      </c>
      <c r="O53" s="4"/>
      <c r="Q53" s="4" t="s">
        <v>41</v>
      </c>
      <c r="R53" s="5">
        <v>1</v>
      </c>
    </row>
    <row r="54" spans="2:18" x14ac:dyDescent="0.25">
      <c r="B54" s="9" t="s">
        <v>5</v>
      </c>
      <c r="C54" s="9"/>
      <c r="D54" s="9" t="s">
        <v>6</v>
      </c>
      <c r="E54" s="9"/>
      <c r="F54" s="9" t="s">
        <v>12</v>
      </c>
      <c r="G54" s="9"/>
      <c r="H54" s="9" t="s">
        <v>10</v>
      </c>
      <c r="I54" s="9" t="s">
        <v>12</v>
      </c>
      <c r="K54" s="4" t="s">
        <v>24</v>
      </c>
      <c r="L54" s="6">
        <v>0</v>
      </c>
      <c r="M54" s="4" t="s">
        <v>24</v>
      </c>
      <c r="N54" s="6">
        <f xml:space="preserve"> -(N52/(N52+N53) * LOG(N52/(N52+N53),2)) -(N53/(N52+N53) * LOG(N53/(N52+N53),2))</f>
        <v>0.81127812445913283</v>
      </c>
      <c r="O54" s="4"/>
      <c r="Q54" s="4" t="s">
        <v>24</v>
      </c>
      <c r="R54" s="6">
        <f xml:space="preserve"> -(R52/(R52+R53) * LOG(R52/(R52+R53),2)) -(R53/(R52+R53) * LOG(R53/(R52+R53),2))</f>
        <v>1</v>
      </c>
    </row>
    <row r="55" spans="2:18" x14ac:dyDescent="0.25">
      <c r="B55" s="1" t="s">
        <v>5</v>
      </c>
      <c r="C55" s="1"/>
      <c r="D55" s="1" t="s">
        <v>13</v>
      </c>
      <c r="E55" s="1"/>
      <c r="F55" s="1" t="s">
        <v>7</v>
      </c>
      <c r="G55" s="1"/>
      <c r="H55" s="1" t="s">
        <v>8</v>
      </c>
      <c r="I55" s="1" t="s">
        <v>7</v>
      </c>
      <c r="K55" s="4"/>
      <c r="L55" s="5"/>
      <c r="M55" s="4"/>
      <c r="N55" s="5"/>
      <c r="O55" s="4"/>
      <c r="Q55" s="4"/>
      <c r="R55" s="5"/>
    </row>
    <row r="56" spans="2:18" x14ac:dyDescent="0.25">
      <c r="B56" s="9" t="s">
        <v>11</v>
      </c>
      <c r="C56" s="9"/>
      <c r="D56" s="9" t="s">
        <v>6</v>
      </c>
      <c r="E56" s="9"/>
      <c r="F56" s="9" t="s">
        <v>12</v>
      </c>
      <c r="G56" s="9"/>
      <c r="H56" s="9" t="s">
        <v>8</v>
      </c>
      <c r="I56" s="9" t="s">
        <v>7</v>
      </c>
      <c r="K56" s="4" t="s">
        <v>27</v>
      </c>
      <c r="L56" s="5">
        <v>0</v>
      </c>
      <c r="M56" s="4" t="s">
        <v>34</v>
      </c>
      <c r="N56" s="5">
        <v>0</v>
      </c>
      <c r="O56" s="4"/>
      <c r="Q56" s="4" t="s">
        <v>42</v>
      </c>
      <c r="R56" s="5">
        <v>0</v>
      </c>
    </row>
    <row r="57" spans="2:18" x14ac:dyDescent="0.25">
      <c r="B57" s="1" t="s">
        <v>9</v>
      </c>
      <c r="C57" s="1"/>
      <c r="D57" s="1" t="s">
        <v>13</v>
      </c>
      <c r="E57" s="1"/>
      <c r="F57" s="1" t="s">
        <v>7</v>
      </c>
      <c r="G57" s="1"/>
      <c r="H57" s="1" t="s">
        <v>8</v>
      </c>
      <c r="I57" s="1" t="s">
        <v>7</v>
      </c>
      <c r="K57" s="4" t="s">
        <v>28</v>
      </c>
      <c r="L57" s="5">
        <v>2</v>
      </c>
      <c r="M57" s="4" t="s">
        <v>35</v>
      </c>
      <c r="N57" s="5">
        <v>2</v>
      </c>
      <c r="O57" s="4"/>
      <c r="Q57" s="4" t="s">
        <v>43</v>
      </c>
      <c r="R57" s="5">
        <v>4</v>
      </c>
    </row>
    <row r="58" spans="2:18" x14ac:dyDescent="0.25">
      <c r="B58" s="9" t="s">
        <v>5</v>
      </c>
      <c r="C58" s="9"/>
      <c r="D58" s="9" t="s">
        <v>6</v>
      </c>
      <c r="E58" s="9"/>
      <c r="F58" s="9" t="s">
        <v>12</v>
      </c>
      <c r="G58" s="9"/>
      <c r="H58" s="9" t="s">
        <v>8</v>
      </c>
      <c r="I58" s="9" t="s">
        <v>12</v>
      </c>
      <c r="K58" s="4" t="s">
        <v>24</v>
      </c>
      <c r="L58" s="6">
        <v>0</v>
      </c>
      <c r="M58" s="4" t="s">
        <v>24</v>
      </c>
      <c r="N58" s="6">
        <v>0</v>
      </c>
      <c r="O58" s="4"/>
      <c r="Q58" s="4" t="s">
        <v>24</v>
      </c>
      <c r="R58" s="6">
        <v>0</v>
      </c>
    </row>
    <row r="59" spans="2:18" x14ac:dyDescent="0.25">
      <c r="K59" s="4"/>
      <c r="L59" s="5"/>
      <c r="M59" s="4"/>
      <c r="N59" s="5"/>
      <c r="O59" s="4"/>
      <c r="Q59" s="4"/>
      <c r="R59" s="5"/>
    </row>
    <row r="60" spans="2:18" x14ac:dyDescent="0.25">
      <c r="K60" s="4" t="s">
        <v>29</v>
      </c>
      <c r="L60" s="5">
        <v>1</v>
      </c>
      <c r="M60" s="4"/>
      <c r="N60" s="5"/>
      <c r="Q60" s="4"/>
      <c r="R60" s="5"/>
    </row>
    <row r="61" spans="2:18" x14ac:dyDescent="0.25">
      <c r="K61" s="4" t="s">
        <v>30</v>
      </c>
      <c r="L61" s="5">
        <v>1</v>
      </c>
      <c r="M61" s="4"/>
      <c r="N61" s="5"/>
      <c r="Q61" s="4"/>
      <c r="R61" s="5"/>
    </row>
    <row r="62" spans="2:18" x14ac:dyDescent="0.25">
      <c r="K62" s="4" t="s">
        <v>24</v>
      </c>
      <c r="L62" s="6">
        <f xml:space="preserve"> -(L60/(L60+L61) * LOG(L60/(L60+L61),2)) -(L61/(L60+L61) * LOG(L61/(L60+L61),2))</f>
        <v>1</v>
      </c>
      <c r="M62" s="4"/>
      <c r="N62" s="5"/>
      <c r="Q62" s="4"/>
      <c r="R62" s="5"/>
    </row>
    <row r="63" spans="2:18" x14ac:dyDescent="0.25">
      <c r="K63" s="4"/>
      <c r="L63" s="5"/>
      <c r="M63" s="4"/>
      <c r="N63" s="5"/>
      <c r="O63" s="4"/>
      <c r="Q63" s="4"/>
      <c r="R63" s="5"/>
    </row>
    <row r="64" spans="2:18" x14ac:dyDescent="0.25">
      <c r="K64" s="4" t="s">
        <v>31</v>
      </c>
      <c r="L64" s="7">
        <f>L50 - (L52+L53)/(L48+L49)*L54 - (L56+L57)/(L48+L49)*L58 - (L60+L61)/(L48+L49)*L62</f>
        <v>0.31668908831502079</v>
      </c>
      <c r="M64" s="4" t="s">
        <v>31</v>
      </c>
      <c r="N64" s="6">
        <f>N50 - (N52+N53)/(N48+N49)*N54 - (N56+N57)/(N48+N49)*N58</f>
        <v>0.10917033867559889</v>
      </c>
      <c r="O64" s="4"/>
      <c r="Q64" s="4" t="s">
        <v>31</v>
      </c>
      <c r="R64" s="11">
        <f>R50 - (R52+R53)/(R48+R49)*R54 - (R56+R57)/(R48+R49)*R58</f>
        <v>0.31668908831502079</v>
      </c>
    </row>
    <row r="67" spans="2:18" x14ac:dyDescent="0.25">
      <c r="K67" s="8" t="s">
        <v>49</v>
      </c>
    </row>
    <row r="68" spans="2:18" x14ac:dyDescent="0.25">
      <c r="K68" s="10" t="s">
        <v>44</v>
      </c>
      <c r="L68" s="10"/>
      <c r="M68" s="10" t="s">
        <v>45</v>
      </c>
      <c r="N68" s="10"/>
      <c r="O68" s="10" t="s">
        <v>46</v>
      </c>
      <c r="P68" s="10"/>
      <c r="Q68" s="10" t="s">
        <v>47</v>
      </c>
      <c r="R68" s="10"/>
    </row>
    <row r="69" spans="2:18" x14ac:dyDescent="0.25">
      <c r="B69" t="s">
        <v>0</v>
      </c>
      <c r="D69" t="s">
        <v>1</v>
      </c>
      <c r="F69" t="s">
        <v>2</v>
      </c>
      <c r="H69" t="s">
        <v>3</v>
      </c>
      <c r="I69" t="s">
        <v>4</v>
      </c>
      <c r="K69" s="4" t="s">
        <v>22</v>
      </c>
      <c r="L69" s="5">
        <v>3</v>
      </c>
      <c r="M69" s="4" t="s">
        <v>22</v>
      </c>
      <c r="N69" s="5">
        <v>3</v>
      </c>
      <c r="O69" s="4"/>
      <c r="P69" s="5"/>
      <c r="Q69" s="4" t="s">
        <v>22</v>
      </c>
      <c r="R69" s="5">
        <v>3</v>
      </c>
    </row>
    <row r="70" spans="2:18" x14ac:dyDescent="0.25">
      <c r="B70" s="9" t="s">
        <v>5</v>
      </c>
      <c r="C70" s="9"/>
      <c r="D70" s="9" t="s">
        <v>6</v>
      </c>
      <c r="E70" s="9"/>
      <c r="F70" s="9" t="s">
        <v>7</v>
      </c>
      <c r="G70" s="9"/>
      <c r="H70" s="9" t="s">
        <v>8</v>
      </c>
      <c r="I70" s="9" t="s">
        <v>7</v>
      </c>
      <c r="K70" s="4" t="s">
        <v>23</v>
      </c>
      <c r="L70" s="5">
        <v>1</v>
      </c>
      <c r="M70" s="4" t="s">
        <v>23</v>
      </c>
      <c r="N70" s="5">
        <v>1</v>
      </c>
      <c r="O70" s="4"/>
      <c r="Q70" s="4" t="s">
        <v>23</v>
      </c>
      <c r="R70" s="5">
        <v>1</v>
      </c>
    </row>
    <row r="71" spans="2:18" x14ac:dyDescent="0.25">
      <c r="B71" s="9" t="s">
        <v>9</v>
      </c>
      <c r="C71" s="9"/>
      <c r="D71" s="9" t="s">
        <v>6</v>
      </c>
      <c r="E71" s="9"/>
      <c r="F71" s="9" t="s">
        <v>7</v>
      </c>
      <c r="G71" s="9"/>
      <c r="H71" s="9" t="s">
        <v>10</v>
      </c>
      <c r="I71" s="9" t="s">
        <v>7</v>
      </c>
      <c r="K71" s="4" t="s">
        <v>24</v>
      </c>
      <c r="L71" s="6">
        <f xml:space="preserve"> -(L69/(L69+L70) * LOG(L69/(L69+L70),2)) -(L70/(L69+L70) * LOG(L70/(L69+L70),2))</f>
        <v>0.81127812445913283</v>
      </c>
      <c r="M71" s="4" t="s">
        <v>24</v>
      </c>
      <c r="N71" s="6">
        <f xml:space="preserve"> -(N69/(N69+N70) * LOG(N69/(N69+N70),2)) -(N70/(N69+N70) * LOG(N70/(N69+N70),2))</f>
        <v>0.81127812445913283</v>
      </c>
      <c r="O71" s="4"/>
      <c r="Q71" s="4" t="s">
        <v>24</v>
      </c>
      <c r="R71" s="6">
        <f xml:space="preserve"> -(R69/(R69+R70) * LOG(R69/(R69+R70),2)) -(R70/(R69+R70) * LOG(R70/(R69+R70),2))</f>
        <v>0.81127812445913283</v>
      </c>
    </row>
    <row r="72" spans="2:18" x14ac:dyDescent="0.25">
      <c r="B72" s="9" t="s">
        <v>11</v>
      </c>
      <c r="C72" s="9"/>
      <c r="D72" s="9" t="s">
        <v>6</v>
      </c>
      <c r="E72" s="9"/>
      <c r="F72" s="9" t="s">
        <v>7</v>
      </c>
      <c r="G72" s="9"/>
      <c r="H72" s="9" t="s">
        <v>8</v>
      </c>
      <c r="I72" s="9" t="s">
        <v>7</v>
      </c>
      <c r="K72" s="4"/>
      <c r="L72" s="5"/>
      <c r="M72" s="4"/>
      <c r="N72" s="5"/>
      <c r="O72" s="4"/>
      <c r="Q72" s="4"/>
      <c r="R72" s="5"/>
    </row>
    <row r="73" spans="2:18" x14ac:dyDescent="0.25">
      <c r="B73" s="9" t="s">
        <v>11</v>
      </c>
      <c r="C73" s="9"/>
      <c r="D73" s="9" t="s">
        <v>6</v>
      </c>
      <c r="E73" s="9"/>
      <c r="F73" s="9" t="s">
        <v>7</v>
      </c>
      <c r="G73" s="9"/>
      <c r="H73" s="9" t="s">
        <v>10</v>
      </c>
      <c r="I73" s="9" t="s">
        <v>12</v>
      </c>
      <c r="K73" s="4" t="s">
        <v>25</v>
      </c>
      <c r="L73" s="5">
        <v>2</v>
      </c>
      <c r="M73" s="4" t="s">
        <v>32</v>
      </c>
      <c r="N73" s="5">
        <v>3</v>
      </c>
      <c r="O73" s="4"/>
      <c r="Q73" s="4" t="s">
        <v>40</v>
      </c>
      <c r="R73" s="5">
        <v>2</v>
      </c>
    </row>
    <row r="74" spans="2:18" x14ac:dyDescent="0.25">
      <c r="B74" s="2" t="s">
        <v>9</v>
      </c>
      <c r="C74" s="2"/>
      <c r="D74" s="2" t="s">
        <v>6</v>
      </c>
      <c r="E74" s="2"/>
      <c r="F74" s="2" t="s">
        <v>12</v>
      </c>
      <c r="G74" s="2"/>
      <c r="H74" s="2" t="s">
        <v>10</v>
      </c>
      <c r="I74" s="2" t="s">
        <v>12</v>
      </c>
      <c r="K74" s="4" t="s">
        <v>26</v>
      </c>
      <c r="L74" s="5">
        <v>0</v>
      </c>
      <c r="M74" s="4" t="s">
        <v>33</v>
      </c>
      <c r="N74" s="5">
        <v>1</v>
      </c>
      <c r="O74" s="4"/>
      <c r="Q74" s="4" t="s">
        <v>41</v>
      </c>
      <c r="R74" s="5">
        <v>0</v>
      </c>
    </row>
    <row r="75" spans="2:18" x14ac:dyDescent="0.25">
      <c r="B75" s="2" t="s">
        <v>5</v>
      </c>
      <c r="C75" s="2"/>
      <c r="D75" s="2" t="s">
        <v>6</v>
      </c>
      <c r="E75" s="2"/>
      <c r="F75" s="2" t="s">
        <v>12</v>
      </c>
      <c r="G75" s="2"/>
      <c r="H75" s="2" t="s">
        <v>10</v>
      </c>
      <c r="I75" s="2" t="s">
        <v>12</v>
      </c>
      <c r="K75" s="4" t="s">
        <v>24</v>
      </c>
      <c r="L75" s="6">
        <v>0</v>
      </c>
      <c r="M75" s="4" t="s">
        <v>24</v>
      </c>
      <c r="N75" s="6">
        <f xml:space="preserve"> -(N73/(N73+N74) * LOG(N73/(N73+N74),2)) -(N74/(N73+N74) * LOG(N74/(N73+N74),2))</f>
        <v>0.81127812445913283</v>
      </c>
      <c r="O75" s="4"/>
      <c r="Q75" s="4" t="s">
        <v>24</v>
      </c>
      <c r="R75" s="6">
        <v>0</v>
      </c>
    </row>
    <row r="76" spans="2:18" x14ac:dyDescent="0.25">
      <c r="B76" s="9" t="s">
        <v>5</v>
      </c>
      <c r="C76" s="9"/>
      <c r="D76" s="9" t="s">
        <v>13</v>
      </c>
      <c r="E76" s="9"/>
      <c r="F76" s="9" t="s">
        <v>7</v>
      </c>
      <c r="G76" s="9"/>
      <c r="H76" s="9" t="s">
        <v>8</v>
      </c>
      <c r="I76" s="9" t="s">
        <v>7</v>
      </c>
      <c r="K76" s="4"/>
      <c r="L76" s="5"/>
      <c r="M76" s="4"/>
      <c r="N76" s="5"/>
      <c r="O76" s="4"/>
      <c r="Q76" s="4"/>
      <c r="R76" s="5"/>
    </row>
    <row r="77" spans="2:18" x14ac:dyDescent="0.25">
      <c r="B77" s="1" t="s">
        <v>11</v>
      </c>
      <c r="C77" s="1"/>
      <c r="D77" s="1" t="s">
        <v>6</v>
      </c>
      <c r="E77" s="1"/>
      <c r="F77" s="1" t="s">
        <v>12</v>
      </c>
      <c r="G77" s="1"/>
      <c r="H77" s="1" t="s">
        <v>8</v>
      </c>
      <c r="I77" s="1" t="s">
        <v>7</v>
      </c>
      <c r="K77" s="4" t="s">
        <v>27</v>
      </c>
      <c r="L77" s="5">
        <v>1</v>
      </c>
      <c r="M77" s="4" t="s">
        <v>34</v>
      </c>
      <c r="N77" s="5">
        <v>0</v>
      </c>
      <c r="O77" s="4"/>
      <c r="Q77" s="4" t="s">
        <v>42</v>
      </c>
      <c r="R77" s="5">
        <v>1</v>
      </c>
    </row>
    <row r="78" spans="2:18" x14ac:dyDescent="0.25">
      <c r="B78" s="9" t="s">
        <v>9</v>
      </c>
      <c r="C78" s="9"/>
      <c r="D78" s="9" t="s">
        <v>13</v>
      </c>
      <c r="E78" s="9"/>
      <c r="F78" s="9" t="s">
        <v>7</v>
      </c>
      <c r="G78" s="9"/>
      <c r="H78" s="9" t="s">
        <v>8</v>
      </c>
      <c r="I78" s="9" t="s">
        <v>7</v>
      </c>
      <c r="K78" s="4" t="s">
        <v>28</v>
      </c>
      <c r="L78" s="5">
        <v>0</v>
      </c>
      <c r="M78" s="4" t="s">
        <v>35</v>
      </c>
      <c r="N78" s="5">
        <v>0</v>
      </c>
      <c r="O78" s="4"/>
      <c r="Q78" s="4" t="s">
        <v>43</v>
      </c>
      <c r="R78" s="5">
        <v>1</v>
      </c>
    </row>
    <row r="79" spans="2:18" x14ac:dyDescent="0.25">
      <c r="B79" s="2" t="s">
        <v>5</v>
      </c>
      <c r="C79" s="2"/>
      <c r="D79" s="2" t="s">
        <v>6</v>
      </c>
      <c r="E79" s="2"/>
      <c r="F79" s="2" t="s">
        <v>12</v>
      </c>
      <c r="G79" s="2"/>
      <c r="H79" s="2" t="s">
        <v>8</v>
      </c>
      <c r="I79" s="2" t="s">
        <v>12</v>
      </c>
      <c r="K79" s="4" t="s">
        <v>24</v>
      </c>
      <c r="L79" s="6">
        <v>0</v>
      </c>
      <c r="M79" s="4" t="s">
        <v>24</v>
      </c>
      <c r="N79" s="6">
        <v>0</v>
      </c>
      <c r="O79" s="4"/>
      <c r="Q79" s="4" t="s">
        <v>24</v>
      </c>
      <c r="R79" s="6">
        <f xml:space="preserve"> -(R77/(R77+R78) * LOG(R77/(R77+R78),2)) -(R78/(R77+R78) * LOG(R78/(R77+R78),2))</f>
        <v>1</v>
      </c>
    </row>
    <row r="80" spans="2:18" x14ac:dyDescent="0.25">
      <c r="K80" s="4"/>
      <c r="L80" s="5"/>
      <c r="M80" s="4"/>
      <c r="N80" s="5"/>
      <c r="O80" s="4"/>
      <c r="Q80" s="4"/>
      <c r="R80" s="5"/>
    </row>
    <row r="81" spans="2:18" x14ac:dyDescent="0.25">
      <c r="K81" s="4" t="s">
        <v>29</v>
      </c>
      <c r="L81" s="5">
        <v>0</v>
      </c>
      <c r="M81" s="4"/>
      <c r="N81" s="5"/>
      <c r="Q81" s="4"/>
      <c r="R81" s="5"/>
    </row>
    <row r="82" spans="2:18" x14ac:dyDescent="0.25">
      <c r="K82" s="4" t="s">
        <v>30</v>
      </c>
      <c r="L82" s="5">
        <v>1</v>
      </c>
      <c r="M82" s="4"/>
      <c r="N82" s="5"/>
      <c r="Q82" s="4"/>
      <c r="R82" s="5"/>
    </row>
    <row r="83" spans="2:18" x14ac:dyDescent="0.25">
      <c r="K83" s="4" t="s">
        <v>24</v>
      </c>
      <c r="L83" s="6">
        <v>0</v>
      </c>
      <c r="M83" s="4"/>
      <c r="N83" s="5"/>
      <c r="Q83" s="4"/>
      <c r="R83" s="5"/>
    </row>
    <row r="84" spans="2:18" x14ac:dyDescent="0.25">
      <c r="K84" s="4"/>
      <c r="L84" s="5"/>
      <c r="M84" s="4"/>
      <c r="N84" s="5"/>
      <c r="O84" s="4"/>
      <c r="Q84" s="4"/>
      <c r="R84" s="5"/>
    </row>
    <row r="85" spans="2:18" x14ac:dyDescent="0.25">
      <c r="K85" s="4" t="s">
        <v>31</v>
      </c>
      <c r="L85" s="7">
        <f>L71 - (L73+L74)/(L69+L70)*L75 - (L77+L78)/(L69+L70)*L79 - (L81+L82)/(L69+L70)*L83</f>
        <v>0.81127812445913283</v>
      </c>
      <c r="M85" s="4" t="s">
        <v>31</v>
      </c>
      <c r="N85" s="6">
        <f>N71 - (N73+N74)/(N69+N70)*N75 - (N77+N78)/(N69+N70)*N79</f>
        <v>0</v>
      </c>
      <c r="O85" s="4"/>
      <c r="Q85" s="4" t="s">
        <v>31</v>
      </c>
      <c r="R85" s="6">
        <f>R71 - (R73+R74)/(R69+R70)*R75 - (R77+R78)/(R69+R70)*R79</f>
        <v>0.31127812445913283</v>
      </c>
    </row>
    <row r="88" spans="2:18" x14ac:dyDescent="0.25">
      <c r="K88" s="8" t="s">
        <v>48</v>
      </c>
    </row>
    <row r="89" spans="2:18" x14ac:dyDescent="0.25">
      <c r="K89" s="10" t="s">
        <v>44</v>
      </c>
      <c r="L89" s="10"/>
      <c r="M89" s="10" t="s">
        <v>45</v>
      </c>
      <c r="N89" s="10"/>
      <c r="O89" s="10" t="s">
        <v>46</v>
      </c>
      <c r="P89" s="10"/>
      <c r="Q89" s="10" t="s">
        <v>47</v>
      </c>
      <c r="R89" s="10"/>
    </row>
    <row r="90" spans="2:18" x14ac:dyDescent="0.25">
      <c r="B90" t="s">
        <v>0</v>
      </c>
      <c r="D90" t="s">
        <v>1</v>
      </c>
      <c r="F90" t="s">
        <v>2</v>
      </c>
      <c r="H90" t="s">
        <v>3</v>
      </c>
      <c r="I90" t="s">
        <v>4</v>
      </c>
      <c r="M90" s="4" t="s">
        <v>22</v>
      </c>
      <c r="N90" s="5">
        <v>1</v>
      </c>
      <c r="O90" s="4"/>
      <c r="P90" s="5"/>
      <c r="Q90" s="4" t="s">
        <v>22</v>
      </c>
      <c r="R90" s="5">
        <v>1</v>
      </c>
    </row>
    <row r="91" spans="2:18" x14ac:dyDescent="0.25">
      <c r="B91" s="9" t="s">
        <v>5</v>
      </c>
      <c r="C91" s="9"/>
      <c r="D91" s="9" t="s">
        <v>6</v>
      </c>
      <c r="E91" s="9"/>
      <c r="F91" s="9" t="s">
        <v>7</v>
      </c>
      <c r="G91" s="9"/>
      <c r="H91" s="9" t="s">
        <v>8</v>
      </c>
      <c r="I91" s="9" t="s">
        <v>7</v>
      </c>
      <c r="M91" s="4" t="s">
        <v>23</v>
      </c>
      <c r="N91" s="5">
        <v>1</v>
      </c>
      <c r="O91" s="4"/>
      <c r="Q91" s="4" t="s">
        <v>23</v>
      </c>
      <c r="R91" s="5">
        <v>1</v>
      </c>
    </row>
    <row r="92" spans="2:18" x14ac:dyDescent="0.25">
      <c r="B92" s="9" t="s">
        <v>9</v>
      </c>
      <c r="C92" s="9"/>
      <c r="D92" s="9" t="s">
        <v>6</v>
      </c>
      <c r="E92" s="9"/>
      <c r="F92" s="9" t="s">
        <v>7</v>
      </c>
      <c r="G92" s="9"/>
      <c r="H92" s="9" t="s">
        <v>10</v>
      </c>
      <c r="I92" s="9" t="s">
        <v>7</v>
      </c>
      <c r="M92" s="4" t="s">
        <v>24</v>
      </c>
      <c r="N92" s="6">
        <f xml:space="preserve"> -(N90/(N90+N91) * LOG(N90/(N90+N91),2)) -(N91/(N90+N91) * LOG(N91/(N90+N91),2))</f>
        <v>1</v>
      </c>
      <c r="O92" s="4"/>
      <c r="Q92" s="4" t="s">
        <v>24</v>
      </c>
      <c r="R92" s="6">
        <f xml:space="preserve"> -(R90/(R90+R91) * LOG(R90/(R90+R91),2)) -(R91/(R90+R91) * LOG(R91/(R90+R91),2))</f>
        <v>1</v>
      </c>
    </row>
    <row r="93" spans="2:18" x14ac:dyDescent="0.25">
      <c r="B93" s="1" t="s">
        <v>11</v>
      </c>
      <c r="C93" s="1"/>
      <c r="D93" s="1" t="s">
        <v>6</v>
      </c>
      <c r="E93" s="1"/>
      <c r="F93" s="1" t="s">
        <v>7</v>
      </c>
      <c r="G93" s="1"/>
      <c r="H93" s="1" t="s">
        <v>8</v>
      </c>
      <c r="I93" s="1" t="s">
        <v>7</v>
      </c>
      <c r="M93" s="4"/>
      <c r="N93" s="5"/>
      <c r="O93" s="4"/>
      <c r="Q93" s="4"/>
      <c r="R93" s="5"/>
    </row>
    <row r="94" spans="2:18" x14ac:dyDescent="0.25">
      <c r="B94" s="2" t="s">
        <v>11</v>
      </c>
      <c r="C94" s="2"/>
      <c r="D94" s="2" t="s">
        <v>6</v>
      </c>
      <c r="E94" s="2"/>
      <c r="F94" s="2" t="s">
        <v>7</v>
      </c>
      <c r="G94" s="2"/>
      <c r="H94" s="2" t="s">
        <v>10</v>
      </c>
      <c r="I94" s="2" t="s">
        <v>12</v>
      </c>
      <c r="M94" s="4" t="s">
        <v>32</v>
      </c>
      <c r="N94" s="5">
        <v>1</v>
      </c>
      <c r="O94" s="4"/>
      <c r="Q94" s="4" t="s">
        <v>40</v>
      </c>
      <c r="R94" s="5">
        <v>1</v>
      </c>
    </row>
    <row r="95" spans="2:18" x14ac:dyDescent="0.25">
      <c r="B95" s="9" t="s">
        <v>9</v>
      </c>
      <c r="C95" s="9"/>
      <c r="D95" s="9" t="s">
        <v>6</v>
      </c>
      <c r="E95" s="9"/>
      <c r="F95" s="9" t="s">
        <v>12</v>
      </c>
      <c r="G95" s="9"/>
      <c r="H95" s="9" t="s">
        <v>10</v>
      </c>
      <c r="I95" s="9" t="s">
        <v>12</v>
      </c>
      <c r="M95" s="4" t="s">
        <v>33</v>
      </c>
      <c r="N95" s="5">
        <v>1</v>
      </c>
      <c r="O95" s="4"/>
      <c r="Q95" s="4" t="s">
        <v>41</v>
      </c>
      <c r="R95" s="5">
        <v>0</v>
      </c>
    </row>
    <row r="96" spans="2:18" x14ac:dyDescent="0.25">
      <c r="B96" s="9" t="s">
        <v>5</v>
      </c>
      <c r="C96" s="9"/>
      <c r="D96" s="9" t="s">
        <v>6</v>
      </c>
      <c r="E96" s="9"/>
      <c r="F96" s="9" t="s">
        <v>12</v>
      </c>
      <c r="G96" s="9"/>
      <c r="H96" s="9" t="s">
        <v>10</v>
      </c>
      <c r="I96" s="9" t="s">
        <v>12</v>
      </c>
      <c r="M96" s="4" t="s">
        <v>24</v>
      </c>
      <c r="N96" s="6">
        <f xml:space="preserve"> -(N94/(N94+N95) * LOG(N94/(N94+N95),2)) -(N95/(N94+N95) * LOG(N95/(N94+N95),2))</f>
        <v>1</v>
      </c>
      <c r="O96" s="4"/>
      <c r="Q96" s="4" t="s">
        <v>24</v>
      </c>
      <c r="R96" s="6">
        <v>0</v>
      </c>
    </row>
    <row r="97" spans="2:18" x14ac:dyDescent="0.25">
      <c r="B97" s="9" t="s">
        <v>5</v>
      </c>
      <c r="C97" s="9"/>
      <c r="D97" s="9" t="s">
        <v>13</v>
      </c>
      <c r="E97" s="9"/>
      <c r="F97" s="9" t="s">
        <v>7</v>
      </c>
      <c r="G97" s="9"/>
      <c r="H97" s="9" t="s">
        <v>8</v>
      </c>
      <c r="I97" s="9" t="s">
        <v>7</v>
      </c>
      <c r="M97" s="4"/>
      <c r="N97" s="5"/>
      <c r="O97" s="4"/>
      <c r="Q97" s="4"/>
      <c r="R97" s="5"/>
    </row>
    <row r="98" spans="2:18" x14ac:dyDescent="0.25">
      <c r="B98" s="9" t="s">
        <v>11</v>
      </c>
      <c r="C98" s="9"/>
      <c r="D98" s="9" t="s">
        <v>6</v>
      </c>
      <c r="E98" s="9"/>
      <c r="F98" s="9" t="s">
        <v>12</v>
      </c>
      <c r="G98" s="9"/>
      <c r="H98" s="9" t="s">
        <v>8</v>
      </c>
      <c r="I98" s="9" t="s">
        <v>7</v>
      </c>
      <c r="M98" s="4" t="s">
        <v>34</v>
      </c>
      <c r="N98" s="5">
        <v>0</v>
      </c>
      <c r="O98" s="4"/>
      <c r="Q98" s="4" t="s">
        <v>42</v>
      </c>
      <c r="R98" s="5">
        <v>0</v>
      </c>
    </row>
    <row r="99" spans="2:18" x14ac:dyDescent="0.25">
      <c r="B99" s="9" t="s">
        <v>9</v>
      </c>
      <c r="C99" s="9"/>
      <c r="D99" s="9" t="s">
        <v>13</v>
      </c>
      <c r="E99" s="9"/>
      <c r="F99" s="9" t="s">
        <v>7</v>
      </c>
      <c r="G99" s="9"/>
      <c r="H99" s="9" t="s">
        <v>8</v>
      </c>
      <c r="I99" s="9" t="s">
        <v>7</v>
      </c>
      <c r="M99" s="4" t="s">
        <v>35</v>
      </c>
      <c r="N99" s="5">
        <v>0</v>
      </c>
      <c r="O99" s="4"/>
      <c r="Q99" s="4" t="s">
        <v>43</v>
      </c>
      <c r="R99" s="5">
        <v>1</v>
      </c>
    </row>
    <row r="100" spans="2:18" x14ac:dyDescent="0.25">
      <c r="B100" s="9" t="s">
        <v>5</v>
      </c>
      <c r="C100" s="9"/>
      <c r="D100" s="9" t="s">
        <v>6</v>
      </c>
      <c r="E100" s="9"/>
      <c r="F100" s="9" t="s">
        <v>12</v>
      </c>
      <c r="G100" s="9"/>
      <c r="H100" s="9" t="s">
        <v>8</v>
      </c>
      <c r="I100" s="9" t="s">
        <v>12</v>
      </c>
      <c r="M100" s="4" t="s">
        <v>24</v>
      </c>
      <c r="N100" s="6">
        <v>0</v>
      </c>
      <c r="O100" s="4"/>
      <c r="Q100" s="4" t="s">
        <v>24</v>
      </c>
      <c r="R100" s="6">
        <v>0</v>
      </c>
    </row>
    <row r="101" spans="2:18" x14ac:dyDescent="0.25">
      <c r="M101" s="4"/>
      <c r="N101" s="5"/>
      <c r="O101" s="4"/>
      <c r="Q101" s="4"/>
      <c r="R101" s="5"/>
    </row>
    <row r="102" spans="2:18" x14ac:dyDescent="0.25">
      <c r="M102" s="4"/>
      <c r="N102" s="5"/>
      <c r="Q102" s="4"/>
      <c r="R102" s="5"/>
    </row>
    <row r="103" spans="2:18" x14ac:dyDescent="0.25">
      <c r="M103" s="4"/>
      <c r="N103" s="5"/>
      <c r="Q103" s="4"/>
      <c r="R103" s="5"/>
    </row>
    <row r="104" spans="2:18" x14ac:dyDescent="0.25">
      <c r="M104" s="4"/>
      <c r="N104" s="5"/>
      <c r="Q104" s="4"/>
      <c r="R104" s="5"/>
    </row>
    <row r="105" spans="2:18" x14ac:dyDescent="0.25">
      <c r="M105" s="4"/>
      <c r="N105" s="5"/>
      <c r="O105" s="4"/>
      <c r="Q105" s="4"/>
      <c r="R105" s="5"/>
    </row>
    <row r="106" spans="2:18" x14ac:dyDescent="0.25">
      <c r="M106" s="4" t="s">
        <v>31</v>
      </c>
      <c r="N106" s="6">
        <f>N92 - (N94+N95)/(N90+N91)*N96 - (N98+N99)/(N90+N91)*N100</f>
        <v>0</v>
      </c>
      <c r="O106" s="4"/>
      <c r="Q106" s="4" t="s">
        <v>31</v>
      </c>
      <c r="R106" s="7">
        <f>R92 - (R94+R95)/(R90+R91)*R96 - (R98+R99)/(R90+R91)*R100</f>
        <v>1</v>
      </c>
    </row>
  </sheetData>
  <mergeCells count="16">
    <mergeCell ref="K68:L68"/>
    <mergeCell ref="M68:N68"/>
    <mergeCell ref="O68:P68"/>
    <mergeCell ref="Q68:R68"/>
    <mergeCell ref="K89:L89"/>
    <mergeCell ref="M89:N89"/>
    <mergeCell ref="O89:P89"/>
    <mergeCell ref="Q89:R89"/>
    <mergeCell ref="K26:L26"/>
    <mergeCell ref="M26:N26"/>
    <mergeCell ref="O26:P26"/>
    <mergeCell ref="Q26:R26"/>
    <mergeCell ref="K47:L47"/>
    <mergeCell ref="M47:N47"/>
    <mergeCell ref="O47:P47"/>
    <mergeCell ref="Q47:R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contact_lens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2022-09-18T04:38:18Z</dcterms:created>
  <dcterms:modified xsi:type="dcterms:W3CDTF">2022-09-18T10:44:38Z</dcterms:modified>
</cp:coreProperties>
</file>