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6465"/>
  </bookViews>
  <sheets>
    <sheet name="All" sheetId="1" r:id="rId1"/>
    <sheet name="Multi-year" sheetId="2" r:id="rId2"/>
  </sheets>
  <definedNames>
    <definedName name="_xlnm._FilterDatabase" localSheetId="0" hidden="1">All!$A$1:$AT$17</definedName>
    <definedName name="_xlnm._FilterDatabase" localSheetId="1" hidden="1">'Multi-year'!$A$1:$AT$29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9" i="2" l="1"/>
  <c r="AD29" i="2"/>
  <c r="Y29" i="2"/>
  <c r="AH28" i="2"/>
  <c r="AD28" i="2"/>
  <c r="Y28" i="2"/>
  <c r="AH27" i="2"/>
  <c r="AD27" i="2"/>
  <c r="Y27" i="2"/>
  <c r="AH26" i="2"/>
  <c r="AD26" i="2"/>
  <c r="Y26" i="2"/>
  <c r="AH25" i="2"/>
  <c r="AD25" i="2"/>
  <c r="Y25" i="2"/>
  <c r="AH24" i="2"/>
  <c r="AD24" i="2"/>
  <c r="Y24" i="2"/>
  <c r="AH23" i="2"/>
  <c r="AD23" i="2"/>
  <c r="Y23" i="2"/>
  <c r="AH22" i="2"/>
  <c r="AD22" i="2"/>
  <c r="Y22" i="2"/>
  <c r="AH21" i="2"/>
  <c r="AD21" i="2"/>
  <c r="Y21" i="2"/>
  <c r="AH20" i="2"/>
  <c r="AD20" i="2"/>
  <c r="Y20" i="2"/>
  <c r="AH19" i="2"/>
  <c r="AD19" i="2"/>
  <c r="Y19" i="2"/>
  <c r="AH18" i="2"/>
  <c r="AD18" i="2"/>
  <c r="Y18" i="2"/>
  <c r="AH17" i="2"/>
  <c r="AD17" i="2"/>
  <c r="Y17" i="2"/>
  <c r="AH16" i="2"/>
  <c r="AD16" i="2"/>
  <c r="Y16" i="2"/>
  <c r="AH15" i="2"/>
  <c r="AD15" i="2"/>
  <c r="Y15" i="2"/>
  <c r="AH14" i="2"/>
  <c r="AD14" i="2"/>
  <c r="Y14" i="2"/>
  <c r="AH13" i="2"/>
  <c r="AD13" i="2"/>
  <c r="Y13" i="2"/>
  <c r="AH12" i="2"/>
  <c r="AD12" i="2"/>
  <c r="Y12" i="2"/>
  <c r="AH11" i="2"/>
  <c r="AD11" i="2"/>
  <c r="Y11" i="2"/>
  <c r="AH10" i="2"/>
  <c r="AD10" i="2"/>
  <c r="Y10" i="2"/>
  <c r="AH9" i="2"/>
  <c r="AD9" i="2"/>
  <c r="Y9" i="2"/>
  <c r="AH8" i="2"/>
  <c r="AD8" i="2"/>
  <c r="Y8" i="2"/>
  <c r="AH7" i="2"/>
  <c r="AD7" i="2"/>
  <c r="Y7" i="2"/>
  <c r="AH6" i="2"/>
  <c r="AD6" i="2"/>
  <c r="Y6" i="2"/>
  <c r="AH5" i="2"/>
  <c r="AD5" i="2"/>
  <c r="Y5" i="2"/>
  <c r="AH4" i="2"/>
  <c r="AD4" i="2"/>
  <c r="Y4" i="2"/>
  <c r="AH3" i="2"/>
  <c r="AD3" i="2"/>
  <c r="Y3" i="2"/>
  <c r="AH2" i="2"/>
  <c r="AD2" i="2"/>
  <c r="Y2" i="2"/>
</calcChain>
</file>

<file path=xl/sharedStrings.xml><?xml version="1.0" encoding="utf-8"?>
<sst xmlns="http://schemas.openxmlformats.org/spreadsheetml/2006/main" count="790" uniqueCount="152">
  <si>
    <t>Dataset ID</t>
  </si>
  <si>
    <t>Provider</t>
  </si>
  <si>
    <t>Date of Update</t>
  </si>
  <si>
    <t>dataSource</t>
  </si>
  <si>
    <t>Region</t>
  </si>
  <si>
    <t>Other regional labels</t>
  </si>
  <si>
    <t>Country</t>
  </si>
  <si>
    <t>Income</t>
  </si>
  <si>
    <t>WHORegion</t>
  </si>
  <si>
    <t>Latitude</t>
  </si>
  <si>
    <t>Longitude</t>
  </si>
  <si>
    <t>Case</t>
  </si>
  <si>
    <t>Pathogen</t>
  </si>
  <si>
    <t>Subtype</t>
  </si>
  <si>
    <t>Sample</t>
  </si>
  <si>
    <t>Test method</t>
  </si>
  <si>
    <t>Number of Cases tested</t>
  </si>
  <si>
    <t>Subject age</t>
  </si>
  <si>
    <t>Subject other labels</t>
  </si>
  <si>
    <t>Data scale</t>
  </si>
  <si>
    <t>Unit</t>
  </si>
  <si>
    <t>N</t>
  </si>
  <si>
    <t>Data Date from Y</t>
  </si>
  <si>
    <t>Data Date from M</t>
  </si>
  <si>
    <t>Data Date to Y</t>
  </si>
  <si>
    <t>Data Date to M</t>
  </si>
  <si>
    <t>Length (months)</t>
  </si>
  <si>
    <t>Data Date from Y__1</t>
  </si>
  <si>
    <t>Data Date from M__1</t>
  </si>
  <si>
    <t>Data Date to Y__1</t>
  </si>
  <si>
    <t>Data Date to M__1</t>
  </si>
  <si>
    <t>YearTotal</t>
  </si>
  <si>
    <t>Date excluded</t>
  </si>
  <si>
    <t>N__1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</si>
  <si>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</si>
  <si>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</si>
  <si>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</si>
  <si>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</si>
  <si>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</si>
  <si>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</si>
  <si>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</si>
  <si>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</si>
  <si>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</si>
  <si>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</si>
  <si>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</si>
  <si>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</si>
  <si>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LMIC</t>
  </si>
  <si>
    <t>Southeast Asia Region</t>
  </si>
  <si>
    <t>ALRI</t>
  </si>
  <si>
    <t>RSV</t>
  </si>
  <si>
    <t>all</t>
  </si>
  <si>
    <t>&lt;5y</t>
  </si>
  <si>
    <t>monthly</t>
  </si>
  <si>
    <t>cases</t>
  </si>
  <si>
    <t>Western Pacific Region</t>
  </si>
  <si>
    <t>PCR</t>
  </si>
  <si>
    <t>NPS</t>
  </si>
  <si>
    <t>Africa Region</t>
  </si>
  <si>
    <t>NPA</t>
  </si>
  <si>
    <t>Region of the Americas</t>
  </si>
  <si>
    <t>NPA or nasal swabs</t>
  </si>
  <si>
    <t>&lt;2y</t>
  </si>
  <si>
    <t>-</t>
  </si>
  <si>
    <t>ILI</t>
  </si>
  <si>
    <t>none</t>
  </si>
  <si>
    <t>nationwide</t>
  </si>
  <si>
    <t>Bolivia</t>
  </si>
  <si>
    <t>ARI</t>
  </si>
  <si>
    <t>multiple specimens</t>
  </si>
  <si>
    <t>SARI</t>
  </si>
  <si>
    <t>Nigeria</t>
  </si>
  <si>
    <t>NK</t>
  </si>
  <si>
    <t>YearIndex</t>
  </si>
  <si>
    <t>Average</t>
  </si>
  <si>
    <t>UMIC</t>
  </si>
  <si>
    <t>LIC</t>
  </si>
  <si>
    <t>China</t>
  </si>
  <si>
    <t>pneumonia</t>
  </si>
  <si>
    <t>Turkey</t>
  </si>
  <si>
    <t>European Region</t>
  </si>
  <si>
    <t>children</t>
  </si>
  <si>
    <t>Lanzhou</t>
  </si>
  <si>
    <t>Malaysia</t>
  </si>
  <si>
    <t>&lt;3y</t>
  </si>
  <si>
    <t>Beijing</t>
  </si>
  <si>
    <t>Thailand</t>
  </si>
  <si>
    <t>Cyear</t>
  </si>
  <si>
    <t>Appak</t>
  </si>
  <si>
    <t>Appak, 2019</t>
  </si>
  <si>
    <t>Izmir</t>
  </si>
  <si>
    <t>&lt;18y</t>
  </si>
  <si>
    <t>Chakhunashvili</t>
  </si>
  <si>
    <t>Chakhunashvili, 2018</t>
  </si>
  <si>
    <t>Georgia</t>
  </si>
  <si>
    <t>percentage</t>
  </si>
  <si>
    <t>Chavez</t>
  </si>
  <si>
    <t>Chavez, 2019</t>
  </si>
  <si>
    <t>La Paz</t>
  </si>
  <si>
    <t>Chittaganpitch</t>
  </si>
  <si>
    <t>Chittaganpitch, 2018</t>
  </si>
  <si>
    <t>Throat swab</t>
  </si>
  <si>
    <t>Kadjo</t>
  </si>
  <si>
    <t>Kadjo, 2018</t>
  </si>
  <si>
    <t>Côte d'Ivoire</t>
  </si>
  <si>
    <t>ILI and SARI</t>
  </si>
  <si>
    <t>negative for flu</t>
  </si>
  <si>
    <t>Korsun</t>
  </si>
  <si>
    <t>Korsun, 2019</t>
  </si>
  <si>
    <t>Bulgaria</t>
  </si>
  <si>
    <t>nasopharyngeal and throat specimens</t>
  </si>
  <si>
    <t>Li</t>
  </si>
  <si>
    <t>Li, 2018</t>
  </si>
  <si>
    <t>Gansu</t>
  </si>
  <si>
    <t>Obodai</t>
  </si>
  <si>
    <t>Obodai, 2018</t>
  </si>
  <si>
    <t>Accra</t>
  </si>
  <si>
    <t>Ghana</t>
  </si>
  <si>
    <t>postive %</t>
  </si>
  <si>
    <t>Xu</t>
  </si>
  <si>
    <t>Xu, 2018</t>
  </si>
  <si>
    <t>Tianjin</t>
  </si>
  <si>
    <t>throat samples</t>
  </si>
  <si>
    <t>Yu</t>
  </si>
  <si>
    <t>Yu, 2019</t>
  </si>
  <si>
    <t>Zeng</t>
  </si>
  <si>
    <t>Zeng, 2018</t>
  </si>
  <si>
    <t>Nanjing</t>
  </si>
  <si>
    <t>respiratory diseases</t>
  </si>
  <si>
    <t>serum</t>
  </si>
  <si>
    <t>serological</t>
  </si>
  <si>
    <t>Li, 2019</t>
  </si>
  <si>
    <t>Guangzhou</t>
  </si>
  <si>
    <t>Severe ALRI</t>
  </si>
  <si>
    <t>NPA or sputum</t>
  </si>
  <si>
    <t>&lt;14y</t>
  </si>
  <si>
    <t>Liang</t>
  </si>
  <si>
    <t>Liang, 2019</t>
  </si>
  <si>
    <t>Oladele</t>
  </si>
  <si>
    <t>Oladele, 2019</t>
  </si>
  <si>
    <t>Ilorin</t>
  </si>
  <si>
    <t>Nasal washings</t>
  </si>
  <si>
    <t>Antigen Test</t>
  </si>
  <si>
    <t>Rabarison</t>
  </si>
  <si>
    <t>Rabarison, 2019</t>
  </si>
  <si>
    <t>Analamanga</t>
  </si>
  <si>
    <t>Madagascar</t>
  </si>
  <si>
    <t>Teck</t>
  </si>
  <si>
    <t>Teck, 2019</t>
  </si>
  <si>
    <t>Kelantan</t>
  </si>
  <si>
    <t>Nasopharyngeal secretion suction and washout</t>
  </si>
  <si>
    <t>Antigen test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</si>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</sst>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abSelected="1" zoomScaleNormal="100" workbookViewId="0">
      <pane xSplit="9" ySplit="1" topLeftCell="J2" activePane="bottomRight" state="frozen"/>
      <selection pane="topRight" activeCell="L1" sqref="L1"/>
      <selection pane="bottomLeft" activeCell="A2" sqref="A2"/>
      <selection pane="bottomRight" activeCell="A2" sqref="A2"/>
    </sheetView>
  </sheetViews>
  <sheetFormatPr defaultRowHeight="15" x14ac:dyDescent="0.25"/>
  <cols>
    <col min="1" max="1" width="7.28515625" customWidth="1"/>
    <col min="3" max="3" width="7.42578125" customWidth="1"/>
    <col min="5" max="5" width="12.140625" customWidth="1"/>
  </cols>
  <sheetData>
    <row r="1" spans="1:46" ht="24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86</v>
      </c>
      <c r="AG1" s="7" t="s">
        <v>72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</row>
    <row r="2" spans="1:46" ht="24.95" customHeight="1" x14ac:dyDescent="0.25">
      <c r="A2" s="1">
        <v>14016</v>
      </c>
      <c r="B2" s="2" t="s">
        <v>87</v>
      </c>
      <c r="C2" s="1">
        <v>2019</v>
      </c>
      <c r="D2" s="1" t="s">
        <v>88</v>
      </c>
      <c r="E2" s="2" t="s">
        <v>89</v>
      </c>
      <c r="F2" s="1" t="s">
        <v>62</v>
      </c>
      <c r="G2" s="1" t="s">
        <v>78</v>
      </c>
      <c r="H2" s="1" t="s">
        <v>74</v>
      </c>
      <c r="I2" s="1" t="s">
        <v>79</v>
      </c>
      <c r="J2" s="1">
        <v>38.423734000000003</v>
      </c>
      <c r="K2" s="1">
        <v>27.142825999999999</v>
      </c>
      <c r="L2" s="1" t="s">
        <v>67</v>
      </c>
      <c r="M2" s="1" t="s">
        <v>49</v>
      </c>
      <c r="N2" s="1" t="s">
        <v>50</v>
      </c>
      <c r="O2" s="3" t="s">
        <v>68</v>
      </c>
      <c r="P2" s="1" t="s">
        <v>55</v>
      </c>
      <c r="Q2" s="1">
        <v>3162</v>
      </c>
      <c r="R2" s="1" t="s">
        <v>90</v>
      </c>
      <c r="S2" s="1" t="s">
        <v>64</v>
      </c>
      <c r="T2" s="1" t="s">
        <v>52</v>
      </c>
      <c r="U2" s="1" t="s">
        <v>53</v>
      </c>
      <c r="V2" s="1">
        <v>292</v>
      </c>
      <c r="W2" s="1">
        <v>2011</v>
      </c>
      <c r="X2" s="1">
        <v>4</v>
      </c>
      <c r="Y2" s="1">
        <v>2018</v>
      </c>
      <c r="Z2" s="1">
        <v>4</v>
      </c>
      <c r="AA2" s="1">
        <v>2011</v>
      </c>
      <c r="AB2" s="1">
        <v>4</v>
      </c>
      <c r="AC2" s="1">
        <v>2018</v>
      </c>
      <c r="AD2" s="1">
        <v>4</v>
      </c>
      <c r="AE2" s="1">
        <v>7</v>
      </c>
      <c r="AF2" s="1">
        <v>7</v>
      </c>
      <c r="AG2" s="1" t="s">
        <v>73</v>
      </c>
      <c r="AH2" s="1">
        <v>292</v>
      </c>
      <c r="AI2" s="1">
        <v>65</v>
      </c>
      <c r="AJ2" s="1">
        <v>90</v>
      </c>
      <c r="AK2" s="1">
        <v>68</v>
      </c>
      <c r="AL2" s="1">
        <v>31</v>
      </c>
      <c r="AM2" s="1">
        <v>10</v>
      </c>
      <c r="AN2" s="1">
        <v>2</v>
      </c>
      <c r="AO2" s="1">
        <v>1</v>
      </c>
      <c r="AP2" s="1">
        <v>0</v>
      </c>
      <c r="AQ2" s="1">
        <v>0</v>
      </c>
      <c r="AR2" s="1">
        <v>1</v>
      </c>
      <c r="AS2" s="1">
        <v>3</v>
      </c>
      <c r="AT2" s="1">
        <v>21</v>
      </c>
    </row>
    <row r="3" spans="1:46" ht="24.95" customHeight="1" x14ac:dyDescent="0.25">
      <c r="A3" s="1">
        <v>14035</v>
      </c>
      <c r="B3" s="2" t="s">
        <v>91</v>
      </c>
      <c r="C3" s="1">
        <v>2018</v>
      </c>
      <c r="D3" s="1" t="s">
        <v>92</v>
      </c>
      <c r="E3" s="2" t="s">
        <v>65</v>
      </c>
      <c r="F3" s="1" t="s">
        <v>62</v>
      </c>
      <c r="G3" s="1" t="s">
        <v>93</v>
      </c>
      <c r="H3" s="1" t="s">
        <v>74</v>
      </c>
      <c r="I3" s="1" t="s">
        <v>79</v>
      </c>
      <c r="J3" s="1">
        <v>41.680970700000003</v>
      </c>
      <c r="K3" s="1">
        <v>44.028738199999999</v>
      </c>
      <c r="L3" s="1" t="s">
        <v>69</v>
      </c>
      <c r="M3" s="1" t="s">
        <v>49</v>
      </c>
      <c r="N3" s="1" t="s">
        <v>50</v>
      </c>
      <c r="O3" s="3" t="s">
        <v>56</v>
      </c>
      <c r="P3" s="1" t="s">
        <v>55</v>
      </c>
      <c r="Q3" s="1">
        <v>1624</v>
      </c>
      <c r="R3" s="1" t="s">
        <v>50</v>
      </c>
      <c r="S3" s="1" t="s">
        <v>64</v>
      </c>
      <c r="T3" s="1" t="s">
        <v>52</v>
      </c>
      <c r="U3" s="1" t="s">
        <v>94</v>
      </c>
      <c r="V3" s="1">
        <v>249</v>
      </c>
      <c r="W3" s="1">
        <v>2015</v>
      </c>
      <c r="X3" s="1">
        <v>1</v>
      </c>
      <c r="Y3" s="1">
        <v>2017</v>
      </c>
      <c r="Z3" s="1">
        <v>12</v>
      </c>
      <c r="AA3" s="1">
        <v>2015</v>
      </c>
      <c r="AB3" s="1">
        <v>1</v>
      </c>
      <c r="AC3" s="1">
        <v>2017</v>
      </c>
      <c r="AD3" s="1">
        <v>12</v>
      </c>
      <c r="AE3" s="1">
        <v>3</v>
      </c>
      <c r="AF3" s="1">
        <v>3</v>
      </c>
      <c r="AG3" s="1" t="s">
        <v>73</v>
      </c>
      <c r="AH3" s="1">
        <v>251</v>
      </c>
      <c r="AI3" s="1">
        <v>48</v>
      </c>
      <c r="AJ3" s="1">
        <v>70</v>
      </c>
      <c r="AK3" s="1">
        <v>53</v>
      </c>
      <c r="AL3" s="1">
        <v>37</v>
      </c>
      <c r="AM3" s="1">
        <v>6</v>
      </c>
      <c r="AN3" s="1">
        <v>2</v>
      </c>
      <c r="AO3" s="1">
        <v>2</v>
      </c>
      <c r="AP3" s="1">
        <v>0</v>
      </c>
      <c r="AQ3" s="1">
        <v>0</v>
      </c>
      <c r="AR3" s="1">
        <v>1</v>
      </c>
      <c r="AS3" s="1">
        <v>7</v>
      </c>
      <c r="AT3" s="1">
        <v>25</v>
      </c>
    </row>
    <row r="4" spans="1:46" ht="24.95" customHeight="1" x14ac:dyDescent="0.25">
      <c r="A4" s="1">
        <v>14036</v>
      </c>
      <c r="B4" s="2" t="s">
        <v>95</v>
      </c>
      <c r="C4" s="1">
        <v>2019</v>
      </c>
      <c r="D4" s="1" t="s">
        <v>96</v>
      </c>
      <c r="E4" s="2" t="s">
        <v>97</v>
      </c>
      <c r="F4" s="1" t="s">
        <v>62</v>
      </c>
      <c r="G4" s="1" t="s">
        <v>66</v>
      </c>
      <c r="H4" s="1" t="s">
        <v>46</v>
      </c>
      <c r="I4" s="1" t="s">
        <v>59</v>
      </c>
      <c r="J4" s="1">
        <v>-16.495545499999999</v>
      </c>
      <c r="K4" s="1">
        <v>-68.133622900000006</v>
      </c>
      <c r="L4" s="1" t="s">
        <v>69</v>
      </c>
      <c r="M4" s="1" t="s">
        <v>49</v>
      </c>
      <c r="N4" s="1" t="s">
        <v>50</v>
      </c>
      <c r="O4" s="3" t="s">
        <v>68</v>
      </c>
      <c r="P4" s="1" t="s">
        <v>55</v>
      </c>
      <c r="Q4" s="1">
        <v>2606</v>
      </c>
      <c r="R4" s="1" t="s">
        <v>50</v>
      </c>
      <c r="S4" s="1" t="s">
        <v>64</v>
      </c>
      <c r="T4" s="1" t="s">
        <v>52</v>
      </c>
      <c r="U4" s="1" t="s">
        <v>53</v>
      </c>
      <c r="V4" s="1">
        <v>205</v>
      </c>
      <c r="W4" s="1">
        <v>2012</v>
      </c>
      <c r="X4" s="1">
        <v>1</v>
      </c>
      <c r="Y4" s="1">
        <v>2017</v>
      </c>
      <c r="Z4" s="1">
        <v>12</v>
      </c>
      <c r="AA4" s="1">
        <v>2012</v>
      </c>
      <c r="AB4" s="1">
        <v>1</v>
      </c>
      <c r="AC4" s="1">
        <v>2017</v>
      </c>
      <c r="AD4" s="1">
        <v>12</v>
      </c>
      <c r="AE4" s="1">
        <v>6</v>
      </c>
      <c r="AF4" s="1">
        <v>6</v>
      </c>
      <c r="AG4" s="1" t="s">
        <v>73</v>
      </c>
      <c r="AH4" s="1">
        <v>116</v>
      </c>
      <c r="AI4" s="1">
        <v>3</v>
      </c>
      <c r="AJ4" s="1">
        <v>0</v>
      </c>
      <c r="AK4" s="1">
        <v>0</v>
      </c>
      <c r="AL4" s="1">
        <v>7</v>
      </c>
      <c r="AM4" s="1">
        <v>29</v>
      </c>
      <c r="AN4" s="1">
        <v>34</v>
      </c>
      <c r="AO4" s="1">
        <v>13</v>
      </c>
      <c r="AP4" s="1">
        <v>7</v>
      </c>
      <c r="AQ4" s="1">
        <v>8</v>
      </c>
      <c r="AR4" s="1">
        <v>7</v>
      </c>
      <c r="AS4" s="1">
        <v>6</v>
      </c>
      <c r="AT4" s="1">
        <v>2</v>
      </c>
    </row>
    <row r="5" spans="1:46" ht="24.95" customHeight="1" x14ac:dyDescent="0.25">
      <c r="A5" s="1">
        <v>14039</v>
      </c>
      <c r="B5" s="2" t="s">
        <v>98</v>
      </c>
      <c r="C5" s="1">
        <v>2018</v>
      </c>
      <c r="D5" s="1" t="s">
        <v>99</v>
      </c>
      <c r="E5" s="2" t="s">
        <v>65</v>
      </c>
      <c r="F5" s="1" t="s">
        <v>62</v>
      </c>
      <c r="G5" s="1" t="s">
        <v>85</v>
      </c>
      <c r="H5" s="1" t="s">
        <v>74</v>
      </c>
      <c r="I5" s="1" t="s">
        <v>47</v>
      </c>
      <c r="J5" s="1">
        <v>14.8971921</v>
      </c>
      <c r="K5" s="1">
        <v>100.83273</v>
      </c>
      <c r="L5" s="1" t="s">
        <v>63</v>
      </c>
      <c r="M5" s="1" t="s">
        <v>49</v>
      </c>
      <c r="N5" s="1" t="s">
        <v>50</v>
      </c>
      <c r="O5" s="3" t="s">
        <v>100</v>
      </c>
      <c r="P5" s="1" t="s">
        <v>55</v>
      </c>
      <c r="Q5" s="1">
        <v>15369</v>
      </c>
      <c r="R5" s="1" t="s">
        <v>50</v>
      </c>
      <c r="S5" s="1" t="s">
        <v>64</v>
      </c>
      <c r="T5" s="1" t="s">
        <v>52</v>
      </c>
      <c r="U5" s="1" t="s">
        <v>53</v>
      </c>
      <c r="V5" s="1"/>
      <c r="W5" s="1">
        <v>2010</v>
      </c>
      <c r="X5" s="1">
        <v>6</v>
      </c>
      <c r="Y5" s="1">
        <v>2014</v>
      </c>
      <c r="Z5" s="1">
        <v>5</v>
      </c>
      <c r="AA5" s="1">
        <v>2010</v>
      </c>
      <c r="AB5" s="1">
        <v>6</v>
      </c>
      <c r="AC5" s="1">
        <v>2014</v>
      </c>
      <c r="AD5" s="1">
        <v>5</v>
      </c>
      <c r="AE5" s="1">
        <v>4</v>
      </c>
      <c r="AF5" s="1">
        <v>4</v>
      </c>
      <c r="AG5" s="1" t="s">
        <v>73</v>
      </c>
      <c r="AH5" s="1">
        <v>699</v>
      </c>
      <c r="AI5" s="1">
        <v>11</v>
      </c>
      <c r="AJ5" s="1">
        <v>5</v>
      </c>
      <c r="AK5" s="1">
        <v>3</v>
      </c>
      <c r="AL5" s="1">
        <v>6</v>
      </c>
      <c r="AM5" s="1">
        <v>8</v>
      </c>
      <c r="AN5" s="1">
        <v>30</v>
      </c>
      <c r="AO5" s="1">
        <v>72</v>
      </c>
      <c r="AP5" s="1">
        <v>146</v>
      </c>
      <c r="AQ5" s="1">
        <v>188</v>
      </c>
      <c r="AR5" s="1">
        <v>144</v>
      </c>
      <c r="AS5" s="1">
        <v>65</v>
      </c>
      <c r="AT5" s="1">
        <v>21</v>
      </c>
    </row>
    <row r="6" spans="1:46" ht="24.95" customHeight="1" x14ac:dyDescent="0.25">
      <c r="A6" s="1">
        <v>14084</v>
      </c>
      <c r="B6" s="2" t="s">
        <v>101</v>
      </c>
      <c r="C6" s="1">
        <v>2018</v>
      </c>
      <c r="D6" s="1" t="s">
        <v>102</v>
      </c>
      <c r="E6" s="2" t="s">
        <v>65</v>
      </c>
      <c r="F6" s="2" t="s">
        <v>62</v>
      </c>
      <c r="G6" s="1" t="s">
        <v>103</v>
      </c>
      <c r="H6" s="1" t="s">
        <v>46</v>
      </c>
      <c r="I6" s="1" t="s">
        <v>57</v>
      </c>
      <c r="J6" s="1">
        <v>7.5399889999999896</v>
      </c>
      <c r="K6" s="1">
        <v>-5.54708000000005</v>
      </c>
      <c r="L6" s="1" t="s">
        <v>104</v>
      </c>
      <c r="M6" s="1" t="s">
        <v>49</v>
      </c>
      <c r="N6" s="1" t="s">
        <v>50</v>
      </c>
      <c r="O6" s="3" t="s">
        <v>71</v>
      </c>
      <c r="P6" s="1" t="s">
        <v>55</v>
      </c>
      <c r="Q6" s="1">
        <v>1059</v>
      </c>
      <c r="R6" s="1" t="s">
        <v>51</v>
      </c>
      <c r="S6" s="1" t="s">
        <v>105</v>
      </c>
      <c r="T6" s="1" t="s">
        <v>52</v>
      </c>
      <c r="U6" s="1" t="s">
        <v>53</v>
      </c>
      <c r="V6" s="1">
        <v>75</v>
      </c>
      <c r="W6" s="1">
        <v>2013</v>
      </c>
      <c r="X6" s="1">
        <v>1</v>
      </c>
      <c r="Y6" s="1">
        <v>2013</v>
      </c>
      <c r="Z6" s="1">
        <v>12</v>
      </c>
      <c r="AA6" s="1">
        <v>2013</v>
      </c>
      <c r="AB6" s="1">
        <v>1</v>
      </c>
      <c r="AC6" s="1">
        <v>2013</v>
      </c>
      <c r="AD6" s="1">
        <v>12</v>
      </c>
      <c r="AE6" s="1">
        <v>1</v>
      </c>
      <c r="AF6" s="1">
        <v>1</v>
      </c>
      <c r="AG6" s="1" t="s">
        <v>73</v>
      </c>
      <c r="AH6" s="1">
        <v>75</v>
      </c>
      <c r="AI6" s="1">
        <v>2</v>
      </c>
      <c r="AJ6" s="1">
        <v>0</v>
      </c>
      <c r="AK6" s="1">
        <v>1</v>
      </c>
      <c r="AL6" s="1">
        <v>0</v>
      </c>
      <c r="AM6" s="1">
        <v>2</v>
      </c>
      <c r="AN6" s="1">
        <v>4</v>
      </c>
      <c r="AO6" s="1">
        <v>9</v>
      </c>
      <c r="AP6" s="1">
        <v>21</v>
      </c>
      <c r="AQ6" s="1">
        <v>21</v>
      </c>
      <c r="AR6" s="1">
        <v>6</v>
      </c>
      <c r="AS6" s="1">
        <v>8</v>
      </c>
      <c r="AT6" s="1">
        <v>1</v>
      </c>
    </row>
    <row r="7" spans="1:46" ht="24.95" customHeight="1" x14ac:dyDescent="0.25">
      <c r="A7" s="1">
        <v>14093</v>
      </c>
      <c r="B7" s="2" t="s">
        <v>106</v>
      </c>
      <c r="C7" s="1">
        <v>2019</v>
      </c>
      <c r="D7" s="1" t="s">
        <v>107</v>
      </c>
      <c r="E7" s="2" t="s">
        <v>65</v>
      </c>
      <c r="F7" s="2" t="s">
        <v>62</v>
      </c>
      <c r="G7" s="1" t="s">
        <v>108</v>
      </c>
      <c r="H7" s="1" t="s">
        <v>74</v>
      </c>
      <c r="I7" s="1" t="s">
        <v>79</v>
      </c>
      <c r="J7" s="1">
        <v>42.607397499999998</v>
      </c>
      <c r="K7" s="1">
        <v>25.485661700000001</v>
      </c>
      <c r="L7" s="1" t="s">
        <v>48</v>
      </c>
      <c r="M7" s="1" t="s">
        <v>49</v>
      </c>
      <c r="N7" s="1" t="s">
        <v>50</v>
      </c>
      <c r="O7" s="3" t="s">
        <v>109</v>
      </c>
      <c r="P7" s="1" t="s">
        <v>55</v>
      </c>
      <c r="Q7" s="1" t="s">
        <v>71</v>
      </c>
      <c r="R7" s="1" t="s">
        <v>51</v>
      </c>
      <c r="S7" s="1" t="s">
        <v>64</v>
      </c>
      <c r="T7" s="1" t="s">
        <v>52</v>
      </c>
      <c r="U7" s="1" t="s">
        <v>53</v>
      </c>
      <c r="V7" s="1" t="s">
        <v>71</v>
      </c>
      <c r="W7" s="1">
        <v>2017</v>
      </c>
      <c r="X7" s="1">
        <v>1</v>
      </c>
      <c r="Y7" s="1">
        <v>2017</v>
      </c>
      <c r="Z7" s="1">
        <v>12</v>
      </c>
      <c r="AA7" s="1">
        <v>2017</v>
      </c>
      <c r="AB7" s="1">
        <v>1</v>
      </c>
      <c r="AC7" s="1">
        <v>2017</v>
      </c>
      <c r="AD7" s="1">
        <v>12</v>
      </c>
      <c r="AE7" s="1">
        <v>1</v>
      </c>
      <c r="AF7" s="1">
        <v>1</v>
      </c>
      <c r="AG7" s="1" t="s">
        <v>73</v>
      </c>
      <c r="AH7" s="1">
        <v>90</v>
      </c>
      <c r="AI7" s="1">
        <v>22</v>
      </c>
      <c r="AJ7" s="1">
        <v>31</v>
      </c>
      <c r="AK7" s="1">
        <v>20</v>
      </c>
      <c r="AL7" s="1">
        <v>14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2</v>
      </c>
    </row>
    <row r="8" spans="1:46" ht="24.95" customHeight="1" x14ac:dyDescent="0.25">
      <c r="A8" s="1">
        <v>14098</v>
      </c>
      <c r="B8" s="2" t="s">
        <v>110</v>
      </c>
      <c r="C8" s="1">
        <v>2018</v>
      </c>
      <c r="D8" s="1" t="s">
        <v>111</v>
      </c>
      <c r="E8" s="2" t="s">
        <v>112</v>
      </c>
      <c r="F8" s="1" t="s">
        <v>62</v>
      </c>
      <c r="G8" s="1" t="s">
        <v>76</v>
      </c>
      <c r="H8" s="1" t="s">
        <v>74</v>
      </c>
      <c r="I8" s="1" t="s">
        <v>54</v>
      </c>
      <c r="J8" s="1">
        <v>35.7518326</v>
      </c>
      <c r="K8" s="1">
        <v>104.2861116</v>
      </c>
      <c r="L8" s="1" t="s">
        <v>67</v>
      </c>
      <c r="M8" s="1" t="s">
        <v>49</v>
      </c>
      <c r="N8" s="1" t="s">
        <v>50</v>
      </c>
      <c r="O8" s="3" t="s">
        <v>68</v>
      </c>
      <c r="P8" s="1" t="s">
        <v>55</v>
      </c>
      <c r="Q8" s="1">
        <v>2768</v>
      </c>
      <c r="R8" s="1" t="s">
        <v>50</v>
      </c>
      <c r="S8" s="1" t="s">
        <v>64</v>
      </c>
      <c r="T8" s="1" t="s">
        <v>52</v>
      </c>
      <c r="U8" s="1" t="s">
        <v>53</v>
      </c>
      <c r="V8" s="1">
        <v>170</v>
      </c>
      <c r="W8" s="1">
        <v>2011</v>
      </c>
      <c r="X8" s="1">
        <v>1</v>
      </c>
      <c r="Y8" s="1">
        <v>2015</v>
      </c>
      <c r="Z8" s="1">
        <v>11</v>
      </c>
      <c r="AA8" s="1">
        <v>2011</v>
      </c>
      <c r="AB8" s="1">
        <v>1</v>
      </c>
      <c r="AC8" s="1">
        <v>2014</v>
      </c>
      <c r="AD8" s="1">
        <v>12</v>
      </c>
      <c r="AE8" s="1">
        <v>4</v>
      </c>
      <c r="AF8" s="1">
        <v>4</v>
      </c>
      <c r="AG8" s="1" t="s">
        <v>73</v>
      </c>
      <c r="AH8" s="1">
        <v>122</v>
      </c>
      <c r="AI8" s="1">
        <v>16</v>
      </c>
      <c r="AJ8" s="1">
        <v>19</v>
      </c>
      <c r="AK8" s="1">
        <v>10</v>
      </c>
      <c r="AL8" s="1">
        <v>12</v>
      </c>
      <c r="AM8" s="1">
        <v>15</v>
      </c>
      <c r="AN8" s="1">
        <v>3</v>
      </c>
      <c r="AO8" s="1">
        <v>1</v>
      </c>
      <c r="AP8" s="1">
        <v>5</v>
      </c>
      <c r="AQ8" s="1">
        <v>2</v>
      </c>
      <c r="AR8" s="1">
        <v>6</v>
      </c>
      <c r="AS8" s="1">
        <v>10</v>
      </c>
      <c r="AT8" s="1">
        <v>23</v>
      </c>
    </row>
    <row r="9" spans="1:46" ht="24.95" customHeight="1" x14ac:dyDescent="0.25">
      <c r="A9" s="1">
        <v>14126</v>
      </c>
      <c r="B9" s="2" t="s">
        <v>113</v>
      </c>
      <c r="C9" s="1">
        <v>2018</v>
      </c>
      <c r="D9" s="1" t="s">
        <v>114</v>
      </c>
      <c r="E9" s="2" t="s">
        <v>115</v>
      </c>
      <c r="F9" s="2" t="s">
        <v>62</v>
      </c>
      <c r="G9" s="1" t="s">
        <v>116</v>
      </c>
      <c r="H9" s="1" t="s">
        <v>46</v>
      </c>
      <c r="I9" s="1" t="s">
        <v>57</v>
      </c>
      <c r="J9" s="1">
        <v>5.5600141000000001</v>
      </c>
      <c r="K9" s="1">
        <v>-0.2057437</v>
      </c>
      <c r="L9" s="1" t="s">
        <v>48</v>
      </c>
      <c r="M9" s="1" t="s">
        <v>49</v>
      </c>
      <c r="N9" s="1" t="s">
        <v>50</v>
      </c>
      <c r="O9" s="3" t="s">
        <v>60</v>
      </c>
      <c r="P9" s="1" t="s">
        <v>55</v>
      </c>
      <c r="Q9" s="1">
        <v>552</v>
      </c>
      <c r="R9" s="1" t="s">
        <v>51</v>
      </c>
      <c r="S9" s="1" t="s">
        <v>64</v>
      </c>
      <c r="T9" s="1" t="s">
        <v>52</v>
      </c>
      <c r="U9" s="1" t="s">
        <v>117</v>
      </c>
      <c r="V9" s="1">
        <v>127</v>
      </c>
      <c r="W9" s="1">
        <v>2013</v>
      </c>
      <c r="X9" s="1">
        <v>1</v>
      </c>
      <c r="Y9" s="1">
        <v>2014</v>
      </c>
      <c r="Z9" s="1">
        <v>12</v>
      </c>
      <c r="AA9" s="1">
        <v>2013</v>
      </c>
      <c r="AB9" s="1">
        <v>1</v>
      </c>
      <c r="AC9" s="1">
        <v>2014</v>
      </c>
      <c r="AD9" s="1">
        <v>12</v>
      </c>
      <c r="AE9" s="1">
        <v>2</v>
      </c>
      <c r="AF9" s="1">
        <v>2</v>
      </c>
      <c r="AG9" s="1" t="s">
        <v>73</v>
      </c>
      <c r="AH9" s="1">
        <v>114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2</v>
      </c>
      <c r="AO9" s="1">
        <v>13</v>
      </c>
      <c r="AP9" s="1">
        <v>14</v>
      </c>
      <c r="AQ9" s="1">
        <v>17</v>
      </c>
      <c r="AR9" s="1">
        <v>51</v>
      </c>
      <c r="AS9" s="1">
        <v>13</v>
      </c>
      <c r="AT9" s="1">
        <v>2</v>
      </c>
    </row>
    <row r="10" spans="1:46" ht="24.95" customHeight="1" x14ac:dyDescent="0.25">
      <c r="A10" s="1">
        <v>14191</v>
      </c>
      <c r="B10" s="2" t="s">
        <v>118</v>
      </c>
      <c r="C10" s="1">
        <v>2018</v>
      </c>
      <c r="D10" s="1" t="s">
        <v>119</v>
      </c>
      <c r="E10" s="2" t="s">
        <v>120</v>
      </c>
      <c r="F10" s="1" t="s">
        <v>62</v>
      </c>
      <c r="G10" s="1" t="s">
        <v>76</v>
      </c>
      <c r="H10" s="1" t="s">
        <v>74</v>
      </c>
      <c r="I10" s="1" t="s">
        <v>54</v>
      </c>
      <c r="J10" s="1">
        <v>39.123563500000003</v>
      </c>
      <c r="K10" s="1">
        <v>117.19807849999999</v>
      </c>
      <c r="L10" s="1" t="s">
        <v>69</v>
      </c>
      <c r="M10" s="1" t="s">
        <v>49</v>
      </c>
      <c r="N10" s="1" t="s">
        <v>50</v>
      </c>
      <c r="O10" s="3" t="s">
        <v>121</v>
      </c>
      <c r="P10" s="1" t="s">
        <v>55</v>
      </c>
      <c r="Q10" s="1">
        <v>585</v>
      </c>
      <c r="R10" s="1" t="s">
        <v>50</v>
      </c>
      <c r="S10" s="1" t="s">
        <v>64</v>
      </c>
      <c r="T10" s="1" t="s">
        <v>52</v>
      </c>
      <c r="U10" s="1" t="s">
        <v>53</v>
      </c>
      <c r="V10" s="1">
        <v>29</v>
      </c>
      <c r="W10" s="1">
        <v>2015</v>
      </c>
      <c r="X10" s="1">
        <v>1</v>
      </c>
      <c r="Y10" s="1">
        <v>2016</v>
      </c>
      <c r="Z10" s="1">
        <v>12</v>
      </c>
      <c r="AA10" s="1">
        <v>2015</v>
      </c>
      <c r="AB10" s="1">
        <v>1</v>
      </c>
      <c r="AC10" s="1">
        <v>2016</v>
      </c>
      <c r="AD10" s="1">
        <v>12</v>
      </c>
      <c r="AE10" s="1">
        <v>2</v>
      </c>
      <c r="AF10" s="1">
        <v>2</v>
      </c>
      <c r="AG10" s="1" t="s">
        <v>73</v>
      </c>
      <c r="AH10" s="1">
        <v>29</v>
      </c>
      <c r="AI10" s="1">
        <v>2</v>
      </c>
      <c r="AJ10" s="1">
        <v>6</v>
      </c>
      <c r="AK10" s="1">
        <v>7</v>
      </c>
      <c r="AL10" s="1">
        <v>2</v>
      </c>
      <c r="AM10" s="1">
        <v>0</v>
      </c>
      <c r="AN10" s="1">
        <v>2</v>
      </c>
      <c r="AO10" s="1">
        <v>1</v>
      </c>
      <c r="AP10" s="1">
        <v>3</v>
      </c>
      <c r="AQ10" s="1">
        <v>0</v>
      </c>
      <c r="AR10" s="1">
        <v>2</v>
      </c>
      <c r="AS10" s="1">
        <v>2</v>
      </c>
      <c r="AT10" s="1">
        <v>2</v>
      </c>
    </row>
    <row r="11" spans="1:46" ht="24.95" customHeight="1" x14ac:dyDescent="0.25">
      <c r="A11" s="1">
        <v>14204</v>
      </c>
      <c r="B11" s="2" t="s">
        <v>122</v>
      </c>
      <c r="C11" s="1">
        <v>2019</v>
      </c>
      <c r="D11" s="1" t="s">
        <v>123</v>
      </c>
      <c r="E11" s="2" t="s">
        <v>84</v>
      </c>
      <c r="F11" s="1" t="s">
        <v>62</v>
      </c>
      <c r="G11" s="1" t="s">
        <v>76</v>
      </c>
      <c r="H11" s="1" t="s">
        <v>74</v>
      </c>
      <c r="I11" s="1" t="s">
        <v>54</v>
      </c>
      <c r="J11" s="1">
        <v>39.904199899999902</v>
      </c>
      <c r="K11" s="1">
        <v>116.4073963</v>
      </c>
      <c r="L11" s="1" t="s">
        <v>77</v>
      </c>
      <c r="M11" s="1" t="s">
        <v>49</v>
      </c>
      <c r="N11" s="1" t="s">
        <v>50</v>
      </c>
      <c r="O11" s="3" t="s">
        <v>58</v>
      </c>
      <c r="P11" s="1" t="s">
        <v>55</v>
      </c>
      <c r="Q11" s="1">
        <v>4225</v>
      </c>
      <c r="R11" s="1" t="s">
        <v>80</v>
      </c>
      <c r="S11" s="1" t="s">
        <v>64</v>
      </c>
      <c r="T11" s="1" t="s">
        <v>52</v>
      </c>
      <c r="U11" s="1" t="s">
        <v>53</v>
      </c>
      <c r="V11" s="1">
        <v>1270</v>
      </c>
      <c r="W11" s="1">
        <v>2007</v>
      </c>
      <c r="X11" s="1">
        <v>7</v>
      </c>
      <c r="Y11" s="1">
        <v>2015</v>
      </c>
      <c r="Z11" s="1">
        <v>6</v>
      </c>
      <c r="AA11" s="1">
        <v>2007</v>
      </c>
      <c r="AB11" s="1">
        <v>7</v>
      </c>
      <c r="AC11" s="1">
        <v>2015</v>
      </c>
      <c r="AD11" s="1">
        <v>6</v>
      </c>
      <c r="AE11" s="1">
        <v>8</v>
      </c>
      <c r="AF11" s="1">
        <v>8</v>
      </c>
      <c r="AG11" s="1" t="s">
        <v>73</v>
      </c>
      <c r="AH11" s="1">
        <v>1270</v>
      </c>
      <c r="AI11" s="1">
        <v>296</v>
      </c>
      <c r="AJ11" s="1">
        <v>147</v>
      </c>
      <c r="AK11" s="1">
        <v>214</v>
      </c>
      <c r="AL11" s="1">
        <v>74</v>
      </c>
      <c r="AM11" s="1">
        <v>15</v>
      </c>
      <c r="AN11" s="1">
        <v>9</v>
      </c>
      <c r="AO11" s="1">
        <v>7</v>
      </c>
      <c r="AP11" s="1">
        <v>8</v>
      </c>
      <c r="AQ11" s="1">
        <v>10</v>
      </c>
      <c r="AR11" s="1">
        <v>51</v>
      </c>
      <c r="AS11" s="1">
        <v>152</v>
      </c>
      <c r="AT11" s="1">
        <v>287</v>
      </c>
    </row>
    <row r="12" spans="1:46" ht="24.95" customHeight="1" x14ac:dyDescent="0.25">
      <c r="A12" s="1">
        <v>14208</v>
      </c>
      <c r="B12" s="2" t="s">
        <v>124</v>
      </c>
      <c r="C12" s="1">
        <v>2018</v>
      </c>
      <c r="D12" s="1" t="s">
        <v>125</v>
      </c>
      <c r="E12" s="2" t="s">
        <v>126</v>
      </c>
      <c r="F12" s="1" t="s">
        <v>62</v>
      </c>
      <c r="G12" s="1" t="s">
        <v>76</v>
      </c>
      <c r="H12" s="1" t="s">
        <v>74</v>
      </c>
      <c r="I12" s="1" t="s">
        <v>54</v>
      </c>
      <c r="J12" s="1">
        <v>32.060973599999997</v>
      </c>
      <c r="K12" s="1">
        <v>118.7916458</v>
      </c>
      <c r="L12" s="1" t="s">
        <v>127</v>
      </c>
      <c r="M12" s="1" t="s">
        <v>49</v>
      </c>
      <c r="N12" s="1" t="s">
        <v>50</v>
      </c>
      <c r="O12" s="3" t="s">
        <v>128</v>
      </c>
      <c r="P12" s="1" t="s">
        <v>129</v>
      </c>
      <c r="Q12" s="1">
        <v>6984</v>
      </c>
      <c r="R12" s="1" t="s">
        <v>50</v>
      </c>
      <c r="S12" s="1" t="s">
        <v>64</v>
      </c>
      <c r="T12" s="1" t="s">
        <v>52</v>
      </c>
      <c r="U12" s="1" t="s">
        <v>53</v>
      </c>
      <c r="V12" s="1">
        <v>26</v>
      </c>
      <c r="W12" s="1">
        <v>2014</v>
      </c>
      <c r="X12" s="1">
        <v>1</v>
      </c>
      <c r="Y12" s="1">
        <v>2014</v>
      </c>
      <c r="Z12" s="1">
        <v>12</v>
      </c>
      <c r="AA12" s="1">
        <v>2014</v>
      </c>
      <c r="AB12" s="1">
        <v>1</v>
      </c>
      <c r="AC12" s="1">
        <v>2014</v>
      </c>
      <c r="AD12" s="1">
        <v>12</v>
      </c>
      <c r="AE12" s="1">
        <v>1</v>
      </c>
      <c r="AF12" s="1">
        <v>1</v>
      </c>
      <c r="AG12" s="1" t="s">
        <v>73</v>
      </c>
      <c r="AH12" s="1">
        <v>26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2</v>
      </c>
      <c r="AO12" s="1">
        <v>2</v>
      </c>
      <c r="AP12" s="1">
        <v>6</v>
      </c>
      <c r="AQ12" s="1">
        <v>2</v>
      </c>
      <c r="AR12" s="1">
        <v>3</v>
      </c>
      <c r="AS12" s="1">
        <v>6</v>
      </c>
      <c r="AT12" s="1">
        <v>4</v>
      </c>
    </row>
    <row r="13" spans="1:46" ht="24.95" customHeight="1" x14ac:dyDescent="0.25">
      <c r="A13" s="1">
        <v>14240</v>
      </c>
      <c r="B13" s="2" t="s">
        <v>110</v>
      </c>
      <c r="C13" s="1">
        <v>2019</v>
      </c>
      <c r="D13" s="1" t="s">
        <v>130</v>
      </c>
      <c r="E13" s="2" t="s">
        <v>131</v>
      </c>
      <c r="F13" s="1" t="s">
        <v>62</v>
      </c>
      <c r="G13" s="1" t="s">
        <v>76</v>
      </c>
      <c r="H13" s="1" t="s">
        <v>74</v>
      </c>
      <c r="I13" s="1" t="s">
        <v>54</v>
      </c>
      <c r="J13" s="1">
        <v>23.129110000000001</v>
      </c>
      <c r="K13" s="1">
        <v>113.264384999999</v>
      </c>
      <c r="L13" s="1" t="s">
        <v>132</v>
      </c>
      <c r="M13" s="1" t="s">
        <v>49</v>
      </c>
      <c r="N13" s="1" t="s">
        <v>50</v>
      </c>
      <c r="O13" s="3" t="s">
        <v>133</v>
      </c>
      <c r="P13" s="1" t="s">
        <v>55</v>
      </c>
      <c r="Q13" s="1">
        <v>659</v>
      </c>
      <c r="R13" s="1" t="s">
        <v>134</v>
      </c>
      <c r="S13" s="1" t="s">
        <v>64</v>
      </c>
      <c r="T13" s="1" t="s">
        <v>52</v>
      </c>
      <c r="U13" s="1" t="s">
        <v>53</v>
      </c>
      <c r="V13" s="1">
        <v>75</v>
      </c>
      <c r="W13" s="1">
        <v>2015</v>
      </c>
      <c r="X13" s="1">
        <v>5</v>
      </c>
      <c r="Y13" s="1">
        <v>2018</v>
      </c>
      <c r="Z13" s="1">
        <v>4</v>
      </c>
      <c r="AA13" s="1">
        <v>2015</v>
      </c>
      <c r="AB13" s="1">
        <v>5</v>
      </c>
      <c r="AC13" s="1">
        <v>2018</v>
      </c>
      <c r="AD13" s="1">
        <v>4</v>
      </c>
      <c r="AE13" s="1">
        <v>3</v>
      </c>
      <c r="AF13" s="1">
        <v>3</v>
      </c>
      <c r="AG13" s="1" t="s">
        <v>73</v>
      </c>
      <c r="AH13" s="1">
        <v>75</v>
      </c>
      <c r="AI13" s="1">
        <v>6</v>
      </c>
      <c r="AJ13" s="1">
        <v>3</v>
      </c>
      <c r="AK13" s="1">
        <v>19</v>
      </c>
      <c r="AL13" s="1">
        <v>4</v>
      </c>
      <c r="AM13" s="1">
        <v>10</v>
      </c>
      <c r="AN13" s="1">
        <v>6</v>
      </c>
      <c r="AO13" s="1">
        <v>6</v>
      </c>
      <c r="AP13" s="1">
        <v>4</v>
      </c>
      <c r="AQ13" s="1">
        <v>8</v>
      </c>
      <c r="AR13" s="1">
        <v>3</v>
      </c>
      <c r="AS13" s="1">
        <v>4</v>
      </c>
      <c r="AT13" s="1">
        <v>2</v>
      </c>
    </row>
    <row r="14" spans="1:46" ht="24.95" customHeight="1" x14ac:dyDescent="0.25">
      <c r="A14" s="1">
        <v>14241</v>
      </c>
      <c r="B14" s="2" t="s">
        <v>135</v>
      </c>
      <c r="C14" s="1">
        <v>2019</v>
      </c>
      <c r="D14" s="1" t="s">
        <v>136</v>
      </c>
      <c r="E14" s="2" t="s">
        <v>81</v>
      </c>
      <c r="F14" s="1" t="s">
        <v>62</v>
      </c>
      <c r="G14" s="1" t="s">
        <v>76</v>
      </c>
      <c r="H14" s="1" t="s">
        <v>74</v>
      </c>
      <c r="I14" s="1" t="s">
        <v>54</v>
      </c>
      <c r="J14" s="1">
        <v>36.061089000000003</v>
      </c>
      <c r="K14" s="1">
        <v>103.834302999999</v>
      </c>
      <c r="L14" s="1" t="s">
        <v>67</v>
      </c>
      <c r="M14" s="1" t="s">
        <v>49</v>
      </c>
      <c r="N14" s="1" t="s">
        <v>50</v>
      </c>
      <c r="O14" s="3" t="s">
        <v>58</v>
      </c>
      <c r="P14" s="1" t="s">
        <v>55</v>
      </c>
      <c r="Q14" s="1">
        <v>2430</v>
      </c>
      <c r="R14" s="1" t="s">
        <v>83</v>
      </c>
      <c r="S14" s="1" t="s">
        <v>64</v>
      </c>
      <c r="T14" s="1" t="s">
        <v>52</v>
      </c>
      <c r="U14" s="1" t="s">
        <v>53</v>
      </c>
      <c r="V14" s="1">
        <v>584</v>
      </c>
      <c r="W14" s="1">
        <v>2010</v>
      </c>
      <c r="X14" s="1">
        <v>12</v>
      </c>
      <c r="Y14" s="1">
        <v>2017</v>
      </c>
      <c r="Z14" s="1">
        <v>6</v>
      </c>
      <c r="AA14" s="1">
        <v>2011</v>
      </c>
      <c r="AB14" s="1">
        <v>1</v>
      </c>
      <c r="AC14" s="1">
        <v>2016</v>
      </c>
      <c r="AD14" s="1">
        <v>12</v>
      </c>
      <c r="AE14" s="1">
        <v>6</v>
      </c>
      <c r="AF14" s="1">
        <v>6</v>
      </c>
      <c r="AG14" s="1" t="s">
        <v>73</v>
      </c>
      <c r="AH14" s="1">
        <v>1272</v>
      </c>
      <c r="AI14" s="1">
        <v>185</v>
      </c>
      <c r="AJ14" s="1">
        <v>236</v>
      </c>
      <c r="AK14" s="1">
        <v>144</v>
      </c>
      <c r="AL14" s="1">
        <v>115</v>
      </c>
      <c r="AM14" s="1">
        <v>36</v>
      </c>
      <c r="AN14" s="1">
        <v>30</v>
      </c>
      <c r="AO14" s="1">
        <v>18</v>
      </c>
      <c r="AP14" s="1">
        <v>23</v>
      </c>
      <c r="AQ14" s="1">
        <v>34</v>
      </c>
      <c r="AR14" s="1">
        <v>60</v>
      </c>
      <c r="AS14" s="1">
        <v>166</v>
      </c>
      <c r="AT14" s="1">
        <v>225</v>
      </c>
    </row>
    <row r="15" spans="1:46" ht="24.95" customHeight="1" x14ac:dyDescent="0.25">
      <c r="A15" s="1">
        <v>14247</v>
      </c>
      <c r="B15" s="2" t="s">
        <v>137</v>
      </c>
      <c r="C15" s="1">
        <v>2019</v>
      </c>
      <c r="D15" s="1" t="s">
        <v>138</v>
      </c>
      <c r="E15" s="2" t="s">
        <v>139</v>
      </c>
      <c r="F15" s="1" t="s">
        <v>62</v>
      </c>
      <c r="G15" s="1" t="s">
        <v>70</v>
      </c>
      <c r="H15" s="1" t="s">
        <v>46</v>
      </c>
      <c r="I15" s="1" t="s">
        <v>57</v>
      </c>
      <c r="J15" s="1">
        <v>8.4963657000000001</v>
      </c>
      <c r="K15" s="1">
        <v>4.5480483999999999</v>
      </c>
      <c r="L15" s="1" t="s">
        <v>48</v>
      </c>
      <c r="M15" s="1" t="s">
        <v>49</v>
      </c>
      <c r="N15" s="1" t="s">
        <v>50</v>
      </c>
      <c r="O15" s="3" t="s">
        <v>140</v>
      </c>
      <c r="P15" s="1" t="s">
        <v>141</v>
      </c>
      <c r="Q15" s="1">
        <v>120</v>
      </c>
      <c r="R15" s="1" t="s">
        <v>51</v>
      </c>
      <c r="S15" s="1" t="s">
        <v>64</v>
      </c>
      <c r="T15" s="1" t="s">
        <v>52</v>
      </c>
      <c r="U15" s="1" t="s">
        <v>53</v>
      </c>
      <c r="V15" s="1">
        <v>41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>
        <v>1</v>
      </c>
      <c r="AF15" s="1">
        <v>1</v>
      </c>
      <c r="AG15" s="1" t="s">
        <v>73</v>
      </c>
      <c r="AH15" s="1">
        <v>41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6</v>
      </c>
      <c r="AO15" s="1">
        <v>13</v>
      </c>
      <c r="AP15" s="1">
        <v>12</v>
      </c>
      <c r="AQ15" s="1">
        <v>4</v>
      </c>
      <c r="AR15" s="1">
        <v>3</v>
      </c>
      <c r="AS15" s="1">
        <v>0</v>
      </c>
      <c r="AT15" s="1">
        <v>3</v>
      </c>
    </row>
    <row r="16" spans="1:46" ht="24.95" customHeight="1" x14ac:dyDescent="0.25">
      <c r="A16" s="1">
        <v>14251</v>
      </c>
      <c r="B16" s="2" t="s">
        <v>142</v>
      </c>
      <c r="C16" s="1">
        <v>2019</v>
      </c>
      <c r="D16" s="1" t="s">
        <v>143</v>
      </c>
      <c r="E16" s="2" t="s">
        <v>144</v>
      </c>
      <c r="F16" s="1" t="s">
        <v>62</v>
      </c>
      <c r="G16" s="1" t="s">
        <v>145</v>
      </c>
      <c r="H16" s="1" t="s">
        <v>75</v>
      </c>
      <c r="I16" s="1" t="s">
        <v>57</v>
      </c>
      <c r="J16" s="1">
        <v>-18.8791902</v>
      </c>
      <c r="K16" s="1">
        <v>47.5079054999999</v>
      </c>
      <c r="L16" s="1" t="s">
        <v>69</v>
      </c>
      <c r="M16" s="1" t="s">
        <v>49</v>
      </c>
      <c r="N16" s="1" t="s">
        <v>50</v>
      </c>
      <c r="O16" s="3" t="s">
        <v>71</v>
      </c>
      <c r="P16" s="1" t="s">
        <v>71</v>
      </c>
      <c r="Q16" s="1" t="s">
        <v>71</v>
      </c>
      <c r="R16" s="1" t="s">
        <v>50</v>
      </c>
      <c r="S16" s="1" t="s">
        <v>64</v>
      </c>
      <c r="T16" s="1" t="s">
        <v>52</v>
      </c>
      <c r="U16" s="1" t="s">
        <v>53</v>
      </c>
      <c r="V16" s="1" t="s">
        <v>71</v>
      </c>
      <c r="W16" s="1">
        <v>2011</v>
      </c>
      <c r="X16" s="1">
        <v>1</v>
      </c>
      <c r="Y16" s="1">
        <v>2016</v>
      </c>
      <c r="Z16" s="1">
        <v>12</v>
      </c>
      <c r="AA16" s="1">
        <v>2011</v>
      </c>
      <c r="AB16" s="1">
        <v>1</v>
      </c>
      <c r="AC16" s="1">
        <v>2016</v>
      </c>
      <c r="AD16" s="1">
        <v>12</v>
      </c>
      <c r="AE16" s="1">
        <v>6</v>
      </c>
      <c r="AF16" s="1">
        <v>6</v>
      </c>
      <c r="AG16" s="1" t="s">
        <v>73</v>
      </c>
      <c r="AH16" s="1">
        <v>413</v>
      </c>
      <c r="AI16" s="1">
        <v>36</v>
      </c>
      <c r="AJ16" s="1">
        <v>126</v>
      </c>
      <c r="AK16" s="1">
        <v>112</v>
      </c>
      <c r="AL16" s="1">
        <v>41</v>
      </c>
      <c r="AM16" s="1">
        <v>22</v>
      </c>
      <c r="AN16" s="1">
        <v>30</v>
      </c>
      <c r="AO16" s="1">
        <v>32</v>
      </c>
      <c r="AP16" s="1">
        <v>9</v>
      </c>
      <c r="AQ16" s="1">
        <v>1</v>
      </c>
      <c r="AR16" s="1">
        <v>2</v>
      </c>
      <c r="AS16" s="1">
        <v>0</v>
      </c>
      <c r="AT16" s="1">
        <v>2</v>
      </c>
    </row>
    <row r="17" spans="1:46" ht="24.95" customHeight="1" x14ac:dyDescent="0.25">
      <c r="A17" s="1">
        <v>14260</v>
      </c>
      <c r="B17" s="2" t="s">
        <v>146</v>
      </c>
      <c r="C17" s="1">
        <v>2019</v>
      </c>
      <c r="D17" s="1" t="s">
        <v>147</v>
      </c>
      <c r="E17" s="2" t="s">
        <v>148</v>
      </c>
      <c r="F17" s="1" t="s">
        <v>62</v>
      </c>
      <c r="G17" s="1" t="s">
        <v>82</v>
      </c>
      <c r="H17" s="1" t="s">
        <v>74</v>
      </c>
      <c r="I17" s="1" t="s">
        <v>54</v>
      </c>
      <c r="J17" s="1">
        <v>5.2982148000000002</v>
      </c>
      <c r="K17" s="1">
        <v>102.058104</v>
      </c>
      <c r="L17" s="1" t="s">
        <v>48</v>
      </c>
      <c r="M17" s="1" t="s">
        <v>49</v>
      </c>
      <c r="N17" s="1" t="s">
        <v>50</v>
      </c>
      <c r="O17" s="3" t="s">
        <v>149</v>
      </c>
      <c r="P17" s="3" t="s">
        <v>150</v>
      </c>
      <c r="Q17" s="1">
        <v>412</v>
      </c>
      <c r="R17" s="1" t="s">
        <v>61</v>
      </c>
      <c r="S17" s="1" t="s">
        <v>64</v>
      </c>
      <c r="T17" s="1" t="s">
        <v>52</v>
      </c>
      <c r="U17" s="1" t="s">
        <v>53</v>
      </c>
      <c r="V17" s="1">
        <v>93</v>
      </c>
      <c r="W17" s="1" t="s">
        <v>151</v>
      </c>
      <c r="X17" s="1">
        <v>1</v>
      </c>
      <c r="Y17" s="1" t="s">
        <v>71</v>
      </c>
      <c r="Z17" s="1">
        <v>12</v>
      </c>
      <c r="AA17" s="1" t="s">
        <v>71</v>
      </c>
      <c r="AB17" s="1">
        <v>1</v>
      </c>
      <c r="AC17" s="1" t="s">
        <v>71</v>
      </c>
      <c r="AD17" s="1">
        <v>12</v>
      </c>
      <c r="AE17" s="1">
        <v>1</v>
      </c>
      <c r="AF17" s="1">
        <v>1</v>
      </c>
      <c r="AG17" s="1" t="s">
        <v>73</v>
      </c>
      <c r="AH17" s="1">
        <v>93</v>
      </c>
      <c r="AI17" s="1">
        <v>7</v>
      </c>
      <c r="AJ17" s="1">
        <v>3</v>
      </c>
      <c r="AK17" s="1">
        <v>0</v>
      </c>
      <c r="AL17" s="1">
        <v>0</v>
      </c>
      <c r="AM17" s="1">
        <v>3</v>
      </c>
      <c r="AN17" s="1">
        <v>3</v>
      </c>
      <c r="AO17" s="1">
        <v>7</v>
      </c>
      <c r="AP17" s="1">
        <v>10</v>
      </c>
      <c r="AQ17" s="1">
        <v>16</v>
      </c>
      <c r="AR17" s="1">
        <v>14</v>
      </c>
      <c r="AS17" s="1">
        <v>20</v>
      </c>
      <c r="AT17" s="1">
        <v>10</v>
      </c>
    </row>
  </sheetData>
  <autoFilter ref="A1:AT17">
    <sortState ref="A2:DY128">
      <sortCondition ref="A1:A128"/>
    </sortState>
  </autoFilter>
  <conditionalFormatting sqref="J1:J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workbookViewId="0">
      <pane xSplit="8" ySplit="1" topLeftCell="I2" activePane="bottomRight" state="frozen"/>
      <selection pane="topRight" activeCell="L1" sqref="L1"/>
      <selection pane="bottomLeft" activeCell="A2" sqref="A2"/>
      <selection pane="bottomRight" activeCell="A2" sqref="A2"/>
    </sheetView>
  </sheetViews>
  <sheetFormatPr defaultRowHeight="15" x14ac:dyDescent="0.25"/>
  <cols>
    <col min="5" max="5" width="13.85546875" style="2" customWidth="1"/>
    <col min="12" max="12" width="6.5703125" customWidth="1"/>
    <col min="13" max="13" width="5.7109375" customWidth="1"/>
  </cols>
  <sheetData>
    <row r="1" spans="1:46" ht="24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86</v>
      </c>
      <c r="AG1" s="7" t="s">
        <v>72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</row>
    <row r="2" spans="1:46" ht="24.95" customHeight="1" x14ac:dyDescent="0.25">
      <c r="A2" s="1">
        <v>14039</v>
      </c>
      <c r="B2" s="2" t="s">
        <v>98</v>
      </c>
      <c r="C2" s="1">
        <v>2018</v>
      </c>
      <c r="D2" s="1" t="s">
        <v>99</v>
      </c>
      <c r="E2" s="2" t="s">
        <v>65</v>
      </c>
      <c r="F2" s="1" t="s">
        <v>85</v>
      </c>
      <c r="G2" s="1" t="s">
        <v>74</v>
      </c>
      <c r="H2" s="1" t="s">
        <v>47</v>
      </c>
      <c r="I2" s="1">
        <v>14.8971921</v>
      </c>
      <c r="J2" s="1">
        <v>100.83273</v>
      </c>
      <c r="K2" s="1" t="s">
        <v>63</v>
      </c>
      <c r="L2" s="1" t="s">
        <v>49</v>
      </c>
      <c r="M2" s="1" t="s">
        <v>50</v>
      </c>
      <c r="N2" s="3" t="s">
        <v>100</v>
      </c>
      <c r="O2" s="1" t="s">
        <v>55</v>
      </c>
      <c r="P2" s="1">
        <v>15369</v>
      </c>
      <c r="Q2" s="1" t="s">
        <v>50</v>
      </c>
      <c r="R2" s="1" t="s">
        <v>52</v>
      </c>
      <c r="S2" s="1" t="s">
        <v>53</v>
      </c>
      <c r="T2" s="1"/>
      <c r="U2" s="1">
        <v>2010</v>
      </c>
      <c r="V2" s="1">
        <v>6</v>
      </c>
      <c r="W2" s="1">
        <v>2014</v>
      </c>
      <c r="X2" s="1">
        <v>5</v>
      </c>
      <c r="Y2" s="1">
        <f>(W2-U2)*12+X2-V2+1</f>
        <v>48</v>
      </c>
      <c r="Z2" s="1">
        <v>2010</v>
      </c>
      <c r="AA2" s="1">
        <v>6</v>
      </c>
      <c r="AB2" s="1">
        <v>2014</v>
      </c>
      <c r="AC2" s="1">
        <v>5</v>
      </c>
      <c r="AD2" s="1">
        <f>ROUND(((AB2-Z2)*12+AC2-AA2+1)/12,0)</f>
        <v>4</v>
      </c>
      <c r="AE2" s="1"/>
      <c r="AF2" s="1">
        <v>4</v>
      </c>
      <c r="AG2" s="1" t="s">
        <v>73</v>
      </c>
      <c r="AH2" s="1">
        <f>SUM(AI2:AT2)</f>
        <v>699</v>
      </c>
      <c r="AI2" s="1">
        <v>11</v>
      </c>
      <c r="AJ2" s="1">
        <v>5</v>
      </c>
      <c r="AK2" s="1">
        <v>3</v>
      </c>
      <c r="AL2" s="1">
        <v>6</v>
      </c>
      <c r="AM2" s="1">
        <v>8</v>
      </c>
      <c r="AN2" s="1">
        <v>30</v>
      </c>
      <c r="AO2" s="1">
        <v>72</v>
      </c>
      <c r="AP2" s="1">
        <v>146</v>
      </c>
      <c r="AQ2" s="1">
        <v>188</v>
      </c>
      <c r="AR2" s="1">
        <v>144</v>
      </c>
      <c r="AS2" s="1">
        <v>65</v>
      </c>
      <c r="AT2" s="1">
        <v>21</v>
      </c>
    </row>
    <row r="3" spans="1:46" ht="24.95" customHeight="1" x14ac:dyDescent="0.25">
      <c r="A3" s="1">
        <v>14039</v>
      </c>
      <c r="B3" s="2" t="s">
        <v>98</v>
      </c>
      <c r="C3" s="1">
        <v>2018</v>
      </c>
      <c r="D3" s="1" t="s">
        <v>99</v>
      </c>
      <c r="E3" s="2" t="s">
        <v>65</v>
      </c>
      <c r="F3" s="1" t="s">
        <v>85</v>
      </c>
      <c r="G3" s="1" t="s">
        <v>74</v>
      </c>
      <c r="H3" s="1" t="s">
        <v>47</v>
      </c>
      <c r="I3" s="1">
        <v>14.8971921</v>
      </c>
      <c r="J3" s="1">
        <v>100.83273</v>
      </c>
      <c r="K3" s="1" t="s">
        <v>63</v>
      </c>
      <c r="L3" s="1" t="s">
        <v>49</v>
      </c>
      <c r="M3" s="1" t="s">
        <v>50</v>
      </c>
      <c r="N3" s="3" t="s">
        <v>100</v>
      </c>
      <c r="O3" s="1" t="s">
        <v>55</v>
      </c>
      <c r="P3" s="1">
        <v>15369</v>
      </c>
      <c r="Q3" s="1" t="s">
        <v>50</v>
      </c>
      <c r="R3" s="1" t="s">
        <v>52</v>
      </c>
      <c r="S3" s="1" t="s">
        <v>53</v>
      </c>
      <c r="T3" s="1"/>
      <c r="U3" s="1">
        <v>2010</v>
      </c>
      <c r="V3" s="1">
        <v>6</v>
      </c>
      <c r="W3" s="1">
        <v>2014</v>
      </c>
      <c r="X3" s="1">
        <v>5</v>
      </c>
      <c r="Y3" s="1">
        <f>(W3-U3)*12+X3-V3+1</f>
        <v>48</v>
      </c>
      <c r="Z3" s="1">
        <v>2010</v>
      </c>
      <c r="AA3" s="1">
        <v>6</v>
      </c>
      <c r="AB3" s="1">
        <v>2011</v>
      </c>
      <c r="AC3" s="1">
        <v>5</v>
      </c>
      <c r="AD3" s="1">
        <f>ROUND(((AB3-Z3)*12+AC3-AA3+1)/12,0)</f>
        <v>1</v>
      </c>
      <c r="AE3" s="1"/>
      <c r="AF3" s="1">
        <v>4</v>
      </c>
      <c r="AG3" s="1">
        <v>1</v>
      </c>
      <c r="AH3" s="1">
        <f>SUM(AI3:AT3)</f>
        <v>112</v>
      </c>
      <c r="AI3" s="1">
        <v>0</v>
      </c>
      <c r="AJ3" s="1">
        <v>0</v>
      </c>
      <c r="AK3" s="1">
        <v>1</v>
      </c>
      <c r="AL3" s="1">
        <v>1</v>
      </c>
      <c r="AM3" s="1">
        <v>2</v>
      </c>
      <c r="AN3" s="1">
        <v>8</v>
      </c>
      <c r="AO3" s="1">
        <v>11</v>
      </c>
      <c r="AP3" s="1">
        <v>28</v>
      </c>
      <c r="AQ3" s="1">
        <v>28</v>
      </c>
      <c r="AR3" s="1">
        <v>18</v>
      </c>
      <c r="AS3" s="1">
        <v>13</v>
      </c>
      <c r="AT3" s="1">
        <v>2</v>
      </c>
    </row>
    <row r="4" spans="1:46" ht="24.95" customHeight="1" x14ac:dyDescent="0.25">
      <c r="A4" s="1">
        <v>14039</v>
      </c>
      <c r="B4" s="2" t="s">
        <v>98</v>
      </c>
      <c r="C4" s="1">
        <v>2018</v>
      </c>
      <c r="D4" s="1" t="s">
        <v>99</v>
      </c>
      <c r="E4" s="2" t="s">
        <v>65</v>
      </c>
      <c r="F4" s="1" t="s">
        <v>85</v>
      </c>
      <c r="G4" s="1" t="s">
        <v>74</v>
      </c>
      <c r="H4" s="1" t="s">
        <v>47</v>
      </c>
      <c r="I4" s="1">
        <v>14.8971921</v>
      </c>
      <c r="J4" s="1">
        <v>100.83273</v>
      </c>
      <c r="K4" s="1" t="s">
        <v>63</v>
      </c>
      <c r="L4" s="1" t="s">
        <v>49</v>
      </c>
      <c r="M4" s="1" t="s">
        <v>50</v>
      </c>
      <c r="N4" s="3" t="s">
        <v>100</v>
      </c>
      <c r="O4" s="1" t="s">
        <v>55</v>
      </c>
      <c r="P4" s="1">
        <v>15369</v>
      </c>
      <c r="Q4" s="1" t="s">
        <v>50</v>
      </c>
      <c r="R4" s="1" t="s">
        <v>52</v>
      </c>
      <c r="S4" s="1" t="s">
        <v>53</v>
      </c>
      <c r="T4" s="1"/>
      <c r="U4" s="1">
        <v>2010</v>
      </c>
      <c r="V4" s="1">
        <v>6</v>
      </c>
      <c r="W4" s="1">
        <v>2014</v>
      </c>
      <c r="X4" s="1">
        <v>5</v>
      </c>
      <c r="Y4" s="1">
        <f>(W4-U4)*12+X4-V4+1</f>
        <v>48</v>
      </c>
      <c r="Z4" s="1">
        <v>2011</v>
      </c>
      <c r="AA4" s="1">
        <v>6</v>
      </c>
      <c r="AB4" s="1">
        <v>2012</v>
      </c>
      <c r="AC4" s="1">
        <v>5</v>
      </c>
      <c r="AD4" s="1">
        <f>ROUND(((AB4-Z4)*12+AC4-AA4+1)/12,0)</f>
        <v>1</v>
      </c>
      <c r="AE4" s="1"/>
      <c r="AF4" s="1">
        <v>4</v>
      </c>
      <c r="AG4" s="1">
        <v>2</v>
      </c>
      <c r="AH4" s="1">
        <f>SUM(AI4:AT4)</f>
        <v>142</v>
      </c>
      <c r="AI4" s="1">
        <v>4</v>
      </c>
      <c r="AJ4" s="1">
        <v>4</v>
      </c>
      <c r="AK4" s="1">
        <v>1</v>
      </c>
      <c r="AL4" s="1">
        <v>4</v>
      </c>
      <c r="AM4" s="1">
        <v>4</v>
      </c>
      <c r="AN4" s="1">
        <v>4</v>
      </c>
      <c r="AO4" s="1">
        <v>12</v>
      </c>
      <c r="AP4" s="1">
        <v>24</v>
      </c>
      <c r="AQ4" s="1">
        <v>35</v>
      </c>
      <c r="AR4" s="1">
        <v>30</v>
      </c>
      <c r="AS4" s="1">
        <v>13</v>
      </c>
      <c r="AT4" s="1">
        <v>7</v>
      </c>
    </row>
    <row r="5" spans="1:46" ht="24.95" customHeight="1" x14ac:dyDescent="0.25">
      <c r="A5" s="1">
        <v>14039</v>
      </c>
      <c r="B5" s="2" t="s">
        <v>98</v>
      </c>
      <c r="C5" s="1">
        <v>2018</v>
      </c>
      <c r="D5" s="1" t="s">
        <v>99</v>
      </c>
      <c r="E5" s="2" t="s">
        <v>65</v>
      </c>
      <c r="F5" s="1" t="s">
        <v>85</v>
      </c>
      <c r="G5" s="1" t="s">
        <v>74</v>
      </c>
      <c r="H5" s="1" t="s">
        <v>47</v>
      </c>
      <c r="I5" s="1">
        <v>14.8971921</v>
      </c>
      <c r="J5" s="1">
        <v>100.83273</v>
      </c>
      <c r="K5" s="1" t="s">
        <v>63</v>
      </c>
      <c r="L5" s="1" t="s">
        <v>49</v>
      </c>
      <c r="M5" s="1" t="s">
        <v>50</v>
      </c>
      <c r="N5" s="3" t="s">
        <v>100</v>
      </c>
      <c r="O5" s="1" t="s">
        <v>55</v>
      </c>
      <c r="P5" s="1">
        <v>15369</v>
      </c>
      <c r="Q5" s="1" t="s">
        <v>50</v>
      </c>
      <c r="R5" s="1" t="s">
        <v>52</v>
      </c>
      <c r="S5" s="1" t="s">
        <v>53</v>
      </c>
      <c r="T5" s="1"/>
      <c r="U5" s="1">
        <v>2010</v>
      </c>
      <c r="V5" s="1">
        <v>6</v>
      </c>
      <c r="W5" s="1">
        <v>2014</v>
      </c>
      <c r="X5" s="1">
        <v>5</v>
      </c>
      <c r="Y5" s="1">
        <f>(W5-U5)*12+X5-V5+1</f>
        <v>48</v>
      </c>
      <c r="Z5" s="1">
        <v>2012</v>
      </c>
      <c r="AA5" s="1">
        <v>6</v>
      </c>
      <c r="AB5" s="1">
        <v>2013</v>
      </c>
      <c r="AC5" s="1">
        <v>5</v>
      </c>
      <c r="AD5" s="1">
        <f>ROUND(((AB5-Z5)*12+AC5-AA5+1)/12,0)</f>
        <v>1</v>
      </c>
      <c r="AE5" s="1"/>
      <c r="AF5" s="1">
        <v>4</v>
      </c>
      <c r="AG5" s="1">
        <v>3</v>
      </c>
      <c r="AH5" s="1">
        <f>SUM(AI5:AT5)</f>
        <v>266</v>
      </c>
      <c r="AI5" s="1">
        <v>4</v>
      </c>
      <c r="AJ5" s="1">
        <v>1</v>
      </c>
      <c r="AK5" s="1">
        <v>1</v>
      </c>
      <c r="AL5" s="1">
        <v>0</v>
      </c>
      <c r="AM5" s="1">
        <v>1</v>
      </c>
      <c r="AN5" s="1">
        <v>11</v>
      </c>
      <c r="AO5" s="1">
        <v>37</v>
      </c>
      <c r="AP5" s="1">
        <v>67</v>
      </c>
      <c r="AQ5" s="1">
        <v>75</v>
      </c>
      <c r="AR5" s="1">
        <v>41</v>
      </c>
      <c r="AS5" s="1">
        <v>25</v>
      </c>
      <c r="AT5" s="1">
        <v>3</v>
      </c>
    </row>
    <row r="6" spans="1:46" ht="24.95" customHeight="1" x14ac:dyDescent="0.25">
      <c r="A6" s="1">
        <v>14039</v>
      </c>
      <c r="B6" s="2" t="s">
        <v>98</v>
      </c>
      <c r="C6" s="1">
        <v>2018</v>
      </c>
      <c r="D6" s="1" t="s">
        <v>99</v>
      </c>
      <c r="E6" s="2" t="s">
        <v>65</v>
      </c>
      <c r="F6" s="1" t="s">
        <v>85</v>
      </c>
      <c r="G6" s="1" t="s">
        <v>74</v>
      </c>
      <c r="H6" s="1" t="s">
        <v>47</v>
      </c>
      <c r="I6" s="1">
        <v>14.8971921</v>
      </c>
      <c r="J6" s="1">
        <v>100.83273</v>
      </c>
      <c r="K6" s="1" t="s">
        <v>63</v>
      </c>
      <c r="L6" s="1" t="s">
        <v>49</v>
      </c>
      <c r="M6" s="1" t="s">
        <v>50</v>
      </c>
      <c r="N6" s="3" t="s">
        <v>100</v>
      </c>
      <c r="O6" s="1" t="s">
        <v>55</v>
      </c>
      <c r="P6" s="1">
        <v>15369</v>
      </c>
      <c r="Q6" s="1" t="s">
        <v>50</v>
      </c>
      <c r="R6" s="1" t="s">
        <v>52</v>
      </c>
      <c r="S6" s="1" t="s">
        <v>53</v>
      </c>
      <c r="T6" s="1"/>
      <c r="U6" s="1">
        <v>2010</v>
      </c>
      <c r="V6" s="1">
        <v>6</v>
      </c>
      <c r="W6" s="1">
        <v>2014</v>
      </c>
      <c r="X6" s="1">
        <v>5</v>
      </c>
      <c r="Y6" s="1">
        <f>(W6-U6)*12+X6-V6+1</f>
        <v>48</v>
      </c>
      <c r="Z6" s="1">
        <v>2013</v>
      </c>
      <c r="AA6" s="1">
        <v>6</v>
      </c>
      <c r="AB6" s="1">
        <v>2014</v>
      </c>
      <c r="AC6" s="1">
        <v>5</v>
      </c>
      <c r="AD6" s="1">
        <f>ROUND(((AB6-Z6)*12+AC6-AA6+1)/12,0)</f>
        <v>1</v>
      </c>
      <c r="AE6" s="1"/>
      <c r="AF6" s="1">
        <v>4</v>
      </c>
      <c r="AG6" s="1">
        <v>4</v>
      </c>
      <c r="AH6" s="1">
        <f>SUM(AI6:AT6)</f>
        <v>179</v>
      </c>
      <c r="AI6" s="1">
        <v>3</v>
      </c>
      <c r="AJ6" s="1">
        <v>0</v>
      </c>
      <c r="AK6" s="1">
        <v>0</v>
      </c>
      <c r="AL6" s="1">
        <v>1</v>
      </c>
      <c r="AM6" s="1">
        <v>1</v>
      </c>
      <c r="AN6" s="1">
        <v>7</v>
      </c>
      <c r="AO6" s="1">
        <v>12</v>
      </c>
      <c r="AP6" s="1">
        <v>27</v>
      </c>
      <c r="AQ6" s="1">
        <v>50</v>
      </c>
      <c r="AR6" s="1">
        <v>55</v>
      </c>
      <c r="AS6" s="1">
        <v>14</v>
      </c>
      <c r="AT6" s="1">
        <v>9</v>
      </c>
    </row>
    <row r="7" spans="1:46" ht="24.95" customHeight="1" x14ac:dyDescent="0.25">
      <c r="A7" s="1">
        <v>14204</v>
      </c>
      <c r="B7" s="2" t="s">
        <v>122</v>
      </c>
      <c r="C7" s="1">
        <v>2019</v>
      </c>
      <c r="D7" s="1" t="s">
        <v>123</v>
      </c>
      <c r="E7" s="2" t="s">
        <v>84</v>
      </c>
      <c r="F7" s="1" t="s">
        <v>76</v>
      </c>
      <c r="G7" s="1" t="s">
        <v>74</v>
      </c>
      <c r="H7" s="1" t="s">
        <v>54</v>
      </c>
      <c r="I7" s="1">
        <v>39.904199899999902</v>
      </c>
      <c r="J7" s="1">
        <v>116.4073963</v>
      </c>
      <c r="K7" s="1" t="s">
        <v>77</v>
      </c>
      <c r="L7" s="1" t="s">
        <v>49</v>
      </c>
      <c r="M7" s="1" t="s">
        <v>50</v>
      </c>
      <c r="N7" s="3" t="s">
        <v>58</v>
      </c>
      <c r="O7" s="1" t="s">
        <v>55</v>
      </c>
      <c r="P7" s="1">
        <v>4225</v>
      </c>
      <c r="Q7" s="1" t="s">
        <v>80</v>
      </c>
      <c r="R7" s="1" t="s">
        <v>52</v>
      </c>
      <c r="S7" s="1" t="s">
        <v>53</v>
      </c>
      <c r="T7" s="1">
        <v>1270</v>
      </c>
      <c r="U7" s="1">
        <v>2007</v>
      </c>
      <c r="V7" s="1">
        <v>7</v>
      </c>
      <c r="W7" s="1">
        <v>2015</v>
      </c>
      <c r="X7" s="1">
        <v>6</v>
      </c>
      <c r="Y7" s="1">
        <f>(W7-U7)*12+X7-V7+1</f>
        <v>96</v>
      </c>
      <c r="Z7" s="1">
        <v>2007</v>
      </c>
      <c r="AA7" s="1">
        <v>7</v>
      </c>
      <c r="AB7" s="1">
        <v>2015</v>
      </c>
      <c r="AC7" s="1">
        <v>6</v>
      </c>
      <c r="AD7" s="1">
        <f>ROUND(((AB7-Z7)*12+AC7-AA7+1)/12,0)</f>
        <v>8</v>
      </c>
      <c r="AE7" s="1"/>
      <c r="AF7" s="1">
        <v>8</v>
      </c>
      <c r="AG7" s="1" t="s">
        <v>73</v>
      </c>
      <c r="AH7" s="1">
        <f>SUM(AI7:AT7)</f>
        <v>1270</v>
      </c>
      <c r="AI7" s="1">
        <v>296</v>
      </c>
      <c r="AJ7" s="1">
        <v>147</v>
      </c>
      <c r="AK7" s="1">
        <v>214</v>
      </c>
      <c r="AL7" s="1">
        <v>74</v>
      </c>
      <c r="AM7" s="1">
        <v>15</v>
      </c>
      <c r="AN7" s="1">
        <v>9</v>
      </c>
      <c r="AO7" s="1">
        <v>7</v>
      </c>
      <c r="AP7" s="1">
        <v>8</v>
      </c>
      <c r="AQ7" s="1">
        <v>10</v>
      </c>
      <c r="AR7" s="1">
        <v>51</v>
      </c>
      <c r="AS7" s="1">
        <v>152</v>
      </c>
      <c r="AT7" s="1">
        <v>287</v>
      </c>
    </row>
    <row r="8" spans="1:46" ht="24.95" customHeight="1" x14ac:dyDescent="0.25">
      <c r="A8" s="1">
        <v>14204</v>
      </c>
      <c r="B8" s="2" t="s">
        <v>122</v>
      </c>
      <c r="C8" s="1">
        <v>2019</v>
      </c>
      <c r="D8" s="1" t="s">
        <v>123</v>
      </c>
      <c r="E8" s="2" t="s">
        <v>84</v>
      </c>
      <c r="F8" s="1" t="s">
        <v>76</v>
      </c>
      <c r="G8" s="1" t="s">
        <v>74</v>
      </c>
      <c r="H8" s="1" t="s">
        <v>54</v>
      </c>
      <c r="I8" s="1">
        <v>39.904199899999902</v>
      </c>
      <c r="J8" s="1">
        <v>116.4073963</v>
      </c>
      <c r="K8" s="1" t="s">
        <v>77</v>
      </c>
      <c r="L8" s="1" t="s">
        <v>49</v>
      </c>
      <c r="M8" s="1" t="s">
        <v>50</v>
      </c>
      <c r="N8" s="3" t="s">
        <v>58</v>
      </c>
      <c r="O8" s="1" t="s">
        <v>55</v>
      </c>
      <c r="P8" s="1">
        <v>4225</v>
      </c>
      <c r="Q8" s="1" t="s">
        <v>80</v>
      </c>
      <c r="R8" s="1" t="s">
        <v>52</v>
      </c>
      <c r="S8" s="1" t="s">
        <v>53</v>
      </c>
      <c r="T8" s="1">
        <v>1270</v>
      </c>
      <c r="U8" s="1">
        <v>2007</v>
      </c>
      <c r="V8" s="1">
        <v>7</v>
      </c>
      <c r="W8" s="1">
        <v>2015</v>
      </c>
      <c r="X8" s="1">
        <v>6</v>
      </c>
      <c r="Y8" s="1">
        <f>(W8-U8)*12+X8-V8+1</f>
        <v>96</v>
      </c>
      <c r="Z8" s="1">
        <v>2007</v>
      </c>
      <c r="AA8" s="1">
        <v>7</v>
      </c>
      <c r="AB8" s="1">
        <v>2008</v>
      </c>
      <c r="AC8" s="1">
        <v>6</v>
      </c>
      <c r="AD8" s="1">
        <f>ROUND(((AB8-Z8)*12+AC8-AA8+1)/12,0)</f>
        <v>1</v>
      </c>
      <c r="AE8" s="1"/>
      <c r="AF8" s="1">
        <v>8</v>
      </c>
      <c r="AG8" s="1">
        <v>1</v>
      </c>
      <c r="AH8" s="1">
        <f>SUM(AI8:AT8)</f>
        <v>280</v>
      </c>
      <c r="AI8" s="1">
        <v>71</v>
      </c>
      <c r="AJ8" s="1">
        <v>21</v>
      </c>
      <c r="AK8" s="1">
        <v>26</v>
      </c>
      <c r="AL8" s="1">
        <v>9</v>
      </c>
      <c r="AM8" s="1">
        <v>2</v>
      </c>
      <c r="AN8" s="1">
        <v>0</v>
      </c>
      <c r="AO8" s="1">
        <v>7</v>
      </c>
      <c r="AP8" s="1">
        <v>6</v>
      </c>
      <c r="AQ8" s="1">
        <v>0</v>
      </c>
      <c r="AR8" s="1">
        <v>20</v>
      </c>
      <c r="AS8" s="1">
        <v>48</v>
      </c>
      <c r="AT8" s="1">
        <v>70</v>
      </c>
    </row>
    <row r="9" spans="1:46" ht="24.95" customHeight="1" x14ac:dyDescent="0.25">
      <c r="A9" s="1">
        <v>14204</v>
      </c>
      <c r="B9" s="2" t="s">
        <v>122</v>
      </c>
      <c r="C9" s="1">
        <v>2019</v>
      </c>
      <c r="D9" s="1" t="s">
        <v>123</v>
      </c>
      <c r="E9" s="2" t="s">
        <v>84</v>
      </c>
      <c r="F9" s="1" t="s">
        <v>76</v>
      </c>
      <c r="G9" s="1" t="s">
        <v>74</v>
      </c>
      <c r="H9" s="1" t="s">
        <v>54</v>
      </c>
      <c r="I9" s="1">
        <v>39.904199899999902</v>
      </c>
      <c r="J9" s="1">
        <v>116.4073963</v>
      </c>
      <c r="K9" s="1" t="s">
        <v>77</v>
      </c>
      <c r="L9" s="1" t="s">
        <v>49</v>
      </c>
      <c r="M9" s="1" t="s">
        <v>50</v>
      </c>
      <c r="N9" s="3" t="s">
        <v>58</v>
      </c>
      <c r="O9" s="1" t="s">
        <v>55</v>
      </c>
      <c r="P9" s="1">
        <v>4225</v>
      </c>
      <c r="Q9" s="1" t="s">
        <v>80</v>
      </c>
      <c r="R9" s="1" t="s">
        <v>52</v>
      </c>
      <c r="S9" s="1" t="s">
        <v>53</v>
      </c>
      <c r="T9" s="1">
        <v>1270</v>
      </c>
      <c r="U9" s="1">
        <v>2007</v>
      </c>
      <c r="V9" s="1">
        <v>7</v>
      </c>
      <c r="W9" s="1">
        <v>2015</v>
      </c>
      <c r="X9" s="1">
        <v>6</v>
      </c>
      <c r="Y9" s="1">
        <f>(W9-U9)*12+X9-V9+1</f>
        <v>96</v>
      </c>
      <c r="Z9" s="1">
        <v>2008</v>
      </c>
      <c r="AA9" s="1">
        <v>7</v>
      </c>
      <c r="AB9" s="1">
        <v>2009</v>
      </c>
      <c r="AC9" s="1">
        <v>6</v>
      </c>
      <c r="AD9" s="1">
        <f>ROUND(((AB9-Z9)*12+AC9-AA9+1)/12,0)</f>
        <v>1</v>
      </c>
      <c r="AE9" s="1"/>
      <c r="AF9" s="1">
        <v>8</v>
      </c>
      <c r="AG9" s="1">
        <v>2</v>
      </c>
      <c r="AH9" s="1">
        <f>SUM(AI9:AT9)</f>
        <v>211</v>
      </c>
      <c r="AI9" s="1">
        <v>10</v>
      </c>
      <c r="AJ9" s="1">
        <v>27</v>
      </c>
      <c r="AK9" s="1">
        <v>39</v>
      </c>
      <c r="AL9" s="1">
        <v>11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16</v>
      </c>
      <c r="AS9" s="1">
        <v>43</v>
      </c>
      <c r="AT9" s="1">
        <v>63</v>
      </c>
    </row>
    <row r="10" spans="1:46" ht="24.95" customHeight="1" x14ac:dyDescent="0.25">
      <c r="A10" s="1">
        <v>14204</v>
      </c>
      <c r="B10" s="2" t="s">
        <v>122</v>
      </c>
      <c r="C10" s="1">
        <v>2019</v>
      </c>
      <c r="D10" s="1" t="s">
        <v>123</v>
      </c>
      <c r="E10" s="2" t="s">
        <v>84</v>
      </c>
      <c r="F10" s="1" t="s">
        <v>76</v>
      </c>
      <c r="G10" s="1" t="s">
        <v>74</v>
      </c>
      <c r="H10" s="1" t="s">
        <v>54</v>
      </c>
      <c r="I10" s="1">
        <v>39.904199899999902</v>
      </c>
      <c r="J10" s="1">
        <v>116.4073963</v>
      </c>
      <c r="K10" s="1" t="s">
        <v>77</v>
      </c>
      <c r="L10" s="1" t="s">
        <v>49</v>
      </c>
      <c r="M10" s="1" t="s">
        <v>50</v>
      </c>
      <c r="N10" s="3" t="s">
        <v>58</v>
      </c>
      <c r="O10" s="1" t="s">
        <v>55</v>
      </c>
      <c r="P10" s="1">
        <v>4225</v>
      </c>
      <c r="Q10" s="1" t="s">
        <v>80</v>
      </c>
      <c r="R10" s="1" t="s">
        <v>52</v>
      </c>
      <c r="S10" s="1" t="s">
        <v>53</v>
      </c>
      <c r="T10" s="1">
        <v>1270</v>
      </c>
      <c r="U10" s="1">
        <v>2007</v>
      </c>
      <c r="V10" s="1">
        <v>7</v>
      </c>
      <c r="W10" s="1">
        <v>2015</v>
      </c>
      <c r="X10" s="1">
        <v>6</v>
      </c>
      <c r="Y10" s="1">
        <f>(W10-U10)*12+X10-V10+1</f>
        <v>96</v>
      </c>
      <c r="Z10" s="1">
        <v>2009</v>
      </c>
      <c r="AA10" s="1">
        <v>7</v>
      </c>
      <c r="AB10" s="1">
        <v>2010</v>
      </c>
      <c r="AC10" s="1">
        <v>6</v>
      </c>
      <c r="AD10" s="1">
        <f>ROUND(((AB10-Z10)*12+AC10-AA10+1)/12,0)</f>
        <v>1</v>
      </c>
      <c r="AE10" s="1"/>
      <c r="AF10" s="1">
        <v>8</v>
      </c>
      <c r="AG10" s="1">
        <v>3</v>
      </c>
      <c r="AH10" s="1">
        <f>SUM(AI10:AT10)</f>
        <v>157</v>
      </c>
      <c r="AI10" s="1">
        <v>77</v>
      </c>
      <c r="AJ10" s="1">
        <v>10</v>
      </c>
      <c r="AK10" s="1">
        <v>45</v>
      </c>
      <c r="AL10" s="1">
        <v>12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10</v>
      </c>
    </row>
    <row r="11" spans="1:46" ht="24.95" customHeight="1" x14ac:dyDescent="0.25">
      <c r="A11" s="1">
        <v>14204</v>
      </c>
      <c r="B11" s="2" t="s">
        <v>122</v>
      </c>
      <c r="C11" s="1">
        <v>2019</v>
      </c>
      <c r="D11" s="1" t="s">
        <v>123</v>
      </c>
      <c r="E11" s="2" t="s">
        <v>84</v>
      </c>
      <c r="F11" s="1" t="s">
        <v>76</v>
      </c>
      <c r="G11" s="1" t="s">
        <v>74</v>
      </c>
      <c r="H11" s="1" t="s">
        <v>54</v>
      </c>
      <c r="I11" s="1">
        <v>39.904199899999902</v>
      </c>
      <c r="J11" s="1">
        <v>116.4073963</v>
      </c>
      <c r="K11" s="1" t="s">
        <v>77</v>
      </c>
      <c r="L11" s="1" t="s">
        <v>49</v>
      </c>
      <c r="M11" s="1" t="s">
        <v>50</v>
      </c>
      <c r="N11" s="3" t="s">
        <v>58</v>
      </c>
      <c r="O11" s="1" t="s">
        <v>55</v>
      </c>
      <c r="P11" s="1">
        <v>4225</v>
      </c>
      <c r="Q11" s="1" t="s">
        <v>80</v>
      </c>
      <c r="R11" s="1" t="s">
        <v>52</v>
      </c>
      <c r="S11" s="1" t="s">
        <v>53</v>
      </c>
      <c r="T11" s="1">
        <v>1270</v>
      </c>
      <c r="U11" s="1">
        <v>2007</v>
      </c>
      <c r="V11" s="1">
        <v>7</v>
      </c>
      <c r="W11" s="1">
        <v>2015</v>
      </c>
      <c r="X11" s="1">
        <v>6</v>
      </c>
      <c r="Y11" s="1">
        <f>(W11-U11)*12+X11-V11+1</f>
        <v>96</v>
      </c>
      <c r="Z11" s="1">
        <v>2010</v>
      </c>
      <c r="AA11" s="1">
        <v>7</v>
      </c>
      <c r="AB11" s="1">
        <v>2011</v>
      </c>
      <c r="AC11" s="1">
        <v>6</v>
      </c>
      <c r="AD11" s="1">
        <f>ROUND(((AB11-Z11)*12+AC11-AA11+1)/12,0)</f>
        <v>1</v>
      </c>
      <c r="AE11" s="1"/>
      <c r="AF11" s="1">
        <v>8</v>
      </c>
      <c r="AG11" s="1">
        <v>4</v>
      </c>
      <c r="AH11" s="1">
        <f>SUM(AI11:AT11)</f>
        <v>210</v>
      </c>
      <c r="AI11" s="1">
        <v>51</v>
      </c>
      <c r="AJ11" s="1">
        <v>20</v>
      </c>
      <c r="AK11" s="1">
        <v>48</v>
      </c>
      <c r="AL11" s="1">
        <v>15</v>
      </c>
      <c r="AM11" s="1">
        <v>7</v>
      </c>
      <c r="AN11" s="1">
        <v>2</v>
      </c>
      <c r="AO11" s="1">
        <v>0</v>
      </c>
      <c r="AP11" s="1">
        <v>1</v>
      </c>
      <c r="AQ11" s="1">
        <v>9</v>
      </c>
      <c r="AR11" s="1">
        <v>3</v>
      </c>
      <c r="AS11" s="1">
        <v>12</v>
      </c>
      <c r="AT11" s="1">
        <v>42</v>
      </c>
    </row>
    <row r="12" spans="1:46" ht="24.95" customHeight="1" x14ac:dyDescent="0.25">
      <c r="A12" s="1">
        <v>14204</v>
      </c>
      <c r="B12" s="2" t="s">
        <v>122</v>
      </c>
      <c r="C12" s="1">
        <v>2019</v>
      </c>
      <c r="D12" s="1" t="s">
        <v>123</v>
      </c>
      <c r="E12" s="2" t="s">
        <v>84</v>
      </c>
      <c r="F12" s="1" t="s">
        <v>76</v>
      </c>
      <c r="G12" s="1" t="s">
        <v>74</v>
      </c>
      <c r="H12" s="1" t="s">
        <v>54</v>
      </c>
      <c r="I12" s="1">
        <v>39.904199899999902</v>
      </c>
      <c r="J12" s="1">
        <v>116.4073963</v>
      </c>
      <c r="K12" s="1" t="s">
        <v>77</v>
      </c>
      <c r="L12" s="1" t="s">
        <v>49</v>
      </c>
      <c r="M12" s="1" t="s">
        <v>50</v>
      </c>
      <c r="N12" s="3" t="s">
        <v>58</v>
      </c>
      <c r="O12" s="1" t="s">
        <v>55</v>
      </c>
      <c r="P12" s="1">
        <v>4225</v>
      </c>
      <c r="Q12" s="1" t="s">
        <v>80</v>
      </c>
      <c r="R12" s="1" t="s">
        <v>52</v>
      </c>
      <c r="S12" s="1" t="s">
        <v>53</v>
      </c>
      <c r="T12" s="1">
        <v>1270</v>
      </c>
      <c r="U12" s="1">
        <v>2007</v>
      </c>
      <c r="V12" s="1">
        <v>7</v>
      </c>
      <c r="W12" s="1">
        <v>2015</v>
      </c>
      <c r="X12" s="1">
        <v>6</v>
      </c>
      <c r="Y12" s="1">
        <f>(W12-U12)*12+X12-V12+1</f>
        <v>96</v>
      </c>
      <c r="Z12" s="1">
        <v>2011</v>
      </c>
      <c r="AA12" s="1">
        <v>7</v>
      </c>
      <c r="AB12" s="1">
        <v>2012</v>
      </c>
      <c r="AC12" s="1">
        <v>6</v>
      </c>
      <c r="AD12" s="1">
        <f>ROUND(((AB12-Z12)*12+AC12-AA12+1)/12,0)</f>
        <v>1</v>
      </c>
      <c r="AE12" s="1"/>
      <c r="AF12" s="1">
        <v>8</v>
      </c>
      <c r="AG12" s="1">
        <v>5</v>
      </c>
      <c r="AH12" s="1">
        <f>SUM(AI12:AT12)</f>
        <v>198</v>
      </c>
      <c r="AI12" s="1">
        <v>18</v>
      </c>
      <c r="AJ12" s="1">
        <v>37</v>
      </c>
      <c r="AK12" s="1">
        <v>25</v>
      </c>
      <c r="AL12" s="1">
        <v>6</v>
      </c>
      <c r="AM12" s="1">
        <v>0</v>
      </c>
      <c r="AN12" s="1">
        <v>1</v>
      </c>
      <c r="AO12" s="1">
        <v>0</v>
      </c>
      <c r="AP12" s="1">
        <v>0</v>
      </c>
      <c r="AQ12" s="1">
        <v>1</v>
      </c>
      <c r="AR12" s="1">
        <v>4</v>
      </c>
      <c r="AS12" s="1">
        <v>36</v>
      </c>
      <c r="AT12" s="1">
        <v>70</v>
      </c>
    </row>
    <row r="13" spans="1:46" ht="24.95" customHeight="1" x14ac:dyDescent="0.25">
      <c r="A13" s="1">
        <v>14204</v>
      </c>
      <c r="B13" s="2" t="s">
        <v>122</v>
      </c>
      <c r="C13" s="1">
        <v>2019</v>
      </c>
      <c r="D13" s="1" t="s">
        <v>123</v>
      </c>
      <c r="E13" s="2" t="s">
        <v>84</v>
      </c>
      <c r="F13" s="1" t="s">
        <v>76</v>
      </c>
      <c r="G13" s="1" t="s">
        <v>74</v>
      </c>
      <c r="H13" s="1" t="s">
        <v>54</v>
      </c>
      <c r="I13" s="1">
        <v>39.904199899999902</v>
      </c>
      <c r="J13" s="1">
        <v>116.4073963</v>
      </c>
      <c r="K13" s="1" t="s">
        <v>77</v>
      </c>
      <c r="L13" s="1" t="s">
        <v>49</v>
      </c>
      <c r="M13" s="1" t="s">
        <v>50</v>
      </c>
      <c r="N13" s="3" t="s">
        <v>58</v>
      </c>
      <c r="O13" s="1" t="s">
        <v>55</v>
      </c>
      <c r="P13" s="1">
        <v>4225</v>
      </c>
      <c r="Q13" s="1" t="s">
        <v>80</v>
      </c>
      <c r="R13" s="1" t="s">
        <v>52</v>
      </c>
      <c r="S13" s="1" t="s">
        <v>53</v>
      </c>
      <c r="T13" s="1">
        <v>1270</v>
      </c>
      <c r="U13" s="1">
        <v>2007</v>
      </c>
      <c r="V13" s="1">
        <v>7</v>
      </c>
      <c r="W13" s="1">
        <v>2015</v>
      </c>
      <c r="X13" s="1">
        <v>6</v>
      </c>
      <c r="Y13" s="1">
        <f>(W13-U13)*12+X13-V13+1</f>
        <v>96</v>
      </c>
      <c r="Z13" s="1">
        <v>2012</v>
      </c>
      <c r="AA13" s="1">
        <v>7</v>
      </c>
      <c r="AB13" s="1">
        <v>2013</v>
      </c>
      <c r="AC13" s="1">
        <v>6</v>
      </c>
      <c r="AD13" s="1">
        <f>ROUND(((AB13-Z13)*12+AC13-AA13+1)/12,0)</f>
        <v>1</v>
      </c>
      <c r="AE13" s="1"/>
      <c r="AF13" s="1">
        <v>8</v>
      </c>
      <c r="AG13" s="1">
        <v>6</v>
      </c>
      <c r="AH13" s="1">
        <f>SUM(AI13:AT13)</f>
        <v>105</v>
      </c>
      <c r="AI13" s="1">
        <v>37</v>
      </c>
      <c r="AJ13" s="1">
        <v>26</v>
      </c>
      <c r="AK13" s="1">
        <v>22</v>
      </c>
      <c r="AL13" s="1">
        <v>6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3</v>
      </c>
      <c r="AT13" s="1">
        <v>10</v>
      </c>
    </row>
    <row r="14" spans="1:46" ht="24.95" customHeight="1" x14ac:dyDescent="0.25">
      <c r="A14" s="1">
        <v>14204</v>
      </c>
      <c r="B14" s="2" t="s">
        <v>122</v>
      </c>
      <c r="C14" s="1">
        <v>2019</v>
      </c>
      <c r="D14" s="1" t="s">
        <v>123</v>
      </c>
      <c r="E14" s="2" t="s">
        <v>84</v>
      </c>
      <c r="F14" s="1" t="s">
        <v>76</v>
      </c>
      <c r="G14" s="1" t="s">
        <v>74</v>
      </c>
      <c r="H14" s="1" t="s">
        <v>54</v>
      </c>
      <c r="I14" s="1">
        <v>39.904199899999902</v>
      </c>
      <c r="J14" s="1">
        <v>116.4073963</v>
      </c>
      <c r="K14" s="1" t="s">
        <v>77</v>
      </c>
      <c r="L14" s="1" t="s">
        <v>49</v>
      </c>
      <c r="M14" s="1" t="s">
        <v>50</v>
      </c>
      <c r="N14" s="3" t="s">
        <v>58</v>
      </c>
      <c r="O14" s="1" t="s">
        <v>55</v>
      </c>
      <c r="P14" s="1">
        <v>4225</v>
      </c>
      <c r="Q14" s="1" t="s">
        <v>80</v>
      </c>
      <c r="R14" s="1" t="s">
        <v>52</v>
      </c>
      <c r="S14" s="1" t="s">
        <v>53</v>
      </c>
      <c r="T14" s="1">
        <v>1270</v>
      </c>
      <c r="U14" s="1">
        <v>2007</v>
      </c>
      <c r="V14" s="1">
        <v>7</v>
      </c>
      <c r="W14" s="1">
        <v>2015</v>
      </c>
      <c r="X14" s="1">
        <v>6</v>
      </c>
      <c r="Y14" s="1">
        <f>(W14-U14)*12+X14-V14+1</f>
        <v>96</v>
      </c>
      <c r="Z14" s="1">
        <v>2013</v>
      </c>
      <c r="AA14" s="1">
        <v>7</v>
      </c>
      <c r="AB14" s="1">
        <v>2014</v>
      </c>
      <c r="AC14" s="1">
        <v>6</v>
      </c>
      <c r="AD14" s="1">
        <f>ROUND(((AB14-Z14)*12+AC14-AA14+1)/12,0)</f>
        <v>1</v>
      </c>
      <c r="AE14" s="1"/>
      <c r="AF14" s="1">
        <v>8</v>
      </c>
      <c r="AG14" s="1">
        <v>7</v>
      </c>
      <c r="AH14" s="1">
        <f>SUM(AI14:AT14)</f>
        <v>68</v>
      </c>
      <c r="AI14" s="1">
        <v>20</v>
      </c>
      <c r="AJ14" s="1">
        <v>6</v>
      </c>
      <c r="AK14" s="1">
        <v>7</v>
      </c>
      <c r="AL14" s="1">
        <v>14</v>
      </c>
      <c r="AM14" s="1">
        <v>4</v>
      </c>
      <c r="AN14" s="1">
        <v>2</v>
      </c>
      <c r="AO14" s="1">
        <v>0</v>
      </c>
      <c r="AP14" s="1">
        <v>0</v>
      </c>
      <c r="AQ14" s="1">
        <v>0</v>
      </c>
      <c r="AR14" s="1">
        <v>2</v>
      </c>
      <c r="AS14" s="1">
        <v>1</v>
      </c>
      <c r="AT14" s="1">
        <v>12</v>
      </c>
    </row>
    <row r="15" spans="1:46" ht="24.95" customHeight="1" x14ac:dyDescent="0.25">
      <c r="A15" s="1">
        <v>14204</v>
      </c>
      <c r="B15" s="2" t="s">
        <v>122</v>
      </c>
      <c r="C15" s="1">
        <v>2019</v>
      </c>
      <c r="D15" s="1" t="s">
        <v>123</v>
      </c>
      <c r="E15" s="2" t="s">
        <v>84</v>
      </c>
      <c r="F15" s="1" t="s">
        <v>76</v>
      </c>
      <c r="G15" s="1" t="s">
        <v>74</v>
      </c>
      <c r="H15" s="1" t="s">
        <v>54</v>
      </c>
      <c r="I15" s="1">
        <v>39.904199899999902</v>
      </c>
      <c r="J15" s="1">
        <v>116.4073963</v>
      </c>
      <c r="K15" s="1" t="s">
        <v>77</v>
      </c>
      <c r="L15" s="1" t="s">
        <v>49</v>
      </c>
      <c r="M15" s="1" t="s">
        <v>50</v>
      </c>
      <c r="N15" s="3" t="s">
        <v>58</v>
      </c>
      <c r="O15" s="1" t="s">
        <v>55</v>
      </c>
      <c r="P15" s="1">
        <v>4225</v>
      </c>
      <c r="Q15" s="1" t="s">
        <v>80</v>
      </c>
      <c r="R15" s="1" t="s">
        <v>52</v>
      </c>
      <c r="S15" s="1" t="s">
        <v>53</v>
      </c>
      <c r="T15" s="1">
        <v>1270</v>
      </c>
      <c r="U15" s="1">
        <v>2007</v>
      </c>
      <c r="V15" s="1">
        <v>7</v>
      </c>
      <c r="W15" s="1">
        <v>2015</v>
      </c>
      <c r="X15" s="1">
        <v>6</v>
      </c>
      <c r="Y15" s="1">
        <f>(W15-U15)*12+X15-V15+1</f>
        <v>96</v>
      </c>
      <c r="Z15" s="1">
        <v>2014</v>
      </c>
      <c r="AA15" s="1">
        <v>7</v>
      </c>
      <c r="AB15" s="1">
        <v>2015</v>
      </c>
      <c r="AC15" s="1">
        <v>6</v>
      </c>
      <c r="AD15" s="1">
        <f>ROUND(((AB15-Z15)*12+AC15-AA15+1)/12,0)</f>
        <v>1</v>
      </c>
      <c r="AE15" s="1"/>
      <c r="AF15" s="1">
        <v>8</v>
      </c>
      <c r="AG15" s="1">
        <v>8</v>
      </c>
      <c r="AH15" s="1">
        <f>SUM(AI15:AT15)</f>
        <v>41</v>
      </c>
      <c r="AI15" s="1">
        <v>12</v>
      </c>
      <c r="AJ15" s="1">
        <v>0</v>
      </c>
      <c r="AK15" s="1">
        <v>2</v>
      </c>
      <c r="AL15" s="1">
        <v>1</v>
      </c>
      <c r="AM15" s="1">
        <v>0</v>
      </c>
      <c r="AN15" s="1">
        <v>2</v>
      </c>
      <c r="AO15" s="1">
        <v>0</v>
      </c>
      <c r="AP15" s="1">
        <v>0</v>
      </c>
      <c r="AQ15" s="1">
        <v>0</v>
      </c>
      <c r="AR15" s="1">
        <v>5</v>
      </c>
      <c r="AS15" s="1">
        <v>9</v>
      </c>
      <c r="AT15" s="1">
        <v>10</v>
      </c>
    </row>
    <row r="16" spans="1:46" ht="24.95" customHeight="1" x14ac:dyDescent="0.25">
      <c r="A16" s="1">
        <v>14241</v>
      </c>
      <c r="B16" s="2" t="s">
        <v>135</v>
      </c>
      <c r="C16" s="1">
        <v>2019</v>
      </c>
      <c r="D16" s="1" t="s">
        <v>136</v>
      </c>
      <c r="E16" s="2" t="s">
        <v>81</v>
      </c>
      <c r="F16" s="1" t="s">
        <v>76</v>
      </c>
      <c r="G16" s="1" t="s">
        <v>74</v>
      </c>
      <c r="H16" s="1" t="s">
        <v>54</v>
      </c>
      <c r="I16" s="1">
        <v>36.061089000000003</v>
      </c>
      <c r="J16" s="1">
        <v>103.834302999999</v>
      </c>
      <c r="K16" s="1" t="s">
        <v>67</v>
      </c>
      <c r="L16" s="1" t="s">
        <v>49</v>
      </c>
      <c r="M16" s="1" t="s">
        <v>50</v>
      </c>
      <c r="N16" s="3" t="s">
        <v>58</v>
      </c>
      <c r="O16" s="1" t="s">
        <v>55</v>
      </c>
      <c r="P16" s="1">
        <v>2430</v>
      </c>
      <c r="Q16" s="1" t="s">
        <v>83</v>
      </c>
      <c r="R16" s="1" t="s">
        <v>52</v>
      </c>
      <c r="S16" s="1" t="s">
        <v>53</v>
      </c>
      <c r="T16" s="1">
        <v>584</v>
      </c>
      <c r="U16" s="1">
        <v>2010</v>
      </c>
      <c r="V16" s="1">
        <v>12</v>
      </c>
      <c r="W16" s="1">
        <v>2017</v>
      </c>
      <c r="X16" s="1">
        <v>6</v>
      </c>
      <c r="Y16" s="1">
        <f>(W16-U16)*12+X16-V16+1</f>
        <v>79</v>
      </c>
      <c r="Z16" s="1">
        <v>2011</v>
      </c>
      <c r="AA16" s="1">
        <v>1</v>
      </c>
      <c r="AB16" s="1">
        <v>2016</v>
      </c>
      <c r="AC16" s="1">
        <v>12</v>
      </c>
      <c r="AD16" s="1">
        <f>ROUND(((AB16-Z16)*12+AC16-AA16+1)/12,0)</f>
        <v>6</v>
      </c>
      <c r="AE16" s="1"/>
      <c r="AF16" s="1">
        <v>6</v>
      </c>
      <c r="AG16" s="1" t="s">
        <v>73</v>
      </c>
      <c r="AH16" s="1">
        <f>SUM(AI16:AT16)</f>
        <v>1272</v>
      </c>
      <c r="AI16" s="1">
        <v>185</v>
      </c>
      <c r="AJ16" s="1">
        <v>236</v>
      </c>
      <c r="AK16" s="1">
        <v>144</v>
      </c>
      <c r="AL16" s="1">
        <v>115</v>
      </c>
      <c r="AM16" s="1">
        <v>36</v>
      </c>
      <c r="AN16" s="1">
        <v>30</v>
      </c>
      <c r="AO16" s="1">
        <v>18</v>
      </c>
      <c r="AP16" s="1">
        <v>23</v>
      </c>
      <c r="AQ16" s="1">
        <v>34</v>
      </c>
      <c r="AR16" s="1">
        <v>60</v>
      </c>
      <c r="AS16" s="1">
        <v>166</v>
      </c>
      <c r="AT16" s="1">
        <v>225</v>
      </c>
    </row>
    <row r="17" spans="1:46" ht="24.95" customHeight="1" x14ac:dyDescent="0.25">
      <c r="A17" s="1">
        <v>14241</v>
      </c>
      <c r="B17" s="2" t="s">
        <v>135</v>
      </c>
      <c r="C17" s="1">
        <v>2019</v>
      </c>
      <c r="D17" s="1" t="s">
        <v>136</v>
      </c>
      <c r="E17" s="2" t="s">
        <v>81</v>
      </c>
      <c r="F17" s="1" t="s">
        <v>76</v>
      </c>
      <c r="G17" s="1" t="s">
        <v>74</v>
      </c>
      <c r="H17" s="1" t="s">
        <v>54</v>
      </c>
      <c r="I17" s="1">
        <v>36.061089000000003</v>
      </c>
      <c r="J17" s="1">
        <v>103.834302999999</v>
      </c>
      <c r="K17" s="1" t="s">
        <v>67</v>
      </c>
      <c r="L17" s="1" t="s">
        <v>49</v>
      </c>
      <c r="M17" s="1" t="s">
        <v>50</v>
      </c>
      <c r="N17" s="3" t="s">
        <v>58</v>
      </c>
      <c r="O17" s="1" t="s">
        <v>55</v>
      </c>
      <c r="P17" s="1">
        <v>2430</v>
      </c>
      <c r="Q17" s="1" t="s">
        <v>83</v>
      </c>
      <c r="R17" s="1" t="s">
        <v>52</v>
      </c>
      <c r="S17" s="1" t="s">
        <v>53</v>
      </c>
      <c r="T17" s="1">
        <v>584</v>
      </c>
      <c r="U17" s="1">
        <v>2010</v>
      </c>
      <c r="V17" s="1">
        <v>12</v>
      </c>
      <c r="W17" s="1">
        <v>2017</v>
      </c>
      <c r="X17" s="1">
        <v>6</v>
      </c>
      <c r="Y17" s="1">
        <f>(W17-U17)*12+X17-V17+1</f>
        <v>79</v>
      </c>
      <c r="Z17" s="1">
        <v>2011</v>
      </c>
      <c r="AA17" s="1">
        <v>1</v>
      </c>
      <c r="AB17" s="1">
        <v>2011</v>
      </c>
      <c r="AC17" s="1">
        <v>12</v>
      </c>
      <c r="AD17" s="1">
        <f>ROUND(((AB17-Z17)*12+AC17-AA17+1)/12,0)</f>
        <v>1</v>
      </c>
      <c r="AE17" s="1"/>
      <c r="AF17" s="1">
        <v>6</v>
      </c>
      <c r="AG17" s="1">
        <v>1</v>
      </c>
      <c r="AH17" s="1">
        <f>SUM(AI17:AT17)</f>
        <v>260</v>
      </c>
      <c r="AI17" s="1">
        <v>29</v>
      </c>
      <c r="AJ17" s="1">
        <v>60</v>
      </c>
      <c r="AK17" s="1">
        <v>35</v>
      </c>
      <c r="AL17" s="1">
        <v>29</v>
      </c>
      <c r="AM17" s="1">
        <v>13</v>
      </c>
      <c r="AN17" s="1">
        <v>10</v>
      </c>
      <c r="AO17" s="1">
        <v>0</v>
      </c>
      <c r="AP17" s="1">
        <v>0</v>
      </c>
      <c r="AQ17" s="1">
        <v>5</v>
      </c>
      <c r="AR17" s="1">
        <v>1</v>
      </c>
      <c r="AS17" s="1">
        <v>21</v>
      </c>
      <c r="AT17" s="1">
        <v>57</v>
      </c>
    </row>
    <row r="18" spans="1:46" ht="24.95" customHeight="1" x14ac:dyDescent="0.25">
      <c r="A18" s="1">
        <v>14241</v>
      </c>
      <c r="B18" s="2" t="s">
        <v>135</v>
      </c>
      <c r="C18" s="1">
        <v>2019</v>
      </c>
      <c r="D18" s="1" t="s">
        <v>136</v>
      </c>
      <c r="E18" s="2" t="s">
        <v>81</v>
      </c>
      <c r="F18" s="1" t="s">
        <v>76</v>
      </c>
      <c r="G18" s="1" t="s">
        <v>74</v>
      </c>
      <c r="H18" s="1" t="s">
        <v>54</v>
      </c>
      <c r="I18" s="1">
        <v>36.061089000000003</v>
      </c>
      <c r="J18" s="1">
        <v>103.834302999999</v>
      </c>
      <c r="K18" s="1" t="s">
        <v>67</v>
      </c>
      <c r="L18" s="1" t="s">
        <v>49</v>
      </c>
      <c r="M18" s="1" t="s">
        <v>50</v>
      </c>
      <c r="N18" s="3" t="s">
        <v>58</v>
      </c>
      <c r="O18" s="1" t="s">
        <v>55</v>
      </c>
      <c r="P18" s="1">
        <v>2430</v>
      </c>
      <c r="Q18" s="1" t="s">
        <v>83</v>
      </c>
      <c r="R18" s="1" t="s">
        <v>52</v>
      </c>
      <c r="S18" s="1" t="s">
        <v>53</v>
      </c>
      <c r="T18" s="1">
        <v>584</v>
      </c>
      <c r="U18" s="1">
        <v>2010</v>
      </c>
      <c r="V18" s="1">
        <v>12</v>
      </c>
      <c r="W18" s="1">
        <v>2017</v>
      </c>
      <c r="X18" s="1">
        <v>6</v>
      </c>
      <c r="Y18" s="1">
        <f>(W18-U18)*12+X18-V18+1</f>
        <v>79</v>
      </c>
      <c r="Z18" s="1">
        <v>2012</v>
      </c>
      <c r="AA18" s="1">
        <v>1</v>
      </c>
      <c r="AB18" s="1">
        <v>2012</v>
      </c>
      <c r="AC18" s="1">
        <v>12</v>
      </c>
      <c r="AD18" s="1">
        <f>ROUND(((AB18-Z18)*12+AC18-AA18+1)/12,0)</f>
        <v>1</v>
      </c>
      <c r="AE18" s="1"/>
      <c r="AF18" s="1">
        <v>6</v>
      </c>
      <c r="AG18" s="1">
        <v>2</v>
      </c>
      <c r="AH18" s="1">
        <f>SUM(AI18:AT18)</f>
        <v>245</v>
      </c>
      <c r="AI18" s="1">
        <v>46</v>
      </c>
      <c r="AJ18" s="1">
        <v>62</v>
      </c>
      <c r="AK18" s="1">
        <v>40</v>
      </c>
      <c r="AL18" s="1">
        <v>28</v>
      </c>
      <c r="AM18" s="1">
        <v>16</v>
      </c>
      <c r="AN18" s="1">
        <v>8</v>
      </c>
      <c r="AO18" s="1">
        <v>0</v>
      </c>
      <c r="AP18" s="1">
        <v>4</v>
      </c>
      <c r="AQ18" s="1">
        <v>5</v>
      </c>
      <c r="AR18" s="1">
        <v>15</v>
      </c>
      <c r="AS18" s="1">
        <v>17</v>
      </c>
      <c r="AT18" s="1">
        <v>4</v>
      </c>
    </row>
    <row r="19" spans="1:46" ht="24.95" customHeight="1" x14ac:dyDescent="0.25">
      <c r="A19" s="1">
        <v>14241</v>
      </c>
      <c r="B19" s="2" t="s">
        <v>135</v>
      </c>
      <c r="C19" s="1">
        <v>2019</v>
      </c>
      <c r="D19" s="1" t="s">
        <v>136</v>
      </c>
      <c r="E19" s="2" t="s">
        <v>81</v>
      </c>
      <c r="F19" s="1" t="s">
        <v>76</v>
      </c>
      <c r="G19" s="1" t="s">
        <v>74</v>
      </c>
      <c r="H19" s="1" t="s">
        <v>54</v>
      </c>
      <c r="I19" s="1">
        <v>36.061089000000003</v>
      </c>
      <c r="J19" s="1">
        <v>103.834302999999</v>
      </c>
      <c r="K19" s="1" t="s">
        <v>67</v>
      </c>
      <c r="L19" s="1" t="s">
        <v>49</v>
      </c>
      <c r="M19" s="1" t="s">
        <v>50</v>
      </c>
      <c r="N19" s="3" t="s">
        <v>58</v>
      </c>
      <c r="O19" s="1" t="s">
        <v>55</v>
      </c>
      <c r="P19" s="1">
        <v>2430</v>
      </c>
      <c r="Q19" s="1" t="s">
        <v>83</v>
      </c>
      <c r="R19" s="1" t="s">
        <v>52</v>
      </c>
      <c r="S19" s="1" t="s">
        <v>53</v>
      </c>
      <c r="T19" s="1">
        <v>584</v>
      </c>
      <c r="U19" s="1">
        <v>2010</v>
      </c>
      <c r="V19" s="1">
        <v>12</v>
      </c>
      <c r="W19" s="1">
        <v>2017</v>
      </c>
      <c r="X19" s="1">
        <v>6</v>
      </c>
      <c r="Y19" s="1">
        <f>(W19-U19)*12+X19-V19+1</f>
        <v>79</v>
      </c>
      <c r="Z19" s="1">
        <v>2013</v>
      </c>
      <c r="AA19" s="1">
        <v>1</v>
      </c>
      <c r="AB19" s="1">
        <v>2013</v>
      </c>
      <c r="AC19" s="1">
        <v>12</v>
      </c>
      <c r="AD19" s="1">
        <f>ROUND(((AB19-Z19)*12+AC19-AA19+1)/12,0)</f>
        <v>1</v>
      </c>
      <c r="AE19" s="1"/>
      <c r="AF19" s="1">
        <v>6</v>
      </c>
      <c r="AG19" s="1">
        <v>3</v>
      </c>
      <c r="AH19" s="1">
        <f>SUM(AI19:AT19)</f>
        <v>73</v>
      </c>
      <c r="AI19" s="1">
        <v>8</v>
      </c>
      <c r="AJ19" s="1">
        <v>15</v>
      </c>
      <c r="AK19" s="1">
        <v>25</v>
      </c>
      <c r="AL19" s="1">
        <v>18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3</v>
      </c>
      <c r="AS19" s="1">
        <v>0</v>
      </c>
      <c r="AT19" s="1">
        <v>4</v>
      </c>
    </row>
    <row r="20" spans="1:46" ht="24.95" customHeight="1" x14ac:dyDescent="0.25">
      <c r="A20" s="1">
        <v>14241</v>
      </c>
      <c r="B20" s="2" t="s">
        <v>135</v>
      </c>
      <c r="C20" s="1">
        <v>2019</v>
      </c>
      <c r="D20" s="1" t="s">
        <v>136</v>
      </c>
      <c r="E20" s="2" t="s">
        <v>81</v>
      </c>
      <c r="F20" s="1" t="s">
        <v>76</v>
      </c>
      <c r="G20" s="1" t="s">
        <v>74</v>
      </c>
      <c r="H20" s="1" t="s">
        <v>54</v>
      </c>
      <c r="I20" s="1">
        <v>36.061089000000003</v>
      </c>
      <c r="J20" s="1">
        <v>103.834302999999</v>
      </c>
      <c r="K20" s="1" t="s">
        <v>67</v>
      </c>
      <c r="L20" s="1" t="s">
        <v>49</v>
      </c>
      <c r="M20" s="1" t="s">
        <v>50</v>
      </c>
      <c r="N20" s="3" t="s">
        <v>58</v>
      </c>
      <c r="O20" s="1" t="s">
        <v>55</v>
      </c>
      <c r="P20" s="1">
        <v>2430</v>
      </c>
      <c r="Q20" s="1" t="s">
        <v>83</v>
      </c>
      <c r="R20" s="1" t="s">
        <v>52</v>
      </c>
      <c r="S20" s="1" t="s">
        <v>53</v>
      </c>
      <c r="T20" s="1">
        <v>584</v>
      </c>
      <c r="U20" s="1">
        <v>2010</v>
      </c>
      <c r="V20" s="1">
        <v>12</v>
      </c>
      <c r="W20" s="1">
        <v>2017</v>
      </c>
      <c r="X20" s="1">
        <v>6</v>
      </c>
      <c r="Y20" s="1">
        <f>(W20-U20)*12+X20-V20+1</f>
        <v>79</v>
      </c>
      <c r="Z20" s="1">
        <v>2014</v>
      </c>
      <c r="AA20" s="1">
        <v>1</v>
      </c>
      <c r="AB20" s="1">
        <v>2014</v>
      </c>
      <c r="AC20" s="1">
        <v>12</v>
      </c>
      <c r="AD20" s="1">
        <f>ROUND(((AB20-Z20)*12+AC20-AA20+1)/12,0)</f>
        <v>1</v>
      </c>
      <c r="AE20" s="1"/>
      <c r="AF20" s="1">
        <v>6</v>
      </c>
      <c r="AG20" s="1">
        <v>4</v>
      </c>
      <c r="AH20" s="1">
        <f>SUM(AI20:AT20)</f>
        <v>219</v>
      </c>
      <c r="AI20" s="1">
        <v>9</v>
      </c>
      <c r="AJ20" s="1">
        <v>10</v>
      </c>
      <c r="AK20" s="1">
        <v>20</v>
      </c>
      <c r="AL20" s="1">
        <v>19</v>
      </c>
      <c r="AM20" s="1">
        <v>0</v>
      </c>
      <c r="AN20" s="1">
        <v>7</v>
      </c>
      <c r="AO20" s="1">
        <v>0</v>
      </c>
      <c r="AP20" s="1">
        <v>0</v>
      </c>
      <c r="AQ20" s="1">
        <v>0</v>
      </c>
      <c r="AR20" s="1">
        <v>16</v>
      </c>
      <c r="AS20" s="1">
        <v>62</v>
      </c>
      <c r="AT20" s="1">
        <v>76</v>
      </c>
    </row>
    <row r="21" spans="1:46" ht="24.95" customHeight="1" x14ac:dyDescent="0.25">
      <c r="A21" s="1">
        <v>14241</v>
      </c>
      <c r="B21" s="2" t="s">
        <v>135</v>
      </c>
      <c r="C21" s="1">
        <v>2019</v>
      </c>
      <c r="D21" s="1" t="s">
        <v>136</v>
      </c>
      <c r="E21" s="2" t="s">
        <v>81</v>
      </c>
      <c r="F21" s="1" t="s">
        <v>76</v>
      </c>
      <c r="G21" s="1" t="s">
        <v>74</v>
      </c>
      <c r="H21" s="1" t="s">
        <v>54</v>
      </c>
      <c r="I21" s="1">
        <v>36.061089000000003</v>
      </c>
      <c r="J21" s="1">
        <v>103.834302999999</v>
      </c>
      <c r="K21" s="1" t="s">
        <v>67</v>
      </c>
      <c r="L21" s="1" t="s">
        <v>49</v>
      </c>
      <c r="M21" s="1" t="s">
        <v>50</v>
      </c>
      <c r="N21" s="3" t="s">
        <v>58</v>
      </c>
      <c r="O21" s="1" t="s">
        <v>55</v>
      </c>
      <c r="P21" s="1">
        <v>2430</v>
      </c>
      <c r="Q21" s="1" t="s">
        <v>83</v>
      </c>
      <c r="R21" s="1" t="s">
        <v>52</v>
      </c>
      <c r="S21" s="1" t="s">
        <v>53</v>
      </c>
      <c r="T21" s="1">
        <v>584</v>
      </c>
      <c r="U21" s="1">
        <v>2010</v>
      </c>
      <c r="V21" s="1">
        <v>12</v>
      </c>
      <c r="W21" s="1">
        <v>2017</v>
      </c>
      <c r="X21" s="1">
        <v>6</v>
      </c>
      <c r="Y21" s="1">
        <f>(W21-U21)*12+X21-V21+1</f>
        <v>79</v>
      </c>
      <c r="Z21" s="1">
        <v>2015</v>
      </c>
      <c r="AA21" s="1">
        <v>1</v>
      </c>
      <c r="AB21" s="1">
        <v>2015</v>
      </c>
      <c r="AC21" s="1">
        <v>12</v>
      </c>
      <c r="AD21" s="1">
        <f>ROUND(((AB21-Z21)*12+AC21-AA21+1)/12,0)</f>
        <v>1</v>
      </c>
      <c r="AE21" s="1"/>
      <c r="AF21" s="1">
        <v>6</v>
      </c>
      <c r="AG21" s="1">
        <v>5</v>
      </c>
      <c r="AH21" s="1">
        <f>SUM(AI21:AT21)</f>
        <v>271</v>
      </c>
      <c r="AI21" s="1">
        <v>53</v>
      </c>
      <c r="AJ21" s="1">
        <v>50</v>
      </c>
      <c r="AK21" s="1">
        <v>9</v>
      </c>
      <c r="AL21" s="1">
        <v>13</v>
      </c>
      <c r="AM21" s="1">
        <v>7</v>
      </c>
      <c r="AN21" s="1">
        <v>5</v>
      </c>
      <c r="AO21" s="1">
        <v>4</v>
      </c>
      <c r="AP21" s="1">
        <v>12</v>
      </c>
      <c r="AQ21" s="1">
        <v>20</v>
      </c>
      <c r="AR21" s="1">
        <v>18</v>
      </c>
      <c r="AS21" s="1">
        <v>35</v>
      </c>
      <c r="AT21" s="1">
        <v>45</v>
      </c>
    </row>
    <row r="22" spans="1:46" ht="24.95" customHeight="1" x14ac:dyDescent="0.25">
      <c r="A22" s="1">
        <v>14241</v>
      </c>
      <c r="B22" s="2" t="s">
        <v>135</v>
      </c>
      <c r="C22" s="1">
        <v>2019</v>
      </c>
      <c r="D22" s="1" t="s">
        <v>136</v>
      </c>
      <c r="E22" s="2" t="s">
        <v>81</v>
      </c>
      <c r="F22" s="1" t="s">
        <v>76</v>
      </c>
      <c r="G22" s="1" t="s">
        <v>74</v>
      </c>
      <c r="H22" s="1" t="s">
        <v>54</v>
      </c>
      <c r="I22" s="1">
        <v>36.061089000000003</v>
      </c>
      <c r="J22" s="1">
        <v>103.834302999999</v>
      </c>
      <c r="K22" s="1" t="s">
        <v>67</v>
      </c>
      <c r="L22" s="1" t="s">
        <v>49</v>
      </c>
      <c r="M22" s="1" t="s">
        <v>50</v>
      </c>
      <c r="N22" s="3" t="s">
        <v>58</v>
      </c>
      <c r="O22" s="1" t="s">
        <v>55</v>
      </c>
      <c r="P22" s="1">
        <v>2430</v>
      </c>
      <c r="Q22" s="1" t="s">
        <v>83</v>
      </c>
      <c r="R22" s="1" t="s">
        <v>52</v>
      </c>
      <c r="S22" s="1" t="s">
        <v>53</v>
      </c>
      <c r="T22" s="1">
        <v>584</v>
      </c>
      <c r="U22" s="1">
        <v>2010</v>
      </c>
      <c r="V22" s="1">
        <v>12</v>
      </c>
      <c r="W22" s="1">
        <v>2017</v>
      </c>
      <c r="X22" s="1">
        <v>6</v>
      </c>
      <c r="Y22" s="1">
        <f>(W22-U22)*12+X22-V22+1</f>
        <v>79</v>
      </c>
      <c r="Z22" s="1">
        <v>2016</v>
      </c>
      <c r="AA22" s="1">
        <v>1</v>
      </c>
      <c r="AB22" s="1">
        <v>2016</v>
      </c>
      <c r="AC22" s="1">
        <v>12</v>
      </c>
      <c r="AD22" s="1">
        <f>ROUND(((AB22-Z22)*12+AC22-AA22+1)/12,0)</f>
        <v>1</v>
      </c>
      <c r="AE22" s="1"/>
      <c r="AF22" s="1">
        <v>6</v>
      </c>
      <c r="AG22" s="1">
        <v>6</v>
      </c>
      <c r="AH22" s="1">
        <f>SUM(AI22:AT22)</f>
        <v>204</v>
      </c>
      <c r="AI22" s="1">
        <v>40</v>
      </c>
      <c r="AJ22" s="1">
        <v>39</v>
      </c>
      <c r="AK22" s="1">
        <v>15</v>
      </c>
      <c r="AL22" s="1">
        <v>8</v>
      </c>
      <c r="AM22" s="1">
        <v>0</v>
      </c>
      <c r="AN22" s="1">
        <v>0</v>
      </c>
      <c r="AO22" s="1">
        <v>14</v>
      </c>
      <c r="AP22" s="1">
        <v>7</v>
      </c>
      <c r="AQ22" s="1">
        <v>4</v>
      </c>
      <c r="AR22" s="1">
        <v>7</v>
      </c>
      <c r="AS22" s="1">
        <v>31</v>
      </c>
      <c r="AT22" s="1">
        <v>39</v>
      </c>
    </row>
    <row r="23" spans="1:46" ht="24.95" customHeight="1" x14ac:dyDescent="0.25">
      <c r="A23" s="1">
        <v>14251</v>
      </c>
      <c r="B23" s="2" t="s">
        <v>142</v>
      </c>
      <c r="C23" s="1">
        <v>2019</v>
      </c>
      <c r="D23" s="1" t="s">
        <v>143</v>
      </c>
      <c r="E23" s="2" t="s">
        <v>144</v>
      </c>
      <c r="F23" s="1" t="s">
        <v>145</v>
      </c>
      <c r="G23" s="1" t="s">
        <v>75</v>
      </c>
      <c r="H23" s="1" t="s">
        <v>57</v>
      </c>
      <c r="I23" s="1">
        <v>-18.8791902</v>
      </c>
      <c r="J23" s="1">
        <v>47.5079054999999</v>
      </c>
      <c r="K23" s="1" t="s">
        <v>69</v>
      </c>
      <c r="L23" s="1" t="s">
        <v>49</v>
      </c>
      <c r="M23" s="1" t="s">
        <v>50</v>
      </c>
      <c r="N23" s="3" t="s">
        <v>71</v>
      </c>
      <c r="O23" s="1" t="s">
        <v>71</v>
      </c>
      <c r="P23" s="1" t="s">
        <v>71</v>
      </c>
      <c r="Q23" s="1" t="s">
        <v>50</v>
      </c>
      <c r="R23" s="1" t="s">
        <v>52</v>
      </c>
      <c r="S23" s="1" t="s">
        <v>53</v>
      </c>
      <c r="T23" s="1" t="s">
        <v>71</v>
      </c>
      <c r="U23" s="1">
        <v>2011</v>
      </c>
      <c r="V23" s="1">
        <v>1</v>
      </c>
      <c r="W23" s="1">
        <v>2016</v>
      </c>
      <c r="X23" s="1">
        <v>12</v>
      </c>
      <c r="Y23" s="1">
        <f>(W23-U23)*12+X23-V23+1</f>
        <v>72</v>
      </c>
      <c r="Z23" s="1">
        <v>2011</v>
      </c>
      <c r="AA23" s="1">
        <v>1</v>
      </c>
      <c r="AB23" s="1">
        <v>2016</v>
      </c>
      <c r="AC23" s="1">
        <v>12</v>
      </c>
      <c r="AD23" s="1">
        <f>ROUND(((AB23-Z23)*12+AC23-AA23+1)/12,0)</f>
        <v>6</v>
      </c>
      <c r="AE23" s="1"/>
      <c r="AF23" s="1">
        <v>6</v>
      </c>
      <c r="AG23" s="1" t="s">
        <v>73</v>
      </c>
      <c r="AH23" s="1">
        <f>SUM(AI23:AT23)</f>
        <v>413</v>
      </c>
      <c r="AI23" s="1">
        <v>36</v>
      </c>
      <c r="AJ23" s="1">
        <v>126</v>
      </c>
      <c r="AK23" s="1">
        <v>112</v>
      </c>
      <c r="AL23" s="1">
        <v>41</v>
      </c>
      <c r="AM23" s="1">
        <v>22</v>
      </c>
      <c r="AN23" s="1">
        <v>30</v>
      </c>
      <c r="AO23" s="1">
        <v>32</v>
      </c>
      <c r="AP23" s="1">
        <v>9</v>
      </c>
      <c r="AQ23" s="1">
        <v>1</v>
      </c>
      <c r="AR23" s="1">
        <v>2</v>
      </c>
      <c r="AS23" s="1">
        <v>0</v>
      </c>
      <c r="AT23" s="1">
        <v>2</v>
      </c>
    </row>
    <row r="24" spans="1:46" ht="24.95" customHeight="1" x14ac:dyDescent="0.25">
      <c r="A24" s="1">
        <v>14251</v>
      </c>
      <c r="B24" s="2" t="s">
        <v>142</v>
      </c>
      <c r="C24" s="1">
        <v>2019</v>
      </c>
      <c r="D24" s="1" t="s">
        <v>143</v>
      </c>
      <c r="E24" s="2" t="s">
        <v>144</v>
      </c>
      <c r="F24" s="1" t="s">
        <v>145</v>
      </c>
      <c r="G24" s="1" t="s">
        <v>75</v>
      </c>
      <c r="H24" s="1" t="s">
        <v>57</v>
      </c>
      <c r="I24" s="1">
        <v>-18.8791902</v>
      </c>
      <c r="J24" s="1">
        <v>47.5079054999999</v>
      </c>
      <c r="K24" s="1" t="s">
        <v>69</v>
      </c>
      <c r="L24" s="1" t="s">
        <v>49</v>
      </c>
      <c r="M24" s="1" t="s">
        <v>50</v>
      </c>
      <c r="N24" s="3" t="s">
        <v>71</v>
      </c>
      <c r="O24" s="1" t="s">
        <v>71</v>
      </c>
      <c r="P24" s="1" t="s">
        <v>71</v>
      </c>
      <c r="Q24" s="1" t="s">
        <v>50</v>
      </c>
      <c r="R24" s="1" t="s">
        <v>52</v>
      </c>
      <c r="S24" s="1" t="s">
        <v>53</v>
      </c>
      <c r="T24" s="1" t="s">
        <v>71</v>
      </c>
      <c r="U24" s="1">
        <v>2011</v>
      </c>
      <c r="V24" s="1">
        <v>1</v>
      </c>
      <c r="W24" s="1">
        <v>2016</v>
      </c>
      <c r="X24" s="1">
        <v>12</v>
      </c>
      <c r="Y24" s="1">
        <f>(W24-U24)*12+X24-V24+1</f>
        <v>72</v>
      </c>
      <c r="Z24" s="1">
        <v>2011</v>
      </c>
      <c r="AA24" s="1">
        <v>1</v>
      </c>
      <c r="AB24" s="1">
        <v>2011</v>
      </c>
      <c r="AC24" s="1">
        <v>12</v>
      </c>
      <c r="AD24" s="1">
        <f>ROUND(((AB24-Z24)*12+AC24-AA24+1)/12,0)</f>
        <v>1</v>
      </c>
      <c r="AE24" s="1"/>
      <c r="AF24" s="1">
        <v>6</v>
      </c>
      <c r="AG24" s="1">
        <v>1</v>
      </c>
      <c r="AH24" s="1">
        <f>SUM(AI24:AT24)</f>
        <v>48</v>
      </c>
      <c r="AI24" s="1">
        <v>9</v>
      </c>
      <c r="AJ24" s="1">
        <v>16</v>
      </c>
      <c r="AK24" s="1">
        <v>17</v>
      </c>
      <c r="AL24" s="1">
        <v>5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ht="24.95" customHeight="1" x14ac:dyDescent="0.25">
      <c r="A25" s="1">
        <v>14251</v>
      </c>
      <c r="B25" s="2" t="s">
        <v>142</v>
      </c>
      <c r="C25" s="1">
        <v>2019</v>
      </c>
      <c r="D25" s="1" t="s">
        <v>143</v>
      </c>
      <c r="E25" s="2" t="s">
        <v>144</v>
      </c>
      <c r="F25" s="1" t="s">
        <v>145</v>
      </c>
      <c r="G25" s="1" t="s">
        <v>75</v>
      </c>
      <c r="H25" s="1" t="s">
        <v>57</v>
      </c>
      <c r="I25" s="1">
        <v>-18.8791902</v>
      </c>
      <c r="J25" s="1">
        <v>47.5079054999999</v>
      </c>
      <c r="K25" s="1" t="s">
        <v>69</v>
      </c>
      <c r="L25" s="1" t="s">
        <v>49</v>
      </c>
      <c r="M25" s="1" t="s">
        <v>50</v>
      </c>
      <c r="N25" s="3" t="s">
        <v>71</v>
      </c>
      <c r="O25" s="1" t="s">
        <v>71</v>
      </c>
      <c r="P25" s="1" t="s">
        <v>71</v>
      </c>
      <c r="Q25" s="1" t="s">
        <v>50</v>
      </c>
      <c r="R25" s="1" t="s">
        <v>52</v>
      </c>
      <c r="S25" s="1" t="s">
        <v>53</v>
      </c>
      <c r="T25" s="1" t="s">
        <v>71</v>
      </c>
      <c r="U25" s="1">
        <v>2011</v>
      </c>
      <c r="V25" s="1">
        <v>1</v>
      </c>
      <c r="W25" s="1">
        <v>2016</v>
      </c>
      <c r="X25" s="1">
        <v>12</v>
      </c>
      <c r="Y25" s="1">
        <f>(W25-U25)*12+X25-V25+1</f>
        <v>72</v>
      </c>
      <c r="Z25" s="1">
        <v>2012</v>
      </c>
      <c r="AA25" s="1">
        <v>1</v>
      </c>
      <c r="AB25" s="1">
        <v>2012</v>
      </c>
      <c r="AC25" s="1">
        <v>12</v>
      </c>
      <c r="AD25" s="1">
        <f>ROUND(((AB25-Z25)*12+AC25-AA25+1)/12,0)</f>
        <v>1</v>
      </c>
      <c r="AE25" s="1"/>
      <c r="AF25" s="1">
        <v>6</v>
      </c>
      <c r="AG25" s="1">
        <v>2</v>
      </c>
      <c r="AH25" s="1">
        <f>SUM(AI25:AT25)</f>
        <v>100</v>
      </c>
      <c r="AI25" s="1">
        <v>0</v>
      </c>
      <c r="AJ25" s="1">
        <v>1</v>
      </c>
      <c r="AK25" s="1">
        <v>2</v>
      </c>
      <c r="AL25" s="1">
        <v>10</v>
      </c>
      <c r="AM25" s="1">
        <v>16</v>
      </c>
      <c r="AN25" s="1">
        <v>28</v>
      </c>
      <c r="AO25" s="1">
        <v>31</v>
      </c>
      <c r="AP25" s="1">
        <v>7</v>
      </c>
      <c r="AQ25" s="1">
        <v>1</v>
      </c>
      <c r="AR25" s="1">
        <v>2</v>
      </c>
      <c r="AS25" s="1">
        <v>0</v>
      </c>
      <c r="AT25" s="1">
        <v>2</v>
      </c>
    </row>
    <row r="26" spans="1:46" ht="24.95" customHeight="1" x14ac:dyDescent="0.25">
      <c r="A26" s="1">
        <v>14251</v>
      </c>
      <c r="B26" s="2" t="s">
        <v>142</v>
      </c>
      <c r="C26" s="1">
        <v>2019</v>
      </c>
      <c r="D26" s="1" t="s">
        <v>143</v>
      </c>
      <c r="E26" s="2" t="s">
        <v>144</v>
      </c>
      <c r="F26" s="1" t="s">
        <v>145</v>
      </c>
      <c r="G26" s="1" t="s">
        <v>75</v>
      </c>
      <c r="H26" s="1" t="s">
        <v>57</v>
      </c>
      <c r="I26" s="1">
        <v>-18.8791902</v>
      </c>
      <c r="J26" s="1">
        <v>47.5079054999999</v>
      </c>
      <c r="K26" s="1" t="s">
        <v>69</v>
      </c>
      <c r="L26" s="1" t="s">
        <v>49</v>
      </c>
      <c r="M26" s="1" t="s">
        <v>50</v>
      </c>
      <c r="N26" s="3" t="s">
        <v>71</v>
      </c>
      <c r="O26" s="1" t="s">
        <v>71</v>
      </c>
      <c r="P26" s="1" t="s">
        <v>71</v>
      </c>
      <c r="Q26" s="1" t="s">
        <v>50</v>
      </c>
      <c r="R26" s="1" t="s">
        <v>52</v>
      </c>
      <c r="S26" s="1" t="s">
        <v>53</v>
      </c>
      <c r="T26" s="1" t="s">
        <v>71</v>
      </c>
      <c r="U26" s="1">
        <v>2011</v>
      </c>
      <c r="V26" s="1">
        <v>1</v>
      </c>
      <c r="W26" s="1">
        <v>2016</v>
      </c>
      <c r="X26" s="1">
        <v>12</v>
      </c>
      <c r="Y26" s="1">
        <f>(W26-U26)*12+X26-V26+1</f>
        <v>72</v>
      </c>
      <c r="Z26" s="1">
        <v>2013</v>
      </c>
      <c r="AA26" s="1">
        <v>1</v>
      </c>
      <c r="AB26" s="1">
        <v>2013</v>
      </c>
      <c r="AC26" s="1">
        <v>12</v>
      </c>
      <c r="AD26" s="1">
        <f>ROUND(((AB26-Z26)*12+AC26-AA26+1)/12,0)</f>
        <v>1</v>
      </c>
      <c r="AE26" s="1"/>
      <c r="AF26" s="1">
        <v>6</v>
      </c>
      <c r="AG26" s="1">
        <v>3</v>
      </c>
      <c r="AH26" s="1">
        <f>SUM(AI26:AT26)</f>
        <v>122</v>
      </c>
      <c r="AI26" s="1">
        <v>20</v>
      </c>
      <c r="AJ26" s="1">
        <v>59</v>
      </c>
      <c r="AK26" s="1">
        <v>38</v>
      </c>
      <c r="AL26" s="1">
        <v>4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</row>
    <row r="27" spans="1:46" ht="24.95" customHeight="1" x14ac:dyDescent="0.25">
      <c r="A27" s="1">
        <v>14251</v>
      </c>
      <c r="B27" s="2" t="s">
        <v>142</v>
      </c>
      <c r="C27" s="1">
        <v>2019</v>
      </c>
      <c r="D27" s="1" t="s">
        <v>143</v>
      </c>
      <c r="E27" s="2" t="s">
        <v>144</v>
      </c>
      <c r="F27" s="1" t="s">
        <v>145</v>
      </c>
      <c r="G27" s="1" t="s">
        <v>75</v>
      </c>
      <c r="H27" s="1" t="s">
        <v>57</v>
      </c>
      <c r="I27" s="1">
        <v>-18.8791902</v>
      </c>
      <c r="J27" s="1">
        <v>47.5079054999999</v>
      </c>
      <c r="K27" s="1" t="s">
        <v>69</v>
      </c>
      <c r="L27" s="1" t="s">
        <v>49</v>
      </c>
      <c r="M27" s="1" t="s">
        <v>50</v>
      </c>
      <c r="N27" s="3" t="s">
        <v>71</v>
      </c>
      <c r="O27" s="1" t="s">
        <v>71</v>
      </c>
      <c r="P27" s="1" t="s">
        <v>71</v>
      </c>
      <c r="Q27" s="1" t="s">
        <v>50</v>
      </c>
      <c r="R27" s="1" t="s">
        <v>52</v>
      </c>
      <c r="S27" s="1" t="s">
        <v>53</v>
      </c>
      <c r="T27" s="1" t="s">
        <v>71</v>
      </c>
      <c r="U27" s="1">
        <v>2011</v>
      </c>
      <c r="V27" s="1">
        <v>1</v>
      </c>
      <c r="W27" s="1">
        <v>2016</v>
      </c>
      <c r="X27" s="1">
        <v>12</v>
      </c>
      <c r="Y27" s="1">
        <f>(W27-U27)*12+X27-V27+1</f>
        <v>72</v>
      </c>
      <c r="Z27" s="1">
        <v>2014</v>
      </c>
      <c r="AA27" s="1">
        <v>1</v>
      </c>
      <c r="AB27" s="1">
        <v>2014</v>
      </c>
      <c r="AC27" s="1">
        <v>12</v>
      </c>
      <c r="AD27" s="1">
        <f>ROUND(((AB27-Z27)*12+AC27-AA27+1)/12,0)</f>
        <v>1</v>
      </c>
      <c r="AE27" s="1"/>
      <c r="AF27" s="1">
        <v>6</v>
      </c>
      <c r="AG27" s="1">
        <v>4</v>
      </c>
      <c r="AH27" s="1">
        <f>SUM(AI27:AT27)</f>
        <v>46</v>
      </c>
      <c r="AI27" s="1">
        <v>4</v>
      </c>
      <c r="AJ27" s="1">
        <v>25</v>
      </c>
      <c r="AK27" s="1">
        <v>12</v>
      </c>
      <c r="AL27" s="1">
        <v>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 ht="24.95" customHeight="1" x14ac:dyDescent="0.25">
      <c r="A28" s="1">
        <v>14251</v>
      </c>
      <c r="B28" s="2" t="s">
        <v>142</v>
      </c>
      <c r="C28" s="1">
        <v>2019</v>
      </c>
      <c r="D28" s="1" t="s">
        <v>143</v>
      </c>
      <c r="E28" s="2" t="s">
        <v>144</v>
      </c>
      <c r="F28" s="1" t="s">
        <v>145</v>
      </c>
      <c r="G28" s="1" t="s">
        <v>75</v>
      </c>
      <c r="H28" s="1" t="s">
        <v>57</v>
      </c>
      <c r="I28" s="1">
        <v>-18.8791902</v>
      </c>
      <c r="J28" s="1">
        <v>47.5079054999999</v>
      </c>
      <c r="K28" s="1" t="s">
        <v>69</v>
      </c>
      <c r="L28" s="1" t="s">
        <v>49</v>
      </c>
      <c r="M28" s="1" t="s">
        <v>50</v>
      </c>
      <c r="N28" s="3" t="s">
        <v>71</v>
      </c>
      <c r="O28" s="1" t="s">
        <v>71</v>
      </c>
      <c r="P28" s="1" t="s">
        <v>71</v>
      </c>
      <c r="Q28" s="1" t="s">
        <v>50</v>
      </c>
      <c r="R28" s="1" t="s">
        <v>52</v>
      </c>
      <c r="S28" s="1" t="s">
        <v>53</v>
      </c>
      <c r="T28" s="1" t="s">
        <v>71</v>
      </c>
      <c r="U28" s="1">
        <v>2011</v>
      </c>
      <c r="V28" s="1">
        <v>1</v>
      </c>
      <c r="W28" s="1">
        <v>2016</v>
      </c>
      <c r="X28" s="1">
        <v>12</v>
      </c>
      <c r="Y28" s="1">
        <f>(W28-U28)*12+X28-V28+1</f>
        <v>72</v>
      </c>
      <c r="Z28" s="1">
        <v>2015</v>
      </c>
      <c r="AA28" s="1">
        <v>1</v>
      </c>
      <c r="AB28" s="1">
        <v>2015</v>
      </c>
      <c r="AC28" s="1">
        <v>12</v>
      </c>
      <c r="AD28" s="1">
        <f>ROUND(((AB28-Z28)*12+AC28-AA28+1)/12,0)</f>
        <v>1</v>
      </c>
      <c r="AE28" s="1"/>
      <c r="AF28" s="1">
        <v>6</v>
      </c>
      <c r="AG28" s="1">
        <v>5</v>
      </c>
      <c r="AH28" s="1">
        <f>SUM(AI28:AT28)</f>
        <v>44</v>
      </c>
      <c r="AI28" s="1">
        <v>1</v>
      </c>
      <c r="AJ28" s="1">
        <v>8</v>
      </c>
      <c r="AK28" s="1">
        <v>21</v>
      </c>
      <c r="AL28" s="1">
        <v>8</v>
      </c>
      <c r="AM28" s="1">
        <v>2</v>
      </c>
      <c r="AN28" s="1">
        <v>2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</row>
    <row r="29" spans="1:46" ht="24.95" customHeight="1" x14ac:dyDescent="0.25">
      <c r="A29" s="1">
        <v>14251</v>
      </c>
      <c r="B29" s="2" t="s">
        <v>142</v>
      </c>
      <c r="C29" s="1">
        <v>2019</v>
      </c>
      <c r="D29" s="1" t="s">
        <v>143</v>
      </c>
      <c r="E29" s="2" t="s">
        <v>144</v>
      </c>
      <c r="F29" s="1" t="s">
        <v>145</v>
      </c>
      <c r="G29" s="1" t="s">
        <v>75</v>
      </c>
      <c r="H29" s="1" t="s">
        <v>57</v>
      </c>
      <c r="I29" s="1">
        <v>-18.8791902</v>
      </c>
      <c r="J29" s="1">
        <v>47.5079054999999</v>
      </c>
      <c r="K29" s="1" t="s">
        <v>69</v>
      </c>
      <c r="L29" s="1" t="s">
        <v>49</v>
      </c>
      <c r="M29" s="1" t="s">
        <v>50</v>
      </c>
      <c r="N29" s="3" t="s">
        <v>71</v>
      </c>
      <c r="O29" s="1" t="s">
        <v>71</v>
      </c>
      <c r="P29" s="1" t="s">
        <v>71</v>
      </c>
      <c r="Q29" s="1" t="s">
        <v>50</v>
      </c>
      <c r="R29" s="1" t="s">
        <v>52</v>
      </c>
      <c r="S29" s="1" t="s">
        <v>53</v>
      </c>
      <c r="T29" s="1" t="s">
        <v>71</v>
      </c>
      <c r="U29" s="1">
        <v>2011</v>
      </c>
      <c r="V29" s="1">
        <v>1</v>
      </c>
      <c r="W29" s="1">
        <v>2016</v>
      </c>
      <c r="X29" s="1">
        <v>12</v>
      </c>
      <c r="Y29" s="1">
        <f>(W29-U29)*12+X29-V29+1</f>
        <v>72</v>
      </c>
      <c r="Z29" s="1">
        <v>2016</v>
      </c>
      <c r="AA29" s="1">
        <v>1</v>
      </c>
      <c r="AB29" s="1">
        <v>2016</v>
      </c>
      <c r="AC29" s="1">
        <v>12</v>
      </c>
      <c r="AD29" s="1">
        <f>ROUND(((AB29-Z29)*12+AC29-AA29+1)/12,0)</f>
        <v>1</v>
      </c>
      <c r="AE29" s="1"/>
      <c r="AF29" s="1">
        <v>6</v>
      </c>
      <c r="AG29" s="1">
        <v>6</v>
      </c>
      <c r="AH29" s="1">
        <f>SUM(AI29:AT29)</f>
        <v>53</v>
      </c>
      <c r="AI29" s="1">
        <v>2</v>
      </c>
      <c r="AJ29" s="1">
        <v>17</v>
      </c>
      <c r="AK29" s="1">
        <v>22</v>
      </c>
      <c r="AL29" s="1">
        <v>9</v>
      </c>
      <c r="AM29" s="1">
        <v>3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</sheetData>
  <autoFilter ref="A1:AT29">
    <sortState ref="A2:AT264">
      <sortCondition ref="A1:A264"/>
    </sortState>
  </autoFilter>
  <conditionalFormatting sqref="I1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2021-04-19T15:17:51Z</dcterms:modified>
</cp:coreProperties>
</file>