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D:\Local Ongoing Projects\RSV Preterm\Data analysis\Additional_res_GitHub\rsvGBDpreterm\Aggregated RSV data\"/>
    </mc:Choice>
  </mc:AlternateContent>
  <xr:revisionPtr revIDLastSave="0" documentId="13_ncr:1_{182CF942-8F11-4881-A7E0-FC03D966163C}" xr6:coauthVersionLast="47" xr6:coauthVersionMax="47" xr10:uidLastSave="{00000000-0000-0000-0000-000000000000}"/>
  <bookViews>
    <workbookView xWindow="28680" yWindow="-120" windowWidth="29040" windowHeight="15840" xr2:uid="{00000000-000D-0000-FFFF-FFFF00000000}"/>
  </bookViews>
  <sheets>
    <sheet name="1.1 Study-level characteristics" sheetId="1" r:id="rId1"/>
    <sheet name="2.1 RSV incidence in community" sheetId="2" r:id="rId2"/>
    <sheet name="2.2 RSV hospitalisation rate" sheetId="3" r:id="rId3"/>
    <sheet name="2.3 RSV in-hospital CFR" sheetId="4"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25" i="4" l="1"/>
  <c r="H524" i="4"/>
  <c r="H523" i="4"/>
  <c r="H522" i="4"/>
  <c r="H521" i="4"/>
  <c r="H520" i="4"/>
  <c r="J519" i="4"/>
  <c r="K519" i="4" s="1"/>
  <c r="I519" i="4"/>
  <c r="H519" i="4"/>
  <c r="J518" i="4"/>
  <c r="K518" i="4" s="1"/>
  <c r="I518" i="4"/>
  <c r="H518" i="4"/>
  <c r="J517" i="4"/>
  <c r="K517" i="4" s="1"/>
  <c r="I517" i="4"/>
  <c r="H517" i="4"/>
  <c r="J516" i="4"/>
  <c r="K516" i="4" s="1"/>
  <c r="I516" i="4"/>
  <c r="H516" i="4"/>
  <c r="J515" i="4"/>
  <c r="K515" i="4" s="1"/>
  <c r="I515" i="4"/>
  <c r="H515" i="4"/>
  <c r="J514" i="4"/>
  <c r="K514" i="4" s="1"/>
  <c r="I514" i="4"/>
  <c r="H514" i="4"/>
  <c r="J513" i="4"/>
  <c r="K513" i="4" s="1"/>
  <c r="I513" i="4"/>
  <c r="H513" i="4"/>
  <c r="J512" i="4"/>
  <c r="K512" i="4" s="1"/>
  <c r="I512" i="4"/>
  <c r="H512" i="4"/>
  <c r="J511" i="4"/>
  <c r="K511" i="4" s="1"/>
  <c r="I511" i="4"/>
  <c r="H511" i="4"/>
  <c r="J510" i="4"/>
  <c r="K510" i="4" s="1"/>
  <c r="I510" i="4"/>
  <c r="H510" i="4"/>
  <c r="H509" i="4"/>
  <c r="J508" i="4"/>
  <c r="K508" i="4" s="1"/>
  <c r="I508" i="4"/>
  <c r="H508" i="4"/>
  <c r="J507" i="4"/>
  <c r="K507" i="4" s="1"/>
  <c r="I507" i="4"/>
  <c r="H507" i="4"/>
  <c r="J506" i="4"/>
  <c r="J523" i="4" s="1"/>
  <c r="K523" i="4" s="1"/>
  <c r="I506" i="4"/>
  <c r="I523" i="4" s="1"/>
  <c r="H506" i="4"/>
  <c r="J505" i="4"/>
  <c r="K505" i="4" s="1"/>
  <c r="I505" i="4"/>
  <c r="H505" i="4"/>
  <c r="J504" i="4"/>
  <c r="I504" i="4"/>
  <c r="H504" i="4"/>
  <c r="K503" i="4"/>
  <c r="J503" i="4"/>
  <c r="J521" i="4" s="1"/>
  <c r="I503" i="4"/>
  <c r="I521" i="4" s="1"/>
  <c r="H503" i="4"/>
  <c r="K502" i="4"/>
  <c r="H502" i="4"/>
  <c r="K501" i="4"/>
  <c r="H501" i="4"/>
  <c r="K500" i="4"/>
  <c r="H500" i="4"/>
  <c r="K499" i="4"/>
  <c r="H499" i="4"/>
  <c r="K498" i="4"/>
  <c r="H498" i="4"/>
  <c r="K497" i="4"/>
  <c r="H497" i="4"/>
  <c r="K496" i="4"/>
  <c r="H496" i="4"/>
  <c r="H495" i="4"/>
  <c r="K494" i="4"/>
  <c r="H494" i="4"/>
  <c r="H493" i="4"/>
  <c r="H492" i="4"/>
  <c r="K491" i="4"/>
  <c r="H491" i="4"/>
  <c r="H490" i="4"/>
  <c r="H489" i="4"/>
  <c r="H488" i="4"/>
  <c r="H487" i="4"/>
  <c r="H486" i="4"/>
  <c r="H485" i="4"/>
  <c r="H484" i="4"/>
  <c r="H483" i="4"/>
  <c r="H482" i="4"/>
  <c r="H481" i="4"/>
  <c r="H480" i="4"/>
  <c r="H479" i="4"/>
  <c r="H478" i="4"/>
  <c r="H477" i="4"/>
  <c r="H476" i="4"/>
  <c r="H475" i="4"/>
  <c r="J474" i="4"/>
  <c r="I474" i="4"/>
  <c r="K474" i="4" s="1"/>
  <c r="H474" i="4"/>
  <c r="J473" i="4"/>
  <c r="J485" i="4" s="1"/>
  <c r="I473" i="4"/>
  <c r="K473" i="4" s="1"/>
  <c r="H473" i="4"/>
  <c r="J472" i="4"/>
  <c r="K472" i="4" s="1"/>
  <c r="I472" i="4"/>
  <c r="H472" i="4"/>
  <c r="J471" i="4"/>
  <c r="J486" i="4" s="1"/>
  <c r="K486" i="4" s="1"/>
  <c r="I471" i="4"/>
  <c r="I486" i="4" s="1"/>
  <c r="H471" i="4"/>
  <c r="J470" i="4"/>
  <c r="J478" i="4" s="1"/>
  <c r="I470" i="4"/>
  <c r="K470" i="4" s="1"/>
  <c r="H470" i="4"/>
  <c r="J469" i="4"/>
  <c r="J481" i="4" s="1"/>
  <c r="I469" i="4"/>
  <c r="K469" i="4" s="1"/>
  <c r="H469" i="4"/>
  <c r="J468" i="4"/>
  <c r="K468" i="4" s="1"/>
  <c r="I468" i="4"/>
  <c r="I476" i="4" s="1"/>
  <c r="H468" i="4"/>
  <c r="J467" i="4"/>
  <c r="J482" i="4" s="1"/>
  <c r="I467" i="4"/>
  <c r="I475" i="4" s="1"/>
  <c r="H467" i="4"/>
  <c r="J466" i="4"/>
  <c r="I466" i="4"/>
  <c r="K466" i="4" s="1"/>
  <c r="H466" i="4"/>
  <c r="J465" i="4"/>
  <c r="I465" i="4"/>
  <c r="K465" i="4" s="1"/>
  <c r="H465" i="4"/>
  <c r="J464" i="4"/>
  <c r="K464" i="4" s="1"/>
  <c r="I464" i="4"/>
  <c r="H464" i="4"/>
  <c r="J463" i="4"/>
  <c r="I463" i="4"/>
  <c r="K463" i="4" s="1"/>
  <c r="H463" i="4"/>
  <c r="J462" i="4"/>
  <c r="I462" i="4"/>
  <c r="K462" i="4" s="1"/>
  <c r="H462" i="4"/>
  <c r="J461" i="4"/>
  <c r="I461" i="4"/>
  <c r="K461" i="4" s="1"/>
  <c r="H461" i="4"/>
  <c r="J460" i="4"/>
  <c r="K460" i="4" s="1"/>
  <c r="I460" i="4"/>
  <c r="H460" i="4"/>
  <c r="J459" i="4"/>
  <c r="I459" i="4"/>
  <c r="K459" i="4" s="1"/>
  <c r="H459" i="4"/>
  <c r="J458" i="4"/>
  <c r="I458" i="4"/>
  <c r="K458" i="4" s="1"/>
  <c r="H458" i="4"/>
  <c r="J457" i="4"/>
  <c r="I457" i="4"/>
  <c r="K457" i="4" s="1"/>
  <c r="H457" i="4"/>
  <c r="J456" i="4"/>
  <c r="K456" i="4" s="1"/>
  <c r="I456" i="4"/>
  <c r="H456" i="4"/>
  <c r="J455" i="4"/>
  <c r="I455" i="4"/>
  <c r="K455" i="4" s="1"/>
  <c r="H455" i="4"/>
  <c r="J454" i="4"/>
  <c r="I454" i="4"/>
  <c r="K454" i="4" s="1"/>
  <c r="H454" i="4"/>
  <c r="J453" i="4"/>
  <c r="I453" i="4"/>
  <c r="K453" i="4" s="1"/>
  <c r="H453" i="4"/>
  <c r="J452" i="4"/>
  <c r="K452" i="4" s="1"/>
  <c r="I452" i="4"/>
  <c r="H452" i="4"/>
  <c r="J451" i="4"/>
  <c r="I451" i="4"/>
  <c r="K451" i="4" s="1"/>
  <c r="H451" i="4"/>
  <c r="K450" i="4"/>
  <c r="H450" i="4"/>
  <c r="K449" i="4"/>
  <c r="H449" i="4"/>
  <c r="K448" i="4"/>
  <c r="H448" i="4"/>
  <c r="K447" i="4"/>
  <c r="H447" i="4"/>
  <c r="K446" i="4"/>
  <c r="H446" i="4"/>
  <c r="K445" i="4"/>
  <c r="H445" i="4"/>
  <c r="K444" i="4"/>
  <c r="H444" i="4"/>
  <c r="K443" i="4"/>
  <c r="H443" i="4"/>
  <c r="K442" i="4"/>
  <c r="H442" i="4"/>
  <c r="K441" i="4"/>
  <c r="H441" i="4"/>
  <c r="K440" i="4"/>
  <c r="H440" i="4"/>
  <c r="K439" i="4"/>
  <c r="H439" i="4"/>
  <c r="K438" i="4"/>
  <c r="H438" i="4"/>
  <c r="K437" i="4"/>
  <c r="H437" i="4"/>
  <c r="K436" i="4"/>
  <c r="H436" i="4"/>
  <c r="K435" i="4"/>
  <c r="H435" i="4"/>
  <c r="K434" i="4"/>
  <c r="H434" i="4"/>
  <c r="H433" i="4"/>
  <c r="H432" i="4"/>
  <c r="H431" i="4"/>
  <c r="H430" i="4"/>
  <c r="H429" i="4"/>
  <c r="H428" i="4"/>
  <c r="J427" i="4"/>
  <c r="K427" i="4" s="1"/>
  <c r="I427" i="4"/>
  <c r="H427" i="4"/>
  <c r="K426" i="4"/>
  <c r="J426" i="4"/>
  <c r="I426" i="4"/>
  <c r="H426" i="4"/>
  <c r="J425" i="4"/>
  <c r="K425" i="4" s="1"/>
  <c r="I425" i="4"/>
  <c r="H425" i="4"/>
  <c r="J424" i="4"/>
  <c r="K424" i="4" s="1"/>
  <c r="I424" i="4"/>
  <c r="H424" i="4"/>
  <c r="J423" i="4"/>
  <c r="K423" i="4" s="1"/>
  <c r="I423" i="4"/>
  <c r="H423" i="4"/>
  <c r="K422" i="4"/>
  <c r="J422" i="4"/>
  <c r="I422" i="4"/>
  <c r="H422" i="4"/>
  <c r="J421" i="4"/>
  <c r="K421" i="4" s="1"/>
  <c r="I421" i="4"/>
  <c r="H421" i="4"/>
  <c r="J420" i="4"/>
  <c r="K420" i="4" s="1"/>
  <c r="I420" i="4"/>
  <c r="H420" i="4"/>
  <c r="I419" i="4"/>
  <c r="H419" i="4"/>
  <c r="J418" i="4"/>
  <c r="H418" i="4"/>
  <c r="J417" i="4"/>
  <c r="H417" i="4"/>
  <c r="J416" i="4"/>
  <c r="K416" i="4" s="1"/>
  <c r="I416" i="4"/>
  <c r="H416" i="4"/>
  <c r="J415" i="4"/>
  <c r="K415" i="4" s="1"/>
  <c r="I415" i="4"/>
  <c r="I431" i="4" s="1"/>
  <c r="H415" i="4"/>
  <c r="K414" i="4"/>
  <c r="J414" i="4"/>
  <c r="J431" i="4" s="1"/>
  <c r="K431" i="4" s="1"/>
  <c r="I414" i="4"/>
  <c r="I430" i="4" s="1"/>
  <c r="H414" i="4"/>
  <c r="J413" i="4"/>
  <c r="K413" i="4" s="1"/>
  <c r="I413" i="4"/>
  <c r="H413" i="4"/>
  <c r="J412" i="4"/>
  <c r="K412" i="4" s="1"/>
  <c r="I412" i="4"/>
  <c r="I418" i="4" s="1"/>
  <c r="K418" i="4" s="1"/>
  <c r="H412" i="4"/>
  <c r="J411" i="4"/>
  <c r="J428" i="4" s="1"/>
  <c r="I411" i="4"/>
  <c r="I429" i="4" s="1"/>
  <c r="H411" i="4"/>
  <c r="K410" i="4"/>
  <c r="H410" i="4"/>
  <c r="K409" i="4"/>
  <c r="H409" i="4"/>
  <c r="K408" i="4"/>
  <c r="H408" i="4"/>
  <c r="K407" i="4"/>
  <c r="H407" i="4"/>
  <c r="K406" i="4"/>
  <c r="H406" i="4"/>
  <c r="K405" i="4"/>
  <c r="H405" i="4"/>
  <c r="K404" i="4"/>
  <c r="H404" i="4"/>
  <c r="K403" i="4"/>
  <c r="H403" i="4"/>
  <c r="K402" i="4"/>
  <c r="H402" i="4"/>
  <c r="K401" i="4"/>
  <c r="H401" i="4"/>
  <c r="K400" i="4"/>
  <c r="H400" i="4"/>
  <c r="K399" i="4"/>
  <c r="H399" i="4"/>
  <c r="H398" i="4"/>
  <c r="H397" i="4"/>
  <c r="H396" i="4"/>
  <c r="H395" i="4"/>
  <c r="H394" i="4"/>
  <c r="H393" i="4"/>
  <c r="H392" i="4"/>
  <c r="H391" i="4"/>
  <c r="H390" i="4"/>
  <c r="H389" i="4"/>
  <c r="H388" i="4"/>
  <c r="H387" i="4"/>
  <c r="H386" i="4"/>
  <c r="H385" i="4"/>
  <c r="H384" i="4"/>
  <c r="H383" i="4"/>
  <c r="J382" i="4"/>
  <c r="K382" i="4" s="1"/>
  <c r="I382" i="4"/>
  <c r="H382" i="4"/>
  <c r="J381" i="4"/>
  <c r="K381" i="4" s="1"/>
  <c r="I381" i="4"/>
  <c r="I393" i="4" s="1"/>
  <c r="H381" i="4"/>
  <c r="K380" i="4"/>
  <c r="J380" i="4"/>
  <c r="I380" i="4"/>
  <c r="H380" i="4"/>
  <c r="J379" i="4"/>
  <c r="K379" i="4" s="1"/>
  <c r="I379" i="4"/>
  <c r="I392" i="4" s="1"/>
  <c r="H379" i="4"/>
  <c r="J378" i="4"/>
  <c r="K378" i="4" s="1"/>
  <c r="I378" i="4"/>
  <c r="I386" i="4" s="1"/>
  <c r="H378" i="4"/>
  <c r="J377" i="4"/>
  <c r="K377" i="4" s="1"/>
  <c r="I377" i="4"/>
  <c r="I389" i="4" s="1"/>
  <c r="H377" i="4"/>
  <c r="K376" i="4"/>
  <c r="J376" i="4"/>
  <c r="J384" i="4" s="1"/>
  <c r="I376" i="4"/>
  <c r="I384" i="4" s="1"/>
  <c r="H376" i="4"/>
  <c r="J375" i="4"/>
  <c r="K375" i="4" s="1"/>
  <c r="I375" i="4"/>
  <c r="I388" i="4" s="1"/>
  <c r="H375" i="4"/>
  <c r="J374" i="4"/>
  <c r="K374" i="4" s="1"/>
  <c r="I374" i="4"/>
  <c r="H374" i="4"/>
  <c r="J373" i="4"/>
  <c r="K373" i="4" s="1"/>
  <c r="I373" i="4"/>
  <c r="H373" i="4"/>
  <c r="K372" i="4"/>
  <c r="J372" i="4"/>
  <c r="I372" i="4"/>
  <c r="H372" i="4"/>
  <c r="J371" i="4"/>
  <c r="K371" i="4" s="1"/>
  <c r="I371" i="4"/>
  <c r="H371" i="4"/>
  <c r="J370" i="4"/>
  <c r="K370" i="4" s="1"/>
  <c r="I370" i="4"/>
  <c r="H370" i="4"/>
  <c r="J369" i="4"/>
  <c r="K369" i="4" s="1"/>
  <c r="I369" i="4"/>
  <c r="H369" i="4"/>
  <c r="K368" i="4"/>
  <c r="J368" i="4"/>
  <c r="I368" i="4"/>
  <c r="H368" i="4"/>
  <c r="J367" i="4"/>
  <c r="K367" i="4" s="1"/>
  <c r="I367" i="4"/>
  <c r="H367" i="4"/>
  <c r="J366" i="4"/>
  <c r="K366" i="4" s="1"/>
  <c r="I366" i="4"/>
  <c r="H366" i="4"/>
  <c r="J365" i="4"/>
  <c r="K365" i="4" s="1"/>
  <c r="I365" i="4"/>
  <c r="H365" i="4"/>
  <c r="K364" i="4"/>
  <c r="J364" i="4"/>
  <c r="I364" i="4"/>
  <c r="H364" i="4"/>
  <c r="J363" i="4"/>
  <c r="K363" i="4" s="1"/>
  <c r="I363" i="4"/>
  <c r="H363" i="4"/>
  <c r="J362" i="4"/>
  <c r="K362" i="4" s="1"/>
  <c r="I362" i="4"/>
  <c r="H362" i="4"/>
  <c r="J361" i="4"/>
  <c r="K361" i="4" s="1"/>
  <c r="I361" i="4"/>
  <c r="H361" i="4"/>
  <c r="K360" i="4"/>
  <c r="J360" i="4"/>
  <c r="I360" i="4"/>
  <c r="H360" i="4"/>
  <c r="J359" i="4"/>
  <c r="K359" i="4" s="1"/>
  <c r="I359" i="4"/>
  <c r="H359" i="4"/>
  <c r="K358" i="4"/>
  <c r="H358" i="4"/>
  <c r="K357" i="4"/>
  <c r="H357" i="4"/>
  <c r="K356" i="4"/>
  <c r="H356" i="4"/>
  <c r="K355" i="4"/>
  <c r="H355" i="4"/>
  <c r="K354" i="4"/>
  <c r="H354" i="4"/>
  <c r="K353" i="4"/>
  <c r="H353" i="4"/>
  <c r="K352" i="4"/>
  <c r="H352" i="4"/>
  <c r="K351" i="4"/>
  <c r="H351" i="4"/>
  <c r="K350" i="4"/>
  <c r="H350" i="4"/>
  <c r="K349" i="4"/>
  <c r="H349" i="4"/>
  <c r="K348" i="4"/>
  <c r="H348" i="4"/>
  <c r="K347" i="4"/>
  <c r="H347" i="4"/>
  <c r="K346" i="4"/>
  <c r="H346" i="4"/>
  <c r="K345" i="4"/>
  <c r="H345" i="4"/>
  <c r="K344" i="4"/>
  <c r="H344" i="4"/>
  <c r="K343" i="4"/>
  <c r="H343" i="4"/>
  <c r="H342" i="4"/>
  <c r="H341" i="4"/>
  <c r="H340" i="4"/>
  <c r="H339" i="4"/>
  <c r="H338" i="4"/>
  <c r="H337" i="4"/>
  <c r="K336" i="4"/>
  <c r="I336" i="4"/>
  <c r="H336" i="4"/>
  <c r="I335" i="4"/>
  <c r="K335" i="4" s="1"/>
  <c r="H335" i="4"/>
  <c r="I334" i="4"/>
  <c r="K334" i="4" s="1"/>
  <c r="H334" i="4"/>
  <c r="I333" i="4"/>
  <c r="K333" i="4" s="1"/>
  <c r="H333" i="4"/>
  <c r="K332" i="4"/>
  <c r="I332" i="4"/>
  <c r="H332" i="4"/>
  <c r="I331" i="4"/>
  <c r="H331" i="4"/>
  <c r="I330" i="4"/>
  <c r="H330" i="4"/>
  <c r="I329" i="4"/>
  <c r="H329" i="4"/>
  <c r="H328" i="4"/>
  <c r="H327" i="4"/>
  <c r="H326" i="4"/>
  <c r="K325" i="4"/>
  <c r="I325" i="4"/>
  <c r="H325" i="4"/>
  <c r="I324" i="4"/>
  <c r="K324" i="4" s="1"/>
  <c r="H324" i="4"/>
  <c r="K323" i="4"/>
  <c r="I323" i="4"/>
  <c r="I339" i="4" s="1"/>
  <c r="K339" i="4" s="1"/>
  <c r="H323" i="4"/>
  <c r="K322" i="4"/>
  <c r="I322" i="4"/>
  <c r="I328" i="4" s="1"/>
  <c r="K328" i="4" s="1"/>
  <c r="H322" i="4"/>
  <c r="I321" i="4"/>
  <c r="I327" i="4" s="1"/>
  <c r="K327" i="4" s="1"/>
  <c r="H321" i="4"/>
  <c r="I320" i="4"/>
  <c r="I338" i="4" s="1"/>
  <c r="K338" i="4" s="1"/>
  <c r="H320" i="4"/>
  <c r="K319" i="4"/>
  <c r="H319" i="4"/>
  <c r="K318" i="4"/>
  <c r="H318" i="4"/>
  <c r="K317" i="4"/>
  <c r="H317" i="4"/>
  <c r="K316" i="4"/>
  <c r="H316" i="4"/>
  <c r="H315" i="4"/>
  <c r="K314" i="4"/>
  <c r="H314" i="4"/>
  <c r="K313" i="4"/>
  <c r="H313" i="4"/>
  <c r="H312" i="4"/>
  <c r="H311" i="4"/>
  <c r="H310" i="4"/>
  <c r="H309" i="4"/>
  <c r="H308" i="4"/>
  <c r="H307" i="4"/>
  <c r="H306" i="4"/>
  <c r="H305" i="4"/>
  <c r="H304" i="4"/>
  <c r="H303" i="4"/>
  <c r="H302" i="4"/>
  <c r="H301" i="4"/>
  <c r="H300" i="4"/>
  <c r="H299" i="4"/>
  <c r="H298" i="4"/>
  <c r="H297" i="4"/>
  <c r="H296" i="4"/>
  <c r="H295" i="4"/>
  <c r="H294" i="4"/>
  <c r="H293" i="4"/>
  <c r="H292" i="4"/>
  <c r="J291" i="4"/>
  <c r="I291" i="4"/>
  <c r="K291" i="4" s="1"/>
  <c r="H291" i="4"/>
  <c r="J290" i="4"/>
  <c r="J302" i="4" s="1"/>
  <c r="I290" i="4"/>
  <c r="K290" i="4" s="1"/>
  <c r="H290" i="4"/>
  <c r="K289" i="4"/>
  <c r="J289" i="4"/>
  <c r="I289" i="4"/>
  <c r="I301" i="4" s="1"/>
  <c r="H289" i="4"/>
  <c r="K288" i="4"/>
  <c r="J288" i="4"/>
  <c r="J301" i="4" s="1"/>
  <c r="K301" i="4" s="1"/>
  <c r="I288" i="4"/>
  <c r="I300" i="4" s="1"/>
  <c r="H288" i="4"/>
  <c r="J287" i="4"/>
  <c r="J295" i="4" s="1"/>
  <c r="I287" i="4"/>
  <c r="K287" i="4" s="1"/>
  <c r="H287" i="4"/>
  <c r="J286" i="4"/>
  <c r="J298" i="4" s="1"/>
  <c r="I286" i="4"/>
  <c r="K286" i="4" s="1"/>
  <c r="H286" i="4"/>
  <c r="K285" i="4"/>
  <c r="J285" i="4"/>
  <c r="J293" i="4" s="1"/>
  <c r="I285" i="4"/>
  <c r="I297" i="4" s="1"/>
  <c r="H285" i="4"/>
  <c r="K284" i="4"/>
  <c r="J284" i="4"/>
  <c r="J297" i="4" s="1"/>
  <c r="K297" i="4" s="1"/>
  <c r="I284" i="4"/>
  <c r="I296" i="4" s="1"/>
  <c r="H284" i="4"/>
  <c r="J283" i="4"/>
  <c r="I283" i="4"/>
  <c r="K283" i="4" s="1"/>
  <c r="H283" i="4"/>
  <c r="J282" i="4"/>
  <c r="I282" i="4"/>
  <c r="K282" i="4" s="1"/>
  <c r="H282" i="4"/>
  <c r="K281" i="4"/>
  <c r="J281" i="4"/>
  <c r="I281" i="4"/>
  <c r="H281" i="4"/>
  <c r="K280" i="4"/>
  <c r="J280" i="4"/>
  <c r="I280" i="4"/>
  <c r="H280" i="4"/>
  <c r="J279" i="4"/>
  <c r="I279" i="4"/>
  <c r="K279" i="4" s="1"/>
  <c r="H279" i="4"/>
  <c r="J278" i="4"/>
  <c r="I278" i="4"/>
  <c r="K278" i="4" s="1"/>
  <c r="H278" i="4"/>
  <c r="K277" i="4"/>
  <c r="J277" i="4"/>
  <c r="I277" i="4"/>
  <c r="H277" i="4"/>
  <c r="K276" i="4"/>
  <c r="J276" i="4"/>
  <c r="I276" i="4"/>
  <c r="H276" i="4"/>
  <c r="J275" i="4"/>
  <c r="I275" i="4"/>
  <c r="K275" i="4" s="1"/>
  <c r="H275" i="4"/>
  <c r="J274" i="4"/>
  <c r="I274" i="4"/>
  <c r="K274" i="4" s="1"/>
  <c r="H274" i="4"/>
  <c r="K273" i="4"/>
  <c r="J273" i="4"/>
  <c r="I273" i="4"/>
  <c r="H273" i="4"/>
  <c r="K272" i="4"/>
  <c r="J272" i="4"/>
  <c r="I272" i="4"/>
  <c r="H272" i="4"/>
  <c r="J271" i="4"/>
  <c r="I271" i="4"/>
  <c r="K271" i="4" s="1"/>
  <c r="H271" i="4"/>
  <c r="J270" i="4"/>
  <c r="I270" i="4"/>
  <c r="K270" i="4" s="1"/>
  <c r="H270" i="4"/>
  <c r="K269" i="4"/>
  <c r="J269" i="4"/>
  <c r="I269" i="4"/>
  <c r="H269" i="4"/>
  <c r="K268" i="4"/>
  <c r="J268" i="4"/>
  <c r="I268" i="4"/>
  <c r="H268" i="4"/>
  <c r="K267" i="4"/>
  <c r="H267" i="4"/>
  <c r="K266" i="4"/>
  <c r="H266" i="4"/>
  <c r="K265" i="4"/>
  <c r="H265" i="4"/>
  <c r="K264" i="4"/>
  <c r="H264" i="4"/>
  <c r="K263" i="4"/>
  <c r="H263" i="4"/>
  <c r="K262" i="4"/>
  <c r="H262" i="4"/>
  <c r="K261" i="4"/>
  <c r="H261" i="4"/>
  <c r="K260" i="4"/>
  <c r="H260" i="4"/>
  <c r="K259" i="4"/>
  <c r="H259" i="4"/>
  <c r="K258" i="4"/>
  <c r="H258" i="4"/>
  <c r="K257" i="4"/>
  <c r="H257" i="4"/>
  <c r="K256" i="4"/>
  <c r="H256" i="4"/>
  <c r="H255" i="4"/>
  <c r="K254" i="4"/>
  <c r="H254" i="4"/>
  <c r="K253" i="4"/>
  <c r="H253" i="4"/>
  <c r="K252" i="4"/>
  <c r="H252" i="4"/>
  <c r="H251" i="4"/>
  <c r="H250" i="4"/>
  <c r="H249" i="4"/>
  <c r="H248" i="4"/>
  <c r="H247" i="4"/>
  <c r="H246" i="4"/>
  <c r="H245" i="4"/>
  <c r="H244" i="4"/>
  <c r="H243" i="4"/>
  <c r="H242" i="4"/>
  <c r="H241" i="4"/>
  <c r="H240" i="4"/>
  <c r="H239" i="4"/>
  <c r="H238" i="4"/>
  <c r="H237" i="4"/>
  <c r="H236" i="4"/>
  <c r="J235" i="4"/>
  <c r="K235" i="4" s="1"/>
  <c r="I235" i="4"/>
  <c r="H235" i="4"/>
  <c r="J234" i="4"/>
  <c r="K234" i="4" s="1"/>
  <c r="I234" i="4"/>
  <c r="I247" i="4" s="1"/>
  <c r="H234" i="4"/>
  <c r="K233" i="4"/>
  <c r="J233" i="4"/>
  <c r="J245" i="4" s="1"/>
  <c r="K245" i="4" s="1"/>
  <c r="I233" i="4"/>
  <c r="H233" i="4"/>
  <c r="J232" i="4"/>
  <c r="K232" i="4" s="1"/>
  <c r="I232" i="4"/>
  <c r="I245" i="4" s="1"/>
  <c r="H232" i="4"/>
  <c r="J231" i="4"/>
  <c r="K231" i="4" s="1"/>
  <c r="I231" i="4"/>
  <c r="I239" i="4" s="1"/>
  <c r="H231" i="4"/>
  <c r="J230" i="4"/>
  <c r="K230" i="4" s="1"/>
  <c r="I230" i="4"/>
  <c r="I243" i="4" s="1"/>
  <c r="H230" i="4"/>
  <c r="K229" i="4"/>
  <c r="J229" i="4"/>
  <c r="J241" i="4" s="1"/>
  <c r="I229" i="4"/>
  <c r="I237" i="4" s="1"/>
  <c r="H229" i="4"/>
  <c r="J228" i="4"/>
  <c r="K228" i="4" s="1"/>
  <c r="I228" i="4"/>
  <c r="I241" i="4" s="1"/>
  <c r="H228" i="4"/>
  <c r="J227" i="4"/>
  <c r="K227" i="4" s="1"/>
  <c r="I227" i="4"/>
  <c r="H227" i="4"/>
  <c r="J226" i="4"/>
  <c r="K226" i="4" s="1"/>
  <c r="I226" i="4"/>
  <c r="H226" i="4"/>
  <c r="K225" i="4"/>
  <c r="J225" i="4"/>
  <c r="I225" i="4"/>
  <c r="H225" i="4"/>
  <c r="J224" i="4"/>
  <c r="K224" i="4" s="1"/>
  <c r="I224" i="4"/>
  <c r="H224" i="4"/>
  <c r="J223" i="4"/>
  <c r="K223" i="4" s="1"/>
  <c r="I223" i="4"/>
  <c r="H223" i="4"/>
  <c r="J222" i="4"/>
  <c r="K222" i="4" s="1"/>
  <c r="I222" i="4"/>
  <c r="H222" i="4"/>
  <c r="K221" i="4"/>
  <c r="J221" i="4"/>
  <c r="I221" i="4"/>
  <c r="H221" i="4"/>
  <c r="J220" i="4"/>
  <c r="K220" i="4" s="1"/>
  <c r="I220" i="4"/>
  <c r="H220" i="4"/>
  <c r="J219" i="4"/>
  <c r="K219" i="4" s="1"/>
  <c r="I219" i="4"/>
  <c r="H219" i="4"/>
  <c r="J218" i="4"/>
  <c r="K218" i="4" s="1"/>
  <c r="I218" i="4"/>
  <c r="H218" i="4"/>
  <c r="K217" i="4"/>
  <c r="J217" i="4"/>
  <c r="I217" i="4"/>
  <c r="H217" i="4"/>
  <c r="J216" i="4"/>
  <c r="K216" i="4" s="1"/>
  <c r="I216" i="4"/>
  <c r="H216" i="4"/>
  <c r="J215" i="4"/>
  <c r="K215" i="4" s="1"/>
  <c r="I215" i="4"/>
  <c r="H215" i="4"/>
  <c r="J214" i="4"/>
  <c r="I214" i="4"/>
  <c r="H214" i="4"/>
  <c r="J213" i="4"/>
  <c r="K213" i="4" s="1"/>
  <c r="I213" i="4"/>
  <c r="H213" i="4"/>
  <c r="K212" i="4"/>
  <c r="J212" i="4"/>
  <c r="I212" i="4"/>
  <c r="H212" i="4"/>
  <c r="K211" i="4"/>
  <c r="H211" i="4"/>
  <c r="K210" i="4"/>
  <c r="H210" i="4"/>
  <c r="K209" i="4"/>
  <c r="H209" i="4"/>
  <c r="K208" i="4"/>
  <c r="H208" i="4"/>
  <c r="H207" i="4"/>
  <c r="K206" i="4"/>
  <c r="H206" i="4"/>
  <c r="K205" i="4"/>
  <c r="H205" i="4"/>
  <c r="K204" i="4"/>
  <c r="H204" i="4"/>
  <c r="K203" i="4"/>
  <c r="H203" i="4"/>
  <c r="K202" i="4"/>
  <c r="H202" i="4"/>
  <c r="K201" i="4"/>
  <c r="H201" i="4"/>
  <c r="K200" i="4"/>
  <c r="H200" i="4"/>
  <c r="H199" i="4"/>
  <c r="H198" i="4"/>
  <c r="K197" i="4"/>
  <c r="H197" i="4"/>
  <c r="H196" i="4"/>
  <c r="K195" i="4"/>
  <c r="H195" i="4"/>
  <c r="K194" i="4"/>
  <c r="H194" i="4"/>
  <c r="K193" i="4"/>
  <c r="H193" i="4"/>
  <c r="K192" i="4"/>
  <c r="H192" i="4"/>
  <c r="K191" i="4"/>
  <c r="H191" i="4"/>
  <c r="K190" i="4"/>
  <c r="H190" i="4"/>
  <c r="K189" i="4"/>
  <c r="H189" i="4"/>
  <c r="K188" i="4"/>
  <c r="H188" i="4"/>
  <c r="K187" i="4"/>
  <c r="H187" i="4"/>
  <c r="K186" i="4"/>
  <c r="H186" i="4"/>
  <c r="K185" i="4"/>
  <c r="H185" i="4"/>
  <c r="K184" i="4"/>
  <c r="H184" i="4"/>
  <c r="K183" i="4"/>
  <c r="H183" i="4"/>
  <c r="K182" i="4"/>
  <c r="H182" i="4"/>
  <c r="K181" i="4"/>
  <c r="H181" i="4"/>
  <c r="K180" i="4"/>
  <c r="H180" i="4"/>
  <c r="H179" i="4"/>
  <c r="H178" i="4"/>
  <c r="J177" i="4"/>
  <c r="H177" i="4"/>
  <c r="J176" i="4"/>
  <c r="H176" i="4"/>
  <c r="I175" i="4"/>
  <c r="H175" i="4"/>
  <c r="I174" i="4"/>
  <c r="H174" i="4"/>
  <c r="K173" i="4"/>
  <c r="J173" i="4"/>
  <c r="I173" i="4"/>
  <c r="H173" i="4"/>
  <c r="J172" i="4"/>
  <c r="K172" i="4" s="1"/>
  <c r="I172" i="4"/>
  <c r="H172" i="4"/>
  <c r="K171" i="4"/>
  <c r="J171" i="4"/>
  <c r="I171" i="4"/>
  <c r="H171" i="4"/>
  <c r="K170" i="4"/>
  <c r="J170" i="4"/>
  <c r="I170" i="4"/>
  <c r="H170" i="4"/>
  <c r="K169" i="4"/>
  <c r="J169" i="4"/>
  <c r="I169" i="4"/>
  <c r="H169" i="4"/>
  <c r="J168" i="4"/>
  <c r="K168" i="4" s="1"/>
  <c r="I168" i="4"/>
  <c r="H168" i="4"/>
  <c r="K167" i="4"/>
  <c r="J167" i="4"/>
  <c r="I167" i="4"/>
  <c r="H167" i="4"/>
  <c r="K166" i="4"/>
  <c r="J166" i="4"/>
  <c r="I166" i="4"/>
  <c r="H166" i="4"/>
  <c r="J165" i="4"/>
  <c r="H165" i="4"/>
  <c r="J164" i="4"/>
  <c r="K164" i="4" s="1"/>
  <c r="I164" i="4"/>
  <c r="H164" i="4"/>
  <c r="J163" i="4"/>
  <c r="K163" i="4" s="1"/>
  <c r="H163" i="4"/>
  <c r="J162" i="4"/>
  <c r="I162" i="4"/>
  <c r="I165" i="4" s="1"/>
  <c r="H162" i="4"/>
  <c r="J161" i="4"/>
  <c r="I161" i="4"/>
  <c r="K161" i="4" s="1"/>
  <c r="H161" i="4"/>
  <c r="J160" i="4"/>
  <c r="I160" i="4"/>
  <c r="I163" i="4" s="1"/>
  <c r="H160" i="4"/>
  <c r="J159" i="4"/>
  <c r="I159" i="4"/>
  <c r="H159" i="4"/>
  <c r="J158" i="4"/>
  <c r="K158" i="4" s="1"/>
  <c r="I158" i="4"/>
  <c r="H158" i="4"/>
  <c r="J157" i="4"/>
  <c r="J175" i="4" s="1"/>
  <c r="K175" i="4" s="1"/>
  <c r="I157" i="4"/>
  <c r="H157" i="4"/>
  <c r="H156" i="4"/>
  <c r="H155" i="4"/>
  <c r="K154" i="4"/>
  <c r="H154" i="4"/>
  <c r="H153" i="4"/>
  <c r="K152" i="4"/>
  <c r="H152" i="4"/>
  <c r="K151" i="4"/>
  <c r="H151" i="4"/>
  <c r="H150" i="4"/>
  <c r="K149" i="4"/>
  <c r="H149" i="4"/>
  <c r="K148" i="4"/>
  <c r="H148" i="4"/>
  <c r="H147" i="4"/>
  <c r="H146" i="4"/>
  <c r="K145" i="4"/>
  <c r="H145" i="4"/>
  <c r="K144" i="4"/>
  <c r="H144" i="4"/>
  <c r="K143" i="4"/>
  <c r="H143" i="4"/>
  <c r="K142" i="4"/>
  <c r="H142" i="4"/>
  <c r="K141" i="4"/>
  <c r="H141" i="4"/>
  <c r="K140" i="4"/>
  <c r="H140" i="4"/>
  <c r="K139" i="4"/>
  <c r="H139" i="4"/>
  <c r="K138" i="4"/>
  <c r="H138" i="4"/>
  <c r="K137" i="4"/>
  <c r="H137" i="4"/>
  <c r="K136" i="4"/>
  <c r="H136" i="4"/>
  <c r="K135" i="4"/>
  <c r="H135" i="4"/>
  <c r="K134" i="4"/>
  <c r="H134" i="4"/>
  <c r="K133" i="4"/>
  <c r="H133" i="4"/>
  <c r="K132" i="4"/>
  <c r="H132" i="4"/>
  <c r="K131" i="4"/>
  <c r="H131" i="4"/>
  <c r="K130" i="4"/>
  <c r="H130" i="4"/>
  <c r="K129" i="4"/>
  <c r="H129" i="4"/>
  <c r="H128" i="4"/>
  <c r="H127" i="4"/>
  <c r="H126" i="4"/>
  <c r="H125" i="4"/>
  <c r="I124" i="4"/>
  <c r="K124" i="4" s="1"/>
  <c r="H124" i="4"/>
  <c r="H123" i="4"/>
  <c r="K122" i="4"/>
  <c r="I122" i="4"/>
  <c r="H122" i="4"/>
  <c r="K121" i="4"/>
  <c r="I121" i="4"/>
  <c r="H121" i="4"/>
  <c r="I120" i="4"/>
  <c r="K120" i="4" s="1"/>
  <c r="H120" i="4"/>
  <c r="I119" i="4"/>
  <c r="H119" i="4"/>
  <c r="K118" i="4"/>
  <c r="I118" i="4"/>
  <c r="H118" i="4"/>
  <c r="I117" i="4"/>
  <c r="K117" i="4" s="1"/>
  <c r="H117" i="4"/>
  <c r="K116" i="4"/>
  <c r="I116" i="4"/>
  <c r="H116" i="4"/>
  <c r="I115" i="4"/>
  <c r="K115" i="4" s="1"/>
  <c r="H115" i="4"/>
  <c r="H114" i="4"/>
  <c r="I113" i="4"/>
  <c r="K113" i="4" s="1"/>
  <c r="H113" i="4"/>
  <c r="H112" i="4"/>
  <c r="K111" i="4"/>
  <c r="I111" i="4"/>
  <c r="H111" i="4"/>
  <c r="K110" i="4"/>
  <c r="I110" i="4"/>
  <c r="H110" i="4"/>
  <c r="I109" i="4"/>
  <c r="I126" i="4" s="1"/>
  <c r="K126" i="4" s="1"/>
  <c r="H109" i="4"/>
  <c r="I108" i="4"/>
  <c r="I114" i="4" s="1"/>
  <c r="K114" i="4" s="1"/>
  <c r="H108" i="4"/>
  <c r="K107" i="4"/>
  <c r="I107" i="4"/>
  <c r="H107" i="4"/>
  <c r="I106" i="4"/>
  <c r="I123" i="4" s="1"/>
  <c r="K123" i="4" s="1"/>
  <c r="H106" i="4"/>
  <c r="H105" i="4"/>
  <c r="K104" i="4"/>
  <c r="H104" i="4"/>
  <c r="K103" i="4"/>
  <c r="H103" i="4"/>
  <c r="K102" i="4"/>
  <c r="H102" i="4"/>
  <c r="H101" i="4"/>
  <c r="H100" i="4"/>
  <c r="H99" i="4"/>
  <c r="H98" i="4"/>
  <c r="K97" i="4"/>
  <c r="H97" i="4"/>
  <c r="H96" i="4"/>
  <c r="K95" i="4"/>
  <c r="H95" i="4"/>
  <c r="H94" i="4"/>
  <c r="H93" i="4"/>
  <c r="H92" i="4"/>
  <c r="H91" i="4"/>
  <c r="H90" i="4"/>
  <c r="J89" i="4"/>
  <c r="K89" i="4" s="1"/>
  <c r="H89" i="4"/>
  <c r="K88" i="4"/>
  <c r="J88" i="4"/>
  <c r="H88" i="4"/>
  <c r="J87" i="4"/>
  <c r="K87" i="4" s="1"/>
  <c r="H87" i="4"/>
  <c r="K86" i="4"/>
  <c r="J86" i="4"/>
  <c r="H86" i="4"/>
  <c r="J85" i="4"/>
  <c r="J93" i="4" s="1"/>
  <c r="K93" i="4" s="1"/>
  <c r="H85" i="4"/>
  <c r="K84" i="4"/>
  <c r="J84" i="4"/>
  <c r="H84" i="4"/>
  <c r="K83" i="4"/>
  <c r="J83" i="4"/>
  <c r="H83" i="4"/>
  <c r="K82" i="4"/>
  <c r="J82" i="4"/>
  <c r="H82" i="4"/>
  <c r="J81" i="4"/>
  <c r="K81" i="4" s="1"/>
  <c r="H81" i="4"/>
  <c r="K80" i="4"/>
  <c r="J80" i="4"/>
  <c r="J92" i="4" s="1"/>
  <c r="K92" i="4" s="1"/>
  <c r="H80" i="4"/>
  <c r="J79" i="4"/>
  <c r="J91" i="4" s="1"/>
  <c r="K91" i="4" s="1"/>
  <c r="H79" i="4"/>
  <c r="J78" i="4"/>
  <c r="J90" i="4" s="1"/>
  <c r="K90" i="4" s="1"/>
  <c r="H78" i="4"/>
  <c r="K77" i="4"/>
  <c r="H77" i="4"/>
  <c r="K76" i="4"/>
  <c r="H76" i="4"/>
  <c r="K75" i="4"/>
  <c r="H75" i="4"/>
  <c r="K74" i="4"/>
  <c r="H74" i="4"/>
  <c r="K73" i="4"/>
  <c r="H73" i="4"/>
  <c r="K72" i="4"/>
  <c r="H72" i="4"/>
  <c r="K71" i="4"/>
  <c r="H71" i="4"/>
  <c r="K70" i="4"/>
  <c r="H70" i="4"/>
  <c r="K69" i="4"/>
  <c r="H69" i="4"/>
  <c r="K68" i="4"/>
  <c r="H68" i="4"/>
  <c r="K67" i="4"/>
  <c r="H67" i="4"/>
  <c r="K66" i="4"/>
  <c r="H66" i="4"/>
  <c r="K65" i="4"/>
  <c r="H65" i="4"/>
  <c r="K64" i="4"/>
  <c r="H64" i="4"/>
  <c r="K63" i="4"/>
  <c r="H63" i="4"/>
  <c r="K62" i="4"/>
  <c r="H62" i="4"/>
  <c r="K61" i="4"/>
  <c r="H61" i="4"/>
  <c r="K60" i="4"/>
  <c r="H60" i="4"/>
  <c r="K59" i="4"/>
  <c r="H59" i="4"/>
  <c r="K58" i="4"/>
  <c r="H58" i="4"/>
  <c r="K57" i="4"/>
  <c r="H57" i="4"/>
  <c r="K56" i="4"/>
  <c r="H56" i="4"/>
  <c r="K55" i="4"/>
  <c r="H55" i="4"/>
  <c r="K54" i="4"/>
  <c r="H54" i="4"/>
  <c r="K53" i="4"/>
  <c r="H53" i="4"/>
  <c r="K52" i="4"/>
  <c r="H52" i="4"/>
  <c r="K51" i="4"/>
  <c r="H51" i="4"/>
  <c r="K50" i="4"/>
  <c r="H50" i="4"/>
  <c r="K49" i="4"/>
  <c r="H49" i="4"/>
  <c r="K48" i="4"/>
  <c r="H48" i="4"/>
  <c r="K47" i="4"/>
  <c r="H47" i="4"/>
  <c r="K46" i="4"/>
  <c r="H46" i="4"/>
  <c r="K45" i="4"/>
  <c r="H45" i="4"/>
  <c r="K44" i="4"/>
  <c r="H44" i="4"/>
  <c r="K43" i="4"/>
  <c r="H43" i="4"/>
  <c r="K42" i="4"/>
  <c r="H42" i="4"/>
  <c r="K41" i="4"/>
  <c r="H41" i="4"/>
  <c r="K40" i="4"/>
  <c r="H40" i="4"/>
  <c r="K39" i="4"/>
  <c r="H39" i="4"/>
  <c r="K38" i="4"/>
  <c r="H38" i="4"/>
  <c r="H37" i="4"/>
  <c r="K36" i="4"/>
  <c r="I36" i="4"/>
  <c r="H36" i="4"/>
  <c r="K35" i="4"/>
  <c r="H35" i="4"/>
  <c r="K34" i="4"/>
  <c r="H34" i="4"/>
  <c r="H33" i="4"/>
  <c r="K32" i="4"/>
  <c r="H32" i="4"/>
  <c r="K31" i="4"/>
  <c r="H31" i="4"/>
  <c r="K30" i="4"/>
  <c r="H30" i="4"/>
  <c r="K29" i="4"/>
  <c r="H29" i="4"/>
  <c r="K28" i="4"/>
  <c r="H28" i="4"/>
  <c r="K27" i="4"/>
  <c r="H27" i="4"/>
  <c r="K26" i="4"/>
  <c r="H26" i="4"/>
  <c r="K25" i="4"/>
  <c r="H25" i="4"/>
  <c r="K24" i="4"/>
  <c r="H24" i="4"/>
  <c r="K23" i="4"/>
  <c r="H23" i="4"/>
  <c r="K22" i="4"/>
  <c r="H22" i="4"/>
  <c r="K21" i="4"/>
  <c r="H21" i="4"/>
  <c r="K20" i="4"/>
  <c r="H20" i="4"/>
  <c r="K19" i="4"/>
  <c r="H19" i="4"/>
  <c r="K18" i="4"/>
  <c r="H18" i="4"/>
  <c r="K17" i="4"/>
  <c r="H17" i="4"/>
  <c r="K16" i="4"/>
  <c r="H16" i="4"/>
  <c r="K15" i="4"/>
  <c r="H15" i="4"/>
  <c r="K14" i="4"/>
  <c r="H14" i="4"/>
  <c r="K13" i="4"/>
  <c r="H13" i="4"/>
  <c r="K12" i="4"/>
  <c r="H12" i="4"/>
  <c r="K11" i="4"/>
  <c r="H11" i="4"/>
  <c r="K10" i="4"/>
  <c r="H10" i="4"/>
  <c r="K9" i="4"/>
  <c r="H9" i="4"/>
  <c r="K8" i="4"/>
  <c r="H8" i="4"/>
  <c r="K7" i="4"/>
  <c r="H7" i="4"/>
  <c r="K6" i="4"/>
  <c r="H6" i="4"/>
  <c r="K5" i="4"/>
  <c r="H5" i="4"/>
  <c r="K4" i="4"/>
  <c r="H4" i="4"/>
  <c r="L431" i="3"/>
  <c r="H431" i="3"/>
  <c r="H430" i="3"/>
  <c r="H429" i="3"/>
  <c r="H428" i="3"/>
  <c r="H427" i="3"/>
  <c r="H426" i="3"/>
  <c r="H425" i="3"/>
  <c r="J424" i="3"/>
  <c r="H424" i="3"/>
  <c r="J423" i="3"/>
  <c r="H423" i="3"/>
  <c r="J422" i="3"/>
  <c r="H422" i="3"/>
  <c r="J421" i="3"/>
  <c r="H421" i="3"/>
  <c r="J420" i="3"/>
  <c r="H420" i="3"/>
  <c r="L419" i="3"/>
  <c r="K419" i="3"/>
  <c r="J419" i="3"/>
  <c r="H419" i="3"/>
  <c r="J418" i="3"/>
  <c r="H418" i="3"/>
  <c r="J417" i="3"/>
  <c r="H417" i="3"/>
  <c r="J416" i="3"/>
  <c r="H416" i="3"/>
  <c r="H415" i="3"/>
  <c r="H414" i="3"/>
  <c r="J413" i="3"/>
  <c r="H413" i="3"/>
  <c r="J412" i="3"/>
  <c r="J428" i="3" s="1"/>
  <c r="H412" i="3"/>
  <c r="J411" i="3"/>
  <c r="J427" i="3" s="1"/>
  <c r="H411" i="3"/>
  <c r="J410" i="3"/>
  <c r="H410" i="3"/>
  <c r="K409" i="3"/>
  <c r="L409" i="3" s="1"/>
  <c r="J409" i="3"/>
  <c r="J415" i="3" s="1"/>
  <c r="H409" i="3"/>
  <c r="J408" i="3"/>
  <c r="J426" i="3" s="1"/>
  <c r="H408" i="3"/>
  <c r="L407" i="3"/>
  <c r="K407" i="3"/>
  <c r="K424" i="3" s="1"/>
  <c r="L424" i="3" s="1"/>
  <c r="H407" i="3"/>
  <c r="L406" i="3"/>
  <c r="K406" i="3"/>
  <c r="H406" i="3"/>
  <c r="K405" i="3"/>
  <c r="L405" i="3" s="1"/>
  <c r="H405" i="3"/>
  <c r="K404" i="3"/>
  <c r="K422" i="3" s="1"/>
  <c r="L422" i="3" s="1"/>
  <c r="H404" i="3"/>
  <c r="K403" i="3"/>
  <c r="K421" i="3" s="1"/>
  <c r="L421" i="3" s="1"/>
  <c r="H403" i="3"/>
  <c r="K402" i="3"/>
  <c r="L402" i="3" s="1"/>
  <c r="H402" i="3"/>
  <c r="K401" i="3"/>
  <c r="L401" i="3" s="1"/>
  <c r="H401" i="3"/>
  <c r="L400" i="3"/>
  <c r="H400" i="3"/>
  <c r="L399" i="3"/>
  <c r="K399" i="3"/>
  <c r="H399" i="3"/>
  <c r="L398" i="3"/>
  <c r="H398" i="3"/>
  <c r="L397" i="3"/>
  <c r="H397" i="3"/>
  <c r="K396" i="3"/>
  <c r="K418" i="3" s="1"/>
  <c r="L418" i="3" s="1"/>
  <c r="H396" i="3"/>
  <c r="H395" i="3"/>
  <c r="H394" i="3"/>
  <c r="H393" i="3"/>
  <c r="H392" i="3"/>
  <c r="H391" i="3"/>
  <c r="H390" i="3"/>
  <c r="K389" i="3"/>
  <c r="J389" i="3"/>
  <c r="L389" i="3" s="1"/>
  <c r="H389" i="3"/>
  <c r="K388" i="3"/>
  <c r="J388" i="3"/>
  <c r="L388" i="3" s="1"/>
  <c r="H388" i="3"/>
  <c r="L387" i="3"/>
  <c r="K387" i="3"/>
  <c r="J387" i="3"/>
  <c r="H387" i="3"/>
  <c r="K386" i="3"/>
  <c r="J386" i="3"/>
  <c r="L386" i="3" s="1"/>
  <c r="H386" i="3"/>
  <c r="K385" i="3"/>
  <c r="J385" i="3"/>
  <c r="L385" i="3" s="1"/>
  <c r="H385" i="3"/>
  <c r="K384" i="3"/>
  <c r="J384" i="3"/>
  <c r="L384" i="3" s="1"/>
  <c r="H384" i="3"/>
  <c r="L383" i="3"/>
  <c r="K383" i="3"/>
  <c r="J383" i="3"/>
  <c r="H383" i="3"/>
  <c r="K382" i="3"/>
  <c r="J382" i="3"/>
  <c r="L382" i="3" s="1"/>
  <c r="H382" i="3"/>
  <c r="J381" i="3"/>
  <c r="H381" i="3"/>
  <c r="K380" i="3"/>
  <c r="J380" i="3"/>
  <c r="L380" i="3" s="1"/>
  <c r="H380" i="3"/>
  <c r="H379" i="3"/>
  <c r="K378" i="3"/>
  <c r="J378" i="3"/>
  <c r="L378" i="3" s="1"/>
  <c r="H378" i="3"/>
  <c r="K377" i="3"/>
  <c r="J377" i="3"/>
  <c r="L377" i="3" s="1"/>
  <c r="H377" i="3"/>
  <c r="K376" i="3"/>
  <c r="K379" i="3" s="1"/>
  <c r="J376" i="3"/>
  <c r="J392" i="3" s="1"/>
  <c r="H376" i="3"/>
  <c r="L375" i="3"/>
  <c r="K375" i="3"/>
  <c r="K381" i="3" s="1"/>
  <c r="L381" i="3" s="1"/>
  <c r="J375" i="3"/>
  <c r="H375" i="3"/>
  <c r="K374" i="3"/>
  <c r="K391" i="3" s="1"/>
  <c r="J374" i="3"/>
  <c r="H374" i="3"/>
  <c r="K373" i="3"/>
  <c r="J373" i="3"/>
  <c r="J391" i="3" s="1"/>
  <c r="H373" i="3"/>
  <c r="L372" i="3"/>
  <c r="H372" i="3"/>
  <c r="L371" i="3"/>
  <c r="H371" i="3"/>
  <c r="L370" i="3"/>
  <c r="H370" i="3"/>
  <c r="L369" i="3"/>
  <c r="H369" i="3"/>
  <c r="L368" i="3"/>
  <c r="H368" i="3"/>
  <c r="L367" i="3"/>
  <c r="H367" i="3"/>
  <c r="L366" i="3"/>
  <c r="H366" i="3"/>
  <c r="L365" i="3"/>
  <c r="H365" i="3"/>
  <c r="L364" i="3"/>
  <c r="H364" i="3"/>
  <c r="L363" i="3"/>
  <c r="H363" i="3"/>
  <c r="L362" i="3"/>
  <c r="H362" i="3"/>
  <c r="L361" i="3"/>
  <c r="H361" i="3"/>
  <c r="L360" i="3"/>
  <c r="H360" i="3"/>
  <c r="H359" i="3"/>
  <c r="H358" i="3"/>
  <c r="H357" i="3"/>
  <c r="H356" i="3"/>
  <c r="H355" i="3"/>
  <c r="H354" i="3"/>
  <c r="K353" i="3"/>
  <c r="L353" i="3" s="1"/>
  <c r="J353" i="3"/>
  <c r="H353" i="3"/>
  <c r="K352" i="3"/>
  <c r="L352" i="3" s="1"/>
  <c r="J352" i="3"/>
  <c r="H352" i="3"/>
  <c r="K351" i="3"/>
  <c r="L351" i="3" s="1"/>
  <c r="J351" i="3"/>
  <c r="H351" i="3"/>
  <c r="L350" i="3"/>
  <c r="K350" i="3"/>
  <c r="J350" i="3"/>
  <c r="H350" i="3"/>
  <c r="K349" i="3"/>
  <c r="L349" i="3" s="1"/>
  <c r="J349" i="3"/>
  <c r="H349" i="3"/>
  <c r="K348" i="3"/>
  <c r="L348" i="3" s="1"/>
  <c r="J348" i="3"/>
  <c r="H348" i="3"/>
  <c r="K347" i="3"/>
  <c r="L347" i="3" s="1"/>
  <c r="J347" i="3"/>
  <c r="H347" i="3"/>
  <c r="L346" i="3"/>
  <c r="K346" i="3"/>
  <c r="J346" i="3"/>
  <c r="H346" i="3"/>
  <c r="K345" i="3"/>
  <c r="L345" i="3" s="1"/>
  <c r="J345" i="3"/>
  <c r="H345" i="3"/>
  <c r="H344" i="3"/>
  <c r="H343" i="3"/>
  <c r="L342" i="3"/>
  <c r="K342" i="3"/>
  <c r="J342" i="3"/>
  <c r="H342" i="3"/>
  <c r="K341" i="3"/>
  <c r="K357" i="3" s="1"/>
  <c r="J341" i="3"/>
  <c r="J357" i="3" s="1"/>
  <c r="H341" i="3"/>
  <c r="K340" i="3"/>
  <c r="L340" i="3" s="1"/>
  <c r="J340" i="3"/>
  <c r="J356" i="3" s="1"/>
  <c r="H340" i="3"/>
  <c r="K339" i="3"/>
  <c r="L339" i="3" s="1"/>
  <c r="J339" i="3"/>
  <c r="H339" i="3"/>
  <c r="L338" i="3"/>
  <c r="K338" i="3"/>
  <c r="J338" i="3"/>
  <c r="J344" i="3" s="1"/>
  <c r="H338" i="3"/>
  <c r="K337" i="3"/>
  <c r="K355" i="3" s="1"/>
  <c r="L355" i="3" s="1"/>
  <c r="J337" i="3"/>
  <c r="J355" i="3" s="1"/>
  <c r="H337" i="3"/>
  <c r="L336" i="3"/>
  <c r="H336" i="3"/>
  <c r="L335" i="3"/>
  <c r="H335" i="3"/>
  <c r="L334" i="3"/>
  <c r="H334" i="3"/>
  <c r="L333" i="3"/>
  <c r="H333" i="3"/>
  <c r="L332" i="3"/>
  <c r="H332" i="3"/>
  <c r="L331" i="3"/>
  <c r="H331" i="3"/>
  <c r="L330" i="3"/>
  <c r="H330" i="3"/>
  <c r="L329" i="3"/>
  <c r="H329" i="3"/>
  <c r="L328" i="3"/>
  <c r="H328" i="3"/>
  <c r="L327" i="3"/>
  <c r="H327" i="3"/>
  <c r="L326" i="3"/>
  <c r="H326" i="3"/>
  <c r="L325" i="3"/>
  <c r="H325" i="3"/>
  <c r="H324" i="3"/>
  <c r="H323" i="3"/>
  <c r="H322" i="3"/>
  <c r="H321" i="3"/>
  <c r="H320" i="3"/>
  <c r="H319" i="3"/>
  <c r="H318" i="3"/>
  <c r="H317" i="3"/>
  <c r="H316" i="3"/>
  <c r="H315" i="3"/>
  <c r="H314" i="3"/>
  <c r="H313" i="3"/>
  <c r="H312" i="3"/>
  <c r="H311" i="3"/>
  <c r="H310" i="3"/>
  <c r="H309" i="3"/>
  <c r="K308" i="3"/>
  <c r="L308" i="3" s="1"/>
  <c r="J308" i="3"/>
  <c r="H308" i="3"/>
  <c r="K307" i="3"/>
  <c r="K319" i="3" s="1"/>
  <c r="J307" i="3"/>
  <c r="J320" i="3" s="1"/>
  <c r="H307" i="3"/>
  <c r="K306" i="3"/>
  <c r="L306" i="3" s="1"/>
  <c r="J306" i="3"/>
  <c r="H306" i="3"/>
  <c r="K305" i="3"/>
  <c r="L305" i="3" s="1"/>
  <c r="J305" i="3"/>
  <c r="J318" i="3" s="1"/>
  <c r="H305" i="3"/>
  <c r="K304" i="3"/>
  <c r="L304" i="3" s="1"/>
  <c r="J304" i="3"/>
  <c r="J312" i="3" s="1"/>
  <c r="H304" i="3"/>
  <c r="K303" i="3"/>
  <c r="K315" i="3" s="1"/>
  <c r="J303" i="3"/>
  <c r="J316" i="3" s="1"/>
  <c r="H303" i="3"/>
  <c r="K302" i="3"/>
  <c r="L302" i="3" s="1"/>
  <c r="J302" i="3"/>
  <c r="J310" i="3" s="1"/>
  <c r="H302" i="3"/>
  <c r="K301" i="3"/>
  <c r="L301" i="3" s="1"/>
  <c r="J301" i="3"/>
  <c r="J314" i="3" s="1"/>
  <c r="H301" i="3"/>
  <c r="K300" i="3"/>
  <c r="L300" i="3" s="1"/>
  <c r="J300" i="3"/>
  <c r="H300" i="3"/>
  <c r="K299" i="3"/>
  <c r="L299" i="3" s="1"/>
  <c r="J299" i="3"/>
  <c r="H299" i="3"/>
  <c r="K298" i="3"/>
  <c r="L298" i="3" s="1"/>
  <c r="J298" i="3"/>
  <c r="H298" i="3"/>
  <c r="K297" i="3"/>
  <c r="L297" i="3" s="1"/>
  <c r="J297" i="3"/>
  <c r="H297" i="3"/>
  <c r="K296" i="3"/>
  <c r="L296" i="3" s="1"/>
  <c r="J296" i="3"/>
  <c r="H296" i="3"/>
  <c r="K295" i="3"/>
  <c r="L295" i="3" s="1"/>
  <c r="J295" i="3"/>
  <c r="H295" i="3"/>
  <c r="K294" i="3"/>
  <c r="L294" i="3" s="1"/>
  <c r="J294" i="3"/>
  <c r="H294" i="3"/>
  <c r="K293" i="3"/>
  <c r="L293" i="3" s="1"/>
  <c r="J293" i="3"/>
  <c r="H293" i="3"/>
  <c r="K292" i="3"/>
  <c r="L292" i="3" s="1"/>
  <c r="J292" i="3"/>
  <c r="H292" i="3"/>
  <c r="K291" i="3"/>
  <c r="L291" i="3" s="1"/>
  <c r="J291" i="3"/>
  <c r="H291" i="3"/>
  <c r="K290" i="3"/>
  <c r="L290" i="3" s="1"/>
  <c r="J290" i="3"/>
  <c r="H290" i="3"/>
  <c r="K289" i="3"/>
  <c r="L289" i="3" s="1"/>
  <c r="J289" i="3"/>
  <c r="H289" i="3"/>
  <c r="K288" i="3"/>
  <c r="L288" i="3" s="1"/>
  <c r="J288" i="3"/>
  <c r="H288" i="3"/>
  <c r="K287" i="3"/>
  <c r="L287" i="3" s="1"/>
  <c r="J287" i="3"/>
  <c r="H287" i="3"/>
  <c r="K286" i="3"/>
  <c r="L286" i="3" s="1"/>
  <c r="J286" i="3"/>
  <c r="H286" i="3"/>
  <c r="K285" i="3"/>
  <c r="L285" i="3" s="1"/>
  <c r="J285" i="3"/>
  <c r="H285" i="3"/>
  <c r="L284" i="3"/>
  <c r="H284" i="3"/>
  <c r="L283" i="3"/>
  <c r="H283" i="3"/>
  <c r="L282" i="3"/>
  <c r="H282" i="3"/>
  <c r="L281" i="3"/>
  <c r="H281" i="3"/>
  <c r="L280" i="3"/>
  <c r="H280" i="3"/>
  <c r="L279" i="3"/>
  <c r="H279" i="3"/>
  <c r="L278" i="3"/>
  <c r="H278" i="3"/>
  <c r="L277" i="3"/>
  <c r="H277" i="3"/>
  <c r="L276" i="3"/>
  <c r="H276" i="3"/>
  <c r="L275" i="3"/>
  <c r="H275" i="3"/>
  <c r="L274" i="3"/>
  <c r="H274" i="3"/>
  <c r="L273" i="3"/>
  <c r="H273" i="3"/>
  <c r="L272" i="3"/>
  <c r="H272" i="3"/>
  <c r="L271" i="3"/>
  <c r="H271" i="3"/>
  <c r="L270" i="3"/>
  <c r="H270" i="3"/>
  <c r="L269" i="3"/>
  <c r="H269" i="3"/>
  <c r="H268" i="3"/>
  <c r="K267" i="3"/>
  <c r="L267" i="3" s="1"/>
  <c r="J267" i="3"/>
  <c r="J268" i="3" s="1"/>
  <c r="H267" i="3"/>
  <c r="K266" i="3"/>
  <c r="L266" i="3" s="1"/>
  <c r="J266" i="3"/>
  <c r="H266" i="3"/>
  <c r="L265" i="3"/>
  <c r="H265" i="3"/>
  <c r="L264" i="3"/>
  <c r="H264" i="3"/>
  <c r="L263" i="3"/>
  <c r="H263" i="3"/>
  <c r="L262" i="3"/>
  <c r="H262" i="3"/>
  <c r="K261" i="3"/>
  <c r="L261" i="3" s="1"/>
  <c r="J261" i="3"/>
  <c r="H261" i="3"/>
  <c r="K260" i="3"/>
  <c r="L260" i="3" s="1"/>
  <c r="J260" i="3"/>
  <c r="H260" i="3"/>
  <c r="K259" i="3"/>
  <c r="L259" i="3" s="1"/>
  <c r="J259" i="3"/>
  <c r="H259" i="3"/>
  <c r="K258" i="3"/>
  <c r="L258" i="3" s="1"/>
  <c r="J258" i="3"/>
  <c r="H258" i="3"/>
  <c r="K257" i="3"/>
  <c r="L257" i="3" s="1"/>
  <c r="J257" i="3"/>
  <c r="H257" i="3"/>
  <c r="L256" i="3"/>
  <c r="H256" i="3"/>
  <c r="L255" i="3"/>
  <c r="H255" i="3"/>
  <c r="L254" i="3"/>
  <c r="H254" i="3"/>
  <c r="L253" i="3"/>
  <c r="H253" i="3"/>
  <c r="H252" i="3"/>
  <c r="H251" i="3"/>
  <c r="H250" i="3"/>
  <c r="H249" i="3"/>
  <c r="H248" i="3"/>
  <c r="H247" i="3"/>
  <c r="K246" i="3"/>
  <c r="L246" i="3" s="1"/>
  <c r="J246" i="3"/>
  <c r="H246" i="3"/>
  <c r="K245" i="3"/>
  <c r="L245" i="3" s="1"/>
  <c r="J245" i="3"/>
  <c r="H245" i="3"/>
  <c r="K244" i="3"/>
  <c r="L244" i="3" s="1"/>
  <c r="J244" i="3"/>
  <c r="H244" i="3"/>
  <c r="K243" i="3"/>
  <c r="L243" i="3" s="1"/>
  <c r="J243" i="3"/>
  <c r="H243" i="3"/>
  <c r="K242" i="3"/>
  <c r="L242" i="3" s="1"/>
  <c r="J242" i="3"/>
  <c r="H242" i="3"/>
  <c r="K241" i="3"/>
  <c r="L241" i="3" s="1"/>
  <c r="J241" i="3"/>
  <c r="H241" i="3"/>
  <c r="K240" i="3"/>
  <c r="L240" i="3" s="1"/>
  <c r="J240" i="3"/>
  <c r="H240" i="3"/>
  <c r="K239" i="3"/>
  <c r="L239" i="3" s="1"/>
  <c r="J239" i="3"/>
  <c r="H239" i="3"/>
  <c r="H238" i="3"/>
  <c r="H237" i="3"/>
  <c r="J236" i="3"/>
  <c r="H236" i="3"/>
  <c r="K235" i="3"/>
  <c r="K238" i="3" s="1"/>
  <c r="L238" i="3" s="1"/>
  <c r="J235" i="3"/>
  <c r="H235" i="3"/>
  <c r="K234" i="3"/>
  <c r="L234" i="3" s="1"/>
  <c r="J234" i="3"/>
  <c r="H234" i="3"/>
  <c r="K233" i="3"/>
  <c r="L233" i="3" s="1"/>
  <c r="J233" i="3"/>
  <c r="J250" i="3" s="1"/>
  <c r="H233" i="3"/>
  <c r="K232" i="3"/>
  <c r="L232" i="3" s="1"/>
  <c r="J232" i="3"/>
  <c r="J238" i="3" s="1"/>
  <c r="H232" i="3"/>
  <c r="K231" i="3"/>
  <c r="K237" i="3" s="1"/>
  <c r="J231" i="3"/>
  <c r="J237" i="3" s="1"/>
  <c r="J251" i="3" s="1"/>
  <c r="H231" i="3"/>
  <c r="K230" i="3"/>
  <c r="L230" i="3" s="1"/>
  <c r="J230" i="3"/>
  <c r="J248" i="3" s="1"/>
  <c r="H230" i="3"/>
  <c r="L229" i="3"/>
  <c r="H229" i="3"/>
  <c r="L228" i="3"/>
  <c r="H228" i="3"/>
  <c r="L227" i="3"/>
  <c r="H227" i="3"/>
  <c r="L226" i="3"/>
  <c r="H226" i="3"/>
  <c r="L225" i="3"/>
  <c r="H225" i="3"/>
  <c r="L224" i="3"/>
  <c r="H224" i="3"/>
  <c r="L223" i="3"/>
  <c r="H223" i="3"/>
  <c r="L222" i="3"/>
  <c r="H222" i="3"/>
  <c r="L221" i="3"/>
  <c r="H221" i="3"/>
  <c r="L220" i="3"/>
  <c r="H220" i="3"/>
  <c r="L219" i="3"/>
  <c r="H219" i="3"/>
  <c r="L218" i="3"/>
  <c r="H218" i="3"/>
  <c r="K217" i="3"/>
  <c r="L217" i="3" s="1"/>
  <c r="J217" i="3"/>
  <c r="H217" i="3"/>
  <c r="H216" i="3"/>
  <c r="K215" i="3"/>
  <c r="L215" i="3" s="1"/>
  <c r="J215" i="3"/>
  <c r="H215" i="3"/>
  <c r="K214" i="3"/>
  <c r="L214" i="3" s="1"/>
  <c r="J214" i="3"/>
  <c r="H214" i="3"/>
  <c r="K213" i="3"/>
  <c r="L213" i="3" s="1"/>
  <c r="J213" i="3"/>
  <c r="H213" i="3"/>
  <c r="K212" i="3"/>
  <c r="L212" i="3" s="1"/>
  <c r="J212" i="3"/>
  <c r="H212" i="3"/>
  <c r="K211" i="3"/>
  <c r="L211" i="3" s="1"/>
  <c r="J211" i="3"/>
  <c r="H211" i="3"/>
  <c r="K210" i="3"/>
  <c r="L210" i="3" s="1"/>
  <c r="J210" i="3"/>
  <c r="H210" i="3"/>
  <c r="K209" i="3"/>
  <c r="L209" i="3" s="1"/>
  <c r="J209" i="3"/>
  <c r="J216" i="3" s="1"/>
  <c r="H209" i="3"/>
  <c r="L208" i="3"/>
  <c r="H208" i="3"/>
  <c r="L207" i="3"/>
  <c r="H207" i="3"/>
  <c r="L206" i="3"/>
  <c r="H206" i="3"/>
  <c r="L205" i="3"/>
  <c r="H205" i="3"/>
  <c r="L204" i="3"/>
  <c r="H204" i="3"/>
  <c r="L203" i="3"/>
  <c r="H203" i="3"/>
  <c r="H202" i="3"/>
  <c r="H201" i="3"/>
  <c r="H200" i="3"/>
  <c r="H199" i="3"/>
  <c r="K198" i="3"/>
  <c r="H198" i="3"/>
  <c r="H197" i="3"/>
  <c r="K196" i="3"/>
  <c r="L196" i="3" s="1"/>
  <c r="J196" i="3"/>
  <c r="H196" i="3"/>
  <c r="K195" i="3"/>
  <c r="L195" i="3" s="1"/>
  <c r="J195" i="3"/>
  <c r="H195" i="3"/>
  <c r="K194" i="3"/>
  <c r="L194" i="3" s="1"/>
  <c r="J194" i="3"/>
  <c r="H194" i="3"/>
  <c r="K193" i="3"/>
  <c r="L193" i="3" s="1"/>
  <c r="J193" i="3"/>
  <c r="H193" i="3"/>
  <c r="K192" i="3"/>
  <c r="L192" i="3" s="1"/>
  <c r="J192" i="3"/>
  <c r="H192" i="3"/>
  <c r="K191" i="3"/>
  <c r="L191" i="3" s="1"/>
  <c r="J191" i="3"/>
  <c r="H191" i="3"/>
  <c r="K190" i="3"/>
  <c r="L190" i="3" s="1"/>
  <c r="J190" i="3"/>
  <c r="H190" i="3"/>
  <c r="K189" i="3"/>
  <c r="L189" i="3" s="1"/>
  <c r="J189" i="3"/>
  <c r="H189" i="3"/>
  <c r="H188" i="3"/>
  <c r="H187" i="3"/>
  <c r="K186" i="3"/>
  <c r="J186" i="3"/>
  <c r="H186" i="3"/>
  <c r="K185" i="3"/>
  <c r="L185" i="3" s="1"/>
  <c r="J185" i="3"/>
  <c r="H185" i="3"/>
  <c r="K184" i="3"/>
  <c r="L184" i="3" s="1"/>
  <c r="J184" i="3"/>
  <c r="H184" i="3"/>
  <c r="K183" i="3"/>
  <c r="L183" i="3" s="1"/>
  <c r="J183" i="3"/>
  <c r="J200" i="3" s="1"/>
  <c r="H183" i="3"/>
  <c r="K182" i="3"/>
  <c r="K188" i="3" s="1"/>
  <c r="J182" i="3"/>
  <c r="J188" i="3" s="1"/>
  <c r="H182" i="3"/>
  <c r="K181" i="3"/>
  <c r="L181" i="3" s="1"/>
  <c r="J181" i="3"/>
  <c r="J187" i="3" s="1"/>
  <c r="H181" i="3"/>
  <c r="K180" i="3"/>
  <c r="K197" i="3" s="1"/>
  <c r="J180" i="3"/>
  <c r="J197" i="3" s="1"/>
  <c r="H180" i="3"/>
  <c r="L179" i="3"/>
  <c r="H179" i="3"/>
  <c r="L178" i="3"/>
  <c r="H178" i="3"/>
  <c r="L177" i="3"/>
  <c r="H177" i="3"/>
  <c r="L176" i="3"/>
  <c r="H176" i="3"/>
  <c r="L175" i="3"/>
  <c r="H175" i="3"/>
  <c r="L174" i="3"/>
  <c r="H174" i="3"/>
  <c r="L173" i="3"/>
  <c r="H173" i="3"/>
  <c r="L172" i="3"/>
  <c r="H172" i="3"/>
  <c r="L171" i="3"/>
  <c r="H171" i="3"/>
  <c r="L170" i="3"/>
  <c r="H170" i="3"/>
  <c r="L169" i="3"/>
  <c r="H169" i="3"/>
  <c r="L168" i="3"/>
  <c r="H168" i="3"/>
  <c r="H167" i="3"/>
  <c r="H166" i="3"/>
  <c r="K165" i="3"/>
  <c r="H165" i="3"/>
  <c r="H164" i="3"/>
  <c r="K163" i="3"/>
  <c r="I163" i="3"/>
  <c r="H163" i="3"/>
  <c r="K162" i="3"/>
  <c r="J162" i="3"/>
  <c r="L162" i="3" s="1"/>
  <c r="I162" i="3"/>
  <c r="H162" i="3"/>
  <c r="K161" i="3"/>
  <c r="H161" i="3"/>
  <c r="K160" i="3"/>
  <c r="H160" i="3"/>
  <c r="K159" i="3"/>
  <c r="I159" i="3"/>
  <c r="H159" i="3"/>
  <c r="L158" i="3"/>
  <c r="K158" i="3"/>
  <c r="J158" i="3"/>
  <c r="H158" i="3"/>
  <c r="K157" i="3"/>
  <c r="L157" i="3" s="1"/>
  <c r="I157" i="3"/>
  <c r="H157" i="3"/>
  <c r="K156" i="3"/>
  <c r="H156" i="3"/>
  <c r="K155" i="3"/>
  <c r="K167" i="3" s="1"/>
  <c r="H155" i="3"/>
  <c r="K154" i="3"/>
  <c r="K166" i="3" s="1"/>
  <c r="J154" i="3"/>
  <c r="L154" i="3" s="1"/>
  <c r="I154" i="3"/>
  <c r="H154" i="3"/>
  <c r="K153" i="3"/>
  <c r="H153" i="3"/>
  <c r="K152" i="3"/>
  <c r="K164" i="3" s="1"/>
  <c r="H152" i="3"/>
  <c r="J151" i="3"/>
  <c r="L151" i="3" s="1"/>
  <c r="I151" i="3"/>
  <c r="H151" i="3"/>
  <c r="J150" i="3"/>
  <c r="L150" i="3" s="1"/>
  <c r="I150" i="3"/>
  <c r="I158" i="3" s="1"/>
  <c r="I166" i="3" s="1"/>
  <c r="H150" i="3"/>
  <c r="J149" i="3"/>
  <c r="I149" i="3"/>
  <c r="H149" i="3"/>
  <c r="J148" i="3"/>
  <c r="J157" i="3" s="1"/>
  <c r="I148" i="3"/>
  <c r="I160" i="3" s="1"/>
  <c r="H148" i="3"/>
  <c r="J147" i="3"/>
  <c r="L147" i="3" s="1"/>
  <c r="I147" i="3"/>
  <c r="H147" i="3"/>
  <c r="J146" i="3"/>
  <c r="L146" i="3" s="1"/>
  <c r="H146" i="3"/>
  <c r="I145" i="3"/>
  <c r="I161" i="3" s="1"/>
  <c r="H145" i="3"/>
  <c r="I144" i="3"/>
  <c r="J144" i="3" s="1"/>
  <c r="H144" i="3"/>
  <c r="L143" i="3"/>
  <c r="H143" i="3"/>
  <c r="L142" i="3"/>
  <c r="H142" i="3"/>
  <c r="L141" i="3"/>
  <c r="H141" i="3"/>
  <c r="L140" i="3"/>
  <c r="H140" i="3"/>
  <c r="L139" i="3"/>
  <c r="H139" i="3"/>
  <c r="L138" i="3"/>
  <c r="H138" i="3"/>
  <c r="L137" i="3"/>
  <c r="H137" i="3"/>
  <c r="L136" i="3"/>
  <c r="H136" i="3"/>
  <c r="L135" i="3"/>
  <c r="H135" i="3"/>
  <c r="L134" i="3"/>
  <c r="H134" i="3"/>
  <c r="L133" i="3"/>
  <c r="H133" i="3"/>
  <c r="L132" i="3"/>
  <c r="H132" i="3"/>
  <c r="L131" i="3"/>
  <c r="H131" i="3"/>
  <c r="L130" i="3"/>
  <c r="H130" i="3"/>
  <c r="L129" i="3"/>
  <c r="H129" i="3"/>
  <c r="L128" i="3"/>
  <c r="H128" i="3"/>
  <c r="L127" i="3"/>
  <c r="H127" i="3"/>
  <c r="L126" i="3"/>
  <c r="H126" i="3"/>
  <c r="L125" i="3"/>
  <c r="H125" i="3"/>
  <c r="L124" i="3"/>
  <c r="H124" i="3"/>
  <c r="L123" i="3"/>
  <c r="H123" i="3"/>
  <c r="L122" i="3"/>
  <c r="H122" i="3"/>
  <c r="L121" i="3"/>
  <c r="H121" i="3"/>
  <c r="L120" i="3"/>
  <c r="H120" i="3"/>
  <c r="L119" i="3"/>
  <c r="H119" i="3"/>
  <c r="L118" i="3"/>
  <c r="H118" i="3"/>
  <c r="L117" i="3"/>
  <c r="H117" i="3"/>
  <c r="L116" i="3"/>
  <c r="H116" i="3"/>
  <c r="L115" i="3"/>
  <c r="H115" i="3"/>
  <c r="L114" i="3"/>
  <c r="H114" i="3"/>
  <c r="L113" i="3"/>
  <c r="H113" i="3"/>
  <c r="L112" i="3"/>
  <c r="H112" i="3"/>
  <c r="L111" i="3"/>
  <c r="H111" i="3"/>
  <c r="L110" i="3"/>
  <c r="H110" i="3"/>
  <c r="L109" i="3"/>
  <c r="H109" i="3"/>
  <c r="L108" i="3"/>
  <c r="H108" i="3"/>
  <c r="L107" i="3"/>
  <c r="H107" i="3"/>
  <c r="L106" i="3"/>
  <c r="H106" i="3"/>
  <c r="L105" i="3"/>
  <c r="H105" i="3"/>
  <c r="L104" i="3"/>
  <c r="H104" i="3"/>
  <c r="L103" i="3"/>
  <c r="H103" i="3"/>
  <c r="L102" i="3"/>
  <c r="H102" i="3"/>
  <c r="L101" i="3"/>
  <c r="H101" i="3"/>
  <c r="L100" i="3"/>
  <c r="H100" i="3"/>
  <c r="L99" i="3"/>
  <c r="H99" i="3"/>
  <c r="L98" i="3"/>
  <c r="H98" i="3"/>
  <c r="L97" i="3"/>
  <c r="H97" i="3"/>
  <c r="L96" i="3"/>
  <c r="H96" i="3"/>
  <c r="L95" i="3"/>
  <c r="H95" i="3"/>
  <c r="L94" i="3"/>
  <c r="H94" i="3"/>
  <c r="L93" i="3"/>
  <c r="H93" i="3"/>
  <c r="L92" i="3"/>
  <c r="H92" i="3"/>
  <c r="L91" i="3"/>
  <c r="H91" i="3"/>
  <c r="L90" i="3"/>
  <c r="H90" i="3"/>
  <c r="L89" i="3"/>
  <c r="H89" i="3"/>
  <c r="L88" i="3"/>
  <c r="H88" i="3"/>
  <c r="L87" i="3"/>
  <c r="H87" i="3"/>
  <c r="L86" i="3"/>
  <c r="H86" i="3"/>
  <c r="L85" i="3"/>
  <c r="H85" i="3"/>
  <c r="L84" i="3"/>
  <c r="H84" i="3"/>
  <c r="L83" i="3"/>
  <c r="H83" i="3"/>
  <c r="L82" i="3"/>
  <c r="H82" i="3"/>
  <c r="L81" i="3"/>
  <c r="H81" i="3"/>
  <c r="L80" i="3"/>
  <c r="H80" i="3"/>
  <c r="L79" i="3"/>
  <c r="H79" i="3"/>
  <c r="L78" i="3"/>
  <c r="H78" i="3"/>
  <c r="L77" i="3"/>
  <c r="H77" i="3"/>
  <c r="L76" i="3"/>
  <c r="H76" i="3"/>
  <c r="L75" i="3"/>
  <c r="H75" i="3"/>
  <c r="L74" i="3"/>
  <c r="H74" i="3"/>
  <c r="J73" i="3"/>
  <c r="L73" i="3" s="1"/>
  <c r="H73" i="3"/>
  <c r="J72" i="3"/>
  <c r="L72" i="3" s="1"/>
  <c r="H72" i="3"/>
  <c r="J71" i="3"/>
  <c r="L71" i="3" s="1"/>
  <c r="H71" i="3"/>
  <c r="L70" i="3"/>
  <c r="H70" i="3"/>
  <c r="L69" i="3"/>
  <c r="H69" i="3"/>
  <c r="L68" i="3"/>
  <c r="H68" i="3"/>
  <c r="L67" i="3"/>
  <c r="H67" i="3"/>
  <c r="L66" i="3"/>
  <c r="H66" i="3"/>
  <c r="L65" i="3"/>
  <c r="H65" i="3"/>
  <c r="L64" i="3"/>
  <c r="H64" i="3"/>
  <c r="L63" i="3"/>
  <c r="H63" i="3"/>
  <c r="L62" i="3"/>
  <c r="H62" i="3"/>
  <c r="L61" i="3"/>
  <c r="H61" i="3"/>
  <c r="L60" i="3"/>
  <c r="H60" i="3"/>
  <c r="L59" i="3"/>
  <c r="H59" i="3"/>
  <c r="L58" i="3"/>
  <c r="H58" i="3"/>
  <c r="L57" i="3"/>
  <c r="H57" i="3"/>
  <c r="L56" i="3"/>
  <c r="H56" i="3"/>
  <c r="L55" i="3"/>
  <c r="H55" i="3"/>
  <c r="L54" i="3"/>
  <c r="H54" i="3"/>
  <c r="L53" i="3"/>
  <c r="H53" i="3"/>
  <c r="L52" i="3"/>
  <c r="H52" i="3"/>
  <c r="L51" i="3"/>
  <c r="H51" i="3"/>
  <c r="L50" i="3"/>
  <c r="H50" i="3"/>
  <c r="L49" i="3"/>
  <c r="H49" i="3"/>
  <c r="L48" i="3"/>
  <c r="H48" i="3"/>
  <c r="L47" i="3"/>
  <c r="H47" i="3"/>
  <c r="L46" i="3"/>
  <c r="H46" i="3"/>
  <c r="L45" i="3"/>
  <c r="H45" i="3"/>
  <c r="L44" i="3"/>
  <c r="H44" i="3"/>
  <c r="L43" i="3"/>
  <c r="H43" i="3"/>
  <c r="L42" i="3"/>
  <c r="H42" i="3"/>
  <c r="L41" i="3"/>
  <c r="H41" i="3"/>
  <c r="L40" i="3"/>
  <c r="H40" i="3"/>
  <c r="L39" i="3"/>
  <c r="H39" i="3"/>
  <c r="L38" i="3"/>
  <c r="H38" i="3"/>
  <c r="L37" i="3"/>
  <c r="H37" i="3"/>
  <c r="L36" i="3"/>
  <c r="H36" i="3"/>
  <c r="L35" i="3"/>
  <c r="H35" i="3"/>
  <c r="L34" i="3"/>
  <c r="H34" i="3"/>
  <c r="L33" i="3"/>
  <c r="H33" i="3"/>
  <c r="L32" i="3"/>
  <c r="H32" i="3"/>
  <c r="L31" i="3"/>
  <c r="H31" i="3"/>
  <c r="L30" i="3"/>
  <c r="H30" i="3"/>
  <c r="L29" i="3"/>
  <c r="H29" i="3"/>
  <c r="L28" i="3"/>
  <c r="H28" i="3"/>
  <c r="L27" i="3"/>
  <c r="H27" i="3"/>
  <c r="L26" i="3"/>
  <c r="H26" i="3"/>
  <c r="L25" i="3"/>
  <c r="H25" i="3"/>
  <c r="L24" i="3"/>
  <c r="H24" i="3"/>
  <c r="L23" i="3"/>
  <c r="H23" i="3"/>
  <c r="L22" i="3"/>
  <c r="H22" i="3"/>
  <c r="L21" i="3"/>
  <c r="H21" i="3"/>
  <c r="L20" i="3"/>
  <c r="H20" i="3"/>
  <c r="L19" i="3"/>
  <c r="H19" i="3"/>
  <c r="L18" i="3"/>
  <c r="H18" i="3"/>
  <c r="L17" i="3"/>
  <c r="H17" i="3"/>
  <c r="L16" i="3"/>
  <c r="H16" i="3"/>
  <c r="L15" i="3"/>
  <c r="H15" i="3"/>
  <c r="L14" i="3"/>
  <c r="H14" i="3"/>
  <c r="L13" i="3"/>
  <c r="H13" i="3"/>
  <c r="L12" i="3"/>
  <c r="H12" i="3"/>
  <c r="L11" i="3"/>
  <c r="H11" i="3"/>
  <c r="L10" i="3"/>
  <c r="H10" i="3"/>
  <c r="L9" i="3"/>
  <c r="H9" i="3"/>
  <c r="L8" i="3"/>
  <c r="H8" i="3"/>
  <c r="L7" i="3"/>
  <c r="H7" i="3"/>
  <c r="L6" i="3"/>
  <c r="H6" i="3"/>
  <c r="L5" i="3"/>
  <c r="H5" i="3"/>
  <c r="L4" i="3"/>
  <c r="H4" i="3"/>
  <c r="H147" i="2"/>
  <c r="H146" i="2"/>
  <c r="H145" i="2"/>
  <c r="H144" i="2"/>
  <c r="H143" i="2"/>
  <c r="H142" i="2"/>
  <c r="K141" i="2"/>
  <c r="L141" i="2" s="1"/>
  <c r="J141" i="2"/>
  <c r="H141" i="2"/>
  <c r="K140" i="2"/>
  <c r="L140" i="2" s="1"/>
  <c r="J140" i="2"/>
  <c r="H140" i="2"/>
  <c r="K139" i="2"/>
  <c r="L139" i="2" s="1"/>
  <c r="J139" i="2"/>
  <c r="H139" i="2"/>
  <c r="K138" i="2"/>
  <c r="L138" i="2" s="1"/>
  <c r="J138" i="2"/>
  <c r="H138" i="2"/>
  <c r="K137" i="2"/>
  <c r="L137" i="2" s="1"/>
  <c r="J137" i="2"/>
  <c r="H137" i="2"/>
  <c r="K136" i="2"/>
  <c r="L136" i="2" s="1"/>
  <c r="J136" i="2"/>
  <c r="H136" i="2"/>
  <c r="K135" i="2"/>
  <c r="L135" i="2" s="1"/>
  <c r="J135" i="2"/>
  <c r="H135" i="2"/>
  <c r="K134" i="2"/>
  <c r="L134" i="2" s="1"/>
  <c r="J134" i="2"/>
  <c r="H134" i="2"/>
  <c r="K133" i="2"/>
  <c r="L133" i="2" s="1"/>
  <c r="J133" i="2"/>
  <c r="H133" i="2"/>
  <c r="K132" i="2"/>
  <c r="L132" i="2" s="1"/>
  <c r="J132" i="2"/>
  <c r="H132" i="2"/>
  <c r="H131" i="2"/>
  <c r="K130" i="2"/>
  <c r="L130" i="2" s="1"/>
  <c r="J130" i="2"/>
  <c r="H130" i="2"/>
  <c r="K129" i="2"/>
  <c r="L129" i="2" s="1"/>
  <c r="J129" i="2"/>
  <c r="H129" i="2"/>
  <c r="K128" i="2"/>
  <c r="K145" i="2" s="1"/>
  <c r="J128" i="2"/>
  <c r="J145" i="2" s="1"/>
  <c r="H128" i="2"/>
  <c r="K127" i="2"/>
  <c r="L127" i="2" s="1"/>
  <c r="J127" i="2"/>
  <c r="H127" i="2"/>
  <c r="K126" i="2"/>
  <c r="L126" i="2" s="1"/>
  <c r="J126" i="2"/>
  <c r="H126" i="2"/>
  <c r="K125" i="2"/>
  <c r="K143" i="2" s="1"/>
  <c r="J125" i="2"/>
  <c r="J143" i="2" s="1"/>
  <c r="H125" i="2"/>
  <c r="L124" i="2"/>
  <c r="H124" i="2"/>
  <c r="L123" i="2"/>
  <c r="H123" i="2"/>
  <c r="L122" i="2"/>
  <c r="H122" i="2"/>
  <c r="L121" i="2"/>
  <c r="H121" i="2"/>
  <c r="L120" i="2"/>
  <c r="H120" i="2"/>
  <c r="L119" i="2"/>
  <c r="H119" i="2"/>
  <c r="L118" i="2"/>
  <c r="H118" i="2"/>
  <c r="L117" i="2"/>
  <c r="H117" i="2"/>
  <c r="L116" i="2"/>
  <c r="H116" i="2"/>
  <c r="L115" i="2"/>
  <c r="H115" i="2"/>
  <c r="L114" i="2"/>
  <c r="H114" i="2"/>
  <c r="L113" i="2"/>
  <c r="H113" i="2"/>
  <c r="K112" i="2"/>
  <c r="L112" i="2" s="1"/>
  <c r="J112" i="2"/>
  <c r="H112" i="2"/>
  <c r="K111" i="2"/>
  <c r="L111" i="2" s="1"/>
  <c r="J111" i="2"/>
  <c r="H111" i="2"/>
  <c r="L110" i="2"/>
  <c r="H110" i="2"/>
  <c r="L109" i="2"/>
  <c r="H109" i="2"/>
  <c r="L108" i="2"/>
  <c r="H108" i="2"/>
  <c r="L107" i="2"/>
  <c r="H107" i="2"/>
  <c r="H106" i="2"/>
  <c r="H105" i="2"/>
  <c r="H104" i="2"/>
  <c r="H103" i="2"/>
  <c r="H102" i="2"/>
  <c r="H101" i="2"/>
  <c r="K100" i="2"/>
  <c r="L100" i="2" s="1"/>
  <c r="J100" i="2"/>
  <c r="H100" i="2"/>
  <c r="K99" i="2"/>
  <c r="L99" i="2" s="1"/>
  <c r="J99" i="2"/>
  <c r="H99" i="2"/>
  <c r="K98" i="2"/>
  <c r="L98" i="2" s="1"/>
  <c r="J98" i="2"/>
  <c r="H98" i="2"/>
  <c r="K97" i="2"/>
  <c r="L97" i="2" s="1"/>
  <c r="J97" i="2"/>
  <c r="H97" i="2"/>
  <c r="K96" i="2"/>
  <c r="L96" i="2" s="1"/>
  <c r="J96" i="2"/>
  <c r="H96" i="2"/>
  <c r="K95" i="2"/>
  <c r="L95" i="2" s="1"/>
  <c r="J95" i="2"/>
  <c r="H95" i="2"/>
  <c r="K94" i="2"/>
  <c r="L94" i="2" s="1"/>
  <c r="J94" i="2"/>
  <c r="H94" i="2"/>
  <c r="K93" i="2"/>
  <c r="L93" i="2" s="1"/>
  <c r="J93" i="2"/>
  <c r="H93" i="2"/>
  <c r="K92" i="2"/>
  <c r="L92" i="2" s="1"/>
  <c r="J92" i="2"/>
  <c r="H92" i="2"/>
  <c r="H91" i="2"/>
  <c r="H90" i="2"/>
  <c r="K89" i="2"/>
  <c r="L89" i="2" s="1"/>
  <c r="J89" i="2"/>
  <c r="H89" i="2"/>
  <c r="K88" i="2"/>
  <c r="K91" i="2" s="1"/>
  <c r="J88" i="2"/>
  <c r="J104" i="2" s="1"/>
  <c r="H88" i="2"/>
  <c r="K87" i="2"/>
  <c r="L87" i="2" s="1"/>
  <c r="J87" i="2"/>
  <c r="J103" i="2" s="1"/>
  <c r="H87" i="2"/>
  <c r="K86" i="2"/>
  <c r="L86" i="2" s="1"/>
  <c r="J86" i="2"/>
  <c r="H86" i="2"/>
  <c r="K85" i="2"/>
  <c r="L85" i="2" s="1"/>
  <c r="J85" i="2"/>
  <c r="J91" i="2" s="1"/>
  <c r="H85" i="2"/>
  <c r="K84" i="2"/>
  <c r="K102" i="2" s="1"/>
  <c r="L102" i="2" s="1"/>
  <c r="J84" i="2"/>
  <c r="J102" i="2" s="1"/>
  <c r="H84" i="2"/>
  <c r="L83" i="2"/>
  <c r="H83" i="2"/>
  <c r="L82" i="2"/>
  <c r="H82" i="2"/>
  <c r="L81" i="2"/>
  <c r="H81" i="2"/>
  <c r="L80" i="2"/>
  <c r="H80" i="2"/>
  <c r="L79" i="2"/>
  <c r="H79" i="2"/>
  <c r="L78" i="2"/>
  <c r="H78" i="2"/>
  <c r="L77" i="2"/>
  <c r="H77" i="2"/>
  <c r="L76" i="2"/>
  <c r="H76" i="2"/>
  <c r="L75" i="2"/>
  <c r="H75" i="2"/>
  <c r="L74" i="2"/>
  <c r="H74" i="2"/>
  <c r="L73" i="2"/>
  <c r="H73" i="2"/>
  <c r="L72" i="2"/>
  <c r="H72" i="2"/>
  <c r="H71" i="2"/>
  <c r="H70" i="2"/>
  <c r="H69" i="2"/>
  <c r="H68" i="2"/>
  <c r="H67" i="2"/>
  <c r="H66" i="2"/>
  <c r="H65" i="2"/>
  <c r="H64" i="2"/>
  <c r="H63" i="2"/>
  <c r="H62" i="2"/>
  <c r="H61" i="2"/>
  <c r="H60" i="2"/>
  <c r="H59" i="2"/>
  <c r="H58" i="2"/>
  <c r="H57" i="2"/>
  <c r="H56" i="2"/>
  <c r="K55" i="2"/>
  <c r="L55" i="2" s="1"/>
  <c r="J55" i="2"/>
  <c r="H55" i="2"/>
  <c r="K54" i="2"/>
  <c r="L54" i="2" s="1"/>
  <c r="J54" i="2"/>
  <c r="J66" i="2" s="1"/>
  <c r="H54" i="2"/>
  <c r="K53" i="2"/>
  <c r="L53" i="2" s="1"/>
  <c r="J53" i="2"/>
  <c r="H53" i="2"/>
  <c r="K52" i="2"/>
  <c r="L52" i="2" s="1"/>
  <c r="J52" i="2"/>
  <c r="J65" i="2" s="1"/>
  <c r="H52" i="2"/>
  <c r="K51" i="2"/>
  <c r="L51" i="2" s="1"/>
  <c r="J51" i="2"/>
  <c r="J59" i="2" s="1"/>
  <c r="H51" i="2"/>
  <c r="K50" i="2"/>
  <c r="L50" i="2" s="1"/>
  <c r="J50" i="2"/>
  <c r="J62" i="2" s="1"/>
  <c r="H50" i="2"/>
  <c r="K49" i="2"/>
  <c r="L49" i="2" s="1"/>
  <c r="J49" i="2"/>
  <c r="J57" i="2" s="1"/>
  <c r="H49" i="2"/>
  <c r="K48" i="2"/>
  <c r="L48" i="2" s="1"/>
  <c r="J48" i="2"/>
  <c r="J61" i="2" s="1"/>
  <c r="H48" i="2"/>
  <c r="K47" i="2"/>
  <c r="L47" i="2" s="1"/>
  <c r="J47" i="2"/>
  <c r="H47" i="2"/>
  <c r="K46" i="2"/>
  <c r="L46" i="2" s="1"/>
  <c r="J46" i="2"/>
  <c r="H46" i="2"/>
  <c r="K45" i="2"/>
  <c r="L45" i="2" s="1"/>
  <c r="J45" i="2"/>
  <c r="H45" i="2"/>
  <c r="K44" i="2"/>
  <c r="L44" i="2" s="1"/>
  <c r="J44" i="2"/>
  <c r="H44" i="2"/>
  <c r="K43" i="2"/>
  <c r="L43" i="2" s="1"/>
  <c r="J43" i="2"/>
  <c r="H43" i="2"/>
  <c r="K42" i="2"/>
  <c r="L42" i="2" s="1"/>
  <c r="J42" i="2"/>
  <c r="H42" i="2"/>
  <c r="K41" i="2"/>
  <c r="L41" i="2" s="1"/>
  <c r="J41" i="2"/>
  <c r="H41" i="2"/>
  <c r="K40" i="2"/>
  <c r="L40" i="2" s="1"/>
  <c r="J40" i="2"/>
  <c r="H40" i="2"/>
  <c r="K39" i="2"/>
  <c r="L39" i="2" s="1"/>
  <c r="J39" i="2"/>
  <c r="H39" i="2"/>
  <c r="K38" i="2"/>
  <c r="L38" i="2" s="1"/>
  <c r="J38" i="2"/>
  <c r="H38" i="2"/>
  <c r="K37" i="2"/>
  <c r="L37" i="2" s="1"/>
  <c r="J37" i="2"/>
  <c r="H37" i="2"/>
  <c r="K36" i="2"/>
  <c r="L36" i="2" s="1"/>
  <c r="J36" i="2"/>
  <c r="H36" i="2"/>
  <c r="K35" i="2"/>
  <c r="L35" i="2" s="1"/>
  <c r="J35" i="2"/>
  <c r="H35" i="2"/>
  <c r="K34" i="2"/>
  <c r="L34" i="2" s="1"/>
  <c r="J34" i="2"/>
  <c r="H34" i="2"/>
  <c r="K33" i="2"/>
  <c r="L33" i="2" s="1"/>
  <c r="J33" i="2"/>
  <c r="H33" i="2"/>
  <c r="K32" i="2"/>
  <c r="J32" i="2"/>
  <c r="H32" i="2"/>
  <c r="L31" i="2"/>
  <c r="H31" i="2"/>
  <c r="L30" i="2"/>
  <c r="H30" i="2"/>
  <c r="L29" i="2"/>
  <c r="H29" i="2"/>
  <c r="L28" i="2"/>
  <c r="H28" i="2"/>
  <c r="L27" i="2"/>
  <c r="H27" i="2"/>
  <c r="L26" i="2"/>
  <c r="H26" i="2"/>
  <c r="L25" i="2"/>
  <c r="H25" i="2"/>
  <c r="L24" i="2"/>
  <c r="H24" i="2"/>
  <c r="L23" i="2"/>
  <c r="H23" i="2"/>
  <c r="L22" i="2"/>
  <c r="H22" i="2"/>
  <c r="L21" i="2"/>
  <c r="H21" i="2"/>
  <c r="L20" i="2"/>
  <c r="H20" i="2"/>
  <c r="L19" i="2"/>
  <c r="H19" i="2"/>
  <c r="L18" i="2"/>
  <c r="H18" i="2"/>
  <c r="H17" i="2"/>
  <c r="H16" i="2"/>
  <c r="L15" i="2"/>
  <c r="H15" i="2"/>
  <c r="L14" i="2"/>
  <c r="J14" i="2"/>
  <c r="H14" i="2"/>
  <c r="L13" i="2"/>
  <c r="H13" i="2"/>
  <c r="L12" i="2"/>
  <c r="H12" i="2"/>
  <c r="L11" i="2"/>
  <c r="H11" i="2"/>
  <c r="L10" i="2"/>
  <c r="H10" i="2"/>
  <c r="L9" i="2"/>
  <c r="H9" i="2"/>
  <c r="L8" i="2"/>
  <c r="H8" i="2"/>
  <c r="L7" i="2"/>
  <c r="H7" i="2"/>
  <c r="L6" i="2"/>
  <c r="H6" i="2"/>
  <c r="L5" i="2"/>
  <c r="H5" i="2"/>
  <c r="L4" i="2"/>
  <c r="H4" i="2"/>
  <c r="K384" i="4" l="1"/>
  <c r="K241" i="4"/>
  <c r="I179" i="4"/>
  <c r="I178" i="4"/>
  <c r="K521" i="4"/>
  <c r="K176" i="4"/>
  <c r="K298" i="4"/>
  <c r="I488" i="4"/>
  <c r="I487" i="4"/>
  <c r="I176" i="4"/>
  <c r="J237" i="4"/>
  <c r="K237" i="4" s="1"/>
  <c r="J388" i="4"/>
  <c r="K388" i="4" s="1"/>
  <c r="J392" i="4"/>
  <c r="K392" i="4" s="1"/>
  <c r="J430" i="4"/>
  <c r="K430" i="4" s="1"/>
  <c r="K78" i="4"/>
  <c r="I294" i="4"/>
  <c r="I298" i="4"/>
  <c r="I302" i="4"/>
  <c r="K302" i="4" s="1"/>
  <c r="I340" i="4"/>
  <c r="K340" i="4" s="1"/>
  <c r="J475" i="4"/>
  <c r="J479" i="4"/>
  <c r="K479" i="4" s="1"/>
  <c r="J483" i="4"/>
  <c r="K483" i="4" s="1"/>
  <c r="J522" i="4"/>
  <c r="K106" i="4"/>
  <c r="I112" i="4"/>
  <c r="I238" i="4"/>
  <c r="I250" i="4" s="1"/>
  <c r="I242" i="4"/>
  <c r="I246" i="4"/>
  <c r="J294" i="4"/>
  <c r="I385" i="4"/>
  <c r="I397" i="4" s="1"/>
  <c r="K467" i="4"/>
  <c r="K471" i="4"/>
  <c r="K506" i="4"/>
  <c r="I522" i="4"/>
  <c r="K160" i="4"/>
  <c r="I177" i="4"/>
  <c r="K177" i="4" s="1"/>
  <c r="J238" i="4"/>
  <c r="J242" i="4"/>
  <c r="K242" i="4" s="1"/>
  <c r="J246" i="4"/>
  <c r="J385" i="4"/>
  <c r="J389" i="4"/>
  <c r="K389" i="4" s="1"/>
  <c r="J393" i="4"/>
  <c r="K393" i="4" s="1"/>
  <c r="J419" i="4"/>
  <c r="K419" i="4" s="1"/>
  <c r="I479" i="4"/>
  <c r="K79" i="4"/>
  <c r="K411" i="4"/>
  <c r="I480" i="4"/>
  <c r="I484" i="4"/>
  <c r="I295" i="4"/>
  <c r="K295" i="4" s="1"/>
  <c r="I299" i="4"/>
  <c r="I303" i="4"/>
  <c r="J476" i="4"/>
  <c r="K476" i="4" s="1"/>
  <c r="J480" i="4"/>
  <c r="K480" i="4" s="1"/>
  <c r="J484" i="4"/>
  <c r="K484" i="4" s="1"/>
  <c r="K85" i="4"/>
  <c r="J299" i="4"/>
  <c r="J303" i="4"/>
  <c r="I390" i="4"/>
  <c r="I394" i="4"/>
  <c r="I428" i="4"/>
  <c r="K428" i="4" s="1"/>
  <c r="J239" i="4"/>
  <c r="K239" i="4" s="1"/>
  <c r="J243" i="4"/>
  <c r="K243" i="4" s="1"/>
  <c r="J247" i="4"/>
  <c r="K247" i="4" s="1"/>
  <c r="J386" i="4"/>
  <c r="K386" i="4" s="1"/>
  <c r="J390" i="4"/>
  <c r="K390" i="4" s="1"/>
  <c r="J394" i="4"/>
  <c r="K394" i="4" s="1"/>
  <c r="J432" i="4"/>
  <c r="I483" i="4"/>
  <c r="I125" i="4"/>
  <c r="K125" i="4" s="1"/>
  <c r="K157" i="4"/>
  <c r="J174" i="4"/>
  <c r="K174" i="4" s="1"/>
  <c r="J178" i="4"/>
  <c r="I477" i="4"/>
  <c r="I481" i="4"/>
  <c r="K481" i="4" s="1"/>
  <c r="I485" i="4"/>
  <c r="K485" i="4" s="1"/>
  <c r="I520" i="4"/>
  <c r="I292" i="4"/>
  <c r="I337" i="4"/>
  <c r="J477" i="4"/>
  <c r="J520" i="4"/>
  <c r="K520" i="4" s="1"/>
  <c r="K109" i="4"/>
  <c r="I236" i="4"/>
  <c r="I240" i="4"/>
  <c r="I244" i="4"/>
  <c r="J292" i="4"/>
  <c r="J296" i="4"/>
  <c r="K296" i="4" s="1"/>
  <c r="J300" i="4"/>
  <c r="K300" i="4" s="1"/>
  <c r="I383" i="4"/>
  <c r="I387" i="4"/>
  <c r="I391" i="4"/>
  <c r="I417" i="4"/>
  <c r="J236" i="4"/>
  <c r="J240" i="4"/>
  <c r="J244" i="4"/>
  <c r="I326" i="4"/>
  <c r="J383" i="4"/>
  <c r="J387" i="4"/>
  <c r="K387" i="4" s="1"/>
  <c r="J391" i="4"/>
  <c r="K391" i="4" s="1"/>
  <c r="J429" i="4"/>
  <c r="K429" i="4" s="1"/>
  <c r="J433" i="4"/>
  <c r="J179" i="4"/>
  <c r="K179" i="4" s="1"/>
  <c r="I478" i="4"/>
  <c r="K478" i="4" s="1"/>
  <c r="I482" i="4"/>
  <c r="K482" i="4" s="1"/>
  <c r="I509" i="4"/>
  <c r="I293" i="4"/>
  <c r="K293" i="4" s="1"/>
  <c r="J509" i="4"/>
  <c r="L197" i="3"/>
  <c r="J201" i="3"/>
  <c r="K201" i="3"/>
  <c r="L201" i="3" s="1"/>
  <c r="L315" i="3"/>
  <c r="L391" i="3"/>
  <c r="J252" i="3"/>
  <c r="L159" i="3"/>
  <c r="L188" i="3"/>
  <c r="L237" i="3"/>
  <c r="L166" i="3"/>
  <c r="L357" i="3"/>
  <c r="K395" i="3"/>
  <c r="K394" i="3"/>
  <c r="J152" i="3"/>
  <c r="J164" i="3" s="1"/>
  <c r="L164" i="3" s="1"/>
  <c r="J153" i="3"/>
  <c r="J165" i="3" s="1"/>
  <c r="L165" i="3" s="1"/>
  <c r="L144" i="3"/>
  <c r="J155" i="3"/>
  <c r="I155" i="3"/>
  <c r="I167" i="3" s="1"/>
  <c r="I152" i="3"/>
  <c r="I164" i="3" s="1"/>
  <c r="J198" i="3"/>
  <c r="L198" i="3" s="1"/>
  <c r="J202" i="3"/>
  <c r="J247" i="3"/>
  <c r="J311" i="3"/>
  <c r="J323" i="3" s="1"/>
  <c r="J315" i="3"/>
  <c r="J319" i="3"/>
  <c r="L319" i="3" s="1"/>
  <c r="K411" i="3"/>
  <c r="K423" i="3"/>
  <c r="L423" i="3" s="1"/>
  <c r="L182" i="3"/>
  <c r="K392" i="3"/>
  <c r="L392" i="3" s="1"/>
  <c r="L396" i="3"/>
  <c r="L235" i="3"/>
  <c r="I156" i="3"/>
  <c r="J159" i="3"/>
  <c r="J199" i="3"/>
  <c r="J354" i="3"/>
  <c r="L376" i="3"/>
  <c r="K408" i="3"/>
  <c r="K412" i="3"/>
  <c r="K420" i="3"/>
  <c r="L420" i="3" s="1"/>
  <c r="I153" i="3"/>
  <c r="I165" i="3" s="1"/>
  <c r="J156" i="3"/>
  <c r="L156" i="3" s="1"/>
  <c r="K187" i="3"/>
  <c r="K199" i="3"/>
  <c r="K236" i="3"/>
  <c r="K248" i="3"/>
  <c r="L248" i="3" s="1"/>
  <c r="K268" i="3"/>
  <c r="L268" i="3" s="1"/>
  <c r="K312" i="3"/>
  <c r="L312" i="3" s="1"/>
  <c r="K316" i="3"/>
  <c r="L316" i="3" s="1"/>
  <c r="K320" i="3"/>
  <c r="L320" i="3" s="1"/>
  <c r="K354" i="3"/>
  <c r="L354" i="3" s="1"/>
  <c r="L403" i="3"/>
  <c r="K247" i="3"/>
  <c r="K311" i="3"/>
  <c r="L148" i="3"/>
  <c r="L231" i="3"/>
  <c r="L303" i="3"/>
  <c r="L337" i="3"/>
  <c r="L152" i="3"/>
  <c r="J145" i="3"/>
  <c r="L145" i="3" s="1"/>
  <c r="L149" i="3"/>
  <c r="J393" i="3"/>
  <c r="L307" i="3"/>
  <c r="K393" i="3"/>
  <c r="L393" i="3" s="1"/>
  <c r="J425" i="3"/>
  <c r="J163" i="3"/>
  <c r="L163" i="3" s="1"/>
  <c r="J249" i="3"/>
  <c r="J309" i="3"/>
  <c r="J313" i="3"/>
  <c r="J317" i="3"/>
  <c r="J343" i="3"/>
  <c r="L373" i="3"/>
  <c r="L404" i="3"/>
  <c r="K413" i="3"/>
  <c r="L413" i="3" s="1"/>
  <c r="K417" i="3"/>
  <c r="L417" i="3" s="1"/>
  <c r="J160" i="3"/>
  <c r="L160" i="3" s="1"/>
  <c r="K200" i="3"/>
  <c r="L200" i="3" s="1"/>
  <c r="K249" i="3"/>
  <c r="K309" i="3"/>
  <c r="K313" i="3"/>
  <c r="K317" i="3"/>
  <c r="K343" i="3"/>
  <c r="J166" i="3"/>
  <c r="L180" i="3"/>
  <c r="J390" i="3"/>
  <c r="K390" i="3"/>
  <c r="L390" i="3" s="1"/>
  <c r="J414" i="3"/>
  <c r="L374" i="3"/>
  <c r="K410" i="3"/>
  <c r="L186" i="3"/>
  <c r="L341" i="3"/>
  <c r="K216" i="3"/>
  <c r="L216" i="3" s="1"/>
  <c r="K250" i="3"/>
  <c r="L250" i="3" s="1"/>
  <c r="K310" i="3"/>
  <c r="L310" i="3" s="1"/>
  <c r="K314" i="3"/>
  <c r="L314" i="3" s="1"/>
  <c r="K318" i="3"/>
  <c r="L318" i="3" s="1"/>
  <c r="K344" i="3"/>
  <c r="L344" i="3" s="1"/>
  <c r="K356" i="3"/>
  <c r="L356" i="3" s="1"/>
  <c r="J379" i="3"/>
  <c r="L145" i="2"/>
  <c r="L143" i="2"/>
  <c r="L91" i="2"/>
  <c r="J58" i="2"/>
  <c r="J70" i="2" s="1"/>
  <c r="J144" i="2"/>
  <c r="K58" i="2"/>
  <c r="K62" i="2"/>
  <c r="L62" i="2" s="1"/>
  <c r="K66" i="2"/>
  <c r="L66" i="2" s="1"/>
  <c r="K104" i="2"/>
  <c r="L104" i="2" s="1"/>
  <c r="K144" i="2"/>
  <c r="L144" i="2" s="1"/>
  <c r="L84" i="2"/>
  <c r="L88" i="2"/>
  <c r="L128" i="2"/>
  <c r="J63" i="2"/>
  <c r="J67" i="2"/>
  <c r="J101" i="2"/>
  <c r="K59" i="2"/>
  <c r="L59" i="2" s="1"/>
  <c r="K63" i="2"/>
  <c r="K67" i="2"/>
  <c r="K101" i="2"/>
  <c r="L125" i="2"/>
  <c r="J56" i="2"/>
  <c r="J60" i="2"/>
  <c r="J64" i="2"/>
  <c r="J90" i="2"/>
  <c r="J142" i="2"/>
  <c r="K56" i="2"/>
  <c r="K90" i="2"/>
  <c r="K142" i="2"/>
  <c r="L142" i="2" s="1"/>
  <c r="K60" i="2"/>
  <c r="L60" i="2" s="1"/>
  <c r="K64" i="2"/>
  <c r="L64" i="2" s="1"/>
  <c r="J131" i="2"/>
  <c r="K57" i="2"/>
  <c r="L57" i="2" s="1"/>
  <c r="K61" i="2"/>
  <c r="L61" i="2" s="1"/>
  <c r="K65" i="2"/>
  <c r="L65" i="2" s="1"/>
  <c r="K103" i="2"/>
  <c r="L103" i="2" s="1"/>
  <c r="K131" i="2"/>
  <c r="J305" i="4" l="1"/>
  <c r="K292" i="4"/>
  <c r="J304" i="4"/>
  <c r="J307" i="4"/>
  <c r="K238" i="4"/>
  <c r="J250" i="4"/>
  <c r="K250" i="4" s="1"/>
  <c r="J490" i="4"/>
  <c r="J488" i="4"/>
  <c r="K488" i="4" s="1"/>
  <c r="K475" i="4"/>
  <c r="J487" i="4"/>
  <c r="K487" i="4" s="1"/>
  <c r="I490" i="4"/>
  <c r="K432" i="4"/>
  <c r="K383" i="4"/>
  <c r="J395" i="4"/>
  <c r="K395" i="4" s="1"/>
  <c r="J398" i="4"/>
  <c r="K398" i="4" s="1"/>
  <c r="J396" i="4"/>
  <c r="I306" i="4"/>
  <c r="K326" i="4"/>
  <c r="I342" i="4"/>
  <c r="K342" i="4" s="1"/>
  <c r="I341" i="4"/>
  <c r="K341" i="4" s="1"/>
  <c r="K477" i="4"/>
  <c r="J489" i="4"/>
  <c r="K244" i="4"/>
  <c r="K240" i="4"/>
  <c r="I305" i="4"/>
  <c r="I304" i="4"/>
  <c r="I307" i="4"/>
  <c r="K294" i="4"/>
  <c r="J306" i="4"/>
  <c r="K306" i="4" s="1"/>
  <c r="K236" i="4"/>
  <c r="J248" i="4"/>
  <c r="K248" i="4" s="1"/>
  <c r="J251" i="4"/>
  <c r="J249" i="4"/>
  <c r="I249" i="4"/>
  <c r="I248" i="4"/>
  <c r="I251" i="4"/>
  <c r="I433" i="4"/>
  <c r="K433" i="4" s="1"/>
  <c r="I432" i="4"/>
  <c r="K509" i="4"/>
  <c r="J525" i="4"/>
  <c r="K525" i="4" s="1"/>
  <c r="J524" i="4"/>
  <c r="K524" i="4" s="1"/>
  <c r="K417" i="4"/>
  <c r="I489" i="4"/>
  <c r="K303" i="4"/>
  <c r="I127" i="4"/>
  <c r="K127" i="4" s="1"/>
  <c r="K112" i="4"/>
  <c r="I128" i="4"/>
  <c r="K128" i="4" s="1"/>
  <c r="I525" i="4"/>
  <c r="I524" i="4"/>
  <c r="I396" i="4"/>
  <c r="I395" i="4"/>
  <c r="I398" i="4"/>
  <c r="K178" i="4"/>
  <c r="K299" i="4"/>
  <c r="K385" i="4"/>
  <c r="J397" i="4"/>
  <c r="K397" i="4" s="1"/>
  <c r="K246" i="4"/>
  <c r="K522" i="4"/>
  <c r="K323" i="3"/>
  <c r="L323" i="3" s="1"/>
  <c r="L311" i="3"/>
  <c r="K426" i="3"/>
  <c r="L426" i="3" s="1"/>
  <c r="K414" i="3"/>
  <c r="K425" i="3"/>
  <c r="L425" i="3" s="1"/>
  <c r="L408" i="3"/>
  <c r="L247" i="3"/>
  <c r="J395" i="3"/>
  <c r="J394" i="3"/>
  <c r="L317" i="3"/>
  <c r="J167" i="3"/>
  <c r="L167" i="3" s="1"/>
  <c r="J322" i="3"/>
  <c r="J321" i="3"/>
  <c r="J324" i="3"/>
  <c r="K322" i="3"/>
  <c r="L322" i="3" s="1"/>
  <c r="L309" i="3"/>
  <c r="K321" i="3"/>
  <c r="K324" i="3"/>
  <c r="L313" i="3"/>
  <c r="L249" i="3"/>
  <c r="L153" i="3"/>
  <c r="L379" i="3"/>
  <c r="L236" i="3"/>
  <c r="K252" i="3"/>
  <c r="L252" i="3" s="1"/>
  <c r="K251" i="3"/>
  <c r="L251" i="3" s="1"/>
  <c r="L394" i="3"/>
  <c r="L199" i="3"/>
  <c r="L395" i="3"/>
  <c r="L412" i="3"/>
  <c r="K415" i="3"/>
  <c r="L415" i="3" s="1"/>
  <c r="K202" i="3"/>
  <c r="L202" i="3" s="1"/>
  <c r="L187" i="3"/>
  <c r="K428" i="3"/>
  <c r="L428" i="3" s="1"/>
  <c r="L411" i="3"/>
  <c r="K427" i="3"/>
  <c r="L427" i="3" s="1"/>
  <c r="L343" i="3"/>
  <c r="K359" i="3"/>
  <c r="K358" i="3"/>
  <c r="L410" i="3"/>
  <c r="K416" i="3"/>
  <c r="L416" i="3" s="1"/>
  <c r="J430" i="3"/>
  <c r="J429" i="3"/>
  <c r="J359" i="3"/>
  <c r="J358" i="3"/>
  <c r="L155" i="3"/>
  <c r="J161" i="3"/>
  <c r="L161" i="3" s="1"/>
  <c r="J147" i="2"/>
  <c r="J146" i="2"/>
  <c r="K69" i="2"/>
  <c r="L56" i="2"/>
  <c r="K68" i="2"/>
  <c r="K71" i="2"/>
  <c r="J69" i="2"/>
  <c r="J68" i="2"/>
  <c r="J71" i="2"/>
  <c r="L58" i="2"/>
  <c r="K70" i="2"/>
  <c r="L70" i="2" s="1"/>
  <c r="L131" i="2"/>
  <c r="K147" i="2"/>
  <c r="L147" i="2" s="1"/>
  <c r="K146" i="2"/>
  <c r="L146" i="2" s="1"/>
  <c r="L90" i="2"/>
  <c r="K106" i="2"/>
  <c r="L106" i="2" s="1"/>
  <c r="K105" i="2"/>
  <c r="L101" i="2"/>
  <c r="L67" i="2"/>
  <c r="L63" i="2"/>
  <c r="J106" i="2"/>
  <c r="J105" i="2"/>
  <c r="K490" i="4" l="1"/>
  <c r="K489" i="4"/>
  <c r="K307" i="4"/>
  <c r="K304" i="4"/>
  <c r="K249" i="4"/>
  <c r="K251" i="4"/>
  <c r="K396" i="4"/>
  <c r="K305" i="4"/>
  <c r="L414" i="3"/>
  <c r="K430" i="3"/>
  <c r="L430" i="3" s="1"/>
  <c r="K429" i="3"/>
  <c r="L429" i="3" s="1"/>
  <c r="L358" i="3"/>
  <c r="L324" i="3"/>
  <c r="L359" i="3"/>
  <c r="L321" i="3"/>
  <c r="L69" i="2"/>
  <c r="L71" i="2"/>
  <c r="L68" i="2"/>
  <c r="L10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12" authorId="0" shapeId="0" xr:uid="{460F0862-CA1A-493C-B258-542877D3E67D}">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has a 32-33 and a 34-36 but latter would belong in both 32-35 and 35-37 without differentiation possible</t>
        </r>
      </text>
    </comment>
  </commentList>
</comments>
</file>

<file path=xl/sharedStrings.xml><?xml version="1.0" encoding="utf-8"?>
<sst xmlns="http://schemas.openxmlformats.org/spreadsheetml/2006/main" count="9628" uniqueCount="736">
  <si>
    <t>Study Info</t>
  </si>
  <si>
    <t>Study Setting</t>
  </si>
  <si>
    <t>StudySubjects</t>
  </si>
  <si>
    <t>Case Definitions</t>
  </si>
  <si>
    <t>Testing</t>
  </si>
  <si>
    <t>Final inclusion</t>
  </si>
  <si>
    <t>Study ID (XXXX)</t>
  </si>
  <si>
    <t>First author's surname</t>
  </si>
  <si>
    <t>Year of publication</t>
  </si>
  <si>
    <t>Title</t>
  </si>
  <si>
    <t>Country (if a study reported more than one country, consider each country as a separate study)</t>
  </si>
  <si>
    <t>Country three letter code</t>
  </si>
  <si>
    <t>Location(s)</t>
  </si>
  <si>
    <t>Setting (Urban/Rural/Mixed)</t>
  </si>
  <si>
    <r>
      <t xml:space="preserve">Study Period (specific to month, if possible) in </t>
    </r>
    <r>
      <rPr>
        <sz val="11"/>
        <color rgb="FFFF0000"/>
        <rFont val="等线"/>
        <family val="2"/>
        <scheme val="minor"/>
      </rPr>
      <t>"YYYY/MM-YYYY/MM" or "YYYY-YYYY"</t>
    </r>
  </si>
  <si>
    <t>Median study year</t>
  </si>
  <si>
    <t>Income region (in the median study year)</t>
  </si>
  <si>
    <t>Development Status</t>
  </si>
  <si>
    <t>Age group under study</t>
  </si>
  <si>
    <t>Gestaional age</t>
  </si>
  <si>
    <t>Inclusion criteria</t>
  </si>
  <si>
    <t>Exclusion criteria (any special group excluded)</t>
  </si>
  <si>
    <t>Case Ascertainment (Active/Passive)</t>
  </si>
  <si>
    <t>Case definition for ALRI</t>
  </si>
  <si>
    <t>Comorbidity included?</t>
  </si>
  <si>
    <t>Clinical specimen</t>
  </si>
  <si>
    <t>Diagnositic test</t>
  </si>
  <si>
    <t>Manufacturer of test kit/equipment</t>
  </si>
  <si>
    <t>Sensitivity of test</t>
  </si>
  <si>
    <t>Specificity of test</t>
  </si>
  <si>
    <t>Diagnostic testing done onsite or offsite</t>
  </si>
  <si>
    <t>Average time lag between specimen collection and diagnostic testing</t>
  </si>
  <si>
    <t>Inclusion</t>
  </si>
  <si>
    <t>SID</t>
  </si>
  <si>
    <t>Author</t>
  </si>
  <si>
    <t>PubYear</t>
  </si>
  <si>
    <t>Country</t>
  </si>
  <si>
    <t>ISOCountry</t>
  </si>
  <si>
    <t>Location0</t>
  </si>
  <si>
    <t>Setting0</t>
  </si>
  <si>
    <t>StudyPeriod</t>
  </si>
  <si>
    <t>StudyMY</t>
  </si>
  <si>
    <t>Income</t>
  </si>
  <si>
    <t>Dev</t>
  </si>
  <si>
    <t>AgeRange</t>
  </si>
  <si>
    <t>GA_range</t>
  </si>
  <si>
    <t>InclusionCriteria</t>
  </si>
  <si>
    <t>ExclusionCriteria</t>
  </si>
  <si>
    <t>CaseAscertainment</t>
  </si>
  <si>
    <t>DetailedCDALRI</t>
  </si>
  <si>
    <t>Comorbidity</t>
  </si>
  <si>
    <t>Specimen</t>
  </si>
  <si>
    <t>ViralTest</t>
  </si>
  <si>
    <t>Manufacturer</t>
  </si>
  <si>
    <t>SEN</t>
  </si>
  <si>
    <t>SPE</t>
  </si>
  <si>
    <t>TestSite</t>
  </si>
  <si>
    <t>TestTimeLag</t>
  </si>
  <si>
    <t>B001</t>
  </si>
  <si>
    <t>Ambrose</t>
  </si>
  <si>
    <t>Respiratory Syncytial Virus disease in preterm infants in the US born at 32-35 weeks gestation not receiving immunoprophylaxis</t>
  </si>
  <si>
    <t>United States</t>
  </si>
  <si>
    <t>USA</t>
  </si>
  <si>
    <t>nationwide</t>
  </si>
  <si>
    <t>mixed</t>
  </si>
  <si>
    <t>2009-2011</t>
  </si>
  <si>
    <t>H</t>
  </si>
  <si>
    <t>industrialised</t>
  </si>
  <si>
    <t>&lt;6 months</t>
  </si>
  <si>
    <t>32-35 weeks</t>
  </si>
  <si>
    <t>included preterm birth between 32 weeks 0 days and 35 weeks 6 days GA, birth in May through February and chrono- logic age ≤6 months at enrollment.</t>
  </si>
  <si>
    <t>excluded from the study if they had chronic lung disease of prematurity, hemodynami- cally significant congenital heart disease, a life expectancy of &lt;6 months or received or were being considered for RSV prophylaxis.</t>
  </si>
  <si>
    <t>any laboratory-documented RSV illness associated with an outpatient visit (upper or lower respiratory tract illness), ED visit or hospitalization</t>
  </si>
  <si>
    <t>NPA</t>
  </si>
  <si>
    <t>RT-PCR</t>
  </si>
  <si>
    <t>Gen-Probe/Prodesse</t>
  </si>
  <si>
    <t>-</t>
  </si>
  <si>
    <t>offsite</t>
  </si>
  <si>
    <t>B002</t>
  </si>
  <si>
    <t>Anderson</t>
  </si>
  <si>
    <t>SENTINEL1: Two-Season Study of Respiratory Syncytial Virus Hospitalizations among US. Infants Born at 29 to 35 Weeks' Gestational Age Not Receiving Immunoprophylaxis</t>
  </si>
  <si>
    <t>2014/10-2016/04</t>
  </si>
  <si>
    <t>&lt;1 year</t>
  </si>
  <si>
    <t>29-35 weeks</t>
  </si>
  <si>
    <t>(1) born at 29 to 35 wGA (29 weeks, 0 days–35 weeks, 6 days), (2) hospitalized !24 hours for laboratory-confirmed community-acquired or nosocomial RSV disease (index RSVH), and (3) aged &lt;12 months at the time of the index RSVH</t>
  </si>
  <si>
    <t>received RSV IP within 35 days before the onset of respiratory symptoms associated with the index RSVH</t>
  </si>
  <si>
    <t>passive hospital based</t>
  </si>
  <si>
    <t>local standard-of-care clinical laboratory testing performed for the current respiratory illness</t>
  </si>
  <si>
    <t>B004</t>
  </si>
  <si>
    <t>Benitez-Guerra</t>
  </si>
  <si>
    <t>Respiratory syncytial virus acute respiratory infection-associated hospitalizations in preterm Mexican infants: A cohort study</t>
  </si>
  <si>
    <t>Mexico</t>
  </si>
  <si>
    <t>MEX</t>
  </si>
  <si>
    <t>San Luis Potosi</t>
  </si>
  <si>
    <t>urban</t>
  </si>
  <si>
    <t>2014-2019</t>
  </si>
  <si>
    <t>UM</t>
  </si>
  <si>
    <t>developing</t>
  </si>
  <si>
    <t>&lt;37 weeks</t>
  </si>
  <si>
    <t>Infants born at &lt;37 weeks of gestation and admitted to the neonatology units at Hospital Central “Dr Ignacio Morones Prieto” or Hospital del Niño y la Mujer “Dr Alberto López Hermosa” (San Luis Potosí, México)</t>
  </si>
  <si>
    <t>died prior to discharge from the neonatal unit or those who we were unable to locate after discharge from the hospital</t>
  </si>
  <si>
    <t>Identification of ARI-associated hospitalizations was performed by daily visits to the pediatric wards of both hospitals in order to identify study participants who required hospital ad- mission. Hospitalizations due to ARI that occurred at other insti- tutions were identified through telephone communication with the infants' parents. In those patients who required admission to the hospital, clinical information was obtained from the medical records. In addition, a respiratory sample was obtained to detect the presence of RSV in patients admitted after neonatal discharge to the study hospitals. In patients that were admitted with ARI to other hospitals, respiratory samples were obtained when feasi- ble.</t>
  </si>
  <si>
    <t>respiratory sample</t>
  </si>
  <si>
    <t>B005</t>
  </si>
  <si>
    <t>Blanken</t>
  </si>
  <si>
    <t>Prospective validation of a prognostic model for respiratory syncytial virus bronchiolitis in late preterm infants: a multicenter birth cohort study</t>
  </si>
  <si>
    <t>Netherlands</t>
  </si>
  <si>
    <t>NLD</t>
  </si>
  <si>
    <t>2008/04-2010/12</t>
  </si>
  <si>
    <t>33-35 weeks</t>
  </si>
  <si>
    <t>newborn infants born at 33–35 WGA from 1 university hospital and 40 regional hospitals</t>
  </si>
  <si>
    <t>Infants with gross abnormalities or Down syndrome, and those who received palivizumab for any reason</t>
  </si>
  <si>
    <t>hospitalization for lower respiratory tract infection with proven RSV infection determined by routine practice laboratory testing in the participating hospitals, i.e. either by rapid RSV immunofluorescence test or polymerase chain reaction</t>
  </si>
  <si>
    <t>NPS</t>
  </si>
  <si>
    <t>B006</t>
  </si>
  <si>
    <t>Broughton</t>
  </si>
  <si>
    <t>Prospective study of healthcare utilisation and respiratory morbidity due to RSV infection in prematurely born infants</t>
  </si>
  <si>
    <t>United Kingdom</t>
  </si>
  <si>
    <t>GBR</t>
  </si>
  <si>
    <t>London</t>
  </si>
  <si>
    <t>2002/02-2003/09</t>
  </si>
  <si>
    <t>&lt;32 weeks</t>
  </si>
  <si>
    <t>Infants born before 32 weeks of gestational age were eligible for entry into the study if they were delivered between February and September (that is, before the start of the RSV season defined as 1 October to 31 March consistent with UK experience15) in either 2002 or 2003 and had no congenital abnormalities.</t>
  </si>
  <si>
    <t>admitted to hospital with an LRTI.</t>
  </si>
  <si>
    <t xml:space="preserve">mixed </t>
  </si>
  <si>
    <t>Immunofluorescence and culture</t>
  </si>
  <si>
    <t>both onsite and offsite</t>
  </si>
  <si>
    <t>B007</t>
  </si>
  <si>
    <t>Carbonell-Estrany</t>
  </si>
  <si>
    <t>Hospitalization rates for respiratory syncytial virus infection in premature infants born during two consecutive seasons</t>
  </si>
  <si>
    <t>Spain</t>
  </si>
  <si>
    <t>ESP</t>
  </si>
  <si>
    <t>1998/10-2000/04</t>
  </si>
  <si>
    <t>All premature infants born at ≤32 weeks GA, discharged from the neonatal intensive care unit (NICU) and who were ≤6 months of age at the onset of the respiratory season in Spain (October) were included</t>
  </si>
  <si>
    <t>lost to follow up or recieved 1+ doses of palivizumab</t>
  </si>
  <si>
    <t>B008</t>
  </si>
  <si>
    <t>Chi</t>
  </si>
  <si>
    <t>Seasonal peaks and risk factors of respiratory syncytial virus infections related hospitalization of preterm infants in Taiwan.</t>
  </si>
  <si>
    <t>China</t>
  </si>
  <si>
    <t>CHN</t>
  </si>
  <si>
    <t>Taiwan</t>
  </si>
  <si>
    <t>2007-2009</t>
  </si>
  <si>
    <t>&lt;2 years</t>
  </si>
  <si>
    <t>all newborns at different GA when the policy of palivizumab prophylaxis was not implemented in Taiwan from birth certificate national database</t>
  </si>
  <si>
    <t>ICD-9-CM code 079.6, ICD-9-CM code 480.1, ICD-9-CM code 466.11</t>
  </si>
  <si>
    <t>B010</t>
  </si>
  <si>
    <t>Cilla</t>
  </si>
  <si>
    <t>Risk factors for hospitalization due to respiratory syncytial virus infection among infants in the Basque Country, Spain</t>
  </si>
  <si>
    <t>Gipuzkoa, Basque Country</t>
  </si>
  <si>
    <t>1996/07-2000/06</t>
  </si>
  <si>
    <t>hospitalization for more than 24 h, age &lt;2 years, date of birth in the study period, RSV detection in nasopharyngeal aspirate, and a discharge diagnosis of ARI</t>
  </si>
  <si>
    <t>Infants with nosocomial RSV infection, those in whom demographic data or data on the causes of hospitalization were lacking (n=11), and those born or resident outside the catchment area were excluded</t>
  </si>
  <si>
    <t>RSV detection in nasopharyngeal aspirate</t>
  </si>
  <si>
    <t>ELISA</t>
  </si>
  <si>
    <t>TestPack RSV, Abbott Laboratories, Chicago, IL, USA</t>
  </si>
  <si>
    <t>B013</t>
  </si>
  <si>
    <t>Deshpande</t>
  </si>
  <si>
    <t>The clinical and health economic burden of respiratory syncytial virus disease among children under 2 years of age in a defined geographical area.</t>
  </si>
  <si>
    <t>Shropshire</t>
  </si>
  <si>
    <t>rural</t>
  </si>
  <si>
    <t>1996/11-1998/11</t>
  </si>
  <si>
    <t>all children under 2 years of age resident within Shropshire Health Authority (SHA) as on 1 November 1996, 1997, and 1998 --&gt; included those born elsewhere who had moved into SHA before the RSV season</t>
  </si>
  <si>
    <t>excluded children who were born in SHA but had moved out of the county prior to the onset of RSV season --&gt; excluded children with congenital heart disease other than a patent arterial duct in preterm infants --&gt; excluded children not ordinarily resident within the SHA</t>
  </si>
  <si>
    <t>ICD-10 code J21.0, ICD-10 code J21.8, ICD-10 code J21.9, ICD-10 codes J10-18, ICD codes J20-22</t>
  </si>
  <si>
    <t>immunofluorescence assay</t>
  </si>
  <si>
    <t>&lt;= 7 days</t>
  </si>
  <si>
    <t>B014</t>
  </si>
  <si>
    <t>Eriksson</t>
  </si>
  <si>
    <t>Population-based rates of severe respiratory syncytial virus infection in children with and without risk factors, and outcome in a tertiary care setting</t>
  </si>
  <si>
    <t>Sweden</t>
  </si>
  <si>
    <t>SWE</t>
  </si>
  <si>
    <t>Stockholm catchment area</t>
  </si>
  <si>
    <t>1987-1998</t>
  </si>
  <si>
    <t>all children with virologically con􏰨 rmed RSV infection were included</t>
  </si>
  <si>
    <t>direct immuno􏰩 uorescence assay (IFA) for RSV</t>
  </si>
  <si>
    <t>DFA</t>
  </si>
  <si>
    <t>B015</t>
  </si>
  <si>
    <t>Farber</t>
  </si>
  <si>
    <t>Observed effectiveness of palivizumab for 29-36-week gestation infants.</t>
  </si>
  <si>
    <t>Texas</t>
  </si>
  <si>
    <t>2012/12-2014/12</t>
  </si>
  <si>
    <t>29-36 weeks</t>
  </si>
  <si>
    <t>excluded if they had GA &lt;29 weeks or &gt;36 weeks, diagnosis codes for chronic respiratory disease, hemodynamically significant congenital heart disease, pulmonary hypertension, hematopoietic stem cell or other transplantation, or severe genetic syndrome. Members with a pharmacy claim for medications used for heart failure, chronic lung disease of prematurity, and pulmonary hypertension were excluded. Members were also excluded if they had &lt;3 months of health plan eligibility during the RSV season in their first year of life</t>
  </si>
  <si>
    <t>ICD-9-CM code 079.6, ICD-9-CM code 480.1, ICD-9-CM code 466.11, ICD-9-CM code 466.1, ICD-9-CM code 466.19, date of admission &gt;= 7 days after d.o.b. and before april 30 of year after child's birth</t>
  </si>
  <si>
    <t>healthy</t>
  </si>
  <si>
    <t>B018</t>
  </si>
  <si>
    <t>Gentile</t>
  </si>
  <si>
    <t>Respiratory syncytial virus in preterm infants: 19 years of active epidemiological surveillance in a children's hospital</t>
  </si>
  <si>
    <t>Argentina</t>
  </si>
  <si>
    <t>ARG</t>
  </si>
  <si>
    <t>Hospital de Niños Ricardo Gutiérrez</t>
  </si>
  <si>
    <t>2000-2018</t>
  </si>
  <si>
    <t>All patients hospitalized due to ALRTI caused by community-acquired RSV between 2000 and 2018 in HNRG were included.</t>
  </si>
  <si>
    <t>Patients hospitalized for a different cause who developed an ALRTI during their length of stay were excluded.</t>
  </si>
  <si>
    <t>An ALRTI encompassed the following conditions: Bronchiolitis: first wheezing episode associated with clinical evidence of viral infection in children younger than 2 years. It referred to an acute and diffuse lower airway inflammation of infectious origin, with small airway obstruction as the main clinical characteristic; Pneumonia: acute infection of the lung parenchyma with clinical signs of invasion of the alveolar space.</t>
  </si>
  <si>
    <t>IFA or RT-PCR</t>
  </si>
  <si>
    <t>onsite</t>
  </si>
  <si>
    <t>&lt;48 hours</t>
  </si>
  <si>
    <t>B019</t>
  </si>
  <si>
    <t>Gouyon</t>
  </si>
  <si>
    <t>Hospitalizations for respiratory syncytial virus bronchiolitis in preterm infants at &lt;33 weeks gestation without bronchopulmonary dysplasia: the CASTOR study</t>
  </si>
  <si>
    <t>France</t>
  </si>
  <si>
    <t>FRA</t>
  </si>
  <si>
    <t>2008/09-2009/04</t>
  </si>
  <si>
    <t>&lt;33 weeks</t>
  </si>
  <si>
    <t>their chronological age was &lt;6 months at the beginning of the 2008–2009 RSV season, their parents were able to understand French and agreed to take part in the study and to be contacted by phone. Those born at &lt;33 WGA with- out BPD (defined according to study protocol as oxygen dependency at 28 days of life) were eligible as preterm infants, and those born between 39 and 41 WGA as full-term infants.</t>
  </si>
  <si>
    <t>those receiving or having received specific RSV prophylaxis, and infants whose life expectancy was &lt;6 months, with known immune deficiency or a serious or chronic illness that may have an impact on their health status, including severe congenital heart disease</t>
  </si>
  <si>
    <t xml:space="preserve">dyspnoea with tachypnoea, restricted expiration, chest hyperinflation and respiratory distress potentially interfering with feeding </t>
  </si>
  <si>
    <t>nasal swabs</t>
  </si>
  <si>
    <t>B020</t>
  </si>
  <si>
    <t>Greenberg</t>
  </si>
  <si>
    <t>Incidence of respiratory syncytial virus bronchiolitis in hospitalized infants born at 33-36 weeks of gestational age compared with those born at term: a retrospective cohort study.</t>
  </si>
  <si>
    <t>Israel</t>
  </si>
  <si>
    <t>ISR</t>
  </si>
  <si>
    <t>Soroka University Medical Centre</t>
  </si>
  <si>
    <t>2004/07-2012/06</t>
  </si>
  <si>
    <t>&lt;5 years</t>
  </si>
  <si>
    <t>&gt;33 weeks</t>
  </si>
  <si>
    <t>1) born at the SUMC; (2) resident of the Negev region of southern Israel; and (3) late preterm infants born at 33–36 WGA (study group) or term born at &gt;36 WGA (control group); (4) &lt;12 months of age at time of hospitalization; (5) hospitalized at the SUMC; and (6) diagnosed as bronchiolitis according to the treating physician with the ICD9 code 466.1</t>
  </si>
  <si>
    <t>(1) severe underlying disease such as congenital heart diseases, chronic lung disease and trisomy 21; (2) children with ≥1 prior hospitalization due to bronchiolitis; (3) infants previously hospitalized with lower respiratory tract infection; and (4) infants who received hRSVmAB</t>
  </si>
  <si>
    <t>positive RSV testing</t>
  </si>
  <si>
    <t>NPW</t>
  </si>
  <si>
    <t>DFA or RT-PCR</t>
  </si>
  <si>
    <t>B021</t>
  </si>
  <si>
    <t>Greenough</t>
  </si>
  <si>
    <t>Health care utilisation of prematurely born, preschool children related to hospitalisation for RSV infection</t>
  </si>
  <si>
    <t>1994/07-1997/07</t>
  </si>
  <si>
    <t>eligibility criteria—that is, they were born at less than 32 weeks of gestation, developed CLD, and survived until discharge.</t>
  </si>
  <si>
    <t>admittance to the neonatal intensive care unit only after the first week after birth (n = 35), absence of CLD (n = 906), and the medical records could not be found (n = 200), death</t>
  </si>
  <si>
    <t>RSV antigen was identified in a nasopharyngeal aspirate. The diagnosis of probable bronchioli- tis was based on clinical signs including fever, dyspnoea, and wheeze</t>
  </si>
  <si>
    <t>with co-morbididty</t>
  </si>
  <si>
    <t>B022C</t>
  </si>
  <si>
    <t>Griffin</t>
  </si>
  <si>
    <t>Single-Dose Nirsevimab for Prevention of RSV in Preterm Infants</t>
  </si>
  <si>
    <t>Multiple countries</t>
  </si>
  <si>
    <t>2016/11-2017/11</t>
  </si>
  <si>
    <t>healthy infants who had been born preterm (gestational age of 29 weeks 0 days through 34 weeks 6 days) and who were 1 year of age or younger and entering their first full RSV season</t>
  </si>
  <si>
    <t>excluded if they met local, national, or American Academy of Pediatrics21 recommended guidelines to receive RSV prophylaxis, had an acute illness at the time of randomization, had previously had an RSV infection, or had received palivizumab or any other investigational RSV monoclonal anti- body or vaccine, including maternal vaccines (i.e., a vaccine administered to the mother dur- ing pregnancy)</t>
  </si>
  <si>
    <t>lower respiratory tract infection was included in our analysis if an RSV test performed at the central laboratory (Viracor Eurofins Clinical Di- agnostics) was positive, a physical examination indicated involvement of the lower respiratory tract, and there was at least one indicator of clinical severity</t>
  </si>
  <si>
    <t>Lyra RSV + hMPV, Quidel</t>
  </si>
  <si>
    <t>B022D</t>
  </si>
  <si>
    <t>B022E</t>
  </si>
  <si>
    <t>B022F</t>
  </si>
  <si>
    <t>B023</t>
  </si>
  <si>
    <t>Grimwood</t>
  </si>
  <si>
    <t>Risk factors for respiratory syncytial virus bronchiolitis hospital admission in New Zealand</t>
  </si>
  <si>
    <t>New Zealand</t>
  </si>
  <si>
    <t>NZL</t>
  </si>
  <si>
    <t>Wellington Childrens hospital</t>
  </si>
  <si>
    <t>2003/07-2005/08</t>
  </si>
  <si>
    <t>infants aged &lt;24 months in hospital Monday–Friday with com- munity-acquired bronchiolitis during three consecu- tive RSV epidemic seasons (June/July to October 2003–2005)</t>
  </si>
  <si>
    <t>coryzal symptoms followed by signs of res- piratory distress and fine, inspiratory crackles on auscultation [8]. Hospital admission guidelines in- cluded one or more of the following: (i) respiratory distress (e.g. tachynpnoea, chest recession), (ii) ap- noea, (iii) inability to feed, (iv) pulse oximetry &lt;92% in air, (v) underlying chronic medical conditions such as cardiopulmonary diseases, immunodeficiency or neuromuscular disorders and (vi) adverse social cir- cumstances from a lack of transport or telephone</t>
  </si>
  <si>
    <t>RSV Imagen, DakoCytomation, Cambridgeshire, UK</t>
  </si>
  <si>
    <t>2 hours</t>
  </si>
  <si>
    <t>B025</t>
  </si>
  <si>
    <t>Helfrich</t>
  </si>
  <si>
    <t>Healthy Late-preterm infants born 33-36+6 weeks gestational age have higher risk for respiratory syncytial virus hospitalization</t>
  </si>
  <si>
    <t>2005/10-2011/04</t>
  </si>
  <si>
    <t>&gt;31 weeks</t>
  </si>
  <si>
    <t>all children born between 1 October 2005 and 30 April 2011 who were enrolled for more than 90 days of life</t>
  </si>
  <si>
    <t>all patients who were considered high-risk for severe RSV disease or received palivizumab in the inpatient or outpatient setting. High-risk patients were defined by the ICD-9-CM codes for the following conditions: premature birth less than or equal to 32 + 6 WGA, hemodynamically-significant heart disease, CHD of unknown significance, CLD, congenital airway anomalies, cystic fibrosis, neuromuscular disease, immunodeficiency, and Down syndrome (Table 2). Hemodynamically-significant heart disease was defined by the presence of heart failure and/or pulmonary hypertension. CHD of unknown significance was defined by cardiac conditions that could potentially be hemodynamically significant, but not cardiac and/or vascular conditions that were unlikely to cause hemodynamically-significant heart disease. Palivizumab administration was identified by diagnostic, procedural, and drug codes (Table 2).</t>
  </si>
  <si>
    <t>ICD-9-CM code 756.26-29</t>
  </si>
  <si>
    <t>B026</t>
  </si>
  <si>
    <t>Hsu</t>
  </si>
  <si>
    <t>Prolonged seasonality of respiratory syncytial virus infection among preterm infants in a subtropical climate.</t>
  </si>
  <si>
    <t>Taipei, Taiwan</t>
  </si>
  <si>
    <t>2000/01-2010/08</t>
  </si>
  <si>
    <t>Preterm infants were included in the study if they were born in Taipei Mackay Memorial Hospital, had a GA ,37 weeks, and were discharged alive from the neonatal intensive care unit (NICU) from 1 January 2000 to 31 August 2010</t>
  </si>
  <si>
    <t>Infants were excluded from the study if they had congenital heart disease, other than patent ductus arteriosus or a septal defect that was hemodynam- ically insignificant, or any congenital anomaly. Repeat admission infants were also excluded</t>
  </si>
  <si>
    <t>DFA or culture</t>
  </si>
  <si>
    <t>B028</t>
  </si>
  <si>
    <t>Madhi</t>
  </si>
  <si>
    <t>Five-year cohort study of hospitalization for respiratory syncytial virus associated lower respiratory tract infection in African children</t>
  </si>
  <si>
    <t>South Africa</t>
  </si>
  <si>
    <t>ZAF</t>
  </si>
  <si>
    <t>1998/03-2004/12</t>
  </si>
  <si>
    <t>LM</t>
  </si>
  <si>
    <t>&lt;54 months</t>
  </si>
  <si>
    <t>39 836 children received the first of three doses of study-vaccine in a double-blind placebo controlled trial evaluating the efficacy of a nine-valent PCV at 6.6 (standard deviation [S.D.] 1.2) weeks of age. None of the children received any RSV-specific prophylaxis or other respiratory viral vaccines.</t>
  </si>
  <si>
    <t>No incidence rates calculations were performed for children with chronic lung disease and congenital heart disease, and these children were also excluded when calculating the incidence of hospitalization for RSV-LRTI in premature and term infants, because of the absence of a defined denominator for these conditions</t>
  </si>
  <si>
    <t>discretion of the attending physician based upon the presence of tachypnea and/or other clinical (including chest auscultatory findings) and/or chest radiological features</t>
  </si>
  <si>
    <t>Light Diagnostics Respiratory Panel 1 Viral Screening and Identification Kit, Chemicon International Inc., Temecula, CA, USA &amp; BacT-Alert, Organon Teknika</t>
  </si>
  <si>
    <t>B029</t>
  </si>
  <si>
    <t>Naver</t>
  </si>
  <si>
    <t>Appropriate prophylaxis with restrictive palivizumab regimen in preterm children in Sweden.</t>
  </si>
  <si>
    <t>2000-2002</t>
  </si>
  <si>
    <t>&lt;36 weeks</t>
  </si>
  <si>
    <t>infants born preterm before 36 wk of gestation and less than 2 y old who were admitted to hospital for RSV infection</t>
  </si>
  <si>
    <t>RSV antigen detection</t>
  </si>
  <si>
    <t>B030</t>
  </si>
  <si>
    <t>Ofman</t>
  </si>
  <si>
    <t>Respiratory Failure and Death in Vulnerable Premature Children With Lower Respiratory Tract Illness</t>
  </si>
  <si>
    <t>Buenos Aires Region</t>
  </si>
  <si>
    <t>2011-2013</t>
  </si>
  <si>
    <t>children under 2 years of age, born before 37 weeks of gestation, and rehospitalized due to severe LRTI.</t>
  </si>
  <si>
    <t>PCR for RSV testing of those w/ severe LRTI - Severe LRTI was defined as the sudden onset of cough, tachypnea, wheezing, retractions, and/or crackles with or without fever, and either an oxygen saturation &lt;93% at rest when breathing room air, or arriving to the emergency room (ER) receiving oxygen supplementation due to acute respiratory symptoms</t>
  </si>
  <si>
    <t>B031</t>
  </si>
  <si>
    <t>Olabarrieta</t>
  </si>
  <si>
    <t>Hospital admission due to respiratory viral infections in moderate preterm, late preterm and term infants during their first year of life</t>
  </si>
  <si>
    <t>Leganes, Madrid</t>
  </si>
  <si>
    <t>2011/10-2012/12</t>
  </si>
  <si>
    <t>32-36 weeks</t>
  </si>
  <si>
    <t>moderate and late preterm infants during the first year of life</t>
  </si>
  <si>
    <t>presence of rhinorrhoea and/or cough in the absence of wheezing, dyspnoea, crackling rales or use of bronchodilator, with or without fever</t>
  </si>
  <si>
    <t>not specified</t>
  </si>
  <si>
    <t>Qiagen, Hilden, Germany</t>
  </si>
  <si>
    <t>B032</t>
  </si>
  <si>
    <t>Papenburg</t>
  </si>
  <si>
    <t>Impact of the Withdrawal of Palivizumab Immunoprophylaxis on the Incidence of Respiratory Syncytial Virus (RSV) Hospitalizations among Infants Born at 33 to 35 Weeks' Gestational Age in the Province of Quebec, Canada: The RSV-Quebec Study</t>
  </si>
  <si>
    <t>Canada</t>
  </si>
  <si>
    <t>CAN</t>
  </si>
  <si>
    <t>province of Quebec</t>
  </si>
  <si>
    <t>2015/11-2017/04</t>
  </si>
  <si>
    <t>33-35w and &lt;6m at start of or born in RSV season</t>
  </si>
  <si>
    <t>medical conditions that are indications for Palivizumab</t>
  </si>
  <si>
    <t>defined as laboratory- confirmed RSV-associated hospitalization or LRTI hospitali- zation when RSV was circulating in the community and for which no RSV testing was performed</t>
  </si>
  <si>
    <t>B033</t>
  </si>
  <si>
    <t>Park</t>
  </si>
  <si>
    <t>Epidemiology of respiratory syncytial virus infection in infants born at less than thirty-five weeks of gestational age</t>
  </si>
  <si>
    <t>Korea, Rep.</t>
  </si>
  <si>
    <t>KOR</t>
  </si>
  <si>
    <t>2007/04-2009/09</t>
  </si>
  <si>
    <t>&lt;35 weeks</t>
  </si>
  <si>
    <t>(1) born at &lt;35 weeks (34 weeks and 6 days or earlier) of gestational age; and (2) discharged from the NICU after birth between April 1, 2007, and September 30, 2008</t>
  </si>
  <si>
    <t>Infants who were previously given palivizumab were excluded, reasons for withdrawal were ineligibility (n = 2), withdrawal of consent (n =2), lost to follow-up (n = 79) and death due to underlying disease or nonrespira- tory illness (n = 6), Excluded from the study were 167 sub- jects with chronic lung disease who had received palivizumab prophy- laxis and 38 subjects who were not tested for RSV</t>
  </si>
  <si>
    <t>An antigen test (RSV Respi-Strip, Coris, Belgium) and viral culture on nasopharyngeal aspirate were used to detect the presence of RSV</t>
  </si>
  <si>
    <t>antigen test, viral culture</t>
  </si>
  <si>
    <t>RSV Respi-Strip, Coris, Belgium</t>
  </si>
  <si>
    <t>B034</t>
  </si>
  <si>
    <t>Resch</t>
  </si>
  <si>
    <t>Rehospitalisations for respiratory disease and respiratory syncytial virus infection in preterm infants of 29-36 weeks gestational age</t>
  </si>
  <si>
    <t>Austria</t>
  </si>
  <si>
    <t>AUT</t>
  </si>
  <si>
    <t>Graz</t>
  </si>
  <si>
    <t>1998/01-1999/12</t>
  </si>
  <si>
    <t>All preterm infants of 29–36 weeks of gestational age, who were born between January 1, 1998, and December 31, 1999, being hospitalised at either the Division of Neonatology (neonatal intensive care unit) or the Division of Peripartal Paediatrics (localised at the Department of Gynaecology and Obstetrics) of the Paediatric Department, both of the University Hospital (a tertiary care hospital) Graz, Austria</t>
  </si>
  <si>
    <t>Infants with bronchopulmonary dysplasia (defined as dependence on supplemental oxygen at 36 weeks postconceptional age, for infants with GA 33 weeks and more defined as dependence on supplemental oxygen at 28 days) and those with follow-up out of the region of our hospital (covering about 7500 births per year) were excluded</t>
  </si>
  <si>
    <t>NPA and NPW</t>
  </si>
  <si>
    <t>Directigen™ RSV Test, Becton Dickinson, USA</t>
  </si>
  <si>
    <t>B035</t>
  </si>
  <si>
    <t>Rha</t>
  </si>
  <si>
    <t>Respiratory syncytial virus hospitalizations in infants of 28 weeks gestational age and less in the palivizumab era</t>
  </si>
  <si>
    <t>2015/11-2016/06</t>
  </si>
  <si>
    <t>Children ,5 years old were eligible for enrollment if they resided within each hospital’s surveillance area, had an illness duration &lt; 14 days, and were enrolled within 48 hours of admission for an ARI-related condition</t>
  </si>
  <si>
    <t>known nonrespiratory cause for hospitalization, had fever and neutropenia from chemotherapy, were discharged from a hospital in the previous 4 days, were transferred from another hospital after an admission of .48 hours, had never been discharged from the hospital after birth, or had previously enrolled in this study ,14 days before their current admission</t>
  </si>
  <si>
    <t>positive result from study-initiated RSV testing</t>
  </si>
  <si>
    <t>Midturbinate nasal and throat flocked swabs; for intubated patients, tracheal aspirates</t>
  </si>
  <si>
    <t>Luminex NxTAG Respiratory Pathogen Panel (in Cincinnati, Kansas City, and Oakland),12 BioFire FilmArray Respiratory Panel (in Seattle),13 Applied Biosystems TaqMan Array Microfluidic Card (in Rochester),14,15 and in-house real-time reverse transcription polymerase chain reaction assays (in Houston16,17 and Nashville14,18)</t>
  </si>
  <si>
    <t>B036</t>
  </si>
  <si>
    <t>Shefali-Patel</t>
  </si>
  <si>
    <t>RSV hospitalisation and healthcare utilisation in moderately prematurely born infants</t>
  </si>
  <si>
    <t>2000-2007</t>
  </si>
  <si>
    <t>1. Infants who had at least one hospitalisation for a proven RSV LRTI (RSV identified on a nasopharyngeal aspi- rate (NPA) by immunofluorescence, culture and/or real- time reverse transcription polymerase chain reaction (rt PCR) (RSV group)
2. Infants who had at least one admission for another respiratory problem, that is other than proven RSV LRTI (other respiratory group)
3. Infants who had at least one admission for a non- respiratory cause or no admission (non-respiratory group)</t>
  </si>
  <si>
    <t>infants found to be born prior to 32 weeks or later than 35 weeks of gestation, had major congenital abnormalities (e.g. major congenital heart abnormalities) or died before discharge from the hospital were excluded.</t>
  </si>
  <si>
    <t>immunofluorescence assay, culture or PCR</t>
  </si>
  <si>
    <t>B037</t>
  </si>
  <si>
    <t>Sheridan-Pereira</t>
  </si>
  <si>
    <t>Respiratory syncytial virus preterm (32-36 Completed Weeks of Gestation) risk estimation measure for RSV hospitalization in Ireland.</t>
  </si>
  <si>
    <t>Ireland</t>
  </si>
  <si>
    <t>IRL</t>
  </si>
  <si>
    <t>2011/07-2013/02</t>
  </si>
  <si>
    <t>&lt;12 months</t>
  </si>
  <si>
    <t>nonprophylaxed premature infants (32 weeks + 0 days to 36 weeks + 6 days GA) in 13 maternity units in Ireland</t>
  </si>
  <si>
    <t>those with a significant language barrier, severe maternal puerperal morbidity or planned palivizumab prophylaxis</t>
  </si>
  <si>
    <t>those confirmed by immunofluorescence, enzyme-linked immunosorbent assay or viral culture</t>
  </si>
  <si>
    <t>immunofluorescence assay, culture or ELISA</t>
  </si>
  <si>
    <t>B038</t>
  </si>
  <si>
    <t>Simoes</t>
  </si>
  <si>
    <t>Suptavumab for the Prevention of Medically Attended Respiratory Syncytial Virus Infection in Preterm Infants</t>
  </si>
  <si>
    <t>2015/11-2017/09</t>
  </si>
  <si>
    <t>healthy infants with a chron- ological age of younger than 6 months at the time of first dose and a gestational age of less than 36 weeks, and who were not eligible, recommended for, nor had access to palivizumab by standard practice, local guidelines, or their healthcare provider</t>
  </si>
  <si>
    <t>B039</t>
  </si>
  <si>
    <t>Stranak</t>
  </si>
  <si>
    <t>Predictors of RSV LRTI Hospitalization in Infants Born at 33 to 35 Weeks Gestational Age: A Large Multinational Study (PONI).</t>
  </si>
  <si>
    <t>2013/09-2014/07</t>
  </si>
  <si>
    <t>Preterm infants born between 33 weeks + 0 days and 35 weeks + 6 days of gestation who would be 6 months of age at 1 October 2013 or born between 1 April 2013 and 28 February 2014 (the birth-age defined recruitment period) were eligible for inclusion in the study. Preterm infants with other underlying conditions, such as cystic fibrosis or Down syndrome, were not excluded.</t>
  </si>
  <si>
    <t xml:space="preserve">Preterm infants with bronchopulmonary dysplasia, other chronic lung disease, or hemodynamically significant con- genital heart disease (hsCHD) were excluded from the study. Infants whose parent(s) planned to move from the study area or infants who had received or were planning to receive immuno- prophylaxis for severe RSV disease were excluded. </t>
  </si>
  <si>
    <t>LRTI infections associated with RSV were confirmed by the admitting hospital using standard RSV testing methods (rapid antigen, direct fluorescent antibody, polymerase chain reaction, immunofluo- rescence, or other assays</t>
  </si>
  <si>
    <t>B040</t>
  </si>
  <si>
    <t>Thwaites</t>
  </si>
  <si>
    <t>Clinical burden of severe respiratory syncytial virus infection during the first 2 years of life in children born between 2000 and 2011 in Scotland.</t>
  </si>
  <si>
    <t>Scotland</t>
  </si>
  <si>
    <t>2000-2011</t>
  </si>
  <si>
    <t>Data on all live births were extracted from the ISD Scottish Maternity and Birth Record dataset (SMR02) for the period 2000–2011</t>
  </si>
  <si>
    <t>Those who died during the study period for any reason other than RSV-related infection, those whose records were unable to be linked between datasets (SMR02, Scottish Birth Record [SBR], General/Acute Inpatient and Day Case Record [SMR01], and Outpatient Attendance Record [SMR00]), or those who moved away from Scotland were excluded</t>
  </si>
  <si>
    <t>ICD-10 J12.1, ICD-10 J20.5, ICD-10 J21.0</t>
  </si>
  <si>
    <t>B041</t>
  </si>
  <si>
    <t>Van de Steen</t>
  </si>
  <si>
    <t>The Burden of Severe Respiratory Syncytial Virus Disease Among Children Younger than 1 Year in Central and Eastern Europe</t>
  </si>
  <si>
    <t>Multiple countries in central and eastern Europe</t>
  </si>
  <si>
    <t>2009/10-2011/04</t>
  </si>
  <si>
    <t>children &lt;1 year of age hospitalized with an LRTI during the periods October 2009 to April 2010 and October 2010 to April 2011</t>
  </si>
  <si>
    <t>Children with duplicate records</t>
  </si>
  <si>
    <t>LRTI was defined as a diagnosis of pneumonia and/or bronchiolitis according to individual hospital/physician procedures. Radiographic evidence of LRTI was not collected. RSV-positive children were defined as all children who had an LRTI hospitalization with RSV-positivity confirmed by the RSV rapid diagnostic test.</t>
  </si>
  <si>
    <t>B042</t>
  </si>
  <si>
    <t>Weigl</t>
  </si>
  <si>
    <t>Incidence of respiratory syncytial virus-positive hospitalizations in Germany</t>
  </si>
  <si>
    <t>Germany</t>
  </si>
  <si>
    <t>DEU</t>
  </si>
  <si>
    <t>Kiel</t>
  </si>
  <si>
    <t>1996/07-1999/06</t>
  </si>
  <si>
    <t>any acute respiratory infection (ICD-9 460 to 490), regardless of the reason for hospital admission, accompanied by a positive test for RSV</t>
  </si>
  <si>
    <t>For the general description of the RSV-positive hospitali- zations, all cases admitted to both hospitals are reported</t>
  </si>
  <si>
    <t>Roche Diagnostics, Germany</t>
  </si>
  <si>
    <t>C001</t>
  </si>
  <si>
    <t>Duppenthaler</t>
  </si>
  <si>
    <t>Regional impact of prophylaxis with the monoclonal antibody palivizumab on hospitalisations for respiratory syncytial virus in infants</t>
  </si>
  <si>
    <t>Switzerland</t>
  </si>
  <si>
    <t>CHE</t>
  </si>
  <si>
    <t>Bern</t>
  </si>
  <si>
    <t>1998/09-2000/06</t>
  </si>
  <si>
    <t>Infants admitted for ARI and detection of RSV within 72 hours of admission</t>
  </si>
  <si>
    <t>Cases were excluded if RSV was first detected more than 72 hours after hospitalisation and/or if RSV was detected in the absence of ARI</t>
  </si>
  <si>
    <t>ARI requiring hospitalisation</t>
  </si>
  <si>
    <t>Nasopharyngeal secretions</t>
  </si>
  <si>
    <t>E002</t>
  </si>
  <si>
    <t>Hong</t>
  </si>
  <si>
    <t>A population study of respiratory rehospitalisation in very preterm infants in the first 3 years of life</t>
  </si>
  <si>
    <t>Australia</t>
  </si>
  <si>
    <t>AUS</t>
  </si>
  <si>
    <t>New South Wales and Australian Capital Territory</t>
  </si>
  <si>
    <t>2000/7-2004/6</t>
  </si>
  <si>
    <t>&lt;3 years</t>
  </si>
  <si>
    <t>those born &lt;32 weeks gestation to mothers of NSW residence, and cared for and discharged from one of the 9 NSW NICU between 1st July 2000 to 30th June 2004</t>
  </si>
  <si>
    <t>Non-NSW maternal residential postcode, such as ACT, other Australian states and territories, or as overseas visitors, were excluded</t>
  </si>
  <si>
    <t>based on the International Classification of Diseases, using the 10th revision Australian modification (ICD-10-AM)</t>
  </si>
  <si>
    <t>E004</t>
  </si>
  <si>
    <t>Medical University Graz</t>
  </si>
  <si>
    <t>2004/1-2012/12</t>
  </si>
  <si>
    <t>&lt;28 weeks</t>
  </si>
  <si>
    <t>all preterm infants of 28 weeks’ gestation (up to 28 weeks + 6 days) born between January 1, 2004 and December 31, 2012 at the Department of Pediatrics of the Medical University Graz, a tertiary care center in the southern part of Austria</t>
  </si>
  <si>
    <t>excluded for analysis when being lost to follow-up during the first two years of life including death</t>
  </si>
  <si>
    <t>hospitalization associated with LRTI and a positive RSV test result</t>
  </si>
  <si>
    <t>RSV-ELISA</t>
  </si>
  <si>
    <t>Directigen EZ RSV Test, Becton Dickinson, USA</t>
  </si>
  <si>
    <t>66.7-87.2</t>
  </si>
  <si>
    <t>85.5-91.6</t>
  </si>
  <si>
    <t>E005</t>
  </si>
  <si>
    <t>Stevens</t>
  </si>
  <si>
    <t>Respiratory Syncytial Virus and Premature Infants Born at 32 Weeks' Gestation or Earlier: Hospitalization and Economic Implications of Prophylaxis</t>
  </si>
  <si>
    <t>Rochester, NY</t>
  </si>
  <si>
    <t>1992-1996</t>
  </si>
  <si>
    <t>premature infants born at 32 weeks’ gestation or earlier surviving to discharge from the regional neonatal intensive care unit at the Children’s Hospital at Strong (CHaS), Rochester, NY, during a 5-year period, which included the RSV sea- sons of 1992 through 1996</t>
  </si>
  <si>
    <t>hospitalised with viral respiratory symptoms</t>
  </si>
  <si>
    <t>antigen detection assay or culture</t>
  </si>
  <si>
    <t>N001</t>
  </si>
  <si>
    <t>Bennett</t>
  </si>
  <si>
    <t>Population-based trends and underlying risk factors for infant respiratory syncytial virus and bronchiolitis hospitalizations</t>
  </si>
  <si>
    <t>California</t>
  </si>
  <si>
    <t>1997-2011</t>
  </si>
  <si>
    <t>22-44 weeks</t>
  </si>
  <si>
    <t>We included infants who had GA of 22–44 weeks recorded on their birth certificates</t>
  </si>
  <si>
    <t>Individuals with potential errors in coding GA, death dur- ing delivery or during the birth hospitalization, or inconsistent data, such as admission occur- ring after the date of death, were excluded</t>
  </si>
  <si>
    <t>ICD-coded RSV-ALRI (ICD-9: 480.1, 466.11, 079.6)</t>
  </si>
  <si>
    <t>N002</t>
  </si>
  <si>
    <t>Berger</t>
  </si>
  <si>
    <t>Prospective population-based study of RSV-related intermediate care and intensive care unit admissions in Switzerland over a 4-year period (2001-2005)</t>
  </si>
  <si>
    <t>2001/10-2005/9</t>
  </si>
  <si>
    <t>All infants and children aged &lt; 3 years who required IMC/ICU admission because of an RSV infection were included</t>
  </si>
  <si>
    <t>excluded because the patients did not fulfill the inclusion criteria; data were incomplete</t>
  </si>
  <si>
    <t>acute respiratory illness characterized by one or several of the following clinical symptoms: rhinorrhea, tach- ypnea, wheezing, oxygen requirement and/or apnea associated with the detection of RSV antigen (direct immunofluorescent assay or EIA), or a positive PCR result in a nasopharyngeal swab or aspirate</t>
  </si>
  <si>
    <t>NPS and NPA</t>
  </si>
  <si>
    <t>Direct immunofluorescence assay or RT-PCR</t>
  </si>
  <si>
    <t>N004</t>
  </si>
  <si>
    <t>Connor</t>
  </si>
  <si>
    <t>Palivizumab, a humanized respiratory syncytial virus monoclonal antibody, reduces hospitalization from respiratory syncytial virus infection in high-risk infants</t>
  </si>
  <si>
    <t>US, UK and Canada</t>
  </si>
  <si>
    <t>1996/10-1997/5</t>
  </si>
  <si>
    <t>1) 35 weeks gestation or less and 6 months of age or younger</t>
  </si>
  <si>
    <t>excluded if they had any of the following: hospitalization at the time of entry that was anticipated to last more than 30 days; mechanical ventilation at the time of entry; life expectancy less than 6 months; active or recent RSV infection; known hepatic or renal dysfunction, seizure disorder, immunodeficiency, allergy to IgG products; receipt of RSV im- mune globulin within the past 3 months; or previous receipt of palivizumab, other monoclonal antibodies, RSV vaccines, or other investigational agents. Children with congenital heart disease were excluded, except for those with a patent ductus arteriosus or a septal defect that was uncomplicated and hemodynamically insignificant</t>
  </si>
  <si>
    <t>1) they were hospitalized for a respiratory illness and the RSV antigen test of respiratory secretions was positive; or 2) if children already hospitalized for reasons other than RSV illness had a positive RSV test, and had a minimum LRI score of 3 and at least 1 point higher compared with their last preillness visit</t>
  </si>
  <si>
    <t>Antigen test</t>
  </si>
  <si>
    <t>N005</t>
  </si>
  <si>
    <t>Gross</t>
  </si>
  <si>
    <t>National Evidence in Israel Supporting Reevaluation of Respiratory Syncytial Virus Prophylactic Guidelines</t>
  </si>
  <si>
    <t>Hadassah Hebrew University Medical Center</t>
  </si>
  <si>
    <t>2010-2014</t>
  </si>
  <si>
    <t>all children aged 0–14 years who were born at Hadassah Medical Center and subsequently hos- pitalized there with PCR-positive RSV infections between the years 2010 and 2014</t>
  </si>
  <si>
    <t>excluded due to lack of data concerning the week of gestation at birth or due to major congenital anomalies other than cardiac anoma- lies</t>
  </si>
  <si>
    <t>hospitalised acute respiratory infection</t>
  </si>
  <si>
    <t>N006</t>
  </si>
  <si>
    <t>Jalink</t>
  </si>
  <si>
    <t>Severe Respiratory Syncytial Virus Infection in Preterm Infants and Later Onset of Asthma</t>
  </si>
  <si>
    <t>Nova Scotia</t>
  </si>
  <si>
    <t>1998/7-2009/12</t>
  </si>
  <si>
    <t>29-&gt;=35 weeks</t>
  </si>
  <si>
    <t>Live-born infants ≥ 29 weeks, 0 days to 35 weeks, 6 days gestation who were followed to the age of 5 years, 0 days. Eligible infants were born to women who were residents of Nova Scotia (NS), Canada, between July 1, 1998 and December 31, 2009, and survived until at least 12 months of age</t>
  </si>
  <si>
    <t>GA information was not avail- able, if birth occurred outside of a hospital or if birth occurred in NS but the child lived in another province. The other exclusionary criteria were infants with chronic lung disease/bronchopulmonary dysplasia, congenital heart disease, or immunodeficiency, as these children are known to be at increased risk of complicated RSV infection11 and are offered palivizumab prophylaxis in this jurisdic- tion</t>
  </si>
  <si>
    <t> hospital admission during the infant’s first year of life with the RSV-specific ICD codes: RSV-bronchi- olitis (466.11, J21.0), RSV-bronchitis (J20.5), RSV-pneumonia (480.1, J12.1) or RSV-unspecified (079.6, B97.4). RSV hospitali- zations included 1 or more RSV-specific ICD codes that were either the primary reason for the admission or a secondary diagnosis</t>
  </si>
  <si>
    <t>N007</t>
  </si>
  <si>
    <t>Ochoa</t>
  </si>
  <si>
    <t>Respiratory syncytial virus-associated hospitalizations in pre-mature infants in Lima, Peru</t>
  </si>
  <si>
    <t>Peru</t>
  </si>
  <si>
    <t>PER</t>
  </si>
  <si>
    <t>Lima</t>
  </si>
  <si>
    <t>2009/3-2010/3</t>
  </si>
  <si>
    <t>infants with a birth weight &lt; 1,500 g and gestational age £ 37 weeks born or transferred to one of these hospitals.</t>
  </si>
  <si>
    <t>We excluded infants who could not complete the 1-year follow-up because of social factors (e.g., no home phone or cell phone or infants returning to a home- town outside of the city of Lima). We excluded infants who had received any immunoglobulin preparation, such as cytomega- lovirus hyperimmunoglobulin (Cytogam, CSL Behring AG, Bern, Switzerland) or RSV hyperimmunoglobulin (RespiGam, MedImmune, Gaithersburg, MD), before hospital discharge. Because two of four participating hospitals had a program set up to offer prophylaxis with palivizumab (Synagis, MedImmune), the outcome measurements were analyzed excluding the children who received palivizumab. We have also excluded infants with a severe congenital malformation and infants who were older than 6 months of age at hospital discharge.</t>
  </si>
  <si>
    <t>Pneumonia and bronchiolitis (60%), and bronchial obstructive syndrome
syndrome</t>
  </si>
  <si>
    <t>excluding those with severe congenital malformation</t>
  </si>
  <si>
    <t>immunoassay</t>
  </si>
  <si>
    <t>Bartels VRK; Trinity Biotech PLC, Ireland</t>
  </si>
  <si>
    <t>N010</t>
  </si>
  <si>
    <t>Lacaze-Masmonteil</t>
  </si>
  <si>
    <t>Lower respiratory tract illness and RSV prophylaxis in very premature infants</t>
  </si>
  <si>
    <t>2000/4-2001/4</t>
  </si>
  <si>
    <t>23-32 weeks</t>
  </si>
  <si>
    <t>Infants less than 33 weeks’ gestation, born between 1 April 2000 and 31 December 2000, admitted to one of the 39 regional tertiary level care centres participating in this study</t>
  </si>
  <si>
    <t>assessed at admission by immunofluorescence on nasopharyngeal aspirates</t>
  </si>
  <si>
    <t>U001</t>
  </si>
  <si>
    <t>Belleudi</t>
  </si>
  <si>
    <t>Palivizumab reimbursement criteria and neonatal RSV hospitalisation: A regional retrospective review</t>
  </si>
  <si>
    <t>Italy</t>
  </si>
  <si>
    <t>ITA</t>
  </si>
  <si>
    <t>ICD-9-CM 079.6; 466.11; 480.1</t>
  </si>
  <si>
    <t>U002</t>
  </si>
  <si>
    <t>Kong</t>
  </si>
  <si>
    <t>Increasing Rates of RSV Hospitalization among Preterm Infants: A Decade of Data</t>
  </si>
  <si>
    <t>2008/7-2019/6</t>
  </si>
  <si>
    <t>infants born between July 1, 2008, and June 30, 2019, who could be linked to a birth hospitaliza- tion record, had a valid code for wGA, and were discharged alive from birth hospitalization</t>
  </si>
  <si>
    <t>Infants were excluded from the analysis if they had evidence of: (1) a complex, rare medical condition such as cystic fibrosis, immunode- ficiency, congenital anomalies of the respiratory system, neuromuscular, immunological or genetic disorders, or organ transplants, (2) chronic lung disease of prematurity, (3) congenital heart disease, or (4) a DRG code of full-term with major health problems or a DRG code for preterm with unknown wGA.</t>
  </si>
  <si>
    <t>ICD-9-CM (079.6, 466.11, or 480.1) and ICD-10-CM (B974, J121, J205, or J210)</t>
  </si>
  <si>
    <t>UP01</t>
  </si>
  <si>
    <t>Mejias</t>
  </si>
  <si>
    <t>unpub</t>
  </si>
  <si>
    <t>Columbus, Ohio</t>
  </si>
  <si>
    <t>2012/10-2019/05</t>
  </si>
  <si>
    <t>tachypnea, need for oxygen, retractions</t>
  </si>
  <si>
    <t>PCR and antigen test</t>
  </si>
  <si>
    <t>UP02</t>
  </si>
  <si>
    <t>Heikkinen</t>
  </si>
  <si>
    <t>Finland</t>
  </si>
  <si>
    <t>FIN</t>
  </si>
  <si>
    <t>Turku</t>
  </si>
  <si>
    <t>2000/10-2018/06</t>
  </si>
  <si>
    <t>Born at Turku University Hospital</t>
  </si>
  <si>
    <t>Major congenital defects or serious chronic illnesses</t>
  </si>
  <si>
    <t>active community based</t>
  </si>
  <si>
    <t>Bronchiolitis or pneumonia</t>
  </si>
  <si>
    <t>PCR and culture</t>
  </si>
  <si>
    <t>UP03</t>
  </si>
  <si>
    <t>Zar</t>
  </si>
  <si>
    <t>Western Cape province</t>
  </si>
  <si>
    <t>2012/05-2017/07</t>
  </si>
  <si>
    <t>Pregnant women from March 2012, to March 2015, during their second trimester of pregnancy at two public health clinics were enrolled</t>
  </si>
  <si>
    <t>WHO revised IMCI definitions</t>
  </si>
  <si>
    <t>PCR</t>
  </si>
  <si>
    <t>UP04</t>
  </si>
  <si>
    <t>2005/01-2015/12</t>
  </si>
  <si>
    <t>35-36 weeks</t>
  </si>
  <si>
    <t>Preterms who were hospitalised during neonatal period</t>
  </si>
  <si>
    <t>ICD-10 J12.1, ICD-10 J20.5, ICD-10 J21.0, ICD-10 B97.4</t>
  </si>
  <si>
    <t>no chd</t>
  </si>
  <si>
    <t>UP05</t>
  </si>
  <si>
    <t>Chu</t>
  </si>
  <si>
    <t>Nepal</t>
  </si>
  <si>
    <t>NPL</t>
  </si>
  <si>
    <t>Sarlahi region</t>
  </si>
  <si>
    <t>2011/04-2014/05</t>
  </si>
  <si>
    <t>L</t>
  </si>
  <si>
    <t>Preterms</t>
  </si>
  <si>
    <t>WHO IMCI</t>
  </si>
  <si>
    <t>mid-nasal swabs</t>
  </si>
  <si>
    <t>UP06</t>
  </si>
  <si>
    <t>Yung</t>
  </si>
  <si>
    <t>Singapore</t>
  </si>
  <si>
    <t>SGP</t>
  </si>
  <si>
    <t>2012/01-2017/10</t>
  </si>
  <si>
    <t>&lt;=1500g</t>
  </si>
  <si>
    <t>Hospitalisation with respiratory symptoms</t>
  </si>
  <si>
    <t>Only &lt;=1500g and GA &lt;32w</t>
  </si>
  <si>
    <t>DFA or PCR</t>
  </si>
  <si>
    <t>UP07</t>
  </si>
  <si>
    <t>Jones</t>
  </si>
  <si>
    <t>Brazil</t>
  </si>
  <si>
    <t>BRA</t>
  </si>
  <si>
    <t>Curitiba, Porto Alegre and Ribeirão Preto</t>
  </si>
  <si>
    <t>2008/01-2010/12</t>
  </si>
  <si>
    <t>&lt;18 months</t>
  </si>
  <si>
    <t>Infants born ≤35 wGA and who were &lt;6 months of age at screening</t>
  </si>
  <si>
    <t>Cough, wheezing, crackles, retractions, increase in respiratory rate</t>
  </si>
  <si>
    <t>UP08_1</t>
  </si>
  <si>
    <t>Bont</t>
  </si>
  <si>
    <t>2008-2015</t>
  </si>
  <si>
    <t>32-&lt;36 week</t>
  </si>
  <si>
    <t>Otherwise healthy</t>
  </si>
  <si>
    <t>oMajor comorbidity (e.g. Down, CHD, BPD) or receiving palivizumab</t>
  </si>
  <si>
    <t>Physician-diagnosis</t>
  </si>
  <si>
    <t>no</t>
  </si>
  <si>
    <t>rapid immunofluorescence test or PCR</t>
  </si>
  <si>
    <t>UP09</t>
  </si>
  <si>
    <t>Liese</t>
  </si>
  <si>
    <t>Bavaria</t>
  </si>
  <si>
    <t>1998/11-2000/05</t>
  </si>
  <si>
    <t>&lt;=35 weeks</t>
  </si>
  <si>
    <t>&lt;=35 weeks and admitted to neonatal units</t>
  </si>
  <si>
    <t>Hospitalisation for ARI</t>
  </si>
  <si>
    <t>EIA or immunofluorescence</t>
  </si>
  <si>
    <t>UP10_1</t>
  </si>
  <si>
    <t>Nunes</t>
  </si>
  <si>
    <t>Soweto</t>
  </si>
  <si>
    <t>1998/03-2000/10</t>
  </si>
  <si>
    <t>diagnosis of either bronchiolitis or pneumonia</t>
  </si>
  <si>
    <t>immunofluorescence</t>
  </si>
  <si>
    <t>UP10_2</t>
  </si>
  <si>
    <t>2015/01-2019/12</t>
  </si>
  <si>
    <t>Diagnosis of suspected sepsis if &lt;3 months or physician diagnosed LRTI irrespective of signs and symptoms for 0-&lt;5 years.</t>
  </si>
  <si>
    <t>UP11</t>
  </si>
  <si>
    <t>Satav</t>
  </si>
  <si>
    <t>India</t>
  </si>
  <si>
    <t>IND</t>
  </si>
  <si>
    <t>Melghat</t>
  </si>
  <si>
    <t>2016/09-2020/03</t>
  </si>
  <si>
    <t>UP12</t>
  </si>
  <si>
    <t>Aurora, Colorado</t>
  </si>
  <si>
    <t>2006/01-2016/12</t>
  </si>
  <si>
    <t>Clinical diagnosis of pneumonia or bronchiolitis</t>
  </si>
  <si>
    <t>UP13</t>
  </si>
  <si>
    <t>Deng</t>
  </si>
  <si>
    <t>Shenzhen</t>
  </si>
  <si>
    <t>2016/01-2018/12</t>
  </si>
  <si>
    <t>Preterms with respiratory symptoms and tested for RSV</t>
  </si>
  <si>
    <t>Incomplete clinical records</t>
  </si>
  <si>
    <t>UP14</t>
  </si>
  <si>
    <t>Figueras-Aloy</t>
  </si>
  <si>
    <t>2005/10-2007/04</t>
  </si>
  <si>
    <t>32_&lt;35 week</t>
  </si>
  <si>
    <t>Prematures seen, born at or transferred immediately after birth to one of the participating hospitals</t>
  </si>
  <si>
    <t>known renal impairment, hepatic dysfunction or immunodeficiency; chronic seizure disorder; congenital heart disease with cyanosis or heart failure; chromosomal anomalies, congenital metabolic diseases or major congenital anomalies.</t>
  </si>
  <si>
    <t>LRTI</t>
  </si>
  <si>
    <t>immunofluorescence, ELISA or viral culture</t>
  </si>
  <si>
    <t>UP15</t>
  </si>
  <si>
    <t>Wang</t>
  </si>
  <si>
    <t>2001-2016</t>
  </si>
  <si>
    <t>&lt;37w</t>
  </si>
  <si>
    <t>ICD-10 J12.1, ICD-10 J20.5, ICD-10 J21.0 ICD-10 B97.4</t>
  </si>
  <si>
    <t>UP16</t>
  </si>
  <si>
    <t>Markić</t>
  </si>
  <si>
    <t>Croatia</t>
  </si>
  <si>
    <t>HRV</t>
  </si>
  <si>
    <t>Split</t>
  </si>
  <si>
    <t>2017/01-2019/12</t>
  </si>
  <si>
    <t>Antigen Test</t>
  </si>
  <si>
    <t>BioGnost d.o.o., Zagreb, Croatia</t>
  </si>
  <si>
    <t>Offsite</t>
  </si>
  <si>
    <t>20min</t>
  </si>
  <si>
    <t>General Info</t>
  </si>
  <si>
    <t>RSV-ALRI</t>
  </si>
  <si>
    <t>Age Group (select from dropdown list)</t>
  </si>
  <si>
    <t>Exact age group if different</t>
  </si>
  <si>
    <t>Gestational age grouping</t>
  </si>
  <si>
    <t>Exact gestational age grouping if different</t>
  </si>
  <si>
    <t>DataID (automatic generation)</t>
  </si>
  <si>
    <t>Population Denominator</t>
  </si>
  <si>
    <t>Person-year</t>
  </si>
  <si>
    <t>N of RSV</t>
  </si>
  <si>
    <t>Rate (per 1000)</t>
  </si>
  <si>
    <t>Author1</t>
  </si>
  <si>
    <t>AGEGR</t>
  </si>
  <si>
    <t>AGEGR_exact</t>
  </si>
  <si>
    <t>GAGR</t>
  </si>
  <si>
    <t>GAGR_exact</t>
  </si>
  <si>
    <t>DID</t>
  </si>
  <si>
    <t>Deno</t>
  </si>
  <si>
    <t>PY</t>
  </si>
  <si>
    <t>ALRI_N</t>
  </si>
  <si>
    <t>ALRI_Rate</t>
  </si>
  <si>
    <t>0-&lt;12m</t>
  </si>
  <si>
    <t>same</t>
  </si>
  <si>
    <t>32-&lt;35w</t>
  </si>
  <si>
    <t>32-34w</t>
  </si>
  <si>
    <t>35-&lt;37w</t>
  </si>
  <si>
    <t>35w</t>
  </si>
  <si>
    <t>32-&lt;37w</t>
  </si>
  <si>
    <t>32-&lt;36w</t>
  </si>
  <si>
    <t>33-35w</t>
  </si>
  <si>
    <t>&lt;32w</t>
  </si>
  <si>
    <t>23-31w</t>
  </si>
  <si>
    <t>B009</t>
  </si>
  <si>
    <t>0-&lt;6m</t>
  </si>
  <si>
    <t>0-&lt;5m</t>
  </si>
  <si>
    <t>29-&lt;35w</t>
  </si>
  <si>
    <t>&lt;36w</t>
  </si>
  <si>
    <t>U003</t>
  </si>
  <si>
    <t>0-&lt;24m</t>
  </si>
  <si>
    <t>&lt;28w</t>
  </si>
  <si>
    <t>6-&lt;12m</t>
  </si>
  <si>
    <t>12-&lt;24m</t>
  </si>
  <si>
    <t>24-&lt;60m</t>
  </si>
  <si>
    <t>28-&lt;32w</t>
  </si>
  <si>
    <t>12-&lt;60m</t>
  </si>
  <si>
    <t>0-&lt;60m</t>
  </si>
  <si>
    <t>HosALRI_N</t>
  </si>
  <si>
    <t>HosALRI_Rate</t>
  </si>
  <si>
    <t>B003</t>
  </si>
  <si>
    <t>Arruda</t>
  </si>
  <si>
    <t>30-32w</t>
  </si>
  <si>
    <t>&lt;33w</t>
  </si>
  <si>
    <t>33-&lt;37w</t>
  </si>
  <si>
    <t>35-36w</t>
  </si>
  <si>
    <t>22-&lt;29w</t>
  </si>
  <si>
    <t>29-&lt;32w</t>
  </si>
  <si>
    <t>22-&lt;32w</t>
  </si>
  <si>
    <t>22-&lt;38w</t>
  </si>
  <si>
    <t>33-&lt;36w</t>
  </si>
  <si>
    <t>&lt;29w</t>
  </si>
  <si>
    <t>29-&lt;33w</t>
  </si>
  <si>
    <t>36-37w</t>
  </si>
  <si>
    <t>33-&lt;38w</t>
  </si>
  <si>
    <t>&lt;38w</t>
  </si>
  <si>
    <t>0-&lt;11m</t>
  </si>
  <si>
    <t>24-&lt;37w</t>
  </si>
  <si>
    <t>24-&lt;33w</t>
  </si>
  <si>
    <t>29-&lt;37w</t>
  </si>
  <si>
    <t>B016</t>
  </si>
  <si>
    <t>24-&lt;32w</t>
  </si>
  <si>
    <t>33-34w</t>
  </si>
  <si>
    <t>&lt;12m</t>
  </si>
  <si>
    <t>&lt;24m</t>
  </si>
  <si>
    <t>24-&lt;29w</t>
  </si>
  <si>
    <t>24-&lt;35w</t>
  </si>
  <si>
    <t>29-&lt;36w</t>
  </si>
  <si>
    <t>29-34w</t>
  </si>
  <si>
    <t>&lt;38.1w</t>
  </si>
  <si>
    <t>31-&lt;33w</t>
  </si>
  <si>
    <t>23-&lt;33w</t>
  </si>
  <si>
    <t>NA</t>
  </si>
  <si>
    <t>&lt;35w</t>
  </si>
  <si>
    <t>33-&lt;35w</t>
  </si>
  <si>
    <t>35-&lt;36w</t>
  </si>
  <si>
    <t>N of RSV-ALRI admissions</t>
  </si>
  <si>
    <t>N of RSV-ALRI deaths</t>
  </si>
  <si>
    <r>
      <t xml:space="preserve">CFR of RSV-ALRI </t>
    </r>
    <r>
      <rPr>
        <sz val="11"/>
        <color rgb="FFFF0000"/>
        <rFont val="等线"/>
        <family val="2"/>
        <scheme val="minor"/>
      </rPr>
      <t>in %</t>
    </r>
  </si>
  <si>
    <t>HosALRI_Deaths</t>
  </si>
  <si>
    <t>HosALRI_CFR</t>
  </si>
  <si>
    <t>7-12m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</si>
</sst>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等线"/>
      <family val="2"/>
      <scheme val="minor"/>
    </font>
    <font>
      <sz val="11"/>
      <color rgb="FF006100"/>
      <name val="等线"/>
      <family val="2"/>
      <charset val="134"/>
      <scheme val="minor"/>
    </font>
    <font>
      <sz val="11"/>
      <color rgb="FF9C0006"/>
      <name val="等线"/>
      <family val="2"/>
      <charset val="134"/>
      <scheme val="minor"/>
    </font>
    <font>
      <b/>
      <sz val="11"/>
      <color theme="1"/>
      <name val="等线"/>
      <family val="2"/>
      <scheme val="minor"/>
    </font>
    <font>
      <sz val="9"/>
      <name val="等线"/>
      <family val="3"/>
      <charset val="134"/>
      <scheme val="minor"/>
    </font>
    <font>
      <sz val="11"/>
      <color rgb="FF006100"/>
      <name val="等线"/>
      <family val="2"/>
      <scheme val="minor"/>
    </font>
    <font>
      <sz val="11"/>
      <color rgb="FFFF0000"/>
      <name val="等线"/>
      <family val="2"/>
      <scheme val="minor"/>
    </font>
    <font>
      <sz val="11"/>
      <name val="等线"/>
      <family val="2"/>
      <scheme val="minor"/>
    </font>
    <font>
      <sz val="11"/>
      <color rgb="FF141413"/>
      <name val="等线"/>
      <family val="2"/>
      <scheme val="minor"/>
    </font>
    <font>
      <sz val="11"/>
      <color rgb="FF000000"/>
      <name val="等线"/>
      <family val="2"/>
      <scheme val="minor"/>
    </font>
    <font>
      <sz val="11"/>
      <color rgb="FF1A1718"/>
      <name val="等线"/>
      <family val="2"/>
      <scheme val="minor"/>
    </font>
    <font>
      <sz val="11"/>
      <color rgb="FF1A1819"/>
      <name val="等线"/>
      <family val="2"/>
      <scheme val="minor"/>
    </font>
    <font>
      <sz val="11"/>
      <color rgb="FF1B1718"/>
      <name val="等线"/>
      <family val="2"/>
      <scheme val="minor"/>
    </font>
    <font>
      <b/>
      <sz val="11"/>
      <color rgb="FF000000"/>
      <name val="等线"/>
      <family val="2"/>
      <scheme val="minor"/>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theme="7" tint="0.79998168889431442"/>
        <bgColor indexed="64"/>
      </patternFill>
    </fill>
    <fill>
      <patternFill patternType="solid">
        <fgColor rgb="FFDDEBF7"/>
        <bgColor rgb="FF000000"/>
      </patternFill>
    </fill>
    <fill>
      <patternFill patternType="solid">
        <fgColor rgb="FFC6EFCE"/>
        <bgColor rgb="FF000000"/>
      </patternFill>
    </fill>
    <fill>
      <patternFill patternType="solid">
        <fgColor rgb="FFFFF2CC"/>
        <bgColor rgb="FF000000"/>
      </patternFill>
    </fill>
    <fill>
      <patternFill patternType="solid">
        <fgColor theme="5" tint="0.39997558519241921"/>
        <bgColor indexed="64"/>
      </patternFill>
    </fill>
  </fills>
  <borders count="10">
    <border>
      <left/>
      <right/>
      <top/>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alignment vertical="center"/>
    </xf>
    <xf numFmtId="0" fontId="2" fillId="3" borderId="0" applyNumberFormat="0" applyBorder="0" applyAlignment="0" applyProtection="0">
      <alignment vertical="center"/>
    </xf>
  </cellStyleXfs>
  <cellXfs count="49">
    <xf numFmtId="0" fontId="0" fillId="0" borderId="0" xfId="0"/>
    <xf numFmtId="0" fontId="3" fillId="4" borderId="1" xfId="0" applyFont="1" applyFill="1" applyBorder="1" applyAlignment="1">
      <alignment horizontal="center"/>
    </xf>
    <xf numFmtId="0" fontId="3" fillId="4" borderId="2" xfId="0" applyFont="1" applyFill="1" applyBorder="1" applyAlignment="1">
      <alignment horizontal="center"/>
    </xf>
    <xf numFmtId="0" fontId="3" fillId="4" borderId="3" xfId="0" applyFont="1" applyFill="1" applyBorder="1" applyAlignment="1">
      <alignment horizontal="center"/>
    </xf>
    <xf numFmtId="0" fontId="3" fillId="4" borderId="4" xfId="0" applyFont="1" applyFill="1" applyBorder="1" applyAlignment="1">
      <alignment horizontal="center"/>
    </xf>
    <xf numFmtId="0" fontId="0" fillId="4" borderId="0" xfId="0" applyFill="1" applyAlignment="1">
      <alignment wrapText="1"/>
    </xf>
    <xf numFmtId="0" fontId="0" fillId="4" borderId="5" xfId="0" applyFill="1" applyBorder="1" applyAlignment="1">
      <alignment wrapText="1"/>
    </xf>
    <xf numFmtId="0" fontId="5" fillId="2" borderId="0" xfId="1" applyFont="1" applyAlignment="1">
      <alignment wrapText="1"/>
    </xf>
    <xf numFmtId="0" fontId="5" fillId="2" borderId="5" xfId="1" applyFont="1" applyBorder="1" applyAlignment="1">
      <alignment wrapText="1"/>
    </xf>
    <xf numFmtId="0" fontId="0" fillId="4" borderId="6" xfId="0" applyFill="1" applyBorder="1" applyAlignment="1">
      <alignment wrapText="1"/>
    </xf>
    <xf numFmtId="0" fontId="0" fillId="4" borderId="7" xfId="0" applyFill="1" applyBorder="1" applyAlignment="1">
      <alignment wrapText="1"/>
    </xf>
    <xf numFmtId="0" fontId="3" fillId="5" borderId="0" xfId="0" applyFont="1" applyFill="1"/>
    <xf numFmtId="0" fontId="3" fillId="5" borderId="5" xfId="0" applyFont="1" applyFill="1" applyBorder="1"/>
    <xf numFmtId="0" fontId="3" fillId="5" borderId="6" xfId="0" applyFont="1" applyFill="1" applyBorder="1"/>
    <xf numFmtId="0" fontId="0" fillId="0" borderId="5" xfId="0" applyBorder="1"/>
    <xf numFmtId="0" fontId="0" fillId="0" borderId="0" xfId="0" applyAlignment="1">
      <alignment horizontal="right"/>
    </xf>
    <xf numFmtId="0" fontId="2" fillId="3" borderId="0" xfId="2" applyAlignment="1"/>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6" fillId="0" borderId="0" xfId="0" applyFont="1"/>
    <xf numFmtId="0" fontId="9" fillId="0" borderId="5" xfId="0" applyFont="1" applyBorder="1"/>
    <xf numFmtId="0" fontId="13" fillId="6" borderId="8" xfId="0" applyFont="1" applyFill="1" applyBorder="1" applyAlignment="1">
      <alignment horizontal="center" wrapText="1"/>
    </xf>
    <xf numFmtId="0" fontId="13" fillId="6" borderId="9" xfId="0" applyFont="1" applyFill="1" applyBorder="1" applyAlignment="1">
      <alignment horizontal="center" wrapText="1"/>
    </xf>
    <xf numFmtId="0" fontId="13" fillId="6" borderId="2" xfId="0" applyFont="1" applyFill="1" applyBorder="1" applyAlignment="1">
      <alignment horizontal="center" wrapText="1"/>
    </xf>
    <xf numFmtId="0" fontId="9" fillId="6" borderId="0" xfId="0" applyFont="1" applyFill="1" applyAlignment="1">
      <alignment wrapText="1"/>
    </xf>
    <xf numFmtId="0" fontId="5" fillId="7" borderId="0" xfId="0" applyFont="1" applyFill="1" applyAlignment="1">
      <alignment wrapText="1"/>
    </xf>
    <xf numFmtId="0" fontId="9" fillId="6" borderId="5" xfId="0" applyFont="1" applyFill="1" applyBorder="1" applyAlignment="1">
      <alignment wrapText="1"/>
    </xf>
    <xf numFmtId="0" fontId="13" fillId="8" borderId="0" xfId="0" applyFont="1" applyFill="1"/>
    <xf numFmtId="0" fontId="13" fillId="8" borderId="5" xfId="0" applyFont="1" applyFill="1" applyBorder="1"/>
    <xf numFmtId="0" fontId="6" fillId="0" borderId="5" xfId="0" applyFont="1" applyBorder="1"/>
    <xf numFmtId="0" fontId="7" fillId="0" borderId="5" xfId="0" applyFont="1" applyBorder="1"/>
    <xf numFmtId="0" fontId="9" fillId="0" borderId="0" xfId="0" applyFont="1" applyFill="1"/>
    <xf numFmtId="0" fontId="6" fillId="0" borderId="0" xfId="0" applyFont="1" applyFill="1"/>
    <xf numFmtId="0" fontId="0" fillId="0" borderId="0" xfId="0" applyFill="1"/>
    <xf numFmtId="0" fontId="7" fillId="0" borderId="0" xfId="0" applyFont="1" applyFill="1"/>
    <xf numFmtId="0" fontId="6" fillId="0" borderId="5" xfId="0" applyFont="1" applyFill="1" applyBorder="1"/>
    <xf numFmtId="0" fontId="9" fillId="0" borderId="5" xfId="0" applyFont="1" applyFill="1" applyBorder="1"/>
    <xf numFmtId="0" fontId="3" fillId="4" borderId="8" xfId="0" applyFont="1" applyFill="1" applyBorder="1" applyAlignment="1">
      <alignment horizontal="center" wrapText="1"/>
    </xf>
    <xf numFmtId="0" fontId="3" fillId="4" borderId="9" xfId="0" applyFont="1" applyFill="1" applyBorder="1" applyAlignment="1">
      <alignment horizontal="center" wrapText="1"/>
    </xf>
    <xf numFmtId="0" fontId="3" fillId="4" borderId="2" xfId="0" applyFont="1" applyFill="1" applyBorder="1" applyAlignment="1">
      <alignment horizontal="center" wrapText="1"/>
    </xf>
    <xf numFmtId="0" fontId="3" fillId="4" borderId="3" xfId="0" applyFont="1" applyFill="1" applyBorder="1" applyAlignment="1">
      <alignment horizontal="center" wrapText="1"/>
    </xf>
    <xf numFmtId="0" fontId="1" fillId="2" borderId="0" xfId="1" applyAlignment="1">
      <alignment wrapText="1"/>
    </xf>
    <xf numFmtId="0" fontId="6" fillId="9" borderId="0" xfId="0" applyFont="1" applyFill="1"/>
    <xf numFmtId="0" fontId="6" fillId="9" borderId="5" xfId="0" applyFont="1" applyFill="1" applyBorder="1"/>
    <xf numFmtId="0" fontId="1" fillId="2" borderId="5" xfId="1" applyBorder="1" applyAlignment="1">
      <alignment wrapText="1"/>
    </xf>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OneDrive%20-%20University%20of%20Edinburgh/Homeworking/RSV%20Preterm/Data%20analysis/uniform_template_v7.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Ref"/>
      <sheetName val="1.0"/>
      <sheetName val="1.1"/>
      <sheetName val="2.1"/>
      <sheetName val="2.2"/>
      <sheetName val="2.3"/>
      <sheetName val="Ambrose 2014 calculation"/>
    </sheetNames>
    <sheetDataSet>
      <sheetData sheetId="0">
        <row r="1">
          <cell r="BA1" t="str">
            <v>&lt;28w</v>
          </cell>
          <cell r="BB1" t="str">
            <v>28-&lt;32w</v>
          </cell>
          <cell r="BC1" t="str">
            <v>&lt;32w</v>
          </cell>
          <cell r="BD1" t="str">
            <v>32-&lt;35w</v>
          </cell>
          <cell r="BE1" t="str">
            <v>35-&lt;37w</v>
          </cell>
          <cell r="BF1" t="str">
            <v>32-&lt;37w</v>
          </cell>
          <cell r="BG1" t="str">
            <v>&lt;37w</v>
          </cell>
        </row>
        <row r="2">
          <cell r="AZ2" t="str">
            <v>0-&lt;6m</v>
          </cell>
          <cell r="BA2">
            <v>1</v>
          </cell>
          <cell r="BB2">
            <v>2</v>
          </cell>
          <cell r="BC2">
            <v>3</v>
          </cell>
          <cell r="BD2">
            <v>4</v>
          </cell>
          <cell r="BE2">
            <v>5</v>
          </cell>
          <cell r="BF2">
            <v>6</v>
          </cell>
          <cell r="BG2">
            <v>7</v>
          </cell>
        </row>
        <row r="3">
          <cell r="AZ3" t="str">
            <v>6-&lt;12m</v>
          </cell>
          <cell r="BA3">
            <v>8</v>
          </cell>
          <cell r="BB3">
            <v>9</v>
          </cell>
          <cell r="BC3">
            <v>10</v>
          </cell>
          <cell r="BD3">
            <v>11</v>
          </cell>
          <cell r="BE3">
            <v>12</v>
          </cell>
          <cell r="BF3">
            <v>13</v>
          </cell>
          <cell r="BG3">
            <v>14</v>
          </cell>
        </row>
        <row r="4">
          <cell r="AZ4" t="str">
            <v>0-&lt;12m</v>
          </cell>
          <cell r="BA4">
            <v>15</v>
          </cell>
          <cell r="BB4">
            <v>16</v>
          </cell>
          <cell r="BC4">
            <v>17</v>
          </cell>
          <cell r="BD4">
            <v>18</v>
          </cell>
          <cell r="BE4">
            <v>19</v>
          </cell>
          <cell r="BF4">
            <v>20</v>
          </cell>
          <cell r="BG4">
            <v>21</v>
          </cell>
        </row>
        <row r="5">
          <cell r="AZ5" t="str">
            <v>12-&lt;24m</v>
          </cell>
          <cell r="BA5">
            <v>22</v>
          </cell>
          <cell r="BB5">
            <v>23</v>
          </cell>
          <cell r="BC5">
            <v>24</v>
          </cell>
          <cell r="BD5">
            <v>25</v>
          </cell>
          <cell r="BE5">
            <v>26</v>
          </cell>
          <cell r="BF5">
            <v>27</v>
          </cell>
          <cell r="BG5">
            <v>28</v>
          </cell>
        </row>
        <row r="6">
          <cell r="AZ6" t="str">
            <v>0-&lt;24m</v>
          </cell>
          <cell r="BA6">
            <v>29</v>
          </cell>
          <cell r="BB6">
            <v>30</v>
          </cell>
          <cell r="BC6">
            <v>31</v>
          </cell>
          <cell r="BD6">
            <v>32</v>
          </cell>
          <cell r="BE6">
            <v>33</v>
          </cell>
          <cell r="BF6">
            <v>34</v>
          </cell>
          <cell r="BG6">
            <v>35</v>
          </cell>
        </row>
        <row r="7">
          <cell r="AZ7" t="str">
            <v>24-&lt;60m</v>
          </cell>
          <cell r="BA7">
            <v>36</v>
          </cell>
          <cell r="BB7">
            <v>37</v>
          </cell>
          <cell r="BC7">
            <v>38</v>
          </cell>
          <cell r="BD7">
            <v>39</v>
          </cell>
          <cell r="BE7">
            <v>40</v>
          </cell>
          <cell r="BF7">
            <v>41</v>
          </cell>
          <cell r="BG7">
            <v>42</v>
          </cell>
        </row>
        <row r="8">
          <cell r="AZ8" t="str">
            <v>12-&lt;60m</v>
          </cell>
          <cell r="BA8">
            <v>43</v>
          </cell>
          <cell r="BB8">
            <v>44</v>
          </cell>
          <cell r="BC8">
            <v>45</v>
          </cell>
          <cell r="BD8">
            <v>46</v>
          </cell>
          <cell r="BE8">
            <v>47</v>
          </cell>
          <cell r="BF8">
            <v>48</v>
          </cell>
          <cell r="BG8">
            <v>49</v>
          </cell>
        </row>
        <row r="9">
          <cell r="AZ9" t="str">
            <v>0-&lt;60m</v>
          </cell>
          <cell r="BA9">
            <v>50</v>
          </cell>
          <cell r="BB9">
            <v>51</v>
          </cell>
          <cell r="BC9">
            <v>52</v>
          </cell>
          <cell r="BD9">
            <v>53</v>
          </cell>
          <cell r="BE9">
            <v>54</v>
          </cell>
          <cell r="BF9">
            <v>55</v>
          </cell>
          <cell r="BG9">
            <v>56</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79"/>
  <sheetViews>
    <sheetView tabSelected="1" workbookViewId="0">
      <selection sqref="A1:E1"/>
    </sheetView>
  </sheetViews>
  <sheetFormatPr defaultRowHeight="14.25" x14ac:dyDescent="0.2"/>
  <cols>
    <col min="5" max="5" width="9" style="14"/>
    <col min="10" max="10" width="13.125" customWidth="1"/>
  </cols>
  <sheetData>
    <row r="1" spans="1:27" x14ac:dyDescent="0.2">
      <c r="A1" s="1" t="s">
        <v>0</v>
      </c>
      <c r="B1" s="1"/>
      <c r="C1" s="1"/>
      <c r="D1" s="1"/>
      <c r="E1" s="1"/>
      <c r="F1" s="2" t="s">
        <v>1</v>
      </c>
      <c r="G1" s="3"/>
      <c r="H1" s="3"/>
      <c r="I1" s="3"/>
      <c r="J1" s="3"/>
      <c r="K1" s="3"/>
      <c r="L1" s="3"/>
      <c r="M1" s="3"/>
      <c r="N1" s="3" t="s">
        <v>2</v>
      </c>
      <c r="O1" s="3"/>
      <c r="P1" s="3"/>
      <c r="Q1" s="3"/>
      <c r="R1" s="3" t="s">
        <v>3</v>
      </c>
      <c r="S1" s="4"/>
      <c r="T1" s="3"/>
      <c r="U1" s="3" t="s">
        <v>4</v>
      </c>
      <c r="V1" s="3"/>
      <c r="W1" s="3"/>
      <c r="X1" s="3"/>
      <c r="Y1" s="3"/>
      <c r="Z1" s="3"/>
      <c r="AA1" s="3"/>
    </row>
    <row r="2" spans="1:27" ht="185.25" x14ac:dyDescent="0.2">
      <c r="A2" s="5" t="s">
        <v>5</v>
      </c>
      <c r="B2" s="5" t="s">
        <v>6</v>
      </c>
      <c r="C2" s="5" t="s">
        <v>7</v>
      </c>
      <c r="D2" s="5" t="s">
        <v>8</v>
      </c>
      <c r="E2" s="6" t="s">
        <v>9</v>
      </c>
      <c r="F2" s="5" t="s">
        <v>10</v>
      </c>
      <c r="G2" s="7" t="s">
        <v>11</v>
      </c>
      <c r="H2" s="5" t="s">
        <v>12</v>
      </c>
      <c r="I2" s="5" t="s">
        <v>13</v>
      </c>
      <c r="J2" s="5" t="s">
        <v>14</v>
      </c>
      <c r="K2" s="5" t="s">
        <v>15</v>
      </c>
      <c r="L2" s="7" t="s">
        <v>16</v>
      </c>
      <c r="M2" s="8" t="s">
        <v>17</v>
      </c>
      <c r="N2" s="5" t="s">
        <v>18</v>
      </c>
      <c r="O2" s="5" t="s">
        <v>19</v>
      </c>
      <c r="P2" s="5" t="s">
        <v>20</v>
      </c>
      <c r="Q2" s="5" t="s">
        <v>21</v>
      </c>
      <c r="R2" s="9" t="s">
        <v>22</v>
      </c>
      <c r="S2" s="10" t="s">
        <v>23</v>
      </c>
      <c r="T2" s="6" t="s">
        <v>24</v>
      </c>
      <c r="U2" s="9" t="s">
        <v>25</v>
      </c>
      <c r="V2" s="5" t="s">
        <v>26</v>
      </c>
      <c r="W2" s="5" t="s">
        <v>27</v>
      </c>
      <c r="X2" s="5" t="s">
        <v>28</v>
      </c>
      <c r="Y2" s="5" t="s">
        <v>29</v>
      </c>
      <c r="Z2" s="5" t="s">
        <v>30</v>
      </c>
      <c r="AA2" s="6" t="s">
        <v>31</v>
      </c>
    </row>
    <row r="3" spans="1:27" x14ac:dyDescent="0.2">
      <c r="A3" s="11" t="s">
        <v>32</v>
      </c>
      <c r="B3" s="11" t="s">
        <v>33</v>
      </c>
      <c r="C3" s="11" t="s">
        <v>34</v>
      </c>
      <c r="D3" s="11" t="s">
        <v>35</v>
      </c>
      <c r="E3" s="12" t="s">
        <v>9</v>
      </c>
      <c r="F3" s="11" t="s">
        <v>36</v>
      </c>
      <c r="G3" s="11" t="s">
        <v>37</v>
      </c>
      <c r="H3" s="11" t="s">
        <v>38</v>
      </c>
      <c r="I3" s="11" t="s">
        <v>39</v>
      </c>
      <c r="J3" s="11" t="s">
        <v>40</v>
      </c>
      <c r="K3" s="11" t="s">
        <v>41</v>
      </c>
      <c r="L3" s="11" t="s">
        <v>42</v>
      </c>
      <c r="M3" s="12" t="s">
        <v>43</v>
      </c>
      <c r="N3" s="11" t="s">
        <v>44</v>
      </c>
      <c r="O3" s="11" t="s">
        <v>45</v>
      </c>
      <c r="P3" s="11" t="s">
        <v>46</v>
      </c>
      <c r="Q3" s="11" t="s">
        <v>47</v>
      </c>
      <c r="R3" s="13" t="s">
        <v>48</v>
      </c>
      <c r="S3" s="11" t="s">
        <v>49</v>
      </c>
      <c r="T3" s="12" t="s">
        <v>50</v>
      </c>
      <c r="U3" s="13" t="s">
        <v>51</v>
      </c>
      <c r="V3" s="11" t="s">
        <v>52</v>
      </c>
      <c r="W3" s="11" t="s">
        <v>53</v>
      </c>
      <c r="X3" s="11" t="s">
        <v>54</v>
      </c>
      <c r="Y3" s="11" t="s">
        <v>55</v>
      </c>
      <c r="Z3" s="11" t="s">
        <v>56</v>
      </c>
      <c r="AA3" s="12" t="s">
        <v>57</v>
      </c>
    </row>
    <row r="4" spans="1:27" x14ac:dyDescent="0.2">
      <c r="A4" t="b">
        <v>1</v>
      </c>
      <c r="B4" t="s">
        <v>58</v>
      </c>
      <c r="C4" t="s">
        <v>59</v>
      </c>
      <c r="D4">
        <v>2014</v>
      </c>
      <c r="E4" s="14" t="s">
        <v>60</v>
      </c>
      <c r="F4" t="s">
        <v>61</v>
      </c>
      <c r="G4" t="s">
        <v>62</v>
      </c>
      <c r="H4" t="s">
        <v>63</v>
      </c>
      <c r="I4" t="s">
        <v>64</v>
      </c>
      <c r="J4" t="s">
        <v>65</v>
      </c>
      <c r="K4">
        <v>2010</v>
      </c>
      <c r="L4" s="15" t="s">
        <v>66</v>
      </c>
      <c r="M4" t="s">
        <v>67</v>
      </c>
      <c r="N4" t="s">
        <v>68</v>
      </c>
      <c r="O4" t="s">
        <v>69</v>
      </c>
      <c r="P4" t="s">
        <v>70</v>
      </c>
      <c r="Q4" t="s">
        <v>71</v>
      </c>
      <c r="R4" t="s">
        <v>64</v>
      </c>
      <c r="S4" t="s">
        <v>72</v>
      </c>
      <c r="T4" t="s">
        <v>64</v>
      </c>
      <c r="U4" t="s">
        <v>73</v>
      </c>
      <c r="V4" t="s">
        <v>74</v>
      </c>
      <c r="W4" t="s">
        <v>75</v>
      </c>
      <c r="X4" t="s">
        <v>76</v>
      </c>
      <c r="Y4" t="s">
        <v>76</v>
      </c>
      <c r="Z4" t="s">
        <v>77</v>
      </c>
      <c r="AA4" t="s">
        <v>76</v>
      </c>
    </row>
    <row r="5" spans="1:27" x14ac:dyDescent="0.2">
      <c r="A5" t="b">
        <v>1</v>
      </c>
      <c r="B5" t="s">
        <v>78</v>
      </c>
      <c r="C5" t="s">
        <v>79</v>
      </c>
      <c r="D5">
        <v>2020</v>
      </c>
      <c r="E5" s="14" t="s">
        <v>80</v>
      </c>
      <c r="F5" t="s">
        <v>61</v>
      </c>
      <c r="G5" t="s">
        <v>62</v>
      </c>
      <c r="H5" t="s">
        <v>63</v>
      </c>
      <c r="I5" t="s">
        <v>64</v>
      </c>
      <c r="J5" t="s">
        <v>81</v>
      </c>
      <c r="K5">
        <v>2015</v>
      </c>
      <c r="L5" s="15" t="s">
        <v>66</v>
      </c>
      <c r="M5" t="s">
        <v>67</v>
      </c>
      <c r="N5" t="s">
        <v>82</v>
      </c>
      <c r="O5" t="s">
        <v>83</v>
      </c>
      <c r="P5" t="s">
        <v>84</v>
      </c>
      <c r="Q5" t="s">
        <v>85</v>
      </c>
      <c r="R5" t="s">
        <v>86</v>
      </c>
      <c r="S5" t="s">
        <v>87</v>
      </c>
      <c r="T5" t="s">
        <v>64</v>
      </c>
      <c r="U5" t="s">
        <v>76</v>
      </c>
      <c r="V5" t="s">
        <v>76</v>
      </c>
    </row>
    <row r="6" spans="1:27" x14ac:dyDescent="0.2">
      <c r="A6" t="b">
        <v>1</v>
      </c>
      <c r="B6" t="s">
        <v>88</v>
      </c>
      <c r="C6" t="s">
        <v>89</v>
      </c>
      <c r="D6">
        <v>2020</v>
      </c>
      <c r="E6" s="14" t="s">
        <v>90</v>
      </c>
      <c r="F6" t="s">
        <v>91</v>
      </c>
      <c r="G6" t="s">
        <v>92</v>
      </c>
      <c r="H6" t="s">
        <v>93</v>
      </c>
      <c r="I6" t="s">
        <v>94</v>
      </c>
      <c r="J6" t="s">
        <v>95</v>
      </c>
      <c r="K6">
        <v>2017</v>
      </c>
      <c r="L6" s="15" t="s">
        <v>96</v>
      </c>
      <c r="M6" t="s">
        <v>97</v>
      </c>
      <c r="N6" t="s">
        <v>82</v>
      </c>
      <c r="O6" t="s">
        <v>98</v>
      </c>
      <c r="P6" t="s">
        <v>99</v>
      </c>
      <c r="Q6" t="s">
        <v>100</v>
      </c>
      <c r="R6" t="s">
        <v>86</v>
      </c>
      <c r="S6" t="s">
        <v>101</v>
      </c>
      <c r="T6" t="s">
        <v>64</v>
      </c>
      <c r="U6" t="s">
        <v>102</v>
      </c>
      <c r="V6" t="s">
        <v>74</v>
      </c>
      <c r="W6" t="s">
        <v>76</v>
      </c>
      <c r="X6" t="s">
        <v>76</v>
      </c>
      <c r="Y6" t="s">
        <v>76</v>
      </c>
      <c r="Z6" t="s">
        <v>77</v>
      </c>
      <c r="AA6" t="s">
        <v>76</v>
      </c>
    </row>
    <row r="7" spans="1:27" x14ac:dyDescent="0.2">
      <c r="A7" t="b">
        <v>1</v>
      </c>
      <c r="B7" t="s">
        <v>103</v>
      </c>
      <c r="C7" t="s">
        <v>104</v>
      </c>
      <c r="D7">
        <v>2013</v>
      </c>
      <c r="E7" s="14" t="s">
        <v>105</v>
      </c>
      <c r="F7" t="s">
        <v>106</v>
      </c>
      <c r="G7" t="s">
        <v>107</v>
      </c>
      <c r="H7" t="s">
        <v>63</v>
      </c>
      <c r="I7" t="s">
        <v>64</v>
      </c>
      <c r="J7" t="s">
        <v>108</v>
      </c>
      <c r="K7">
        <v>2009</v>
      </c>
      <c r="L7" s="15" t="s">
        <v>66</v>
      </c>
      <c r="M7" t="s">
        <v>67</v>
      </c>
      <c r="N7" t="s">
        <v>82</v>
      </c>
      <c r="O7" t="s">
        <v>109</v>
      </c>
      <c r="P7" t="s">
        <v>110</v>
      </c>
      <c r="Q7" t="s">
        <v>111</v>
      </c>
      <c r="R7" t="s">
        <v>64</v>
      </c>
      <c r="S7" t="s">
        <v>112</v>
      </c>
      <c r="T7" t="s">
        <v>64</v>
      </c>
      <c r="U7" t="s">
        <v>113</v>
      </c>
      <c r="V7" t="s">
        <v>74</v>
      </c>
      <c r="W7" t="s">
        <v>76</v>
      </c>
      <c r="X7" t="s">
        <v>76</v>
      </c>
      <c r="Y7" t="s">
        <v>76</v>
      </c>
      <c r="Z7" t="s">
        <v>77</v>
      </c>
      <c r="AA7" t="s">
        <v>76</v>
      </c>
    </row>
    <row r="8" spans="1:27" x14ac:dyDescent="0.2">
      <c r="A8" t="b">
        <v>1</v>
      </c>
      <c r="B8" t="s">
        <v>114</v>
      </c>
      <c r="C8" t="s">
        <v>115</v>
      </c>
      <c r="D8">
        <v>2005</v>
      </c>
      <c r="E8" s="14" t="s">
        <v>116</v>
      </c>
      <c r="F8" t="s">
        <v>117</v>
      </c>
      <c r="G8" t="s">
        <v>118</v>
      </c>
      <c r="H8" t="s">
        <v>119</v>
      </c>
      <c r="I8" t="s">
        <v>64</v>
      </c>
      <c r="J8" t="s">
        <v>120</v>
      </c>
      <c r="K8">
        <v>2003</v>
      </c>
      <c r="L8" s="15" t="s">
        <v>66</v>
      </c>
      <c r="M8" t="s">
        <v>67</v>
      </c>
      <c r="N8" t="s">
        <v>82</v>
      </c>
      <c r="O8" t="s">
        <v>121</v>
      </c>
      <c r="P8" t="s">
        <v>122</v>
      </c>
      <c r="Q8" t="s">
        <v>76</v>
      </c>
      <c r="R8" t="s">
        <v>64</v>
      </c>
      <c r="S8" t="s">
        <v>123</v>
      </c>
      <c r="T8" t="s">
        <v>124</v>
      </c>
      <c r="U8" t="s">
        <v>73</v>
      </c>
      <c r="V8" t="s">
        <v>125</v>
      </c>
      <c r="W8" t="s">
        <v>76</v>
      </c>
      <c r="X8" t="s">
        <v>76</v>
      </c>
      <c r="Y8" t="s">
        <v>76</v>
      </c>
      <c r="Z8" t="s">
        <v>126</v>
      </c>
      <c r="AA8" t="s">
        <v>76</v>
      </c>
    </row>
    <row r="9" spans="1:27" x14ac:dyDescent="0.2">
      <c r="A9" t="b">
        <v>1</v>
      </c>
      <c r="B9" s="16" t="s">
        <v>127</v>
      </c>
      <c r="C9" t="s">
        <v>128</v>
      </c>
      <c r="D9">
        <v>2001</v>
      </c>
      <c r="E9" s="14" t="s">
        <v>129</v>
      </c>
      <c r="F9" t="s">
        <v>130</v>
      </c>
      <c r="G9" t="s">
        <v>131</v>
      </c>
      <c r="H9" t="s">
        <v>63</v>
      </c>
      <c r="I9" t="s">
        <v>64</v>
      </c>
      <c r="J9" t="s">
        <v>132</v>
      </c>
      <c r="K9">
        <v>1999</v>
      </c>
      <c r="L9" s="15" t="s">
        <v>66</v>
      </c>
      <c r="M9" t="s">
        <v>67</v>
      </c>
      <c r="N9" t="s">
        <v>68</v>
      </c>
      <c r="O9" t="s">
        <v>121</v>
      </c>
      <c r="P9" t="s">
        <v>133</v>
      </c>
      <c r="Q9" t="s">
        <v>134</v>
      </c>
      <c r="R9" t="s">
        <v>86</v>
      </c>
      <c r="S9" t="s">
        <v>76</v>
      </c>
      <c r="T9" t="s">
        <v>64</v>
      </c>
      <c r="U9" t="s">
        <v>76</v>
      </c>
      <c r="V9" t="s">
        <v>76</v>
      </c>
      <c r="W9" t="s">
        <v>76</v>
      </c>
      <c r="X9" t="s">
        <v>76</v>
      </c>
      <c r="Y9" t="s">
        <v>76</v>
      </c>
      <c r="Z9" t="s">
        <v>76</v>
      </c>
      <c r="AA9" t="s">
        <v>76</v>
      </c>
    </row>
    <row r="10" spans="1:27" x14ac:dyDescent="0.2">
      <c r="A10" t="b">
        <v>1</v>
      </c>
      <c r="B10" t="s">
        <v>135</v>
      </c>
      <c r="C10" t="s">
        <v>136</v>
      </c>
      <c r="D10">
        <v>2018</v>
      </c>
      <c r="E10" s="14" t="s">
        <v>137</v>
      </c>
      <c r="F10" t="s">
        <v>138</v>
      </c>
      <c r="G10" t="s">
        <v>139</v>
      </c>
      <c r="H10" t="s">
        <v>140</v>
      </c>
      <c r="I10" t="s">
        <v>94</v>
      </c>
      <c r="J10" t="s">
        <v>141</v>
      </c>
      <c r="K10">
        <v>2008</v>
      </c>
      <c r="L10" s="15" t="s">
        <v>66</v>
      </c>
      <c r="M10" t="s">
        <v>67</v>
      </c>
      <c r="N10" t="s">
        <v>142</v>
      </c>
      <c r="O10" t="s">
        <v>76</v>
      </c>
      <c r="P10" t="s">
        <v>143</v>
      </c>
      <c r="Q10" t="s">
        <v>76</v>
      </c>
      <c r="R10" t="s">
        <v>86</v>
      </c>
      <c r="S10" t="s">
        <v>144</v>
      </c>
      <c r="T10" t="s">
        <v>64</v>
      </c>
      <c r="U10" t="s">
        <v>76</v>
      </c>
      <c r="V10" t="s">
        <v>76</v>
      </c>
      <c r="W10" t="s">
        <v>76</v>
      </c>
      <c r="X10" t="s">
        <v>76</v>
      </c>
      <c r="Y10" t="s">
        <v>76</v>
      </c>
      <c r="Z10" t="s">
        <v>76</v>
      </c>
      <c r="AA10" t="s">
        <v>76</v>
      </c>
    </row>
    <row r="11" spans="1:27" x14ac:dyDescent="0.2">
      <c r="A11" t="b">
        <v>1</v>
      </c>
      <c r="B11" t="s">
        <v>145</v>
      </c>
      <c r="C11" t="s">
        <v>146</v>
      </c>
      <c r="D11">
        <v>2006</v>
      </c>
      <c r="E11" s="14" t="s">
        <v>147</v>
      </c>
      <c r="F11" t="s">
        <v>130</v>
      </c>
      <c r="G11" t="s">
        <v>131</v>
      </c>
      <c r="H11" t="s">
        <v>148</v>
      </c>
      <c r="I11" t="s">
        <v>64</v>
      </c>
      <c r="J11" t="s">
        <v>149</v>
      </c>
      <c r="K11">
        <v>1998</v>
      </c>
      <c r="L11" s="15" t="s">
        <v>66</v>
      </c>
      <c r="M11" t="s">
        <v>67</v>
      </c>
      <c r="N11" t="s">
        <v>142</v>
      </c>
      <c r="O11" t="s">
        <v>76</v>
      </c>
      <c r="P11" t="s">
        <v>150</v>
      </c>
      <c r="Q11" t="s">
        <v>151</v>
      </c>
      <c r="R11" t="s">
        <v>86</v>
      </c>
      <c r="S11" t="s">
        <v>152</v>
      </c>
      <c r="T11" t="s">
        <v>64</v>
      </c>
      <c r="U11" t="s">
        <v>73</v>
      </c>
      <c r="V11" t="s">
        <v>153</v>
      </c>
      <c r="W11" t="s">
        <v>154</v>
      </c>
      <c r="X11" t="s">
        <v>76</v>
      </c>
      <c r="Y11" t="s">
        <v>76</v>
      </c>
      <c r="Z11" t="s">
        <v>76</v>
      </c>
      <c r="AA11" t="s">
        <v>76</v>
      </c>
    </row>
    <row r="12" spans="1:27" x14ac:dyDescent="0.2">
      <c r="A12" t="b">
        <v>1</v>
      </c>
      <c r="B12" t="s">
        <v>155</v>
      </c>
      <c r="C12" t="s">
        <v>156</v>
      </c>
      <c r="D12">
        <v>2003</v>
      </c>
      <c r="E12" s="14" t="s">
        <v>157</v>
      </c>
      <c r="F12" t="s">
        <v>117</v>
      </c>
      <c r="G12" t="s">
        <v>118</v>
      </c>
      <c r="H12" t="s">
        <v>158</v>
      </c>
      <c r="I12" t="s">
        <v>159</v>
      </c>
      <c r="J12" t="s">
        <v>160</v>
      </c>
      <c r="K12">
        <v>1997</v>
      </c>
      <c r="L12" s="15" t="s">
        <v>66</v>
      </c>
      <c r="M12" t="s">
        <v>67</v>
      </c>
      <c r="N12" t="s">
        <v>142</v>
      </c>
      <c r="O12" t="s">
        <v>76</v>
      </c>
      <c r="P12" t="s">
        <v>161</v>
      </c>
      <c r="Q12" t="s">
        <v>162</v>
      </c>
      <c r="R12" t="s">
        <v>86</v>
      </c>
      <c r="S12" t="s">
        <v>163</v>
      </c>
      <c r="T12" t="s">
        <v>64</v>
      </c>
      <c r="U12" t="s">
        <v>76</v>
      </c>
      <c r="V12" t="s">
        <v>164</v>
      </c>
      <c r="W12" t="s">
        <v>76</v>
      </c>
      <c r="X12" t="s">
        <v>76</v>
      </c>
      <c r="Y12" t="s">
        <v>76</v>
      </c>
      <c r="Z12" t="s">
        <v>76</v>
      </c>
      <c r="AA12" t="s">
        <v>165</v>
      </c>
    </row>
    <row r="13" spans="1:27" x14ac:dyDescent="0.2">
      <c r="A13" t="b">
        <v>1</v>
      </c>
      <c r="B13" t="s">
        <v>166</v>
      </c>
      <c r="C13" t="s">
        <v>167</v>
      </c>
      <c r="D13">
        <v>2002</v>
      </c>
      <c r="E13" s="14" t="s">
        <v>168</v>
      </c>
      <c r="F13" t="s">
        <v>169</v>
      </c>
      <c r="G13" t="s">
        <v>170</v>
      </c>
      <c r="H13" t="s">
        <v>171</v>
      </c>
      <c r="I13" t="s">
        <v>64</v>
      </c>
      <c r="J13" t="s">
        <v>172</v>
      </c>
      <c r="K13">
        <v>1993</v>
      </c>
      <c r="L13" s="15" t="s">
        <v>66</v>
      </c>
      <c r="M13" t="s">
        <v>67</v>
      </c>
      <c r="N13" t="s">
        <v>142</v>
      </c>
      <c r="O13" t="s">
        <v>76</v>
      </c>
      <c r="P13" t="s">
        <v>173</v>
      </c>
      <c r="Q13" t="s">
        <v>76</v>
      </c>
      <c r="R13" t="s">
        <v>86</v>
      </c>
      <c r="S13" t="s">
        <v>174</v>
      </c>
      <c r="T13" t="s">
        <v>64</v>
      </c>
      <c r="U13" t="s">
        <v>113</v>
      </c>
      <c r="V13" t="s">
        <v>175</v>
      </c>
      <c r="W13" t="s">
        <v>76</v>
      </c>
      <c r="X13" t="s">
        <v>76</v>
      </c>
      <c r="Y13" t="s">
        <v>76</v>
      </c>
      <c r="Z13" t="s">
        <v>76</v>
      </c>
      <c r="AA13" t="s">
        <v>76</v>
      </c>
    </row>
    <row r="14" spans="1:27" x14ac:dyDescent="0.2">
      <c r="A14" t="b">
        <v>1</v>
      </c>
      <c r="B14" t="s">
        <v>176</v>
      </c>
      <c r="C14" t="s">
        <v>177</v>
      </c>
      <c r="D14">
        <v>2016</v>
      </c>
      <c r="E14" s="14" t="s">
        <v>178</v>
      </c>
      <c r="F14" t="s">
        <v>61</v>
      </c>
      <c r="G14" t="s">
        <v>62</v>
      </c>
      <c r="H14" t="s">
        <v>179</v>
      </c>
      <c r="I14" t="s">
        <v>64</v>
      </c>
      <c r="J14" t="s">
        <v>180</v>
      </c>
      <c r="K14">
        <v>2013</v>
      </c>
      <c r="L14" s="15" t="s">
        <v>66</v>
      </c>
      <c r="M14" t="s">
        <v>67</v>
      </c>
      <c r="N14" t="s">
        <v>68</v>
      </c>
      <c r="O14" t="s">
        <v>181</v>
      </c>
      <c r="P14" t="s">
        <v>76</v>
      </c>
      <c r="Q14" t="s">
        <v>182</v>
      </c>
      <c r="R14" t="s">
        <v>86</v>
      </c>
      <c r="S14" t="s">
        <v>183</v>
      </c>
      <c r="T14" t="s">
        <v>184</v>
      </c>
      <c r="U14" t="s">
        <v>76</v>
      </c>
      <c r="V14" t="s">
        <v>76</v>
      </c>
      <c r="W14" t="s">
        <v>76</v>
      </c>
      <c r="X14" t="s">
        <v>76</v>
      </c>
      <c r="Y14" t="s">
        <v>76</v>
      </c>
      <c r="Z14" t="s">
        <v>76</v>
      </c>
      <c r="AA14" t="s">
        <v>76</v>
      </c>
    </row>
    <row r="15" spans="1:27" x14ac:dyDescent="0.2">
      <c r="A15" t="b">
        <v>1</v>
      </c>
      <c r="B15" t="s">
        <v>185</v>
      </c>
      <c r="C15" t="s">
        <v>186</v>
      </c>
      <c r="D15">
        <v>2020</v>
      </c>
      <c r="E15" s="14" t="s">
        <v>187</v>
      </c>
      <c r="F15" t="s">
        <v>188</v>
      </c>
      <c r="G15" t="s">
        <v>189</v>
      </c>
      <c r="H15" t="s">
        <v>190</v>
      </c>
      <c r="I15" t="s">
        <v>94</v>
      </c>
      <c r="J15" t="s">
        <v>191</v>
      </c>
      <c r="K15">
        <v>2009</v>
      </c>
      <c r="L15" s="15" t="s">
        <v>96</v>
      </c>
      <c r="M15" t="s">
        <v>97</v>
      </c>
      <c r="N15" t="s">
        <v>142</v>
      </c>
      <c r="O15" t="s">
        <v>98</v>
      </c>
      <c r="P15" t="s">
        <v>192</v>
      </c>
      <c r="Q15" t="s">
        <v>193</v>
      </c>
      <c r="R15" t="s">
        <v>86</v>
      </c>
      <c r="S15" t="s">
        <v>194</v>
      </c>
      <c r="T15" t="s">
        <v>64</v>
      </c>
      <c r="U15" t="s">
        <v>73</v>
      </c>
      <c r="V15" t="s">
        <v>195</v>
      </c>
      <c r="W15" t="s">
        <v>76</v>
      </c>
      <c r="X15" t="s">
        <v>76</v>
      </c>
      <c r="Y15" t="s">
        <v>76</v>
      </c>
      <c r="Z15" t="s">
        <v>196</v>
      </c>
      <c r="AA15" t="s">
        <v>197</v>
      </c>
    </row>
    <row r="16" spans="1:27" x14ac:dyDescent="0.2">
      <c r="A16" t="b">
        <v>1</v>
      </c>
      <c r="B16" t="s">
        <v>198</v>
      </c>
      <c r="C16" t="s">
        <v>199</v>
      </c>
      <c r="D16">
        <v>2013</v>
      </c>
      <c r="E16" s="14" t="s">
        <v>200</v>
      </c>
      <c r="F16" t="s">
        <v>201</v>
      </c>
      <c r="G16" t="s">
        <v>202</v>
      </c>
      <c r="H16" t="s">
        <v>63</v>
      </c>
      <c r="I16" t="s">
        <v>64</v>
      </c>
      <c r="J16" t="s">
        <v>203</v>
      </c>
      <c r="K16">
        <v>2009</v>
      </c>
      <c r="L16" s="15" t="s">
        <v>66</v>
      </c>
      <c r="M16" t="s">
        <v>67</v>
      </c>
      <c r="N16" t="s">
        <v>68</v>
      </c>
      <c r="O16" t="s">
        <v>204</v>
      </c>
      <c r="P16" t="s">
        <v>205</v>
      </c>
      <c r="Q16" t="s">
        <v>206</v>
      </c>
      <c r="R16" t="s">
        <v>86</v>
      </c>
      <c r="S16" t="s">
        <v>207</v>
      </c>
      <c r="T16" t="s">
        <v>184</v>
      </c>
      <c r="U16" t="s">
        <v>208</v>
      </c>
      <c r="V16" t="s">
        <v>76</v>
      </c>
    </row>
    <row r="17" spans="1:27" x14ac:dyDescent="0.2">
      <c r="A17" t="b">
        <v>1</v>
      </c>
      <c r="B17" t="s">
        <v>209</v>
      </c>
      <c r="C17" t="s">
        <v>210</v>
      </c>
      <c r="D17">
        <v>2020</v>
      </c>
      <c r="E17" s="14" t="s">
        <v>211</v>
      </c>
      <c r="F17" t="s">
        <v>212</v>
      </c>
      <c r="G17" t="s">
        <v>213</v>
      </c>
      <c r="H17" t="s">
        <v>214</v>
      </c>
      <c r="I17" t="s">
        <v>94</v>
      </c>
      <c r="J17" t="s">
        <v>215</v>
      </c>
      <c r="K17">
        <v>2008</v>
      </c>
      <c r="L17" s="15" t="s">
        <v>66</v>
      </c>
      <c r="M17" t="s">
        <v>67</v>
      </c>
      <c r="N17" t="s">
        <v>216</v>
      </c>
      <c r="O17" t="s">
        <v>217</v>
      </c>
      <c r="P17" t="s">
        <v>218</v>
      </c>
      <c r="Q17" t="s">
        <v>219</v>
      </c>
      <c r="R17" t="s">
        <v>86</v>
      </c>
      <c r="S17" t="s">
        <v>220</v>
      </c>
      <c r="T17" t="s">
        <v>184</v>
      </c>
      <c r="U17" t="s">
        <v>221</v>
      </c>
      <c r="V17" t="s">
        <v>222</v>
      </c>
      <c r="W17" t="s">
        <v>76</v>
      </c>
      <c r="X17" t="s">
        <v>76</v>
      </c>
      <c r="Y17" t="s">
        <v>76</v>
      </c>
      <c r="Z17" t="s">
        <v>77</v>
      </c>
      <c r="AA17" t="s">
        <v>76</v>
      </c>
    </row>
    <row r="18" spans="1:27" x14ac:dyDescent="0.2">
      <c r="A18" t="b">
        <v>1</v>
      </c>
      <c r="B18" t="s">
        <v>223</v>
      </c>
      <c r="C18" t="s">
        <v>224</v>
      </c>
      <c r="D18">
        <v>2001</v>
      </c>
      <c r="E18" s="14" t="s">
        <v>225</v>
      </c>
      <c r="F18" t="s">
        <v>117</v>
      </c>
      <c r="G18" t="s">
        <v>118</v>
      </c>
      <c r="H18" t="s">
        <v>63</v>
      </c>
      <c r="I18" t="s">
        <v>64</v>
      </c>
      <c r="J18" t="s">
        <v>226</v>
      </c>
      <c r="K18">
        <v>1996</v>
      </c>
      <c r="L18" s="15" t="s">
        <v>66</v>
      </c>
      <c r="M18" t="s">
        <v>67</v>
      </c>
      <c r="N18" t="s">
        <v>142</v>
      </c>
      <c r="O18" t="s">
        <v>121</v>
      </c>
      <c r="P18" t="s">
        <v>227</v>
      </c>
      <c r="Q18" t="s">
        <v>228</v>
      </c>
      <c r="R18" t="s">
        <v>86</v>
      </c>
      <c r="S18" t="s">
        <v>229</v>
      </c>
      <c r="T18" t="s">
        <v>230</v>
      </c>
      <c r="U18" t="s">
        <v>73</v>
      </c>
      <c r="V18" t="s">
        <v>76</v>
      </c>
    </row>
    <row r="19" spans="1:27" x14ac:dyDescent="0.2">
      <c r="A19" t="b">
        <v>1</v>
      </c>
      <c r="B19" t="s">
        <v>231</v>
      </c>
      <c r="C19" t="s">
        <v>232</v>
      </c>
      <c r="D19">
        <v>2020</v>
      </c>
      <c r="E19" s="14" t="s">
        <v>233</v>
      </c>
      <c r="F19" t="s">
        <v>234</v>
      </c>
      <c r="G19" t="s">
        <v>76</v>
      </c>
      <c r="H19" t="s">
        <v>76</v>
      </c>
      <c r="I19" t="s">
        <v>64</v>
      </c>
      <c r="J19" t="s">
        <v>235</v>
      </c>
      <c r="K19">
        <v>2017</v>
      </c>
      <c r="L19" s="15" t="s">
        <v>96</v>
      </c>
      <c r="N19" t="s">
        <v>82</v>
      </c>
      <c r="O19" t="s">
        <v>83</v>
      </c>
      <c r="P19" t="s">
        <v>236</v>
      </c>
      <c r="Q19" t="s">
        <v>237</v>
      </c>
      <c r="R19" t="s">
        <v>64</v>
      </c>
      <c r="S19" t="s">
        <v>238</v>
      </c>
      <c r="T19" t="s">
        <v>184</v>
      </c>
      <c r="U19" t="s">
        <v>113</v>
      </c>
      <c r="V19" t="s">
        <v>74</v>
      </c>
      <c r="W19" t="s">
        <v>239</v>
      </c>
      <c r="X19" t="s">
        <v>76</v>
      </c>
      <c r="Y19" t="s">
        <v>76</v>
      </c>
      <c r="Z19" t="s">
        <v>77</v>
      </c>
      <c r="AA19" t="s">
        <v>76</v>
      </c>
    </row>
    <row r="20" spans="1:27" x14ac:dyDescent="0.2">
      <c r="A20" t="b">
        <v>1</v>
      </c>
      <c r="B20" t="s">
        <v>240</v>
      </c>
      <c r="C20" t="s">
        <v>232</v>
      </c>
      <c r="D20">
        <v>2020</v>
      </c>
      <c r="E20" s="14" t="s">
        <v>233</v>
      </c>
      <c r="F20" t="s">
        <v>234</v>
      </c>
      <c r="G20" t="s">
        <v>76</v>
      </c>
      <c r="H20" t="s">
        <v>76</v>
      </c>
      <c r="I20" t="s">
        <v>64</v>
      </c>
      <c r="J20" t="s">
        <v>235</v>
      </c>
      <c r="K20">
        <v>2017</v>
      </c>
      <c r="L20" s="15" t="s">
        <v>66</v>
      </c>
      <c r="N20" t="s">
        <v>82</v>
      </c>
      <c r="O20" t="s">
        <v>83</v>
      </c>
      <c r="P20" t="s">
        <v>236</v>
      </c>
      <c r="Q20" t="s">
        <v>237</v>
      </c>
      <c r="R20" t="s">
        <v>64</v>
      </c>
      <c r="S20" t="s">
        <v>238</v>
      </c>
      <c r="T20" t="s">
        <v>184</v>
      </c>
      <c r="U20" t="s">
        <v>113</v>
      </c>
      <c r="V20" t="s">
        <v>74</v>
      </c>
      <c r="W20" t="s">
        <v>239</v>
      </c>
      <c r="X20" t="s">
        <v>76</v>
      </c>
      <c r="Y20" t="s">
        <v>76</v>
      </c>
      <c r="Z20" t="s">
        <v>77</v>
      </c>
      <c r="AA20" t="s">
        <v>76</v>
      </c>
    </row>
    <row r="21" spans="1:27" x14ac:dyDescent="0.2">
      <c r="A21" t="b">
        <v>1</v>
      </c>
      <c r="B21" t="s">
        <v>241</v>
      </c>
      <c r="C21" t="s">
        <v>232</v>
      </c>
      <c r="D21">
        <v>2020</v>
      </c>
      <c r="E21" s="14" t="s">
        <v>233</v>
      </c>
      <c r="F21" t="s">
        <v>234</v>
      </c>
      <c r="G21" t="s">
        <v>76</v>
      </c>
      <c r="H21" t="s">
        <v>76</v>
      </c>
      <c r="I21" t="s">
        <v>64</v>
      </c>
      <c r="J21" t="s">
        <v>235</v>
      </c>
      <c r="K21">
        <v>2017</v>
      </c>
      <c r="L21" s="15"/>
      <c r="M21" t="s">
        <v>97</v>
      </c>
      <c r="N21" t="s">
        <v>82</v>
      </c>
      <c r="O21" t="s">
        <v>83</v>
      </c>
      <c r="P21" t="s">
        <v>236</v>
      </c>
      <c r="Q21" t="s">
        <v>237</v>
      </c>
      <c r="R21" t="s">
        <v>64</v>
      </c>
      <c r="S21" t="s">
        <v>238</v>
      </c>
      <c r="T21" t="s">
        <v>184</v>
      </c>
      <c r="U21" t="s">
        <v>113</v>
      </c>
      <c r="V21" t="s">
        <v>74</v>
      </c>
      <c r="W21" t="s">
        <v>239</v>
      </c>
      <c r="X21" t="s">
        <v>76</v>
      </c>
      <c r="Y21" t="s">
        <v>76</v>
      </c>
      <c r="Z21" t="s">
        <v>77</v>
      </c>
      <c r="AA21" t="s">
        <v>76</v>
      </c>
    </row>
    <row r="22" spans="1:27" x14ac:dyDescent="0.2">
      <c r="A22" t="b">
        <v>1</v>
      </c>
      <c r="B22" t="s">
        <v>242</v>
      </c>
      <c r="C22" t="s">
        <v>232</v>
      </c>
      <c r="D22">
        <v>2020</v>
      </c>
      <c r="E22" s="14" t="s">
        <v>233</v>
      </c>
      <c r="F22" t="s">
        <v>234</v>
      </c>
      <c r="G22" t="s">
        <v>76</v>
      </c>
      <c r="H22" t="s">
        <v>76</v>
      </c>
      <c r="I22" t="s">
        <v>64</v>
      </c>
      <c r="J22" t="s">
        <v>235</v>
      </c>
      <c r="K22">
        <v>2017</v>
      </c>
      <c r="L22" s="15"/>
      <c r="M22" t="s">
        <v>67</v>
      </c>
      <c r="N22" t="s">
        <v>82</v>
      </c>
      <c r="O22" t="s">
        <v>83</v>
      </c>
      <c r="P22" t="s">
        <v>236</v>
      </c>
      <c r="Q22" t="s">
        <v>237</v>
      </c>
      <c r="R22" t="s">
        <v>64</v>
      </c>
      <c r="S22" t="s">
        <v>238</v>
      </c>
      <c r="T22" t="s">
        <v>184</v>
      </c>
      <c r="U22" t="s">
        <v>113</v>
      </c>
      <c r="V22" t="s">
        <v>74</v>
      </c>
      <c r="W22" t="s">
        <v>239</v>
      </c>
      <c r="X22" t="s">
        <v>76</v>
      </c>
      <c r="Y22" t="s">
        <v>76</v>
      </c>
      <c r="Z22" t="s">
        <v>77</v>
      </c>
      <c r="AA22" t="s">
        <v>76</v>
      </c>
    </row>
    <row r="23" spans="1:27" x14ac:dyDescent="0.2">
      <c r="A23" t="b">
        <v>1</v>
      </c>
      <c r="B23" t="s">
        <v>243</v>
      </c>
      <c r="C23" t="s">
        <v>244</v>
      </c>
      <c r="D23">
        <v>2008</v>
      </c>
      <c r="E23" s="14" t="s">
        <v>245</v>
      </c>
      <c r="F23" t="s">
        <v>246</v>
      </c>
      <c r="G23" t="s">
        <v>247</v>
      </c>
      <c r="H23" t="s">
        <v>248</v>
      </c>
      <c r="I23" t="s">
        <v>64</v>
      </c>
      <c r="J23" t="s">
        <v>249</v>
      </c>
      <c r="K23">
        <v>2004</v>
      </c>
      <c r="L23" s="15" t="s">
        <v>66</v>
      </c>
      <c r="M23" t="s">
        <v>67</v>
      </c>
      <c r="N23" t="s">
        <v>142</v>
      </c>
      <c r="O23" t="s">
        <v>76</v>
      </c>
      <c r="P23" t="s">
        <v>250</v>
      </c>
      <c r="Q23" t="s">
        <v>76</v>
      </c>
      <c r="R23" t="s">
        <v>86</v>
      </c>
      <c r="S23" t="s">
        <v>251</v>
      </c>
      <c r="T23" t="s">
        <v>64</v>
      </c>
      <c r="U23" t="s">
        <v>73</v>
      </c>
      <c r="V23" t="s">
        <v>222</v>
      </c>
      <c r="W23" t="s">
        <v>252</v>
      </c>
      <c r="Z23" t="s">
        <v>196</v>
      </c>
      <c r="AA23" t="s">
        <v>253</v>
      </c>
    </row>
    <row r="24" spans="1:27" x14ac:dyDescent="0.2">
      <c r="A24" t="b">
        <v>1</v>
      </c>
      <c r="B24" t="s">
        <v>254</v>
      </c>
      <c r="C24" t="s">
        <v>255</v>
      </c>
      <c r="D24">
        <v>2015</v>
      </c>
      <c r="E24" s="14" t="s">
        <v>256</v>
      </c>
      <c r="F24" t="s">
        <v>61</v>
      </c>
      <c r="G24" t="s">
        <v>62</v>
      </c>
      <c r="H24" t="s">
        <v>63</v>
      </c>
      <c r="I24" t="s">
        <v>64</v>
      </c>
      <c r="J24" t="s">
        <v>257</v>
      </c>
      <c r="K24">
        <v>2008</v>
      </c>
      <c r="L24" s="15" t="s">
        <v>66</v>
      </c>
      <c r="M24" t="s">
        <v>67</v>
      </c>
      <c r="N24" t="s">
        <v>142</v>
      </c>
      <c r="O24" t="s">
        <v>258</v>
      </c>
      <c r="P24" t="s">
        <v>259</v>
      </c>
      <c r="Q24" t="s">
        <v>260</v>
      </c>
      <c r="R24" t="s">
        <v>86</v>
      </c>
      <c r="S24" t="s">
        <v>261</v>
      </c>
      <c r="T24" t="s">
        <v>184</v>
      </c>
      <c r="U24" t="s">
        <v>76</v>
      </c>
      <c r="V24" t="s">
        <v>76</v>
      </c>
      <c r="W24" t="s">
        <v>76</v>
      </c>
      <c r="X24" t="s">
        <v>76</v>
      </c>
      <c r="Y24" t="s">
        <v>76</v>
      </c>
      <c r="Z24" t="s">
        <v>76</v>
      </c>
      <c r="AA24" t="s">
        <v>76</v>
      </c>
    </row>
    <row r="25" spans="1:27" x14ac:dyDescent="0.2">
      <c r="A25" t="b">
        <v>1</v>
      </c>
      <c r="B25" t="s">
        <v>262</v>
      </c>
      <c r="C25" t="s">
        <v>263</v>
      </c>
      <c r="D25">
        <v>2014</v>
      </c>
      <c r="E25" s="14" t="s">
        <v>264</v>
      </c>
      <c r="F25" t="s">
        <v>138</v>
      </c>
      <c r="G25" t="s">
        <v>139</v>
      </c>
      <c r="H25" t="s">
        <v>265</v>
      </c>
      <c r="I25" t="s">
        <v>94</v>
      </c>
      <c r="J25" t="s">
        <v>266</v>
      </c>
      <c r="K25">
        <v>2005</v>
      </c>
      <c r="L25" s="15" t="s">
        <v>66</v>
      </c>
      <c r="M25" t="s">
        <v>67</v>
      </c>
      <c r="N25" t="s">
        <v>142</v>
      </c>
      <c r="O25" t="s">
        <v>181</v>
      </c>
      <c r="P25" t="s">
        <v>267</v>
      </c>
      <c r="Q25" t="s">
        <v>268</v>
      </c>
      <c r="R25" t="s">
        <v>86</v>
      </c>
      <c r="S25" t="s">
        <v>76</v>
      </c>
      <c r="T25" t="s">
        <v>64</v>
      </c>
      <c r="U25" t="s">
        <v>113</v>
      </c>
      <c r="V25" t="s">
        <v>269</v>
      </c>
      <c r="W25" t="s">
        <v>76</v>
      </c>
      <c r="X25">
        <v>0.93</v>
      </c>
      <c r="Y25">
        <v>0.98</v>
      </c>
      <c r="Z25" t="s">
        <v>76</v>
      </c>
      <c r="AA25" t="s">
        <v>76</v>
      </c>
    </row>
    <row r="26" spans="1:27" x14ac:dyDescent="0.2">
      <c r="A26" t="b">
        <v>1</v>
      </c>
      <c r="B26" t="s">
        <v>270</v>
      </c>
      <c r="C26" t="s">
        <v>271</v>
      </c>
      <c r="D26">
        <v>2006</v>
      </c>
      <c r="E26" s="14" t="s">
        <v>272</v>
      </c>
      <c r="F26" t="s">
        <v>273</v>
      </c>
      <c r="G26" t="s">
        <v>274</v>
      </c>
      <c r="H26" t="s">
        <v>63</v>
      </c>
      <c r="I26" t="s">
        <v>64</v>
      </c>
      <c r="J26" t="s">
        <v>275</v>
      </c>
      <c r="K26">
        <v>2001</v>
      </c>
      <c r="L26" s="15" t="s">
        <v>276</v>
      </c>
      <c r="M26" t="s">
        <v>97</v>
      </c>
      <c r="N26" t="s">
        <v>277</v>
      </c>
      <c r="O26" t="s">
        <v>76</v>
      </c>
      <c r="P26" t="s">
        <v>278</v>
      </c>
      <c r="Q26" t="s">
        <v>279</v>
      </c>
      <c r="R26" t="s">
        <v>86</v>
      </c>
      <c r="S26" t="s">
        <v>280</v>
      </c>
      <c r="T26" t="s">
        <v>64</v>
      </c>
      <c r="U26" t="s">
        <v>73</v>
      </c>
      <c r="V26" t="s">
        <v>164</v>
      </c>
      <c r="W26" t="s">
        <v>281</v>
      </c>
      <c r="X26" t="s">
        <v>76</v>
      </c>
      <c r="Y26" t="s">
        <v>76</v>
      </c>
      <c r="Z26" t="s">
        <v>76</v>
      </c>
      <c r="AA26" t="s">
        <v>76</v>
      </c>
    </row>
    <row r="27" spans="1:27" x14ac:dyDescent="0.2">
      <c r="A27" t="b">
        <v>1</v>
      </c>
      <c r="B27" t="s">
        <v>282</v>
      </c>
      <c r="C27" t="s">
        <v>283</v>
      </c>
      <c r="D27">
        <v>2004</v>
      </c>
      <c r="E27" s="14" t="s">
        <v>284</v>
      </c>
      <c r="F27" t="s">
        <v>169</v>
      </c>
      <c r="G27" t="s">
        <v>170</v>
      </c>
      <c r="H27" t="s">
        <v>63</v>
      </c>
      <c r="I27" t="s">
        <v>64</v>
      </c>
      <c r="J27" t="s">
        <v>285</v>
      </c>
      <c r="K27">
        <v>2001</v>
      </c>
      <c r="L27" s="15" t="s">
        <v>66</v>
      </c>
      <c r="M27" t="s">
        <v>67</v>
      </c>
      <c r="N27" t="s">
        <v>142</v>
      </c>
      <c r="O27" t="s">
        <v>286</v>
      </c>
      <c r="P27" t="s">
        <v>287</v>
      </c>
      <c r="Q27" t="s">
        <v>76</v>
      </c>
      <c r="R27" t="s">
        <v>86</v>
      </c>
      <c r="S27" t="s">
        <v>288</v>
      </c>
      <c r="T27" t="s">
        <v>64</v>
      </c>
      <c r="U27" t="s">
        <v>76</v>
      </c>
      <c r="V27" t="s">
        <v>164</v>
      </c>
      <c r="W27" t="s">
        <v>76</v>
      </c>
      <c r="X27" t="s">
        <v>76</v>
      </c>
      <c r="Y27" t="s">
        <v>76</v>
      </c>
      <c r="Z27" t="s">
        <v>76</v>
      </c>
      <c r="AA27" t="s">
        <v>76</v>
      </c>
    </row>
    <row r="28" spans="1:27" x14ac:dyDescent="0.2">
      <c r="A28" t="b">
        <v>1</v>
      </c>
      <c r="B28" t="s">
        <v>289</v>
      </c>
      <c r="C28" t="s">
        <v>290</v>
      </c>
      <c r="D28">
        <v>2020</v>
      </c>
      <c r="E28" s="14" t="s">
        <v>291</v>
      </c>
      <c r="F28" t="s">
        <v>188</v>
      </c>
      <c r="G28" t="s">
        <v>189</v>
      </c>
      <c r="H28" t="s">
        <v>292</v>
      </c>
      <c r="I28" t="s">
        <v>64</v>
      </c>
      <c r="J28" t="s">
        <v>293</v>
      </c>
      <c r="K28">
        <v>2012</v>
      </c>
      <c r="L28" s="15" t="s">
        <v>96</v>
      </c>
      <c r="M28" t="s">
        <v>97</v>
      </c>
      <c r="N28" t="s">
        <v>142</v>
      </c>
      <c r="O28" t="s">
        <v>98</v>
      </c>
      <c r="P28" t="s">
        <v>294</v>
      </c>
      <c r="Q28" t="s">
        <v>76</v>
      </c>
      <c r="R28" t="s">
        <v>86</v>
      </c>
      <c r="S28" t="s">
        <v>295</v>
      </c>
      <c r="T28" t="s">
        <v>64</v>
      </c>
      <c r="U28" t="s">
        <v>113</v>
      </c>
      <c r="V28" t="s">
        <v>74</v>
      </c>
      <c r="W28" t="s">
        <v>76</v>
      </c>
      <c r="X28" t="s">
        <v>76</v>
      </c>
      <c r="Y28" t="s">
        <v>76</v>
      </c>
      <c r="Z28" t="s">
        <v>76</v>
      </c>
      <c r="AA28" t="s">
        <v>76</v>
      </c>
    </row>
    <row r="29" spans="1:27" x14ac:dyDescent="0.2">
      <c r="A29" t="b">
        <v>1</v>
      </c>
      <c r="B29" t="s">
        <v>296</v>
      </c>
      <c r="C29" t="s">
        <v>297</v>
      </c>
      <c r="D29">
        <v>2015</v>
      </c>
      <c r="E29" s="14" t="s">
        <v>298</v>
      </c>
      <c r="F29" t="s">
        <v>130</v>
      </c>
      <c r="G29" t="s">
        <v>131</v>
      </c>
      <c r="H29" t="s">
        <v>299</v>
      </c>
      <c r="I29" t="s">
        <v>94</v>
      </c>
      <c r="J29" t="s">
        <v>300</v>
      </c>
      <c r="K29">
        <v>2012</v>
      </c>
      <c r="L29" s="15" t="s">
        <v>66</v>
      </c>
      <c r="M29" t="s">
        <v>67</v>
      </c>
      <c r="N29" t="s">
        <v>82</v>
      </c>
      <c r="O29" t="s">
        <v>301</v>
      </c>
      <c r="P29" t="s">
        <v>302</v>
      </c>
      <c r="Q29" t="s">
        <v>76</v>
      </c>
      <c r="R29" t="s">
        <v>86</v>
      </c>
      <c r="S29" t="s">
        <v>303</v>
      </c>
      <c r="T29" t="s">
        <v>304</v>
      </c>
      <c r="U29" t="s">
        <v>73</v>
      </c>
      <c r="V29" t="s">
        <v>74</v>
      </c>
      <c r="W29" t="s">
        <v>305</v>
      </c>
      <c r="X29" t="s">
        <v>76</v>
      </c>
      <c r="Y29" t="s">
        <v>76</v>
      </c>
      <c r="Z29" t="s">
        <v>77</v>
      </c>
      <c r="AA29" t="s">
        <v>76</v>
      </c>
    </row>
    <row r="30" spans="1:27" x14ac:dyDescent="0.2">
      <c r="A30" t="b">
        <v>1</v>
      </c>
      <c r="B30" t="s">
        <v>306</v>
      </c>
      <c r="C30" t="s">
        <v>307</v>
      </c>
      <c r="D30">
        <v>2021</v>
      </c>
      <c r="E30" s="14" t="s">
        <v>308</v>
      </c>
      <c r="F30" t="s">
        <v>309</v>
      </c>
      <c r="G30" t="s">
        <v>310</v>
      </c>
      <c r="H30" t="s">
        <v>311</v>
      </c>
      <c r="I30" t="s">
        <v>64</v>
      </c>
      <c r="J30" t="s">
        <v>312</v>
      </c>
      <c r="K30">
        <v>2016</v>
      </c>
      <c r="L30" s="15" t="s">
        <v>66</v>
      </c>
      <c r="M30" t="s">
        <v>67</v>
      </c>
      <c r="N30" t="s">
        <v>68</v>
      </c>
      <c r="O30" t="s">
        <v>109</v>
      </c>
      <c r="P30" t="s">
        <v>313</v>
      </c>
      <c r="Q30" t="s">
        <v>314</v>
      </c>
      <c r="R30" t="s">
        <v>86</v>
      </c>
      <c r="S30" t="s">
        <v>315</v>
      </c>
      <c r="T30" t="s">
        <v>184</v>
      </c>
      <c r="U30" t="s">
        <v>76</v>
      </c>
      <c r="V30" t="s">
        <v>76</v>
      </c>
      <c r="W30" t="s">
        <v>76</v>
      </c>
      <c r="X30" t="s">
        <v>76</v>
      </c>
      <c r="Y30" t="s">
        <v>76</v>
      </c>
      <c r="Z30" t="s">
        <v>76</v>
      </c>
      <c r="AA30" t="s">
        <v>76</v>
      </c>
    </row>
    <row r="31" spans="1:27" x14ac:dyDescent="0.2">
      <c r="A31" t="b">
        <v>1</v>
      </c>
      <c r="B31" t="s">
        <v>316</v>
      </c>
      <c r="C31" t="s">
        <v>317</v>
      </c>
      <c r="D31">
        <v>2012</v>
      </c>
      <c r="E31" s="14" t="s">
        <v>318</v>
      </c>
      <c r="F31" t="s">
        <v>319</v>
      </c>
      <c r="G31" t="s">
        <v>320</v>
      </c>
      <c r="H31" t="s">
        <v>63</v>
      </c>
      <c r="I31" t="s">
        <v>64</v>
      </c>
      <c r="J31" t="s">
        <v>321</v>
      </c>
      <c r="K31">
        <v>2008</v>
      </c>
      <c r="L31" s="15" t="s">
        <v>66</v>
      </c>
      <c r="M31" t="s">
        <v>97</v>
      </c>
      <c r="N31" t="s">
        <v>82</v>
      </c>
      <c r="O31" t="s">
        <v>322</v>
      </c>
      <c r="P31" t="s">
        <v>323</v>
      </c>
      <c r="Q31" t="s">
        <v>324</v>
      </c>
      <c r="R31" t="s">
        <v>86</v>
      </c>
      <c r="S31" t="s">
        <v>325</v>
      </c>
      <c r="T31" t="s">
        <v>184</v>
      </c>
      <c r="U31" t="s">
        <v>73</v>
      </c>
      <c r="V31" t="s">
        <v>326</v>
      </c>
      <c r="W31" t="s">
        <v>327</v>
      </c>
      <c r="X31" t="s">
        <v>76</v>
      </c>
      <c r="Y31" t="s">
        <v>76</v>
      </c>
      <c r="Z31" t="s">
        <v>76</v>
      </c>
      <c r="AA31" t="s">
        <v>76</v>
      </c>
    </row>
    <row r="32" spans="1:27" x14ac:dyDescent="0.2">
      <c r="A32" t="b">
        <v>1</v>
      </c>
      <c r="B32" t="s">
        <v>328</v>
      </c>
      <c r="C32" t="s">
        <v>329</v>
      </c>
      <c r="D32">
        <v>2005</v>
      </c>
      <c r="E32" s="14" t="s">
        <v>330</v>
      </c>
      <c r="F32" t="s">
        <v>331</v>
      </c>
      <c r="G32" t="s">
        <v>332</v>
      </c>
      <c r="H32" t="s">
        <v>333</v>
      </c>
      <c r="I32" t="s">
        <v>94</v>
      </c>
      <c r="J32" t="s">
        <v>334</v>
      </c>
      <c r="K32">
        <v>1999</v>
      </c>
      <c r="L32" s="15" t="s">
        <v>66</v>
      </c>
      <c r="M32" t="s">
        <v>67</v>
      </c>
      <c r="N32" t="s">
        <v>142</v>
      </c>
      <c r="O32" t="s">
        <v>181</v>
      </c>
      <c r="P32" t="s">
        <v>335</v>
      </c>
      <c r="Q32" t="s">
        <v>336</v>
      </c>
      <c r="R32" t="s">
        <v>86</v>
      </c>
      <c r="S32" t="s">
        <v>288</v>
      </c>
      <c r="T32" t="s">
        <v>64</v>
      </c>
      <c r="U32" t="s">
        <v>337</v>
      </c>
      <c r="V32" t="s">
        <v>153</v>
      </c>
      <c r="W32" t="s">
        <v>338</v>
      </c>
      <c r="X32">
        <v>0.97</v>
      </c>
      <c r="Y32">
        <v>0.97</v>
      </c>
      <c r="Z32" t="s">
        <v>196</v>
      </c>
    </row>
    <row r="33" spans="1:27" x14ac:dyDescent="0.2">
      <c r="A33" t="b">
        <v>1</v>
      </c>
      <c r="B33" t="s">
        <v>339</v>
      </c>
      <c r="C33" t="s">
        <v>340</v>
      </c>
      <c r="D33">
        <v>2020</v>
      </c>
      <c r="E33" s="14" t="s">
        <v>341</v>
      </c>
      <c r="F33" t="s">
        <v>61</v>
      </c>
      <c r="G33" t="s">
        <v>62</v>
      </c>
      <c r="H33" t="s">
        <v>63</v>
      </c>
      <c r="I33" t="s">
        <v>64</v>
      </c>
      <c r="J33" t="s">
        <v>342</v>
      </c>
      <c r="K33">
        <v>2016</v>
      </c>
      <c r="L33" s="15" t="s">
        <v>66</v>
      </c>
      <c r="M33" t="s">
        <v>67</v>
      </c>
      <c r="N33" t="s">
        <v>216</v>
      </c>
      <c r="O33" t="s">
        <v>98</v>
      </c>
      <c r="P33" t="s">
        <v>343</v>
      </c>
      <c r="Q33" t="s">
        <v>344</v>
      </c>
      <c r="R33" t="s">
        <v>86</v>
      </c>
      <c r="S33" t="s">
        <v>345</v>
      </c>
      <c r="T33" t="s">
        <v>64</v>
      </c>
      <c r="U33" t="s">
        <v>346</v>
      </c>
      <c r="V33" t="s">
        <v>74</v>
      </c>
      <c r="W33" t="s">
        <v>347</v>
      </c>
      <c r="X33" t="s">
        <v>76</v>
      </c>
      <c r="Y33" t="s">
        <v>76</v>
      </c>
      <c r="Z33" t="s">
        <v>196</v>
      </c>
      <c r="AA33" t="s">
        <v>76</v>
      </c>
    </row>
    <row r="34" spans="1:27" x14ac:dyDescent="0.2">
      <c r="A34" t="b">
        <v>1</v>
      </c>
      <c r="B34" t="s">
        <v>348</v>
      </c>
      <c r="C34" t="s">
        <v>349</v>
      </c>
      <c r="D34">
        <v>2012</v>
      </c>
      <c r="E34" s="14" t="s">
        <v>350</v>
      </c>
      <c r="F34" t="s">
        <v>117</v>
      </c>
      <c r="G34" t="s">
        <v>118</v>
      </c>
      <c r="H34" t="s">
        <v>119</v>
      </c>
      <c r="I34" t="s">
        <v>64</v>
      </c>
      <c r="J34" t="s">
        <v>351</v>
      </c>
      <c r="K34">
        <v>2004</v>
      </c>
      <c r="L34" s="15" t="s">
        <v>66</v>
      </c>
      <c r="M34" t="s">
        <v>67</v>
      </c>
      <c r="N34" t="s">
        <v>142</v>
      </c>
      <c r="O34" t="s">
        <v>69</v>
      </c>
      <c r="P34" t="s">
        <v>352</v>
      </c>
      <c r="Q34" t="s">
        <v>353</v>
      </c>
      <c r="R34" t="s">
        <v>64</v>
      </c>
      <c r="S34" t="s">
        <v>352</v>
      </c>
      <c r="T34" t="s">
        <v>64</v>
      </c>
      <c r="U34" t="s">
        <v>73</v>
      </c>
      <c r="V34" t="s">
        <v>354</v>
      </c>
      <c r="W34" t="s">
        <v>76</v>
      </c>
      <c r="X34" t="s">
        <v>76</v>
      </c>
      <c r="Y34" t="s">
        <v>76</v>
      </c>
      <c r="Z34" t="s">
        <v>76</v>
      </c>
      <c r="AA34" t="s">
        <v>76</v>
      </c>
    </row>
    <row r="35" spans="1:27" x14ac:dyDescent="0.2">
      <c r="A35" t="b">
        <v>1</v>
      </c>
      <c r="B35" t="s">
        <v>355</v>
      </c>
      <c r="C35" t="s">
        <v>356</v>
      </c>
      <c r="D35">
        <v>2016</v>
      </c>
      <c r="E35" s="14" t="s">
        <v>357</v>
      </c>
      <c r="F35" t="s">
        <v>358</v>
      </c>
      <c r="G35" t="s">
        <v>359</v>
      </c>
      <c r="H35" t="s">
        <v>63</v>
      </c>
      <c r="I35" t="s">
        <v>64</v>
      </c>
      <c r="J35" t="s">
        <v>360</v>
      </c>
      <c r="K35">
        <v>2012</v>
      </c>
      <c r="L35" s="15" t="s">
        <v>66</v>
      </c>
      <c r="M35" t="s">
        <v>67</v>
      </c>
      <c r="N35" t="s">
        <v>361</v>
      </c>
      <c r="O35" t="s">
        <v>301</v>
      </c>
      <c r="P35" t="s">
        <v>362</v>
      </c>
      <c r="Q35" t="s">
        <v>363</v>
      </c>
      <c r="R35" t="s">
        <v>86</v>
      </c>
      <c r="S35" t="s">
        <v>364</v>
      </c>
      <c r="T35" t="s">
        <v>64</v>
      </c>
      <c r="U35" t="s">
        <v>76</v>
      </c>
      <c r="V35" t="s">
        <v>365</v>
      </c>
      <c r="W35" t="s">
        <v>76</v>
      </c>
      <c r="X35" t="s">
        <v>76</v>
      </c>
      <c r="Y35" t="s">
        <v>76</v>
      </c>
      <c r="Z35" t="s">
        <v>76</v>
      </c>
      <c r="AA35" t="s">
        <v>76</v>
      </c>
    </row>
    <row r="36" spans="1:27" x14ac:dyDescent="0.2">
      <c r="A36" t="b">
        <v>1</v>
      </c>
      <c r="B36" t="s">
        <v>366</v>
      </c>
      <c r="C36" t="s">
        <v>367</v>
      </c>
      <c r="D36">
        <v>2020</v>
      </c>
      <c r="E36" s="14" t="s">
        <v>368</v>
      </c>
      <c r="F36" t="s">
        <v>234</v>
      </c>
      <c r="G36" t="s">
        <v>76</v>
      </c>
      <c r="H36" t="s">
        <v>76</v>
      </c>
      <c r="I36" t="s">
        <v>64</v>
      </c>
      <c r="J36" t="s">
        <v>369</v>
      </c>
      <c r="K36">
        <v>2016</v>
      </c>
      <c r="L36" s="15" t="s">
        <v>66</v>
      </c>
      <c r="M36" t="s">
        <v>67</v>
      </c>
      <c r="N36" t="s">
        <v>68</v>
      </c>
      <c r="O36" t="s">
        <v>286</v>
      </c>
      <c r="P36" t="s">
        <v>370</v>
      </c>
      <c r="Q36" t="s">
        <v>76</v>
      </c>
      <c r="R36" t="s">
        <v>64</v>
      </c>
      <c r="S36" t="s">
        <v>76</v>
      </c>
      <c r="T36" t="s">
        <v>304</v>
      </c>
      <c r="U36" t="s">
        <v>208</v>
      </c>
      <c r="V36" t="s">
        <v>74</v>
      </c>
      <c r="W36" t="s">
        <v>76</v>
      </c>
      <c r="X36" t="s">
        <v>76</v>
      </c>
      <c r="Y36" t="s">
        <v>76</v>
      </c>
      <c r="Z36" t="s">
        <v>76</v>
      </c>
      <c r="AA36" t="s">
        <v>76</v>
      </c>
    </row>
    <row r="37" spans="1:27" x14ac:dyDescent="0.2">
      <c r="A37" t="b">
        <v>1</v>
      </c>
      <c r="B37" t="s">
        <v>371</v>
      </c>
      <c r="C37" t="s">
        <v>372</v>
      </c>
      <c r="D37">
        <v>2016</v>
      </c>
      <c r="E37" s="14" t="s">
        <v>373</v>
      </c>
      <c r="F37" t="s">
        <v>234</v>
      </c>
      <c r="G37" t="s">
        <v>76</v>
      </c>
      <c r="H37" t="s">
        <v>76</v>
      </c>
      <c r="I37" t="s">
        <v>64</v>
      </c>
      <c r="J37" t="s">
        <v>374</v>
      </c>
      <c r="K37">
        <v>2014</v>
      </c>
      <c r="L37" s="15" t="s">
        <v>66</v>
      </c>
      <c r="M37" t="s">
        <v>67</v>
      </c>
      <c r="N37" t="s">
        <v>68</v>
      </c>
      <c r="O37" t="s">
        <v>109</v>
      </c>
      <c r="P37" t="s">
        <v>375</v>
      </c>
      <c r="Q37" t="s">
        <v>376</v>
      </c>
      <c r="R37" t="s">
        <v>86</v>
      </c>
      <c r="S37" t="s">
        <v>377</v>
      </c>
      <c r="T37" t="s">
        <v>64</v>
      </c>
      <c r="U37" t="s">
        <v>76</v>
      </c>
      <c r="V37" t="s">
        <v>76</v>
      </c>
      <c r="W37" t="s">
        <v>76</v>
      </c>
      <c r="X37" t="s">
        <v>76</v>
      </c>
      <c r="Y37" t="s">
        <v>76</v>
      </c>
      <c r="Z37" t="s">
        <v>76</v>
      </c>
      <c r="AA37" t="s">
        <v>76</v>
      </c>
    </row>
    <row r="38" spans="1:27" x14ac:dyDescent="0.2">
      <c r="A38" t="b">
        <v>1</v>
      </c>
      <c r="B38" t="s">
        <v>378</v>
      </c>
      <c r="C38" t="s">
        <v>379</v>
      </c>
      <c r="D38">
        <v>2020</v>
      </c>
      <c r="E38" s="14" t="s">
        <v>380</v>
      </c>
      <c r="F38" t="s">
        <v>117</v>
      </c>
      <c r="G38" t="s">
        <v>118</v>
      </c>
      <c r="H38" t="s">
        <v>381</v>
      </c>
      <c r="I38" t="s">
        <v>64</v>
      </c>
      <c r="J38" t="s">
        <v>382</v>
      </c>
      <c r="K38">
        <v>2006</v>
      </c>
      <c r="L38" s="15" t="s">
        <v>66</v>
      </c>
      <c r="M38" t="s">
        <v>67</v>
      </c>
      <c r="N38" t="s">
        <v>142</v>
      </c>
      <c r="O38" t="s">
        <v>76</v>
      </c>
      <c r="P38" t="s">
        <v>383</v>
      </c>
      <c r="Q38" t="s">
        <v>384</v>
      </c>
      <c r="R38" t="s">
        <v>86</v>
      </c>
      <c r="S38" t="s">
        <v>385</v>
      </c>
      <c r="T38" t="s">
        <v>64</v>
      </c>
      <c r="U38" t="s">
        <v>76</v>
      </c>
      <c r="V38" t="s">
        <v>76</v>
      </c>
      <c r="W38" t="s">
        <v>76</v>
      </c>
      <c r="X38" t="s">
        <v>76</v>
      </c>
      <c r="Y38" t="s">
        <v>76</v>
      </c>
      <c r="Z38" t="s">
        <v>76</v>
      </c>
      <c r="AA38" t="s">
        <v>76</v>
      </c>
    </row>
    <row r="39" spans="1:27" x14ac:dyDescent="0.2">
      <c r="A39" t="b">
        <v>1</v>
      </c>
      <c r="B39" t="s">
        <v>386</v>
      </c>
      <c r="C39" t="s">
        <v>387</v>
      </c>
      <c r="D39">
        <v>2016</v>
      </c>
      <c r="E39" s="14" t="s">
        <v>388</v>
      </c>
      <c r="F39" t="s">
        <v>389</v>
      </c>
      <c r="G39" t="s">
        <v>76</v>
      </c>
      <c r="H39" t="s">
        <v>76</v>
      </c>
      <c r="I39" t="s">
        <v>64</v>
      </c>
      <c r="J39" t="s">
        <v>390</v>
      </c>
      <c r="K39">
        <v>2010</v>
      </c>
      <c r="L39" s="15" t="s">
        <v>66</v>
      </c>
      <c r="M39" t="s">
        <v>67</v>
      </c>
      <c r="N39" t="s">
        <v>82</v>
      </c>
      <c r="O39" t="s">
        <v>76</v>
      </c>
      <c r="P39" t="s">
        <v>391</v>
      </c>
      <c r="Q39" t="s">
        <v>392</v>
      </c>
      <c r="R39" t="s">
        <v>86</v>
      </c>
      <c r="S39" t="s">
        <v>393</v>
      </c>
      <c r="T39" t="s">
        <v>64</v>
      </c>
      <c r="U39" t="s">
        <v>76</v>
      </c>
      <c r="V39" t="s">
        <v>76</v>
      </c>
      <c r="W39" t="s">
        <v>76</v>
      </c>
      <c r="X39" t="s">
        <v>76</v>
      </c>
      <c r="Y39" t="s">
        <v>76</v>
      </c>
      <c r="Z39" t="s">
        <v>76</v>
      </c>
      <c r="AA39" t="s">
        <v>76</v>
      </c>
    </row>
    <row r="40" spans="1:27" x14ac:dyDescent="0.2">
      <c r="A40" t="b">
        <v>1</v>
      </c>
      <c r="B40" t="s">
        <v>394</v>
      </c>
      <c r="C40" t="s">
        <v>395</v>
      </c>
      <c r="D40">
        <v>2001</v>
      </c>
      <c r="E40" s="14" t="s">
        <v>396</v>
      </c>
      <c r="F40" t="s">
        <v>397</v>
      </c>
      <c r="G40" t="s">
        <v>398</v>
      </c>
      <c r="H40" t="s">
        <v>399</v>
      </c>
      <c r="I40" t="s">
        <v>64</v>
      </c>
      <c r="J40" t="s">
        <v>400</v>
      </c>
      <c r="K40">
        <v>1998</v>
      </c>
      <c r="L40" s="15" t="s">
        <v>66</v>
      </c>
      <c r="M40" t="s">
        <v>67</v>
      </c>
      <c r="N40" t="s">
        <v>142</v>
      </c>
      <c r="O40" t="s">
        <v>76</v>
      </c>
      <c r="P40" t="s">
        <v>401</v>
      </c>
      <c r="Q40" t="s">
        <v>76</v>
      </c>
      <c r="R40" t="s">
        <v>86</v>
      </c>
      <c r="S40" t="s">
        <v>402</v>
      </c>
      <c r="T40" t="s">
        <v>64</v>
      </c>
      <c r="U40" t="s">
        <v>73</v>
      </c>
      <c r="V40" t="s">
        <v>74</v>
      </c>
      <c r="W40" t="s">
        <v>403</v>
      </c>
      <c r="X40" t="s">
        <v>76</v>
      </c>
      <c r="Y40" t="s">
        <v>76</v>
      </c>
      <c r="Z40" t="s">
        <v>196</v>
      </c>
      <c r="AA40" t="s">
        <v>76</v>
      </c>
    </row>
    <row r="41" spans="1:27" x14ac:dyDescent="0.2">
      <c r="A41" t="b">
        <v>1</v>
      </c>
      <c r="B41" t="s">
        <v>404</v>
      </c>
      <c r="C41" t="s">
        <v>405</v>
      </c>
      <c r="D41">
        <v>2001</v>
      </c>
      <c r="E41" s="14" t="s">
        <v>406</v>
      </c>
      <c r="F41" t="s">
        <v>407</v>
      </c>
      <c r="G41" t="s">
        <v>408</v>
      </c>
      <c r="H41" t="s">
        <v>409</v>
      </c>
      <c r="I41" t="s">
        <v>64</v>
      </c>
      <c r="J41" t="s">
        <v>410</v>
      </c>
      <c r="K41">
        <v>1999</v>
      </c>
      <c r="L41" s="15" t="s">
        <v>66</v>
      </c>
      <c r="M41" t="s">
        <v>67</v>
      </c>
      <c r="N41" t="s">
        <v>82</v>
      </c>
      <c r="O41" t="s">
        <v>286</v>
      </c>
      <c r="P41" t="s">
        <v>411</v>
      </c>
      <c r="Q41" t="s">
        <v>412</v>
      </c>
      <c r="R41" t="s">
        <v>86</v>
      </c>
      <c r="S41" t="s">
        <v>413</v>
      </c>
      <c r="T41" s="17" t="s">
        <v>64</v>
      </c>
      <c r="U41" t="s">
        <v>414</v>
      </c>
      <c r="V41" t="s">
        <v>175</v>
      </c>
      <c r="W41" t="s">
        <v>76</v>
      </c>
      <c r="X41" t="s">
        <v>76</v>
      </c>
      <c r="Y41" t="s">
        <v>76</v>
      </c>
      <c r="Z41" t="s">
        <v>76</v>
      </c>
      <c r="AA41" t="s">
        <v>76</v>
      </c>
    </row>
    <row r="42" spans="1:27" x14ac:dyDescent="0.2">
      <c r="A42" t="b">
        <v>1</v>
      </c>
      <c r="B42" t="s">
        <v>415</v>
      </c>
      <c r="C42" t="s">
        <v>416</v>
      </c>
      <c r="D42">
        <v>2016</v>
      </c>
      <c r="E42" s="14" t="s">
        <v>417</v>
      </c>
      <c r="F42" t="s">
        <v>418</v>
      </c>
      <c r="G42" t="s">
        <v>419</v>
      </c>
      <c r="H42" t="s">
        <v>420</v>
      </c>
      <c r="I42" t="s">
        <v>64</v>
      </c>
      <c r="J42" t="s">
        <v>421</v>
      </c>
      <c r="K42">
        <v>2003</v>
      </c>
      <c r="L42" s="15" t="s">
        <v>66</v>
      </c>
      <c r="M42" t="s">
        <v>67</v>
      </c>
      <c r="N42" t="s">
        <v>422</v>
      </c>
      <c r="O42" t="s">
        <v>121</v>
      </c>
      <c r="P42" s="18" t="s">
        <v>423</v>
      </c>
      <c r="Q42" s="18" t="s">
        <v>424</v>
      </c>
      <c r="R42" t="s">
        <v>86</v>
      </c>
      <c r="S42" t="s">
        <v>425</v>
      </c>
      <c r="T42" t="s">
        <v>64</v>
      </c>
      <c r="U42" t="s">
        <v>76</v>
      </c>
      <c r="V42" t="s">
        <v>76</v>
      </c>
      <c r="W42" t="s">
        <v>76</v>
      </c>
      <c r="X42" t="s">
        <v>76</v>
      </c>
      <c r="Y42" t="s">
        <v>76</v>
      </c>
      <c r="Z42" t="s">
        <v>76</v>
      </c>
      <c r="AA42" t="s">
        <v>76</v>
      </c>
    </row>
    <row r="43" spans="1:27" x14ac:dyDescent="0.2">
      <c r="A43" t="b">
        <v>1</v>
      </c>
      <c r="B43" t="s">
        <v>426</v>
      </c>
      <c r="C43" t="s">
        <v>329</v>
      </c>
      <c r="D43">
        <v>2017</v>
      </c>
      <c r="E43" s="14" t="s">
        <v>341</v>
      </c>
      <c r="F43" t="s">
        <v>331</v>
      </c>
      <c r="G43" t="s">
        <v>332</v>
      </c>
      <c r="H43" t="s">
        <v>427</v>
      </c>
      <c r="I43" t="s">
        <v>94</v>
      </c>
      <c r="J43" t="s">
        <v>428</v>
      </c>
      <c r="K43">
        <v>2008</v>
      </c>
      <c r="L43" s="15" t="s">
        <v>66</v>
      </c>
      <c r="M43" t="s">
        <v>67</v>
      </c>
      <c r="N43" t="s">
        <v>142</v>
      </c>
      <c r="O43" t="s">
        <v>429</v>
      </c>
      <c r="P43" s="19" t="s">
        <v>430</v>
      </c>
      <c r="Q43" t="s">
        <v>431</v>
      </c>
      <c r="R43" t="s">
        <v>86</v>
      </c>
      <c r="S43" t="s">
        <v>432</v>
      </c>
      <c r="T43" t="s">
        <v>64</v>
      </c>
      <c r="U43" t="s">
        <v>73</v>
      </c>
      <c r="V43" t="s">
        <v>433</v>
      </c>
      <c r="W43" t="s">
        <v>434</v>
      </c>
      <c r="X43" t="s">
        <v>435</v>
      </c>
      <c r="Y43" t="s">
        <v>436</v>
      </c>
      <c r="Z43" t="s">
        <v>76</v>
      </c>
      <c r="AA43" t="s">
        <v>76</v>
      </c>
    </row>
    <row r="44" spans="1:27" x14ac:dyDescent="0.2">
      <c r="A44" t="b">
        <v>1</v>
      </c>
      <c r="B44" t="s">
        <v>437</v>
      </c>
      <c r="C44" t="s">
        <v>438</v>
      </c>
      <c r="D44">
        <v>2000</v>
      </c>
      <c r="E44" s="14" t="s">
        <v>439</v>
      </c>
      <c r="F44" t="s">
        <v>61</v>
      </c>
      <c r="G44" t="s">
        <v>62</v>
      </c>
      <c r="H44" t="s">
        <v>440</v>
      </c>
      <c r="I44" t="s">
        <v>64</v>
      </c>
      <c r="J44" t="s">
        <v>441</v>
      </c>
      <c r="K44">
        <v>1994</v>
      </c>
      <c r="L44" s="15" t="s">
        <v>66</v>
      </c>
      <c r="M44" t="s">
        <v>67</v>
      </c>
      <c r="N44" t="s">
        <v>82</v>
      </c>
      <c r="O44" t="s">
        <v>121</v>
      </c>
      <c r="P44" s="18" t="s">
        <v>442</v>
      </c>
      <c r="Q44" t="s">
        <v>76</v>
      </c>
      <c r="R44" t="s">
        <v>86</v>
      </c>
      <c r="S44" t="s">
        <v>443</v>
      </c>
      <c r="T44" t="s">
        <v>304</v>
      </c>
      <c r="U44" t="s">
        <v>76</v>
      </c>
      <c r="V44" t="s">
        <v>444</v>
      </c>
      <c r="W44" t="s">
        <v>76</v>
      </c>
      <c r="X44" t="s">
        <v>76</v>
      </c>
      <c r="Y44" t="s">
        <v>76</v>
      </c>
      <c r="Z44" t="s">
        <v>76</v>
      </c>
      <c r="AA44" t="s">
        <v>76</v>
      </c>
    </row>
    <row r="45" spans="1:27" x14ac:dyDescent="0.2">
      <c r="A45" t="b">
        <v>1</v>
      </c>
      <c r="B45" t="s">
        <v>445</v>
      </c>
      <c r="C45" t="s">
        <v>446</v>
      </c>
      <c r="D45">
        <v>2018</v>
      </c>
      <c r="E45" s="14" t="s">
        <v>447</v>
      </c>
      <c r="F45" t="s">
        <v>61</v>
      </c>
      <c r="G45" t="s">
        <v>62</v>
      </c>
      <c r="H45" t="s">
        <v>448</v>
      </c>
      <c r="I45" t="s">
        <v>64</v>
      </c>
      <c r="J45" t="s">
        <v>449</v>
      </c>
      <c r="K45">
        <v>2004</v>
      </c>
      <c r="L45" s="15" t="s">
        <v>66</v>
      </c>
      <c r="M45" t="s">
        <v>67</v>
      </c>
      <c r="N45" t="s">
        <v>82</v>
      </c>
      <c r="O45" t="s">
        <v>450</v>
      </c>
      <c r="P45" s="19" t="s">
        <v>451</v>
      </c>
      <c r="Q45" s="19" t="s">
        <v>452</v>
      </c>
      <c r="R45" t="s">
        <v>86</v>
      </c>
      <c r="S45" t="s">
        <v>453</v>
      </c>
      <c r="T45" t="s">
        <v>124</v>
      </c>
      <c r="U45" t="s">
        <v>76</v>
      </c>
      <c r="V45" t="s">
        <v>76</v>
      </c>
      <c r="W45" t="s">
        <v>76</v>
      </c>
      <c r="X45" t="s">
        <v>76</v>
      </c>
      <c r="Y45" t="s">
        <v>76</v>
      </c>
      <c r="Z45" t="s">
        <v>76</v>
      </c>
      <c r="AA45" t="s">
        <v>76</v>
      </c>
    </row>
    <row r="46" spans="1:27" x14ac:dyDescent="0.2">
      <c r="A46" t="b">
        <v>1</v>
      </c>
      <c r="B46" t="s">
        <v>454</v>
      </c>
      <c r="C46" t="s">
        <v>455</v>
      </c>
      <c r="D46">
        <v>2009</v>
      </c>
      <c r="E46" s="14" t="s">
        <v>456</v>
      </c>
      <c r="F46" t="s">
        <v>407</v>
      </c>
      <c r="G46" t="s">
        <v>408</v>
      </c>
      <c r="H46" t="s">
        <v>63</v>
      </c>
      <c r="I46" t="s">
        <v>64</v>
      </c>
      <c r="J46" t="s">
        <v>457</v>
      </c>
      <c r="K46">
        <v>2003</v>
      </c>
      <c r="L46" s="15" t="s">
        <v>66</v>
      </c>
      <c r="M46" t="s">
        <v>67</v>
      </c>
      <c r="N46" t="s">
        <v>82</v>
      </c>
      <c r="O46" t="s">
        <v>76</v>
      </c>
      <c r="P46" s="19" t="s">
        <v>458</v>
      </c>
      <c r="Q46" s="19" t="s">
        <v>459</v>
      </c>
      <c r="R46" t="s">
        <v>86</v>
      </c>
      <c r="S46" t="s">
        <v>460</v>
      </c>
      <c r="T46" t="s">
        <v>64</v>
      </c>
      <c r="U46" t="s">
        <v>461</v>
      </c>
      <c r="V46" t="s">
        <v>462</v>
      </c>
      <c r="W46" t="s">
        <v>76</v>
      </c>
      <c r="X46" t="s">
        <v>76</v>
      </c>
      <c r="Y46" t="s">
        <v>76</v>
      </c>
      <c r="Z46" t="s">
        <v>76</v>
      </c>
      <c r="AA46" t="s">
        <v>76</v>
      </c>
    </row>
    <row r="47" spans="1:27" x14ac:dyDescent="0.2">
      <c r="A47" t="b">
        <v>1</v>
      </c>
      <c r="B47" t="s">
        <v>463</v>
      </c>
      <c r="C47" t="s">
        <v>464</v>
      </c>
      <c r="D47">
        <v>1998</v>
      </c>
      <c r="E47" s="14" t="s">
        <v>465</v>
      </c>
      <c r="F47" t="s">
        <v>466</v>
      </c>
      <c r="G47" t="s">
        <v>76</v>
      </c>
      <c r="H47" t="s">
        <v>76</v>
      </c>
      <c r="I47" t="s">
        <v>64</v>
      </c>
      <c r="J47" t="s">
        <v>467</v>
      </c>
      <c r="K47">
        <v>1997</v>
      </c>
      <c r="L47" s="15" t="s">
        <v>66</v>
      </c>
      <c r="M47" t="s">
        <v>67</v>
      </c>
      <c r="N47" t="s">
        <v>68</v>
      </c>
      <c r="O47" t="s">
        <v>322</v>
      </c>
      <c r="P47" s="18" t="s">
        <v>468</v>
      </c>
      <c r="Q47" s="18" t="s">
        <v>469</v>
      </c>
      <c r="R47" t="s">
        <v>86</v>
      </c>
      <c r="S47" t="s">
        <v>470</v>
      </c>
      <c r="T47" t="s">
        <v>184</v>
      </c>
      <c r="U47" t="s">
        <v>76</v>
      </c>
      <c r="V47" t="s">
        <v>471</v>
      </c>
      <c r="W47" t="s">
        <v>76</v>
      </c>
      <c r="X47" t="s">
        <v>76</v>
      </c>
      <c r="Y47" t="s">
        <v>76</v>
      </c>
      <c r="Z47" t="s">
        <v>76</v>
      </c>
      <c r="AA47" t="s">
        <v>76</v>
      </c>
    </row>
    <row r="48" spans="1:27" x14ac:dyDescent="0.2">
      <c r="A48" t="b">
        <v>1</v>
      </c>
      <c r="B48" t="s">
        <v>472</v>
      </c>
      <c r="C48" t="s">
        <v>473</v>
      </c>
      <c r="D48">
        <v>2017</v>
      </c>
      <c r="E48" s="14" t="s">
        <v>474</v>
      </c>
      <c r="F48" t="s">
        <v>212</v>
      </c>
      <c r="G48" t="s">
        <v>213</v>
      </c>
      <c r="H48" t="s">
        <v>475</v>
      </c>
      <c r="I48" t="s">
        <v>64</v>
      </c>
      <c r="J48" t="s">
        <v>476</v>
      </c>
      <c r="K48">
        <v>2012</v>
      </c>
      <c r="L48" s="15" t="s">
        <v>66</v>
      </c>
      <c r="M48" t="s">
        <v>67</v>
      </c>
      <c r="N48" t="s">
        <v>361</v>
      </c>
      <c r="O48" t="s">
        <v>76</v>
      </c>
      <c r="P48" s="20" t="s">
        <v>477</v>
      </c>
      <c r="Q48" s="20" t="s">
        <v>478</v>
      </c>
      <c r="R48" t="s">
        <v>86</v>
      </c>
      <c r="S48" t="s">
        <v>479</v>
      </c>
      <c r="T48" t="s">
        <v>64</v>
      </c>
      <c r="U48" t="s">
        <v>76</v>
      </c>
      <c r="V48" t="s">
        <v>74</v>
      </c>
      <c r="W48" t="s">
        <v>76</v>
      </c>
      <c r="X48" t="s">
        <v>76</v>
      </c>
      <c r="Y48" t="s">
        <v>76</v>
      </c>
      <c r="Z48" t="s">
        <v>76</v>
      </c>
      <c r="AA48" t="s">
        <v>76</v>
      </c>
    </row>
    <row r="49" spans="1:27" x14ac:dyDescent="0.2">
      <c r="A49" t="b">
        <v>1</v>
      </c>
      <c r="B49" t="s">
        <v>480</v>
      </c>
      <c r="C49" t="s">
        <v>481</v>
      </c>
      <c r="D49">
        <v>2019</v>
      </c>
      <c r="E49" s="14" t="s">
        <v>482</v>
      </c>
      <c r="F49" t="s">
        <v>309</v>
      </c>
      <c r="G49" t="s">
        <v>310</v>
      </c>
      <c r="H49" t="s">
        <v>483</v>
      </c>
      <c r="I49" t="s">
        <v>64</v>
      </c>
      <c r="J49" t="s">
        <v>484</v>
      </c>
      <c r="K49">
        <v>2004</v>
      </c>
      <c r="L49" s="15" t="s">
        <v>66</v>
      </c>
      <c r="M49" t="s">
        <v>67</v>
      </c>
      <c r="N49" t="s">
        <v>82</v>
      </c>
      <c r="O49" t="s">
        <v>485</v>
      </c>
      <c r="P49" s="18" t="s">
        <v>486</v>
      </c>
      <c r="Q49" s="18" t="s">
        <v>487</v>
      </c>
      <c r="R49" t="s">
        <v>86</v>
      </c>
      <c r="S49" t="s">
        <v>488</v>
      </c>
      <c r="T49" t="s">
        <v>184</v>
      </c>
      <c r="U49" t="s">
        <v>76</v>
      </c>
      <c r="V49" t="s">
        <v>76</v>
      </c>
      <c r="W49" t="s">
        <v>76</v>
      </c>
      <c r="X49" t="s">
        <v>76</v>
      </c>
      <c r="Y49" t="s">
        <v>76</v>
      </c>
      <c r="Z49" t="s">
        <v>76</v>
      </c>
      <c r="AA49" t="s">
        <v>76</v>
      </c>
    </row>
    <row r="50" spans="1:27" x14ac:dyDescent="0.2">
      <c r="A50" t="b">
        <v>1</v>
      </c>
      <c r="B50" t="s">
        <v>489</v>
      </c>
      <c r="C50" t="s">
        <v>490</v>
      </c>
      <c r="D50">
        <v>2014</v>
      </c>
      <c r="E50" s="14" t="s">
        <v>491</v>
      </c>
      <c r="F50" t="s">
        <v>492</v>
      </c>
      <c r="G50" t="s">
        <v>493</v>
      </c>
      <c r="H50" t="s">
        <v>494</v>
      </c>
      <c r="I50" t="s">
        <v>64</v>
      </c>
      <c r="J50" t="s">
        <v>495</v>
      </c>
      <c r="K50">
        <v>2009</v>
      </c>
      <c r="L50" s="15" t="s">
        <v>96</v>
      </c>
      <c r="M50" t="s">
        <v>97</v>
      </c>
      <c r="N50" t="s">
        <v>68</v>
      </c>
      <c r="O50" t="s">
        <v>98</v>
      </c>
      <c r="P50" s="21" t="s">
        <v>496</v>
      </c>
      <c r="Q50" t="s">
        <v>497</v>
      </c>
      <c r="R50" t="s">
        <v>64</v>
      </c>
      <c r="S50" t="s">
        <v>498</v>
      </c>
      <c r="T50" t="s">
        <v>499</v>
      </c>
      <c r="U50" t="s">
        <v>113</v>
      </c>
      <c r="V50" t="s">
        <v>500</v>
      </c>
      <c r="W50" t="s">
        <v>501</v>
      </c>
      <c r="X50" t="s">
        <v>76</v>
      </c>
      <c r="Y50" t="s">
        <v>76</v>
      </c>
      <c r="Z50" t="s">
        <v>77</v>
      </c>
      <c r="AA50" t="s">
        <v>76</v>
      </c>
    </row>
    <row r="51" spans="1:27" x14ac:dyDescent="0.2">
      <c r="A51" t="b">
        <v>1</v>
      </c>
      <c r="B51" t="s">
        <v>502</v>
      </c>
      <c r="C51" s="19" t="s">
        <v>503</v>
      </c>
      <c r="D51">
        <v>2004</v>
      </c>
      <c r="E51" s="14" t="s">
        <v>504</v>
      </c>
      <c r="F51" t="s">
        <v>201</v>
      </c>
      <c r="G51" t="s">
        <v>202</v>
      </c>
      <c r="H51" t="s">
        <v>63</v>
      </c>
      <c r="I51" t="s">
        <v>64</v>
      </c>
      <c r="J51" t="s">
        <v>505</v>
      </c>
      <c r="K51">
        <v>2000</v>
      </c>
      <c r="L51" s="15" t="s">
        <v>66</v>
      </c>
      <c r="M51" t="s">
        <v>67</v>
      </c>
      <c r="N51" t="s">
        <v>361</v>
      </c>
      <c r="O51" t="s">
        <v>506</v>
      </c>
      <c r="P51" s="22" t="s">
        <v>507</v>
      </c>
      <c r="Q51" t="s">
        <v>76</v>
      </c>
      <c r="R51" t="s">
        <v>86</v>
      </c>
      <c r="S51" t="s">
        <v>508</v>
      </c>
      <c r="T51" t="s">
        <v>304</v>
      </c>
      <c r="U51" t="s">
        <v>73</v>
      </c>
      <c r="V51" t="s">
        <v>164</v>
      </c>
      <c r="W51" t="s">
        <v>76</v>
      </c>
      <c r="X51" t="s">
        <v>76</v>
      </c>
      <c r="Y51" t="s">
        <v>76</v>
      </c>
      <c r="Z51" t="s">
        <v>76</v>
      </c>
      <c r="AA51" t="s">
        <v>76</v>
      </c>
    </row>
    <row r="52" spans="1:27" x14ac:dyDescent="0.2">
      <c r="A52" t="b">
        <v>1</v>
      </c>
      <c r="B52" s="19" t="s">
        <v>509</v>
      </c>
      <c r="C52" s="19" t="s">
        <v>510</v>
      </c>
      <c r="D52" s="19">
        <v>2021</v>
      </c>
      <c r="E52" s="24" t="s">
        <v>511</v>
      </c>
      <c r="F52" s="19" t="s">
        <v>512</v>
      </c>
      <c r="G52" t="s">
        <v>513</v>
      </c>
      <c r="H52" s="19" t="s">
        <v>63</v>
      </c>
      <c r="I52" t="s">
        <v>64</v>
      </c>
      <c r="J52" t="s">
        <v>95</v>
      </c>
      <c r="K52">
        <v>2017</v>
      </c>
      <c r="L52" s="15" t="s">
        <v>66</v>
      </c>
      <c r="M52" t="s">
        <v>67</v>
      </c>
      <c r="N52" t="s">
        <v>68</v>
      </c>
      <c r="O52" t="s">
        <v>76</v>
      </c>
      <c r="P52" t="s">
        <v>76</v>
      </c>
      <c r="Q52" t="s">
        <v>76</v>
      </c>
      <c r="R52" t="s">
        <v>86</v>
      </c>
      <c r="S52" t="s">
        <v>514</v>
      </c>
      <c r="T52" t="s">
        <v>304</v>
      </c>
      <c r="U52" t="s">
        <v>76</v>
      </c>
      <c r="V52" t="s">
        <v>76</v>
      </c>
      <c r="W52" t="s">
        <v>76</v>
      </c>
      <c r="X52" t="s">
        <v>76</v>
      </c>
      <c r="Y52" t="s">
        <v>76</v>
      </c>
      <c r="Z52" t="s">
        <v>76</v>
      </c>
      <c r="AA52" t="s">
        <v>76</v>
      </c>
    </row>
    <row r="53" spans="1:27" x14ac:dyDescent="0.2">
      <c r="A53" t="b">
        <v>1</v>
      </c>
      <c r="B53" s="19" t="s">
        <v>515</v>
      </c>
      <c r="C53" t="s">
        <v>516</v>
      </c>
      <c r="D53">
        <v>2021</v>
      </c>
      <c r="E53" s="14" t="s">
        <v>517</v>
      </c>
      <c r="F53" s="19" t="s">
        <v>61</v>
      </c>
      <c r="G53" t="s">
        <v>62</v>
      </c>
      <c r="H53" s="19" t="s">
        <v>63</v>
      </c>
      <c r="I53" t="s">
        <v>64</v>
      </c>
      <c r="J53" t="s">
        <v>518</v>
      </c>
      <c r="K53">
        <v>2014</v>
      </c>
      <c r="L53" s="15" t="s">
        <v>66</v>
      </c>
      <c r="M53" t="s">
        <v>67</v>
      </c>
      <c r="N53" t="s">
        <v>68</v>
      </c>
      <c r="O53" t="s">
        <v>76</v>
      </c>
      <c r="P53" t="s">
        <v>519</v>
      </c>
      <c r="Q53" t="s">
        <v>520</v>
      </c>
      <c r="R53" t="s">
        <v>86</v>
      </c>
      <c r="S53" t="s">
        <v>521</v>
      </c>
      <c r="T53" t="s">
        <v>184</v>
      </c>
      <c r="U53" t="s">
        <v>76</v>
      </c>
      <c r="V53" t="s">
        <v>76</v>
      </c>
      <c r="W53" t="s">
        <v>76</v>
      </c>
      <c r="X53" t="s">
        <v>76</v>
      </c>
      <c r="Y53" t="s">
        <v>76</v>
      </c>
      <c r="Z53" t="s">
        <v>76</v>
      </c>
      <c r="AA53" t="s">
        <v>76</v>
      </c>
    </row>
    <row r="54" spans="1:27" x14ac:dyDescent="0.2">
      <c r="A54" t="b">
        <v>1</v>
      </c>
      <c r="B54" t="s">
        <v>522</v>
      </c>
      <c r="C54" t="s">
        <v>523</v>
      </c>
      <c r="D54" t="s">
        <v>524</v>
      </c>
      <c r="E54" s="14" t="s">
        <v>76</v>
      </c>
      <c r="F54" t="s">
        <v>61</v>
      </c>
      <c r="G54" t="s">
        <v>62</v>
      </c>
      <c r="H54" t="s">
        <v>525</v>
      </c>
      <c r="I54" t="s">
        <v>94</v>
      </c>
      <c r="J54" t="s">
        <v>526</v>
      </c>
      <c r="K54">
        <v>2016</v>
      </c>
      <c r="L54" s="15" t="s">
        <v>66</v>
      </c>
      <c r="M54" t="s">
        <v>67</v>
      </c>
      <c r="N54" t="s">
        <v>216</v>
      </c>
      <c r="O54" t="s">
        <v>98</v>
      </c>
      <c r="P54" t="s">
        <v>527</v>
      </c>
      <c r="R54" t="s">
        <v>86</v>
      </c>
      <c r="S54" t="s">
        <v>527</v>
      </c>
      <c r="T54" t="s">
        <v>64</v>
      </c>
      <c r="U54" t="s">
        <v>113</v>
      </c>
      <c r="V54" t="s">
        <v>528</v>
      </c>
      <c r="W54" t="s">
        <v>76</v>
      </c>
      <c r="X54" t="s">
        <v>76</v>
      </c>
      <c r="Y54" t="s">
        <v>76</v>
      </c>
      <c r="Z54" t="s">
        <v>76</v>
      </c>
      <c r="AA54" t="s">
        <v>76</v>
      </c>
    </row>
    <row r="55" spans="1:27" x14ac:dyDescent="0.2">
      <c r="A55" t="b">
        <v>1</v>
      </c>
      <c r="B55" t="s">
        <v>529</v>
      </c>
      <c r="C55" t="s">
        <v>530</v>
      </c>
      <c r="D55" t="s">
        <v>524</v>
      </c>
      <c r="E55" s="14" t="s">
        <v>76</v>
      </c>
      <c r="F55" t="s">
        <v>531</v>
      </c>
      <c r="G55" t="s">
        <v>532</v>
      </c>
      <c r="H55" s="19" t="s">
        <v>533</v>
      </c>
      <c r="I55" t="s">
        <v>94</v>
      </c>
      <c r="J55" t="s">
        <v>534</v>
      </c>
      <c r="K55">
        <v>2014</v>
      </c>
      <c r="L55" s="15" t="s">
        <v>66</v>
      </c>
      <c r="M55" t="s">
        <v>67</v>
      </c>
      <c r="N55" t="s">
        <v>216</v>
      </c>
      <c r="O55" t="s">
        <v>98</v>
      </c>
      <c r="P55" t="s">
        <v>535</v>
      </c>
      <c r="Q55" t="s">
        <v>536</v>
      </c>
      <c r="R55" t="s">
        <v>537</v>
      </c>
      <c r="S55" t="s">
        <v>538</v>
      </c>
      <c r="T55" t="s">
        <v>64</v>
      </c>
      <c r="U55" t="s">
        <v>113</v>
      </c>
      <c r="V55" t="s">
        <v>539</v>
      </c>
      <c r="X55" t="s">
        <v>76</v>
      </c>
      <c r="Y55" t="s">
        <v>76</v>
      </c>
      <c r="Z55" t="s">
        <v>76</v>
      </c>
      <c r="AA55" t="s">
        <v>76</v>
      </c>
    </row>
    <row r="56" spans="1:27" x14ac:dyDescent="0.2">
      <c r="A56" t="b">
        <v>1</v>
      </c>
      <c r="B56" t="s">
        <v>540</v>
      </c>
      <c r="C56" t="s">
        <v>541</v>
      </c>
      <c r="D56" t="s">
        <v>524</v>
      </c>
      <c r="E56" s="14" t="s">
        <v>76</v>
      </c>
      <c r="F56" t="s">
        <v>273</v>
      </c>
      <c r="G56" t="s">
        <v>274</v>
      </c>
      <c r="H56" t="s">
        <v>542</v>
      </c>
      <c r="I56" t="s">
        <v>94</v>
      </c>
      <c r="J56" t="s">
        <v>543</v>
      </c>
      <c r="K56">
        <v>2015</v>
      </c>
      <c r="L56" s="15" t="s">
        <v>96</v>
      </c>
      <c r="M56" t="s">
        <v>97</v>
      </c>
      <c r="N56" t="s">
        <v>216</v>
      </c>
      <c r="O56" t="s">
        <v>98</v>
      </c>
      <c r="P56" t="s">
        <v>544</v>
      </c>
      <c r="Q56" t="s">
        <v>76</v>
      </c>
      <c r="R56" t="s">
        <v>64</v>
      </c>
      <c r="S56" t="s">
        <v>545</v>
      </c>
      <c r="T56" t="s">
        <v>64</v>
      </c>
      <c r="U56" t="s">
        <v>113</v>
      </c>
      <c r="V56" t="s">
        <v>546</v>
      </c>
      <c r="W56" t="s">
        <v>76</v>
      </c>
      <c r="X56" t="s">
        <v>76</v>
      </c>
      <c r="Y56" t="s">
        <v>76</v>
      </c>
      <c r="Z56" t="s">
        <v>76</v>
      </c>
      <c r="AA56" t="s">
        <v>76</v>
      </c>
    </row>
    <row r="57" spans="1:27" x14ac:dyDescent="0.2">
      <c r="A57" t="b">
        <v>1</v>
      </c>
      <c r="B57" t="s">
        <v>547</v>
      </c>
      <c r="C57" t="s">
        <v>329</v>
      </c>
      <c r="D57" t="s">
        <v>524</v>
      </c>
      <c r="E57" s="14" t="s">
        <v>76</v>
      </c>
      <c r="F57" t="s">
        <v>331</v>
      </c>
      <c r="G57" t="s">
        <v>332</v>
      </c>
      <c r="H57" t="s">
        <v>333</v>
      </c>
      <c r="I57" t="s">
        <v>94</v>
      </c>
      <c r="J57" t="s">
        <v>548</v>
      </c>
      <c r="K57">
        <v>2010</v>
      </c>
      <c r="L57" s="15" t="s">
        <v>66</v>
      </c>
      <c r="M57" t="s">
        <v>67</v>
      </c>
      <c r="N57" t="s">
        <v>82</v>
      </c>
      <c r="O57" t="s">
        <v>549</v>
      </c>
      <c r="P57" s="23" t="s">
        <v>550</v>
      </c>
      <c r="Q57" t="s">
        <v>76</v>
      </c>
      <c r="R57" t="s">
        <v>86</v>
      </c>
      <c r="S57" t="s">
        <v>551</v>
      </c>
      <c r="T57" t="s">
        <v>552</v>
      </c>
      <c r="U57" t="s">
        <v>76</v>
      </c>
      <c r="V57" t="s">
        <v>76</v>
      </c>
      <c r="W57" t="s">
        <v>76</v>
      </c>
      <c r="X57" t="s">
        <v>76</v>
      </c>
      <c r="Y57" t="s">
        <v>76</v>
      </c>
      <c r="Z57" t="s">
        <v>76</v>
      </c>
      <c r="AA57" t="s">
        <v>76</v>
      </c>
    </row>
    <row r="58" spans="1:27" x14ac:dyDescent="0.2">
      <c r="A58" t="b">
        <v>1</v>
      </c>
      <c r="B58" t="s">
        <v>553</v>
      </c>
      <c r="C58" t="s">
        <v>554</v>
      </c>
      <c r="D58" t="s">
        <v>524</v>
      </c>
      <c r="E58" s="14" t="s">
        <v>76</v>
      </c>
      <c r="F58" t="s">
        <v>555</v>
      </c>
      <c r="G58" t="s">
        <v>556</v>
      </c>
      <c r="H58" t="s">
        <v>557</v>
      </c>
      <c r="I58" t="s">
        <v>159</v>
      </c>
      <c r="J58" t="s">
        <v>558</v>
      </c>
      <c r="K58">
        <v>2012</v>
      </c>
      <c r="L58" s="15" t="s">
        <v>559</v>
      </c>
      <c r="M58" t="s">
        <v>97</v>
      </c>
      <c r="N58" t="s">
        <v>68</v>
      </c>
      <c r="O58" t="s">
        <v>98</v>
      </c>
      <c r="P58" t="s">
        <v>560</v>
      </c>
      <c r="Q58" t="s">
        <v>76</v>
      </c>
      <c r="R58" t="s">
        <v>537</v>
      </c>
      <c r="S58" t="s">
        <v>561</v>
      </c>
      <c r="T58" t="s">
        <v>64</v>
      </c>
      <c r="U58" t="s">
        <v>562</v>
      </c>
      <c r="V58" t="s">
        <v>546</v>
      </c>
      <c r="W58" t="s">
        <v>76</v>
      </c>
      <c r="X58" t="s">
        <v>76</v>
      </c>
      <c r="Y58" t="s">
        <v>76</v>
      </c>
      <c r="Z58" t="s">
        <v>76</v>
      </c>
      <c r="AA58" t="s">
        <v>76</v>
      </c>
    </row>
    <row r="59" spans="1:27" x14ac:dyDescent="0.2">
      <c r="A59" t="b">
        <v>1</v>
      </c>
      <c r="B59" t="s">
        <v>563</v>
      </c>
      <c r="C59" t="s">
        <v>564</v>
      </c>
      <c r="D59" t="s">
        <v>524</v>
      </c>
      <c r="E59" s="14" t="s">
        <v>76</v>
      </c>
      <c r="F59" t="s">
        <v>565</v>
      </c>
      <c r="G59" t="s">
        <v>566</v>
      </c>
      <c r="H59" t="s">
        <v>565</v>
      </c>
      <c r="I59" t="s">
        <v>94</v>
      </c>
      <c r="J59" t="s">
        <v>567</v>
      </c>
      <c r="K59">
        <v>2014</v>
      </c>
      <c r="L59" s="15" t="s">
        <v>66</v>
      </c>
      <c r="M59" t="s">
        <v>97</v>
      </c>
      <c r="N59" t="s">
        <v>142</v>
      </c>
      <c r="O59" t="s">
        <v>121</v>
      </c>
      <c r="P59" t="s">
        <v>568</v>
      </c>
      <c r="Q59" t="s">
        <v>76</v>
      </c>
      <c r="R59" t="s">
        <v>86</v>
      </c>
      <c r="S59" t="s">
        <v>569</v>
      </c>
      <c r="T59" t="s">
        <v>570</v>
      </c>
      <c r="U59" t="s">
        <v>461</v>
      </c>
      <c r="V59" t="s">
        <v>571</v>
      </c>
      <c r="W59" t="s">
        <v>76</v>
      </c>
      <c r="X59" t="s">
        <v>76</v>
      </c>
      <c r="Y59" t="s">
        <v>76</v>
      </c>
      <c r="Z59" t="s">
        <v>76</v>
      </c>
      <c r="AA59" t="s">
        <v>76</v>
      </c>
    </row>
    <row r="60" spans="1:27" x14ac:dyDescent="0.2">
      <c r="A60" t="b">
        <v>1</v>
      </c>
      <c r="B60" t="s">
        <v>572</v>
      </c>
      <c r="C60" t="s">
        <v>573</v>
      </c>
      <c r="D60" t="s">
        <v>524</v>
      </c>
      <c r="E60" s="14" t="s">
        <v>76</v>
      </c>
      <c r="F60" t="s">
        <v>574</v>
      </c>
      <c r="G60" t="s">
        <v>575</v>
      </c>
      <c r="H60" t="s">
        <v>576</v>
      </c>
      <c r="I60" t="s">
        <v>94</v>
      </c>
      <c r="J60" t="s">
        <v>577</v>
      </c>
      <c r="K60">
        <v>2009</v>
      </c>
      <c r="L60" s="15" t="s">
        <v>96</v>
      </c>
      <c r="M60" t="s">
        <v>97</v>
      </c>
      <c r="N60" t="s">
        <v>578</v>
      </c>
      <c r="O60" t="s">
        <v>98</v>
      </c>
      <c r="P60" t="s">
        <v>579</v>
      </c>
      <c r="Q60" t="s">
        <v>76</v>
      </c>
      <c r="R60" t="s">
        <v>537</v>
      </c>
      <c r="S60" t="s">
        <v>580</v>
      </c>
      <c r="T60" t="s">
        <v>64</v>
      </c>
      <c r="U60" t="s">
        <v>221</v>
      </c>
      <c r="V60" t="s">
        <v>546</v>
      </c>
      <c r="W60" t="s">
        <v>76</v>
      </c>
      <c r="X60" t="s">
        <v>76</v>
      </c>
      <c r="Y60" t="s">
        <v>76</v>
      </c>
      <c r="Z60" t="s">
        <v>76</v>
      </c>
      <c r="AA60" t="s">
        <v>76</v>
      </c>
    </row>
    <row r="61" spans="1:27" x14ac:dyDescent="0.2">
      <c r="A61" t="b">
        <v>1</v>
      </c>
      <c r="B61" t="s">
        <v>581</v>
      </c>
      <c r="C61" t="s">
        <v>582</v>
      </c>
      <c r="D61" t="s">
        <v>524</v>
      </c>
      <c r="E61" s="14" t="s">
        <v>76</v>
      </c>
      <c r="F61" t="s">
        <v>106</v>
      </c>
      <c r="G61" t="s">
        <v>107</v>
      </c>
      <c r="H61" t="s">
        <v>63</v>
      </c>
      <c r="I61" t="s">
        <v>64</v>
      </c>
      <c r="J61" t="s">
        <v>583</v>
      </c>
      <c r="K61">
        <v>2012</v>
      </c>
      <c r="L61" s="15" t="s">
        <v>66</v>
      </c>
      <c r="M61" t="s">
        <v>67</v>
      </c>
      <c r="N61" t="s">
        <v>82</v>
      </c>
      <c r="O61" t="s">
        <v>584</v>
      </c>
      <c r="P61" t="s">
        <v>585</v>
      </c>
      <c r="Q61" t="s">
        <v>586</v>
      </c>
      <c r="R61" t="s">
        <v>86</v>
      </c>
      <c r="S61" t="s">
        <v>587</v>
      </c>
      <c r="T61" t="s">
        <v>588</v>
      </c>
      <c r="U61" t="s">
        <v>76</v>
      </c>
      <c r="V61" t="s">
        <v>589</v>
      </c>
      <c r="W61" t="s">
        <v>76</v>
      </c>
      <c r="X61" t="s">
        <v>76</v>
      </c>
      <c r="Y61" t="s">
        <v>76</v>
      </c>
      <c r="Z61" t="s">
        <v>76</v>
      </c>
      <c r="AA61" t="s">
        <v>76</v>
      </c>
    </row>
    <row r="62" spans="1:27" x14ac:dyDescent="0.2">
      <c r="A62" t="b">
        <v>1</v>
      </c>
      <c r="B62" t="s">
        <v>590</v>
      </c>
      <c r="C62" t="s">
        <v>591</v>
      </c>
      <c r="D62" t="s">
        <v>524</v>
      </c>
      <c r="E62" s="14" t="s">
        <v>76</v>
      </c>
      <c r="F62" t="s">
        <v>397</v>
      </c>
      <c r="G62" t="s">
        <v>398</v>
      </c>
      <c r="H62" t="s">
        <v>592</v>
      </c>
      <c r="I62" t="s">
        <v>94</v>
      </c>
      <c r="J62" t="s">
        <v>593</v>
      </c>
      <c r="K62">
        <v>1999</v>
      </c>
      <c r="L62" s="15" t="s">
        <v>66</v>
      </c>
      <c r="M62" t="s">
        <v>67</v>
      </c>
      <c r="N62" t="s">
        <v>142</v>
      </c>
      <c r="O62" t="s">
        <v>594</v>
      </c>
      <c r="P62" t="s">
        <v>595</v>
      </c>
      <c r="R62" t="s">
        <v>86</v>
      </c>
      <c r="S62" t="s">
        <v>596</v>
      </c>
      <c r="T62" t="s">
        <v>64</v>
      </c>
      <c r="U62" t="s">
        <v>76</v>
      </c>
      <c r="V62" t="s">
        <v>597</v>
      </c>
      <c r="W62" t="s">
        <v>76</v>
      </c>
      <c r="X62" t="s">
        <v>76</v>
      </c>
      <c r="Y62" t="s">
        <v>76</v>
      </c>
      <c r="Z62" t="s">
        <v>76</v>
      </c>
      <c r="AA62" t="s">
        <v>76</v>
      </c>
    </row>
    <row r="63" spans="1:27" x14ac:dyDescent="0.2">
      <c r="A63" t="b">
        <v>1</v>
      </c>
      <c r="B63" t="s">
        <v>598</v>
      </c>
      <c r="C63" t="s">
        <v>599</v>
      </c>
      <c r="D63" t="s">
        <v>524</v>
      </c>
      <c r="E63" s="14" t="s">
        <v>76</v>
      </c>
      <c r="F63" t="s">
        <v>273</v>
      </c>
      <c r="G63" t="s">
        <v>274</v>
      </c>
      <c r="H63" t="s">
        <v>600</v>
      </c>
      <c r="I63" t="s">
        <v>94</v>
      </c>
      <c r="J63" t="s">
        <v>601</v>
      </c>
      <c r="K63">
        <v>1999</v>
      </c>
      <c r="L63" s="15" t="s">
        <v>96</v>
      </c>
      <c r="M63" t="s">
        <v>97</v>
      </c>
      <c r="N63" t="s">
        <v>216</v>
      </c>
      <c r="O63" t="s">
        <v>98</v>
      </c>
      <c r="P63" t="s">
        <v>76</v>
      </c>
      <c r="Q63" t="s">
        <v>76</v>
      </c>
      <c r="R63" t="s">
        <v>86</v>
      </c>
      <c r="S63" t="s">
        <v>602</v>
      </c>
      <c r="T63" t="s">
        <v>76</v>
      </c>
      <c r="U63" t="s">
        <v>73</v>
      </c>
      <c r="V63" t="s">
        <v>603</v>
      </c>
      <c r="W63" t="s">
        <v>76</v>
      </c>
      <c r="X63" t="s">
        <v>76</v>
      </c>
      <c r="Y63" t="s">
        <v>76</v>
      </c>
      <c r="Z63" t="s">
        <v>76</v>
      </c>
      <c r="AA63" t="s">
        <v>76</v>
      </c>
    </row>
    <row r="64" spans="1:27" x14ac:dyDescent="0.2">
      <c r="A64" t="b">
        <v>1</v>
      </c>
      <c r="B64" t="s">
        <v>604</v>
      </c>
      <c r="C64" t="s">
        <v>599</v>
      </c>
      <c r="D64" t="s">
        <v>524</v>
      </c>
      <c r="E64" s="14" t="s">
        <v>76</v>
      </c>
      <c r="F64" t="s">
        <v>273</v>
      </c>
      <c r="G64" t="s">
        <v>274</v>
      </c>
      <c r="H64" t="s">
        <v>600</v>
      </c>
      <c r="I64" t="s">
        <v>94</v>
      </c>
      <c r="J64" t="s">
        <v>605</v>
      </c>
      <c r="K64">
        <v>2017</v>
      </c>
      <c r="L64" s="15" t="s">
        <v>96</v>
      </c>
      <c r="M64" t="s">
        <v>97</v>
      </c>
      <c r="N64" t="s">
        <v>216</v>
      </c>
      <c r="O64" t="s">
        <v>98</v>
      </c>
      <c r="P64" t="s">
        <v>76</v>
      </c>
      <c r="Q64" t="s">
        <v>76</v>
      </c>
      <c r="R64" t="s">
        <v>86</v>
      </c>
      <c r="S64" t="s">
        <v>606</v>
      </c>
      <c r="T64" t="s">
        <v>64</v>
      </c>
      <c r="U64" t="s">
        <v>461</v>
      </c>
      <c r="V64" t="s">
        <v>546</v>
      </c>
      <c r="W64" t="s">
        <v>76</v>
      </c>
      <c r="X64" t="s">
        <v>76</v>
      </c>
      <c r="Y64" t="s">
        <v>76</v>
      </c>
      <c r="Z64" t="s">
        <v>76</v>
      </c>
      <c r="AA64" t="s">
        <v>76</v>
      </c>
    </row>
    <row r="65" spans="1:27" x14ac:dyDescent="0.2">
      <c r="A65" t="b">
        <v>1</v>
      </c>
      <c r="B65" t="s">
        <v>607</v>
      </c>
      <c r="C65" t="s">
        <v>608</v>
      </c>
      <c r="D65" t="s">
        <v>524</v>
      </c>
      <c r="E65" s="14" t="s">
        <v>76</v>
      </c>
      <c r="F65" t="s">
        <v>609</v>
      </c>
      <c r="G65" t="s">
        <v>610</v>
      </c>
      <c r="H65" t="s">
        <v>611</v>
      </c>
      <c r="I65" t="s">
        <v>159</v>
      </c>
      <c r="J65" t="s">
        <v>612</v>
      </c>
      <c r="K65">
        <v>2018</v>
      </c>
      <c r="L65" s="15" t="s">
        <v>276</v>
      </c>
      <c r="M65" t="s">
        <v>97</v>
      </c>
      <c r="N65" t="s">
        <v>142</v>
      </c>
      <c r="O65" t="s">
        <v>98</v>
      </c>
      <c r="P65" t="s">
        <v>560</v>
      </c>
      <c r="Q65" t="s">
        <v>76</v>
      </c>
      <c r="R65" t="s">
        <v>64</v>
      </c>
      <c r="S65" t="s">
        <v>561</v>
      </c>
      <c r="T65" t="s">
        <v>76</v>
      </c>
      <c r="U65" t="s">
        <v>113</v>
      </c>
      <c r="V65" t="s">
        <v>546</v>
      </c>
      <c r="W65" t="s">
        <v>76</v>
      </c>
      <c r="X65" t="s">
        <v>76</v>
      </c>
      <c r="Y65" t="s">
        <v>76</v>
      </c>
      <c r="Z65" t="s">
        <v>77</v>
      </c>
      <c r="AA65" t="s">
        <v>76</v>
      </c>
    </row>
    <row r="66" spans="1:27" x14ac:dyDescent="0.2">
      <c r="A66" t="b">
        <v>1</v>
      </c>
      <c r="B66" t="s">
        <v>613</v>
      </c>
      <c r="C66" t="s">
        <v>367</v>
      </c>
      <c r="D66" t="s">
        <v>524</v>
      </c>
      <c r="E66" s="14" t="s">
        <v>76</v>
      </c>
      <c r="F66" t="s">
        <v>61</v>
      </c>
      <c r="G66" t="s">
        <v>62</v>
      </c>
      <c r="H66" t="s">
        <v>614</v>
      </c>
      <c r="I66" t="s">
        <v>159</v>
      </c>
      <c r="J66" t="s">
        <v>615</v>
      </c>
      <c r="K66">
        <v>2011</v>
      </c>
      <c r="L66" s="15" t="s">
        <v>66</v>
      </c>
      <c r="M66" t="s">
        <v>67</v>
      </c>
      <c r="N66" t="s">
        <v>216</v>
      </c>
      <c r="O66" t="s">
        <v>98</v>
      </c>
      <c r="P66" t="s">
        <v>560</v>
      </c>
      <c r="Q66" t="s">
        <v>76</v>
      </c>
      <c r="R66" t="s">
        <v>86</v>
      </c>
      <c r="S66" t="s">
        <v>616</v>
      </c>
      <c r="T66" t="s">
        <v>64</v>
      </c>
      <c r="U66" t="s">
        <v>76</v>
      </c>
      <c r="V66" t="s">
        <v>76</v>
      </c>
      <c r="W66" t="s">
        <v>76</v>
      </c>
      <c r="X66" t="s">
        <v>76</v>
      </c>
      <c r="Y66" t="s">
        <v>76</v>
      </c>
      <c r="Z66" t="s">
        <v>76</v>
      </c>
      <c r="AA66" t="s">
        <v>76</v>
      </c>
    </row>
    <row r="67" spans="1:27" x14ac:dyDescent="0.2">
      <c r="A67" t="b">
        <v>1</v>
      </c>
      <c r="B67" t="s">
        <v>617</v>
      </c>
      <c r="C67" t="s">
        <v>618</v>
      </c>
      <c r="D67" t="s">
        <v>524</v>
      </c>
      <c r="E67" s="14" t="s">
        <v>76</v>
      </c>
      <c r="F67" t="s">
        <v>138</v>
      </c>
      <c r="G67" t="s">
        <v>139</v>
      </c>
      <c r="H67" t="s">
        <v>619</v>
      </c>
      <c r="I67" t="s">
        <v>94</v>
      </c>
      <c r="J67" t="s">
        <v>620</v>
      </c>
      <c r="K67">
        <v>2017</v>
      </c>
      <c r="L67" s="15" t="s">
        <v>96</v>
      </c>
      <c r="M67" t="s">
        <v>97</v>
      </c>
      <c r="N67" t="s">
        <v>142</v>
      </c>
      <c r="O67" t="s">
        <v>98</v>
      </c>
      <c r="P67" t="s">
        <v>621</v>
      </c>
      <c r="Q67" t="s">
        <v>622</v>
      </c>
      <c r="R67" t="s">
        <v>86</v>
      </c>
      <c r="S67" t="s">
        <v>587</v>
      </c>
      <c r="T67" t="s">
        <v>64</v>
      </c>
      <c r="U67" t="s">
        <v>113</v>
      </c>
      <c r="V67" t="s">
        <v>462</v>
      </c>
      <c r="W67" t="s">
        <v>76</v>
      </c>
      <c r="X67" t="s">
        <v>76</v>
      </c>
      <c r="Y67" t="s">
        <v>76</v>
      </c>
      <c r="Z67" t="s">
        <v>196</v>
      </c>
      <c r="AA67" t="s">
        <v>76</v>
      </c>
    </row>
    <row r="68" spans="1:27" x14ac:dyDescent="0.2">
      <c r="A68" t="b">
        <v>1</v>
      </c>
      <c r="B68" t="s">
        <v>623</v>
      </c>
      <c r="C68" t="s">
        <v>624</v>
      </c>
      <c r="D68" t="s">
        <v>524</v>
      </c>
      <c r="E68" s="14" t="s">
        <v>76</v>
      </c>
      <c r="F68" t="s">
        <v>130</v>
      </c>
      <c r="G68" t="s">
        <v>131</v>
      </c>
      <c r="H68" t="s">
        <v>63</v>
      </c>
      <c r="I68" t="s">
        <v>64</v>
      </c>
      <c r="J68" t="s">
        <v>625</v>
      </c>
      <c r="K68">
        <v>2006</v>
      </c>
      <c r="L68" s="15" t="s">
        <v>66</v>
      </c>
      <c r="M68" t="s">
        <v>67</v>
      </c>
      <c r="N68" t="s">
        <v>142</v>
      </c>
      <c r="O68" t="s">
        <v>626</v>
      </c>
      <c r="P68" t="s">
        <v>627</v>
      </c>
      <c r="Q68" t="s">
        <v>628</v>
      </c>
      <c r="R68" t="s">
        <v>86</v>
      </c>
      <c r="S68" t="s">
        <v>629</v>
      </c>
      <c r="T68" t="s">
        <v>184</v>
      </c>
      <c r="U68" t="s">
        <v>76</v>
      </c>
      <c r="V68" t="s">
        <v>630</v>
      </c>
      <c r="W68" t="s">
        <v>76</v>
      </c>
      <c r="X68" t="s">
        <v>76</v>
      </c>
      <c r="Y68" t="s">
        <v>76</v>
      </c>
      <c r="Z68" t="s">
        <v>76</v>
      </c>
      <c r="AA68" t="s">
        <v>76</v>
      </c>
    </row>
    <row r="69" spans="1:27" x14ac:dyDescent="0.2">
      <c r="A69" t="b">
        <v>1</v>
      </c>
      <c r="B69" t="s">
        <v>631</v>
      </c>
      <c r="C69" t="s">
        <v>632</v>
      </c>
      <c r="D69" t="s">
        <v>524</v>
      </c>
      <c r="E69" s="14" t="s">
        <v>76</v>
      </c>
      <c r="F69" t="s">
        <v>117</v>
      </c>
      <c r="G69" t="s">
        <v>118</v>
      </c>
      <c r="H69" t="s">
        <v>381</v>
      </c>
      <c r="I69" t="s">
        <v>64</v>
      </c>
      <c r="J69" t="s">
        <v>633</v>
      </c>
      <c r="K69">
        <v>2009</v>
      </c>
      <c r="L69" s="15" t="s">
        <v>66</v>
      </c>
      <c r="M69" t="s">
        <v>67</v>
      </c>
      <c r="N69" t="s">
        <v>216</v>
      </c>
      <c r="O69" t="s">
        <v>634</v>
      </c>
      <c r="P69" t="s">
        <v>76</v>
      </c>
      <c r="Q69" t="s">
        <v>76</v>
      </c>
      <c r="R69" t="s">
        <v>86</v>
      </c>
      <c r="S69" t="s">
        <v>635</v>
      </c>
      <c r="T69" t="s">
        <v>64</v>
      </c>
      <c r="U69" t="s">
        <v>76</v>
      </c>
      <c r="V69" t="s">
        <v>76</v>
      </c>
      <c r="W69" t="s">
        <v>76</v>
      </c>
      <c r="X69" t="s">
        <v>76</v>
      </c>
      <c r="Y69" t="s">
        <v>76</v>
      </c>
      <c r="Z69" t="s">
        <v>76</v>
      </c>
      <c r="AA69" t="s">
        <v>76</v>
      </c>
    </row>
    <row r="70" spans="1:27" x14ac:dyDescent="0.2">
      <c r="A70" t="b">
        <v>1</v>
      </c>
      <c r="B70" t="s">
        <v>636</v>
      </c>
      <c r="C70" t="s">
        <v>637</v>
      </c>
      <c r="D70" t="s">
        <v>524</v>
      </c>
      <c r="E70" s="14" t="s">
        <v>76</v>
      </c>
      <c r="F70" t="s">
        <v>638</v>
      </c>
      <c r="G70" t="s">
        <v>639</v>
      </c>
      <c r="H70" t="s">
        <v>640</v>
      </c>
      <c r="I70" t="s">
        <v>94</v>
      </c>
      <c r="J70" t="s">
        <v>641</v>
      </c>
      <c r="K70">
        <v>2018</v>
      </c>
      <c r="L70" s="15" t="s">
        <v>66</v>
      </c>
      <c r="M70" t="s">
        <v>67</v>
      </c>
      <c r="N70" t="s">
        <v>142</v>
      </c>
      <c r="O70" t="s">
        <v>634</v>
      </c>
      <c r="P70" t="s">
        <v>76</v>
      </c>
      <c r="Q70" t="s">
        <v>76</v>
      </c>
      <c r="R70" t="s">
        <v>86</v>
      </c>
      <c r="S70" t="s">
        <v>587</v>
      </c>
      <c r="T70" t="s">
        <v>64</v>
      </c>
      <c r="U70" t="s">
        <v>73</v>
      </c>
      <c r="V70" t="s">
        <v>642</v>
      </c>
      <c r="W70" t="s">
        <v>643</v>
      </c>
      <c r="X70">
        <v>0.95</v>
      </c>
      <c r="Y70">
        <v>0.99</v>
      </c>
      <c r="Z70" t="s">
        <v>644</v>
      </c>
      <c r="AA70" t="s">
        <v>645</v>
      </c>
    </row>
    <row r="71" spans="1:27" x14ac:dyDescent="0.2">
      <c r="L71" s="15"/>
    </row>
    <row r="72" spans="1:27" x14ac:dyDescent="0.2">
      <c r="L72" s="15"/>
    </row>
    <row r="73" spans="1:27" x14ac:dyDescent="0.2">
      <c r="L73" s="15"/>
    </row>
    <row r="74" spans="1:27" x14ac:dyDescent="0.2">
      <c r="L74" s="15"/>
    </row>
    <row r="75" spans="1:27" x14ac:dyDescent="0.2">
      <c r="L75" s="15"/>
    </row>
    <row r="76" spans="1:27" x14ac:dyDescent="0.2">
      <c r="L76" s="15"/>
    </row>
    <row r="77" spans="1:27" x14ac:dyDescent="0.2">
      <c r="L77" s="15"/>
    </row>
    <row r="78" spans="1:27" x14ac:dyDescent="0.2">
      <c r="L78" s="15"/>
    </row>
    <row r="79" spans="1:27" x14ac:dyDescent="0.2">
      <c r="L79" s="15"/>
    </row>
  </sheetData>
  <mergeCells count="5">
    <mergeCell ref="A1:E1"/>
    <mergeCell ref="F1:M1"/>
    <mergeCell ref="N1:Q1"/>
    <mergeCell ref="R1:T1"/>
    <mergeCell ref="U1:AA1"/>
  </mergeCells>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0D617-AA87-4EF2-9244-37D3D6D4B6FD}">
  <dimension ref="A1:L147"/>
  <sheetViews>
    <sheetView workbookViewId="0">
      <selection activeCell="B6" sqref="B6"/>
    </sheetView>
  </sheetViews>
  <sheetFormatPr defaultRowHeight="14.25" x14ac:dyDescent="0.2"/>
  <sheetData>
    <row r="1" spans="1:12" x14ac:dyDescent="0.2">
      <c r="A1" s="25" t="s">
        <v>646</v>
      </c>
      <c r="B1" s="26"/>
      <c r="C1" s="26"/>
      <c r="D1" s="26"/>
      <c r="E1" s="26"/>
      <c r="F1" s="26"/>
      <c r="G1" s="26"/>
      <c r="H1" s="26"/>
      <c r="I1" s="26"/>
      <c r="J1" s="27"/>
      <c r="K1" s="25" t="s">
        <v>647</v>
      </c>
      <c r="L1" s="27"/>
    </row>
    <row r="2" spans="1:12" ht="85.5" x14ac:dyDescent="0.2">
      <c r="A2" s="28" t="s">
        <v>6</v>
      </c>
      <c r="B2" s="28" t="s">
        <v>7</v>
      </c>
      <c r="C2" s="28" t="s">
        <v>8</v>
      </c>
      <c r="D2" s="28" t="s">
        <v>648</v>
      </c>
      <c r="E2" s="28" t="s">
        <v>649</v>
      </c>
      <c r="F2" s="28" t="s">
        <v>650</v>
      </c>
      <c r="G2" s="28" t="s">
        <v>651</v>
      </c>
      <c r="H2" s="29" t="s">
        <v>652</v>
      </c>
      <c r="I2" s="28" t="s">
        <v>653</v>
      </c>
      <c r="J2" s="30" t="s">
        <v>654</v>
      </c>
      <c r="K2" s="28" t="s">
        <v>655</v>
      </c>
      <c r="L2" s="30" t="s">
        <v>656</v>
      </c>
    </row>
    <row r="3" spans="1:12" x14ac:dyDescent="0.2">
      <c r="A3" s="31" t="s">
        <v>33</v>
      </c>
      <c r="B3" s="31" t="s">
        <v>657</v>
      </c>
      <c r="C3" s="31" t="s">
        <v>35</v>
      </c>
      <c r="D3" s="31" t="s">
        <v>658</v>
      </c>
      <c r="E3" s="31" t="s">
        <v>659</v>
      </c>
      <c r="F3" s="31" t="s">
        <v>660</v>
      </c>
      <c r="G3" s="31" t="s">
        <v>661</v>
      </c>
      <c r="H3" s="31" t="s">
        <v>662</v>
      </c>
      <c r="I3" s="31" t="s">
        <v>663</v>
      </c>
      <c r="J3" s="32" t="s">
        <v>664</v>
      </c>
      <c r="K3" s="31" t="s">
        <v>665</v>
      </c>
      <c r="L3" s="32" t="s">
        <v>666</v>
      </c>
    </row>
    <row r="4" spans="1:12" s="37" customFormat="1" x14ac:dyDescent="0.2">
      <c r="A4" s="35" t="s">
        <v>58</v>
      </c>
      <c r="B4" s="35" t="s">
        <v>59</v>
      </c>
      <c r="C4" s="35">
        <v>2014</v>
      </c>
      <c r="D4" s="36" t="s">
        <v>667</v>
      </c>
      <c r="E4" s="35" t="s">
        <v>668</v>
      </c>
      <c r="F4" s="37" t="s">
        <v>669</v>
      </c>
      <c r="G4" s="35" t="s">
        <v>670</v>
      </c>
      <c r="H4" s="38">
        <f>VLOOKUP(D4, '[1]0.Ref'!$AZ$1:$BG$9, MATCH(F4, '[1]0.Ref'!$AZ$1:$BG$1, 0), FALSE)</f>
        <v>18</v>
      </c>
      <c r="I4" s="36">
        <v>745</v>
      </c>
      <c r="J4" s="39">
        <v>745</v>
      </c>
      <c r="K4" s="36">
        <v>45</v>
      </c>
      <c r="L4" s="40">
        <f t="shared" ref="L4:L67" si="0">K4/J4*1000</f>
        <v>60.402684563758392</v>
      </c>
    </row>
    <row r="5" spans="1:12" s="37" customFormat="1" x14ac:dyDescent="0.2">
      <c r="A5" s="35" t="s">
        <v>58</v>
      </c>
      <c r="B5" s="35" t="s">
        <v>59</v>
      </c>
      <c r="C5" s="35">
        <v>2014</v>
      </c>
      <c r="D5" s="36" t="s">
        <v>667</v>
      </c>
      <c r="E5" s="35" t="s">
        <v>668</v>
      </c>
      <c r="F5" s="37" t="s">
        <v>671</v>
      </c>
      <c r="G5" s="35" t="s">
        <v>672</v>
      </c>
      <c r="H5" s="38">
        <f>VLOOKUP(D5, '[1]0.Ref'!$AZ$1:$BG$9, MATCH(F5, '[1]0.Ref'!$AZ$1:$BG$1, 0), FALSE)</f>
        <v>19</v>
      </c>
      <c r="I5" s="36">
        <v>887</v>
      </c>
      <c r="J5" s="39">
        <v>887</v>
      </c>
      <c r="K5" s="36">
        <v>86</v>
      </c>
      <c r="L5" s="40">
        <f t="shared" si="0"/>
        <v>96.956031567080046</v>
      </c>
    </row>
    <row r="6" spans="1:12" s="37" customFormat="1" x14ac:dyDescent="0.2">
      <c r="A6" s="35" t="s">
        <v>58</v>
      </c>
      <c r="B6" s="35" t="s">
        <v>59</v>
      </c>
      <c r="C6" s="35">
        <v>2014</v>
      </c>
      <c r="D6" s="36" t="s">
        <v>667</v>
      </c>
      <c r="E6" s="35" t="s">
        <v>668</v>
      </c>
      <c r="F6" s="37" t="s">
        <v>673</v>
      </c>
      <c r="G6" s="35" t="s">
        <v>674</v>
      </c>
      <c r="H6" s="38">
        <f>VLOOKUP(D6, '[1]0.Ref'!$AZ$1:$BG$9, MATCH(F6, '[1]0.Ref'!$AZ$1:$BG$1, 0), FALSE)</f>
        <v>20</v>
      </c>
      <c r="I6" s="36">
        <v>1632</v>
      </c>
      <c r="J6" s="39">
        <v>1632</v>
      </c>
      <c r="K6" s="36">
        <v>157</v>
      </c>
      <c r="L6" s="40">
        <f t="shared" si="0"/>
        <v>96.200980392156865</v>
      </c>
    </row>
    <row r="7" spans="1:12" x14ac:dyDescent="0.2">
      <c r="A7" s="19" t="s">
        <v>103</v>
      </c>
      <c r="B7" s="19" t="s">
        <v>104</v>
      </c>
      <c r="C7" s="19">
        <v>2013</v>
      </c>
      <c r="D7" s="19" t="s">
        <v>667</v>
      </c>
      <c r="E7" t="s">
        <v>668</v>
      </c>
      <c r="F7" t="s">
        <v>673</v>
      </c>
      <c r="G7" t="s">
        <v>675</v>
      </c>
      <c r="H7" s="17">
        <f>VLOOKUP(D7, '[1]0.Ref'!$AZ$1:$BG$9, MATCH(F7, '[1]0.Ref'!$AZ$1:$BG$1, 0), FALSE)</f>
        <v>20</v>
      </c>
      <c r="I7" s="19">
        <v>215</v>
      </c>
      <c r="J7" s="24">
        <v>215</v>
      </c>
      <c r="K7" s="19">
        <v>30</v>
      </c>
      <c r="L7" s="24">
        <f t="shared" si="0"/>
        <v>139.53488372093022</v>
      </c>
    </row>
    <row r="8" spans="1:12" x14ac:dyDescent="0.2">
      <c r="A8" s="19" t="s">
        <v>114</v>
      </c>
      <c r="B8" s="19" t="s">
        <v>115</v>
      </c>
      <c r="C8" s="19">
        <v>2005</v>
      </c>
      <c r="D8" s="19" t="s">
        <v>667</v>
      </c>
      <c r="E8" t="s">
        <v>668</v>
      </c>
      <c r="F8" t="s">
        <v>676</v>
      </c>
      <c r="G8" t="s">
        <v>677</v>
      </c>
      <c r="H8" s="17">
        <f>VLOOKUP(D8, '[1]0.Ref'!$AZ$1:$BG$9, MATCH(F8, '[1]0.Ref'!$AZ$1:$BG$1, 0), FALSE)</f>
        <v>17</v>
      </c>
      <c r="I8" s="19">
        <v>126</v>
      </c>
      <c r="J8" s="24">
        <v>126</v>
      </c>
      <c r="K8" s="19">
        <v>44</v>
      </c>
      <c r="L8" s="24">
        <f t="shared" si="0"/>
        <v>349.20634920634916</v>
      </c>
    </row>
    <row r="9" spans="1:12" x14ac:dyDescent="0.2">
      <c r="A9" s="19" t="s">
        <v>678</v>
      </c>
      <c r="B9" s="19" t="s">
        <v>554</v>
      </c>
      <c r="C9" s="19">
        <v>2016</v>
      </c>
      <c r="D9" s="19" t="s">
        <v>679</v>
      </c>
      <c r="E9" s="19" t="s">
        <v>668</v>
      </c>
      <c r="F9" t="s">
        <v>634</v>
      </c>
      <c r="G9" s="19" t="s">
        <v>668</v>
      </c>
      <c r="H9" s="17">
        <f>VLOOKUP(D9, '[1]0.Ref'!$AZ$1:$BG$9, MATCH(F9, '[1]0.Ref'!$AZ$1:$BG$1, 0), FALSE)</f>
        <v>7</v>
      </c>
      <c r="I9" s="19">
        <v>435</v>
      </c>
      <c r="J9" s="24">
        <v>217.5</v>
      </c>
      <c r="K9" s="19">
        <v>47</v>
      </c>
      <c r="L9" s="24">
        <f t="shared" si="0"/>
        <v>216.09195402298849</v>
      </c>
    </row>
    <row r="10" spans="1:12" x14ac:dyDescent="0.2">
      <c r="A10" s="19" t="s">
        <v>231</v>
      </c>
      <c r="B10" s="19" t="s">
        <v>232</v>
      </c>
      <c r="C10" s="19">
        <v>2020</v>
      </c>
      <c r="D10" s="23" t="s">
        <v>667</v>
      </c>
      <c r="E10" s="19" t="s">
        <v>680</v>
      </c>
      <c r="F10" t="s">
        <v>634</v>
      </c>
      <c r="G10" s="19" t="s">
        <v>681</v>
      </c>
      <c r="H10" s="17">
        <f>VLOOKUP(D10, '[1]0.Ref'!$AZ$1:$BG$9, MATCH(F10, '[1]0.Ref'!$AZ$1:$BG$1, 0), FALSE)</f>
        <v>21</v>
      </c>
      <c r="I10" s="19">
        <v>108</v>
      </c>
      <c r="J10" s="33">
        <v>108</v>
      </c>
      <c r="K10" s="19">
        <v>6</v>
      </c>
      <c r="L10" s="33">
        <f t="shared" si="0"/>
        <v>55.55555555555555</v>
      </c>
    </row>
    <row r="11" spans="1:12" x14ac:dyDescent="0.2">
      <c r="A11" s="19" t="s">
        <v>240</v>
      </c>
      <c r="B11" s="19" t="s">
        <v>232</v>
      </c>
      <c r="C11" s="19">
        <v>2020</v>
      </c>
      <c r="D11" s="23" t="s">
        <v>667</v>
      </c>
      <c r="E11" s="19" t="s">
        <v>680</v>
      </c>
      <c r="F11" t="s">
        <v>634</v>
      </c>
      <c r="G11" s="19" t="s">
        <v>681</v>
      </c>
      <c r="H11" s="17">
        <f>VLOOKUP(D11, '[1]0.Ref'!$AZ$1:$BG$9, MATCH(F11, '[1]0.Ref'!$AZ$1:$BG$1, 0), FALSE)</f>
        <v>21</v>
      </c>
      <c r="I11" s="19">
        <v>353</v>
      </c>
      <c r="J11" s="33">
        <v>353</v>
      </c>
      <c r="K11" s="19">
        <v>40</v>
      </c>
      <c r="L11" s="33">
        <f t="shared" si="0"/>
        <v>113.31444759206799</v>
      </c>
    </row>
    <row r="12" spans="1:12" x14ac:dyDescent="0.2">
      <c r="A12" s="19" t="s">
        <v>241</v>
      </c>
      <c r="B12" s="19" t="s">
        <v>232</v>
      </c>
      <c r="C12" s="19">
        <v>2020</v>
      </c>
      <c r="D12" s="23" t="s">
        <v>667</v>
      </c>
      <c r="E12" s="19" t="s">
        <v>680</v>
      </c>
      <c r="F12" t="s">
        <v>634</v>
      </c>
      <c r="G12" s="19" t="s">
        <v>681</v>
      </c>
      <c r="H12" s="17">
        <f>VLOOKUP(D12, '[1]0.Ref'!$AZ$1:$BG$9, MATCH(F12, '[1]0.Ref'!$AZ$1:$BG$1, 0), FALSE)</f>
        <v>21</v>
      </c>
      <c r="I12" s="19">
        <v>215</v>
      </c>
      <c r="J12" s="33">
        <v>215</v>
      </c>
      <c r="K12" s="19">
        <v>24</v>
      </c>
      <c r="L12" s="33">
        <f t="shared" si="0"/>
        <v>111.62790697674419</v>
      </c>
    </row>
    <row r="13" spans="1:12" x14ac:dyDescent="0.2">
      <c r="A13" s="19" t="s">
        <v>242</v>
      </c>
      <c r="B13" s="19" t="s">
        <v>232</v>
      </c>
      <c r="C13" s="19">
        <v>2020</v>
      </c>
      <c r="D13" s="23" t="s">
        <v>667</v>
      </c>
      <c r="E13" s="19" t="s">
        <v>680</v>
      </c>
      <c r="F13" t="s">
        <v>634</v>
      </c>
      <c r="G13" s="19" t="s">
        <v>681</v>
      </c>
      <c r="H13" s="17">
        <f>VLOOKUP(D13, '[1]0.Ref'!$AZ$1:$BG$9, MATCH(F13, '[1]0.Ref'!$AZ$1:$BG$1, 0), FALSE)</f>
        <v>21</v>
      </c>
      <c r="I13" s="19">
        <v>246</v>
      </c>
      <c r="J13" s="33">
        <v>246</v>
      </c>
      <c r="K13" s="19">
        <v>22</v>
      </c>
      <c r="L13" s="33">
        <f t="shared" si="0"/>
        <v>89.430894308943095</v>
      </c>
    </row>
    <row r="14" spans="1:12" x14ac:dyDescent="0.2">
      <c r="A14" s="19" t="s">
        <v>366</v>
      </c>
      <c r="B14" s="19" t="s">
        <v>367</v>
      </c>
      <c r="C14" s="19">
        <v>2020</v>
      </c>
      <c r="D14" s="23" t="s">
        <v>667</v>
      </c>
      <c r="E14" s="19" t="s">
        <v>680</v>
      </c>
      <c r="F14" t="s">
        <v>634</v>
      </c>
      <c r="G14" s="19" t="s">
        <v>682</v>
      </c>
      <c r="H14" s="17">
        <f>VLOOKUP(D14, '[1]0.Ref'!$AZ$1:$BG$9, MATCH(F14, '[1]0.Ref'!$AZ$1:$BG$1, 0), FALSE)</f>
        <v>21</v>
      </c>
      <c r="I14" s="19">
        <v>383</v>
      </c>
      <c r="J14" s="33">
        <f>I14*1</f>
        <v>383</v>
      </c>
      <c r="K14" s="19">
        <v>31</v>
      </c>
      <c r="L14" s="33">
        <f t="shared" si="0"/>
        <v>80.93994778067885</v>
      </c>
    </row>
    <row r="15" spans="1:12" x14ac:dyDescent="0.2">
      <c r="A15" s="19" t="s">
        <v>683</v>
      </c>
      <c r="B15" s="19" t="s">
        <v>608</v>
      </c>
      <c r="C15" s="19">
        <v>2021</v>
      </c>
      <c r="D15" s="19" t="s">
        <v>684</v>
      </c>
      <c r="E15" s="19" t="s">
        <v>668</v>
      </c>
      <c r="F15" s="19" t="s">
        <v>634</v>
      </c>
      <c r="G15" s="19" t="s">
        <v>668</v>
      </c>
      <c r="H15" s="17">
        <f>VLOOKUP(D15, '[1]0.Ref'!$AZ$1:$BG$9, MATCH(F15, '[1]0.Ref'!$AZ$1:$BG$1, 0), FALSE)</f>
        <v>35</v>
      </c>
      <c r="I15" s="19">
        <v>1113</v>
      </c>
      <c r="J15">
        <v>2226</v>
      </c>
      <c r="K15" s="19">
        <v>43</v>
      </c>
      <c r="L15" s="33">
        <f t="shared" si="0"/>
        <v>19.31716082659479</v>
      </c>
    </row>
    <row r="16" spans="1:12" x14ac:dyDescent="0.2">
      <c r="A16" t="s">
        <v>529</v>
      </c>
      <c r="B16" t="s">
        <v>530</v>
      </c>
      <c r="C16" t="s">
        <v>524</v>
      </c>
      <c r="D16" s="17" t="s">
        <v>679</v>
      </c>
      <c r="E16" s="19" t="s">
        <v>668</v>
      </c>
      <c r="F16" t="s">
        <v>685</v>
      </c>
      <c r="G16" s="19" t="s">
        <v>668</v>
      </c>
      <c r="H16" s="17">
        <f>VLOOKUP(D16, '[1]0.Ref'!$AZ$1:$BG$9, MATCH(F16, '[1]0.Ref'!$AZ$1:$BG$1, 0), FALSE)</f>
        <v>1</v>
      </c>
      <c r="I16" t="s">
        <v>76</v>
      </c>
      <c r="J16">
        <v>0</v>
      </c>
      <c r="K16" s="19">
        <v>0</v>
      </c>
      <c r="L16" s="34" t="s">
        <v>76</v>
      </c>
    </row>
    <row r="17" spans="1:12" x14ac:dyDescent="0.2">
      <c r="A17" t="s">
        <v>529</v>
      </c>
      <c r="B17" t="s">
        <v>530</v>
      </c>
      <c r="C17" t="s">
        <v>524</v>
      </c>
      <c r="D17" s="17" t="s">
        <v>686</v>
      </c>
      <c r="E17" s="19" t="s">
        <v>668</v>
      </c>
      <c r="F17" t="s">
        <v>685</v>
      </c>
      <c r="G17" s="19" t="s">
        <v>668</v>
      </c>
      <c r="H17" s="17">
        <f>VLOOKUP(D17, '[1]0.Ref'!$AZ$1:$BG$9, MATCH(F17, '[1]0.Ref'!$AZ$1:$BG$1, 0), FALSE)</f>
        <v>8</v>
      </c>
      <c r="I17" t="s">
        <v>76</v>
      </c>
      <c r="J17">
        <v>0</v>
      </c>
      <c r="K17" s="19">
        <v>0</v>
      </c>
      <c r="L17" s="34" t="s">
        <v>76</v>
      </c>
    </row>
    <row r="18" spans="1:12" x14ac:dyDescent="0.2">
      <c r="A18" t="s">
        <v>529</v>
      </c>
      <c r="B18" t="s">
        <v>530</v>
      </c>
      <c r="C18" t="s">
        <v>524</v>
      </c>
      <c r="D18" s="17" t="s">
        <v>687</v>
      </c>
      <c r="E18" s="19" t="s">
        <v>668</v>
      </c>
      <c r="F18" t="s">
        <v>685</v>
      </c>
      <c r="G18" s="19" t="s">
        <v>668</v>
      </c>
      <c r="H18" s="17">
        <f>VLOOKUP(D18, '[1]0.Ref'!$AZ$1:$BG$9, MATCH(F18, '[1]0.Ref'!$AZ$1:$BG$1, 0), FALSE)</f>
        <v>22</v>
      </c>
      <c r="I18" t="s">
        <v>76</v>
      </c>
      <c r="J18">
        <v>0.14799999999999999</v>
      </c>
      <c r="K18" s="19">
        <v>0</v>
      </c>
      <c r="L18" s="34">
        <f t="shared" si="0"/>
        <v>0</v>
      </c>
    </row>
    <row r="19" spans="1:12" x14ac:dyDescent="0.2">
      <c r="A19" t="s">
        <v>529</v>
      </c>
      <c r="B19" t="s">
        <v>530</v>
      </c>
      <c r="C19" t="s">
        <v>524</v>
      </c>
      <c r="D19" s="17" t="s">
        <v>688</v>
      </c>
      <c r="E19" s="19" t="s">
        <v>668</v>
      </c>
      <c r="F19" t="s">
        <v>685</v>
      </c>
      <c r="G19" s="19" t="s">
        <v>668</v>
      </c>
      <c r="H19" s="17">
        <f>VLOOKUP(D19, '[1]0.Ref'!$AZ$1:$BG$9, MATCH(F19, '[1]0.Ref'!$AZ$1:$BG$1, 0), FALSE)</f>
        <v>36</v>
      </c>
      <c r="I19" t="s">
        <v>76</v>
      </c>
      <c r="J19">
        <v>2.85</v>
      </c>
      <c r="K19" s="19">
        <v>0</v>
      </c>
      <c r="L19" s="34">
        <f t="shared" si="0"/>
        <v>0</v>
      </c>
    </row>
    <row r="20" spans="1:12" x14ac:dyDescent="0.2">
      <c r="A20" t="s">
        <v>529</v>
      </c>
      <c r="B20" t="s">
        <v>530</v>
      </c>
      <c r="C20" t="s">
        <v>524</v>
      </c>
      <c r="D20" s="17" t="s">
        <v>679</v>
      </c>
      <c r="E20" s="19" t="s">
        <v>668</v>
      </c>
      <c r="F20" t="s">
        <v>689</v>
      </c>
      <c r="G20" s="19" t="s">
        <v>668</v>
      </c>
      <c r="H20" s="17">
        <f>VLOOKUP(D20, '[1]0.Ref'!$AZ$1:$BG$9, MATCH(F20, '[1]0.Ref'!$AZ$1:$BG$1, 0), FALSE)</f>
        <v>2</v>
      </c>
      <c r="I20" t="s">
        <v>76</v>
      </c>
      <c r="J20">
        <v>1.44</v>
      </c>
      <c r="K20" s="19">
        <v>0</v>
      </c>
      <c r="L20" s="34">
        <f t="shared" si="0"/>
        <v>0</v>
      </c>
    </row>
    <row r="21" spans="1:12" x14ac:dyDescent="0.2">
      <c r="A21" t="s">
        <v>529</v>
      </c>
      <c r="B21" t="s">
        <v>530</v>
      </c>
      <c r="C21" t="s">
        <v>524</v>
      </c>
      <c r="D21" s="17" t="s">
        <v>686</v>
      </c>
      <c r="E21" s="19" t="s">
        <v>668</v>
      </c>
      <c r="F21" t="s">
        <v>689</v>
      </c>
      <c r="G21" s="19" t="s">
        <v>668</v>
      </c>
      <c r="H21" s="17">
        <f>VLOOKUP(D21, '[1]0.Ref'!$AZ$1:$BG$9, MATCH(F21, '[1]0.Ref'!$AZ$1:$BG$1, 0), FALSE)</f>
        <v>9</v>
      </c>
      <c r="I21" t="s">
        <v>76</v>
      </c>
      <c r="J21">
        <v>1.99</v>
      </c>
      <c r="K21" s="19">
        <v>2</v>
      </c>
      <c r="L21" s="34">
        <f t="shared" si="0"/>
        <v>1005.0251256281406</v>
      </c>
    </row>
    <row r="22" spans="1:12" x14ac:dyDescent="0.2">
      <c r="A22" t="s">
        <v>529</v>
      </c>
      <c r="B22" t="s">
        <v>530</v>
      </c>
      <c r="C22" t="s">
        <v>524</v>
      </c>
      <c r="D22" s="17" t="s">
        <v>687</v>
      </c>
      <c r="E22" s="19" t="s">
        <v>668</v>
      </c>
      <c r="F22" t="s">
        <v>689</v>
      </c>
      <c r="G22" s="19" t="s">
        <v>668</v>
      </c>
      <c r="H22" s="17">
        <f>VLOOKUP(D22, '[1]0.Ref'!$AZ$1:$BG$9, MATCH(F22, '[1]0.Ref'!$AZ$1:$BG$1, 0), FALSE)</f>
        <v>23</v>
      </c>
      <c r="I22" t="s">
        <v>76</v>
      </c>
      <c r="J22">
        <v>0.56699999999999995</v>
      </c>
      <c r="K22" s="19">
        <v>0</v>
      </c>
      <c r="L22" s="34">
        <f t="shared" si="0"/>
        <v>0</v>
      </c>
    </row>
    <row r="23" spans="1:12" x14ac:dyDescent="0.2">
      <c r="A23" t="s">
        <v>529</v>
      </c>
      <c r="B23" t="s">
        <v>530</v>
      </c>
      <c r="C23" t="s">
        <v>524</v>
      </c>
      <c r="D23" s="17" t="s">
        <v>688</v>
      </c>
      <c r="E23" s="19" t="s">
        <v>668</v>
      </c>
      <c r="F23" t="s">
        <v>689</v>
      </c>
      <c r="G23" s="19" t="s">
        <v>668</v>
      </c>
      <c r="H23" s="17">
        <f>VLOOKUP(D23, '[1]0.Ref'!$AZ$1:$BG$9, MATCH(F23, '[1]0.Ref'!$AZ$1:$BG$1, 0), FALSE)</f>
        <v>37</v>
      </c>
      <c r="I23" t="s">
        <v>76</v>
      </c>
      <c r="J23">
        <v>6</v>
      </c>
      <c r="K23" s="19">
        <v>0</v>
      </c>
      <c r="L23" s="34">
        <f t="shared" si="0"/>
        <v>0</v>
      </c>
    </row>
    <row r="24" spans="1:12" x14ac:dyDescent="0.2">
      <c r="A24" t="s">
        <v>529</v>
      </c>
      <c r="B24" t="s">
        <v>530</v>
      </c>
      <c r="C24" t="s">
        <v>524</v>
      </c>
      <c r="D24" s="17" t="s">
        <v>679</v>
      </c>
      <c r="E24" s="19" t="s">
        <v>668</v>
      </c>
      <c r="F24" t="s">
        <v>669</v>
      </c>
      <c r="G24" s="19" t="s">
        <v>668</v>
      </c>
      <c r="H24" s="17">
        <f>VLOOKUP(D24, '[1]0.Ref'!$AZ$1:$BG$9, MATCH(F24, '[1]0.Ref'!$AZ$1:$BG$1, 0), FALSE)</f>
        <v>4</v>
      </c>
      <c r="I24" t="s">
        <v>76</v>
      </c>
      <c r="J24">
        <v>3.82</v>
      </c>
      <c r="K24" s="19">
        <v>0</v>
      </c>
      <c r="L24" s="34">
        <f t="shared" si="0"/>
        <v>0</v>
      </c>
    </row>
    <row r="25" spans="1:12" x14ac:dyDescent="0.2">
      <c r="A25" t="s">
        <v>529</v>
      </c>
      <c r="B25" t="s">
        <v>530</v>
      </c>
      <c r="C25" t="s">
        <v>524</v>
      </c>
      <c r="D25" s="17" t="s">
        <v>686</v>
      </c>
      <c r="E25" s="19" t="s">
        <v>668</v>
      </c>
      <c r="F25" t="s">
        <v>669</v>
      </c>
      <c r="G25" s="19" t="s">
        <v>668</v>
      </c>
      <c r="H25" s="17">
        <f>VLOOKUP(D25, '[1]0.Ref'!$AZ$1:$BG$9, MATCH(F25, '[1]0.Ref'!$AZ$1:$BG$1, 0), FALSE)</f>
        <v>11</v>
      </c>
      <c r="I25" t="s">
        <v>76</v>
      </c>
      <c r="J25">
        <v>5.13</v>
      </c>
      <c r="K25" s="19">
        <v>1</v>
      </c>
      <c r="L25" s="34">
        <f t="shared" si="0"/>
        <v>194.93177387914233</v>
      </c>
    </row>
    <row r="26" spans="1:12" x14ac:dyDescent="0.2">
      <c r="A26" t="s">
        <v>529</v>
      </c>
      <c r="B26" t="s">
        <v>530</v>
      </c>
      <c r="C26" t="s">
        <v>524</v>
      </c>
      <c r="D26" s="17" t="s">
        <v>687</v>
      </c>
      <c r="E26" s="19" t="s">
        <v>668</v>
      </c>
      <c r="F26" t="s">
        <v>669</v>
      </c>
      <c r="G26" s="19" t="s">
        <v>668</v>
      </c>
      <c r="H26" s="17">
        <f>VLOOKUP(D26, '[1]0.Ref'!$AZ$1:$BG$9, MATCH(F26, '[1]0.Ref'!$AZ$1:$BG$1, 0), FALSE)</f>
        <v>25</v>
      </c>
      <c r="I26" t="s">
        <v>76</v>
      </c>
      <c r="J26">
        <v>5.17</v>
      </c>
      <c r="K26" s="19">
        <v>0</v>
      </c>
      <c r="L26" s="34">
        <f t="shared" si="0"/>
        <v>0</v>
      </c>
    </row>
    <row r="27" spans="1:12" x14ac:dyDescent="0.2">
      <c r="A27" t="s">
        <v>529</v>
      </c>
      <c r="B27" t="s">
        <v>530</v>
      </c>
      <c r="C27" t="s">
        <v>524</v>
      </c>
      <c r="D27" s="17" t="s">
        <v>688</v>
      </c>
      <c r="E27" s="19" t="s">
        <v>668</v>
      </c>
      <c r="F27" t="s">
        <v>669</v>
      </c>
      <c r="G27" s="19" t="s">
        <v>668</v>
      </c>
      <c r="H27" s="17">
        <f>VLOOKUP(D27, '[1]0.Ref'!$AZ$1:$BG$9, MATCH(F27, '[1]0.Ref'!$AZ$1:$BG$1, 0), FALSE)</f>
        <v>39</v>
      </c>
      <c r="I27" t="s">
        <v>76</v>
      </c>
      <c r="J27">
        <v>18.8</v>
      </c>
      <c r="K27" s="19">
        <v>0</v>
      </c>
      <c r="L27" s="34">
        <f t="shared" si="0"/>
        <v>0</v>
      </c>
    </row>
    <row r="28" spans="1:12" x14ac:dyDescent="0.2">
      <c r="A28" t="s">
        <v>529</v>
      </c>
      <c r="B28" t="s">
        <v>530</v>
      </c>
      <c r="C28" t="s">
        <v>524</v>
      </c>
      <c r="D28" s="17" t="s">
        <v>679</v>
      </c>
      <c r="E28" s="19" t="s">
        <v>668</v>
      </c>
      <c r="F28" t="s">
        <v>671</v>
      </c>
      <c r="G28" s="19" t="s">
        <v>668</v>
      </c>
      <c r="H28" s="17">
        <f>VLOOKUP(D28, '[1]0.Ref'!$AZ$1:$BG$9, MATCH(F28, '[1]0.Ref'!$AZ$1:$BG$1, 0), FALSE)</f>
        <v>5</v>
      </c>
      <c r="I28" t="s">
        <v>76</v>
      </c>
      <c r="J28">
        <v>5.01</v>
      </c>
      <c r="K28" s="19">
        <v>1</v>
      </c>
      <c r="L28" s="34">
        <f t="shared" si="0"/>
        <v>199.60079840319361</v>
      </c>
    </row>
    <row r="29" spans="1:12" x14ac:dyDescent="0.2">
      <c r="A29" t="s">
        <v>529</v>
      </c>
      <c r="B29" t="s">
        <v>530</v>
      </c>
      <c r="C29" t="s">
        <v>524</v>
      </c>
      <c r="D29" s="17" t="s">
        <v>686</v>
      </c>
      <c r="E29" s="19" t="s">
        <v>668</v>
      </c>
      <c r="F29" t="s">
        <v>671</v>
      </c>
      <c r="G29" s="19" t="s">
        <v>668</v>
      </c>
      <c r="H29" s="17">
        <f>VLOOKUP(D29, '[1]0.Ref'!$AZ$1:$BG$9, MATCH(F29, '[1]0.Ref'!$AZ$1:$BG$1, 0), FALSE)</f>
        <v>12</v>
      </c>
      <c r="I29" t="s">
        <v>76</v>
      </c>
      <c r="J29">
        <v>7.42</v>
      </c>
      <c r="K29" s="19">
        <v>2</v>
      </c>
      <c r="L29" s="34">
        <f t="shared" si="0"/>
        <v>269.54177897574124</v>
      </c>
    </row>
    <row r="30" spans="1:12" x14ac:dyDescent="0.2">
      <c r="A30" t="s">
        <v>529</v>
      </c>
      <c r="B30" t="s">
        <v>530</v>
      </c>
      <c r="C30" t="s">
        <v>524</v>
      </c>
      <c r="D30" s="17" t="s">
        <v>687</v>
      </c>
      <c r="E30" s="19" t="s">
        <v>668</v>
      </c>
      <c r="F30" t="s">
        <v>671</v>
      </c>
      <c r="G30" s="19" t="s">
        <v>668</v>
      </c>
      <c r="H30" s="17">
        <f>VLOOKUP(D30, '[1]0.Ref'!$AZ$1:$BG$9, MATCH(F30, '[1]0.Ref'!$AZ$1:$BG$1, 0), FALSE)</f>
        <v>26</v>
      </c>
      <c r="I30" t="s">
        <v>76</v>
      </c>
      <c r="J30">
        <v>6.99</v>
      </c>
      <c r="K30" s="19">
        <v>1</v>
      </c>
      <c r="L30" s="34">
        <f t="shared" si="0"/>
        <v>143.06151645207439</v>
      </c>
    </row>
    <row r="31" spans="1:12" x14ac:dyDescent="0.2">
      <c r="A31" t="s">
        <v>529</v>
      </c>
      <c r="B31" t="s">
        <v>530</v>
      </c>
      <c r="C31" t="s">
        <v>524</v>
      </c>
      <c r="D31" s="17" t="s">
        <v>688</v>
      </c>
      <c r="E31" s="19" t="s">
        <v>668</v>
      </c>
      <c r="F31" t="s">
        <v>671</v>
      </c>
      <c r="G31" s="19" t="s">
        <v>668</v>
      </c>
      <c r="H31" s="17">
        <f>VLOOKUP(D31, '[1]0.Ref'!$AZ$1:$BG$9, MATCH(F31, '[1]0.Ref'!$AZ$1:$BG$1, 0), FALSE)</f>
        <v>40</v>
      </c>
      <c r="I31" t="s">
        <v>76</v>
      </c>
      <c r="J31">
        <v>44</v>
      </c>
      <c r="K31" s="19">
        <v>0</v>
      </c>
      <c r="L31" s="34">
        <f t="shared" si="0"/>
        <v>0</v>
      </c>
    </row>
    <row r="32" spans="1:12" x14ac:dyDescent="0.2">
      <c r="A32" t="s">
        <v>529</v>
      </c>
      <c r="B32" t="s">
        <v>530</v>
      </c>
      <c r="C32" t="s">
        <v>524</v>
      </c>
      <c r="D32" s="17" t="s">
        <v>667</v>
      </c>
      <c r="E32" s="19" t="s">
        <v>668</v>
      </c>
      <c r="F32" t="s">
        <v>685</v>
      </c>
      <c r="G32" s="19" t="s">
        <v>668</v>
      </c>
      <c r="H32" s="17">
        <f>VLOOKUP(D32, '[1]0.Ref'!$AZ$1:$BG$9, MATCH(F32, '[1]0.Ref'!$AZ$1:$BG$1, 0), FALSE)</f>
        <v>15</v>
      </c>
      <c r="I32" t="s">
        <v>76</v>
      </c>
      <c r="J32">
        <f>J16+J17</f>
        <v>0</v>
      </c>
      <c r="K32">
        <f>K16+K17</f>
        <v>0</v>
      </c>
      <c r="L32" s="34" t="s">
        <v>76</v>
      </c>
    </row>
    <row r="33" spans="1:12" x14ac:dyDescent="0.2">
      <c r="A33" t="s">
        <v>529</v>
      </c>
      <c r="B33" t="s">
        <v>530</v>
      </c>
      <c r="C33" t="s">
        <v>524</v>
      </c>
      <c r="D33" s="17" t="s">
        <v>684</v>
      </c>
      <c r="E33" s="19" t="s">
        <v>668</v>
      </c>
      <c r="F33" t="s">
        <v>685</v>
      </c>
      <c r="G33" s="19" t="s">
        <v>668</v>
      </c>
      <c r="H33" s="17">
        <f>VLOOKUP(D33, '[1]0.Ref'!$AZ$1:$BG$9, MATCH(F33, '[1]0.Ref'!$AZ$1:$BG$1, 0), FALSE)</f>
        <v>29</v>
      </c>
      <c r="I33" t="s">
        <v>76</v>
      </c>
      <c r="J33">
        <f>J16+J17+J18</f>
        <v>0.14799999999999999</v>
      </c>
      <c r="K33">
        <f>K16+K17+K18</f>
        <v>0</v>
      </c>
      <c r="L33" s="34">
        <f t="shared" si="0"/>
        <v>0</v>
      </c>
    </row>
    <row r="34" spans="1:12" x14ac:dyDescent="0.2">
      <c r="A34" t="s">
        <v>529</v>
      </c>
      <c r="B34" t="s">
        <v>530</v>
      </c>
      <c r="C34" t="s">
        <v>524</v>
      </c>
      <c r="D34" s="17" t="s">
        <v>690</v>
      </c>
      <c r="E34" s="19" t="s">
        <v>668</v>
      </c>
      <c r="F34" t="s">
        <v>685</v>
      </c>
      <c r="G34" s="19" t="s">
        <v>668</v>
      </c>
      <c r="H34" s="17">
        <f>VLOOKUP(D34, '[1]0.Ref'!$AZ$1:$BG$9, MATCH(F34, '[1]0.Ref'!$AZ$1:$BG$1, 0), FALSE)</f>
        <v>43</v>
      </c>
      <c r="I34" t="s">
        <v>76</v>
      </c>
      <c r="J34">
        <f>J18+J19</f>
        <v>2.9980000000000002</v>
      </c>
      <c r="K34">
        <f>K18+K19</f>
        <v>0</v>
      </c>
      <c r="L34" s="34">
        <f t="shared" si="0"/>
        <v>0</v>
      </c>
    </row>
    <row r="35" spans="1:12" x14ac:dyDescent="0.2">
      <c r="A35" t="s">
        <v>529</v>
      </c>
      <c r="B35" t="s">
        <v>530</v>
      </c>
      <c r="C35" t="s">
        <v>524</v>
      </c>
      <c r="D35" s="17" t="s">
        <v>691</v>
      </c>
      <c r="E35" s="19" t="s">
        <v>668</v>
      </c>
      <c r="F35" t="s">
        <v>685</v>
      </c>
      <c r="G35" s="19" t="s">
        <v>668</v>
      </c>
      <c r="H35" s="17">
        <f>VLOOKUP(D35, '[1]0.Ref'!$AZ$1:$BG$9, MATCH(F35, '[1]0.Ref'!$AZ$1:$BG$1, 0), FALSE)</f>
        <v>50</v>
      </c>
      <c r="I35" t="s">
        <v>76</v>
      </c>
      <c r="J35">
        <f>J16+J17+J18+J19</f>
        <v>2.9980000000000002</v>
      </c>
      <c r="K35">
        <f>K16+K17+K18+K19</f>
        <v>0</v>
      </c>
      <c r="L35" s="34">
        <f t="shared" si="0"/>
        <v>0</v>
      </c>
    </row>
    <row r="36" spans="1:12" x14ac:dyDescent="0.2">
      <c r="A36" t="s">
        <v>529</v>
      </c>
      <c r="B36" t="s">
        <v>530</v>
      </c>
      <c r="C36" t="s">
        <v>524</v>
      </c>
      <c r="D36" s="17" t="s">
        <v>667</v>
      </c>
      <c r="E36" s="19" t="s">
        <v>668</v>
      </c>
      <c r="F36" t="s">
        <v>689</v>
      </c>
      <c r="G36" s="19" t="s">
        <v>668</v>
      </c>
      <c r="H36" s="17">
        <f>VLOOKUP(D36, '[1]0.Ref'!$AZ$1:$BG$9, MATCH(F36, '[1]0.Ref'!$AZ$1:$BG$1, 0), FALSE)</f>
        <v>16</v>
      </c>
      <c r="I36" t="s">
        <v>76</v>
      </c>
      <c r="J36">
        <f>J20+J21</f>
        <v>3.4299999999999997</v>
      </c>
      <c r="K36">
        <f>K20+K21</f>
        <v>2</v>
      </c>
      <c r="L36" s="34">
        <f t="shared" si="0"/>
        <v>583.09037900874637</v>
      </c>
    </row>
    <row r="37" spans="1:12" x14ac:dyDescent="0.2">
      <c r="A37" t="s">
        <v>529</v>
      </c>
      <c r="B37" t="s">
        <v>530</v>
      </c>
      <c r="C37" t="s">
        <v>524</v>
      </c>
      <c r="D37" s="17" t="s">
        <v>684</v>
      </c>
      <c r="E37" s="19" t="s">
        <v>668</v>
      </c>
      <c r="F37" t="s">
        <v>689</v>
      </c>
      <c r="G37" s="19" t="s">
        <v>668</v>
      </c>
      <c r="H37" s="17">
        <f>VLOOKUP(D37, '[1]0.Ref'!$AZ$1:$BG$9, MATCH(F37, '[1]0.Ref'!$AZ$1:$BG$1, 0), FALSE)</f>
        <v>30</v>
      </c>
      <c r="I37" t="s">
        <v>76</v>
      </c>
      <c r="J37">
        <f>J20+J21+J22</f>
        <v>3.9969999999999999</v>
      </c>
      <c r="K37">
        <f>K20+K21+K22</f>
        <v>2</v>
      </c>
      <c r="L37" s="34">
        <f t="shared" si="0"/>
        <v>500.37528146109588</v>
      </c>
    </row>
    <row r="38" spans="1:12" x14ac:dyDescent="0.2">
      <c r="A38" t="s">
        <v>529</v>
      </c>
      <c r="B38" t="s">
        <v>530</v>
      </c>
      <c r="C38" t="s">
        <v>524</v>
      </c>
      <c r="D38" s="17" t="s">
        <v>690</v>
      </c>
      <c r="E38" s="19" t="s">
        <v>668</v>
      </c>
      <c r="F38" t="s">
        <v>689</v>
      </c>
      <c r="G38" s="19" t="s">
        <v>668</v>
      </c>
      <c r="H38" s="17">
        <f>VLOOKUP(D38, '[1]0.Ref'!$AZ$1:$BG$9, MATCH(F38, '[1]0.Ref'!$AZ$1:$BG$1, 0), FALSE)</f>
        <v>44</v>
      </c>
      <c r="I38" t="s">
        <v>76</v>
      </c>
      <c r="J38">
        <f>J22+J23</f>
        <v>6.5670000000000002</v>
      </c>
      <c r="K38">
        <f>K22+K23</f>
        <v>0</v>
      </c>
      <c r="L38" s="34">
        <f t="shared" si="0"/>
        <v>0</v>
      </c>
    </row>
    <row r="39" spans="1:12" x14ac:dyDescent="0.2">
      <c r="A39" t="s">
        <v>529</v>
      </c>
      <c r="B39" t="s">
        <v>530</v>
      </c>
      <c r="C39" t="s">
        <v>524</v>
      </c>
      <c r="D39" s="17" t="s">
        <v>691</v>
      </c>
      <c r="E39" s="19" t="s">
        <v>668</v>
      </c>
      <c r="F39" t="s">
        <v>689</v>
      </c>
      <c r="G39" s="19" t="s">
        <v>668</v>
      </c>
      <c r="H39" s="17">
        <f>VLOOKUP(D39, '[1]0.Ref'!$AZ$1:$BG$9, MATCH(F39, '[1]0.Ref'!$AZ$1:$BG$1, 0), FALSE)</f>
        <v>51</v>
      </c>
      <c r="I39" t="s">
        <v>76</v>
      </c>
      <c r="J39">
        <f>J20+J21+J22+J23</f>
        <v>9.9969999999999999</v>
      </c>
      <c r="K39">
        <f>K20+K21+K22+K23</f>
        <v>2</v>
      </c>
      <c r="L39" s="34">
        <f t="shared" si="0"/>
        <v>200.06001800540162</v>
      </c>
    </row>
    <row r="40" spans="1:12" x14ac:dyDescent="0.2">
      <c r="A40" t="s">
        <v>529</v>
      </c>
      <c r="B40" t="s">
        <v>530</v>
      </c>
      <c r="C40" t="s">
        <v>524</v>
      </c>
      <c r="D40" s="17" t="s">
        <v>667</v>
      </c>
      <c r="E40" s="19" t="s">
        <v>668</v>
      </c>
      <c r="F40" t="s">
        <v>669</v>
      </c>
      <c r="G40" s="19" t="s">
        <v>668</v>
      </c>
      <c r="H40" s="17">
        <f>VLOOKUP(D40, '[1]0.Ref'!$AZ$1:$BG$9, MATCH(F40, '[1]0.Ref'!$AZ$1:$BG$1, 0), FALSE)</f>
        <v>18</v>
      </c>
      <c r="I40" t="s">
        <v>76</v>
      </c>
      <c r="J40">
        <f>J24+J25</f>
        <v>8.9499999999999993</v>
      </c>
      <c r="K40">
        <f>K24+K25</f>
        <v>1</v>
      </c>
      <c r="L40" s="34">
        <f t="shared" si="0"/>
        <v>111.73184357541901</v>
      </c>
    </row>
    <row r="41" spans="1:12" x14ac:dyDescent="0.2">
      <c r="A41" t="s">
        <v>529</v>
      </c>
      <c r="B41" t="s">
        <v>530</v>
      </c>
      <c r="C41" t="s">
        <v>524</v>
      </c>
      <c r="D41" s="17" t="s">
        <v>684</v>
      </c>
      <c r="E41" s="19" t="s">
        <v>668</v>
      </c>
      <c r="F41" t="s">
        <v>669</v>
      </c>
      <c r="G41" s="19" t="s">
        <v>668</v>
      </c>
      <c r="H41" s="17">
        <f>VLOOKUP(D41, '[1]0.Ref'!$AZ$1:$BG$9, MATCH(F41, '[1]0.Ref'!$AZ$1:$BG$1, 0), FALSE)</f>
        <v>32</v>
      </c>
      <c r="I41" t="s">
        <v>76</v>
      </c>
      <c r="J41">
        <f>J24+J25+J26</f>
        <v>14.12</v>
      </c>
      <c r="K41">
        <f>K24+K25+K26</f>
        <v>1</v>
      </c>
      <c r="L41" s="34">
        <f t="shared" si="0"/>
        <v>70.821529745042497</v>
      </c>
    </row>
    <row r="42" spans="1:12" x14ac:dyDescent="0.2">
      <c r="A42" t="s">
        <v>529</v>
      </c>
      <c r="B42" t="s">
        <v>530</v>
      </c>
      <c r="C42" t="s">
        <v>524</v>
      </c>
      <c r="D42" s="17" t="s">
        <v>690</v>
      </c>
      <c r="E42" s="19" t="s">
        <v>668</v>
      </c>
      <c r="F42" t="s">
        <v>669</v>
      </c>
      <c r="G42" s="19" t="s">
        <v>668</v>
      </c>
      <c r="H42" s="17">
        <f>VLOOKUP(D42, '[1]0.Ref'!$AZ$1:$BG$9, MATCH(F42, '[1]0.Ref'!$AZ$1:$BG$1, 0), FALSE)</f>
        <v>46</v>
      </c>
      <c r="I42" t="s">
        <v>76</v>
      </c>
      <c r="J42">
        <f>J26+J27</f>
        <v>23.97</v>
      </c>
      <c r="K42">
        <f>K26+K27</f>
        <v>0</v>
      </c>
      <c r="L42" s="34">
        <f t="shared" si="0"/>
        <v>0</v>
      </c>
    </row>
    <row r="43" spans="1:12" x14ac:dyDescent="0.2">
      <c r="A43" t="s">
        <v>529</v>
      </c>
      <c r="B43" t="s">
        <v>530</v>
      </c>
      <c r="C43" t="s">
        <v>524</v>
      </c>
      <c r="D43" s="17" t="s">
        <v>691</v>
      </c>
      <c r="E43" s="19" t="s">
        <v>668</v>
      </c>
      <c r="F43" t="s">
        <v>669</v>
      </c>
      <c r="G43" s="19" t="s">
        <v>668</v>
      </c>
      <c r="H43" s="17">
        <f>VLOOKUP(D43, '[1]0.Ref'!$AZ$1:$BG$9, MATCH(F43, '[1]0.Ref'!$AZ$1:$BG$1, 0), FALSE)</f>
        <v>53</v>
      </c>
      <c r="I43" t="s">
        <v>76</v>
      </c>
      <c r="J43">
        <f>J24+J25+J26+J27</f>
        <v>32.92</v>
      </c>
      <c r="K43">
        <f>K24+K25+K26+K27</f>
        <v>1</v>
      </c>
      <c r="L43" s="34">
        <f t="shared" si="0"/>
        <v>30.376670716889429</v>
      </c>
    </row>
    <row r="44" spans="1:12" x14ac:dyDescent="0.2">
      <c r="A44" t="s">
        <v>529</v>
      </c>
      <c r="B44" t="s">
        <v>530</v>
      </c>
      <c r="C44" t="s">
        <v>524</v>
      </c>
      <c r="D44" s="17" t="s">
        <v>667</v>
      </c>
      <c r="E44" s="19" t="s">
        <v>668</v>
      </c>
      <c r="F44" t="s">
        <v>671</v>
      </c>
      <c r="G44" s="19" t="s">
        <v>668</v>
      </c>
      <c r="H44" s="17">
        <f>VLOOKUP(D44, '[1]0.Ref'!$AZ$1:$BG$9, MATCH(F44, '[1]0.Ref'!$AZ$1:$BG$1, 0), FALSE)</f>
        <v>19</v>
      </c>
      <c r="I44" t="s">
        <v>76</v>
      </c>
      <c r="J44">
        <f>J28+J29</f>
        <v>12.43</v>
      </c>
      <c r="K44">
        <f>K28+K29</f>
        <v>3</v>
      </c>
      <c r="L44" s="34">
        <f t="shared" si="0"/>
        <v>241.35156878519712</v>
      </c>
    </row>
    <row r="45" spans="1:12" x14ac:dyDescent="0.2">
      <c r="A45" t="s">
        <v>529</v>
      </c>
      <c r="B45" t="s">
        <v>530</v>
      </c>
      <c r="C45" t="s">
        <v>524</v>
      </c>
      <c r="D45" s="17" t="s">
        <v>684</v>
      </c>
      <c r="E45" s="19" t="s">
        <v>668</v>
      </c>
      <c r="F45" t="s">
        <v>671</v>
      </c>
      <c r="G45" s="19" t="s">
        <v>668</v>
      </c>
      <c r="H45" s="17">
        <f>VLOOKUP(D45, '[1]0.Ref'!$AZ$1:$BG$9, MATCH(F45, '[1]0.Ref'!$AZ$1:$BG$1, 0), FALSE)</f>
        <v>33</v>
      </c>
      <c r="I45" t="s">
        <v>76</v>
      </c>
      <c r="J45">
        <f>J28+J29+J30</f>
        <v>19.420000000000002</v>
      </c>
      <c r="K45">
        <f>K28+K29+K30</f>
        <v>4</v>
      </c>
      <c r="L45" s="34">
        <f t="shared" si="0"/>
        <v>205.97322348094747</v>
      </c>
    </row>
    <row r="46" spans="1:12" x14ac:dyDescent="0.2">
      <c r="A46" t="s">
        <v>529</v>
      </c>
      <c r="B46" t="s">
        <v>530</v>
      </c>
      <c r="C46" t="s">
        <v>524</v>
      </c>
      <c r="D46" s="17" t="s">
        <v>690</v>
      </c>
      <c r="E46" s="19" t="s">
        <v>668</v>
      </c>
      <c r="F46" t="s">
        <v>671</v>
      </c>
      <c r="G46" s="19" t="s">
        <v>668</v>
      </c>
      <c r="H46" s="17">
        <f>VLOOKUP(D46, '[1]0.Ref'!$AZ$1:$BG$9, MATCH(F46, '[1]0.Ref'!$AZ$1:$BG$1, 0), FALSE)</f>
        <v>47</v>
      </c>
      <c r="I46" t="s">
        <v>76</v>
      </c>
      <c r="J46">
        <f>J30+J31</f>
        <v>50.99</v>
      </c>
      <c r="K46">
        <f>K30+K31</f>
        <v>1</v>
      </c>
      <c r="L46" s="34">
        <f t="shared" si="0"/>
        <v>19.611688566385567</v>
      </c>
    </row>
    <row r="47" spans="1:12" x14ac:dyDescent="0.2">
      <c r="A47" t="s">
        <v>529</v>
      </c>
      <c r="B47" t="s">
        <v>530</v>
      </c>
      <c r="C47" t="s">
        <v>524</v>
      </c>
      <c r="D47" s="17" t="s">
        <v>691</v>
      </c>
      <c r="E47" s="19" t="s">
        <v>668</v>
      </c>
      <c r="F47" t="s">
        <v>671</v>
      </c>
      <c r="G47" s="19" t="s">
        <v>668</v>
      </c>
      <c r="H47" s="17">
        <f>VLOOKUP(D47, '[1]0.Ref'!$AZ$1:$BG$9, MATCH(F47, '[1]0.Ref'!$AZ$1:$BG$1, 0), FALSE)</f>
        <v>54</v>
      </c>
      <c r="I47" t="s">
        <v>76</v>
      </c>
      <c r="J47">
        <f>J28+J29+J30+J31</f>
        <v>63.42</v>
      </c>
      <c r="K47">
        <f>K28+K29+K30+K31</f>
        <v>4</v>
      </c>
      <c r="L47" s="34">
        <f t="shared" si="0"/>
        <v>63.071586250394191</v>
      </c>
    </row>
    <row r="48" spans="1:12" x14ac:dyDescent="0.2">
      <c r="A48" t="s">
        <v>529</v>
      </c>
      <c r="B48" t="s">
        <v>530</v>
      </c>
      <c r="C48" t="s">
        <v>524</v>
      </c>
      <c r="D48" s="17" t="s">
        <v>679</v>
      </c>
      <c r="E48" s="19" t="s">
        <v>668</v>
      </c>
      <c r="F48" t="s">
        <v>676</v>
      </c>
      <c r="G48" s="19" t="s">
        <v>668</v>
      </c>
      <c r="H48" s="17">
        <f>VLOOKUP(D48, '[1]0.Ref'!$AZ$1:$BG$9, MATCH(F48, '[1]0.Ref'!$AZ$1:$BG$1, 0), FALSE)</f>
        <v>3</v>
      </c>
      <c r="I48" t="s">
        <v>76</v>
      </c>
      <c r="J48">
        <f>J16+J20</f>
        <v>1.44</v>
      </c>
      <c r="K48">
        <f>K16+K20</f>
        <v>0</v>
      </c>
      <c r="L48" s="34">
        <f t="shared" si="0"/>
        <v>0</v>
      </c>
    </row>
    <row r="49" spans="1:12" x14ac:dyDescent="0.2">
      <c r="A49" t="s">
        <v>529</v>
      </c>
      <c r="B49" t="s">
        <v>530</v>
      </c>
      <c r="C49" t="s">
        <v>524</v>
      </c>
      <c r="D49" s="17" t="s">
        <v>686</v>
      </c>
      <c r="E49" s="19" t="s">
        <v>668</v>
      </c>
      <c r="F49" t="s">
        <v>676</v>
      </c>
      <c r="G49" s="19" t="s">
        <v>668</v>
      </c>
      <c r="H49" s="17">
        <f>VLOOKUP(D49, '[1]0.Ref'!$AZ$1:$BG$9, MATCH(F49, '[1]0.Ref'!$AZ$1:$BG$1, 0), FALSE)</f>
        <v>10</v>
      </c>
      <c r="I49" t="s">
        <v>76</v>
      </c>
      <c r="J49">
        <f t="shared" ref="J49:K51" si="1">J17+J21</f>
        <v>1.99</v>
      </c>
      <c r="K49">
        <f t="shared" si="1"/>
        <v>2</v>
      </c>
      <c r="L49" s="34">
        <f t="shared" si="0"/>
        <v>1005.0251256281406</v>
      </c>
    </row>
    <row r="50" spans="1:12" x14ac:dyDescent="0.2">
      <c r="A50" t="s">
        <v>529</v>
      </c>
      <c r="B50" t="s">
        <v>530</v>
      </c>
      <c r="C50" t="s">
        <v>524</v>
      </c>
      <c r="D50" s="17" t="s">
        <v>687</v>
      </c>
      <c r="E50" s="19" t="s">
        <v>668</v>
      </c>
      <c r="F50" t="s">
        <v>676</v>
      </c>
      <c r="G50" s="19" t="s">
        <v>668</v>
      </c>
      <c r="H50" s="17">
        <f>VLOOKUP(D50, '[1]0.Ref'!$AZ$1:$BG$9, MATCH(F50, '[1]0.Ref'!$AZ$1:$BG$1, 0), FALSE)</f>
        <v>24</v>
      </c>
      <c r="I50" t="s">
        <v>76</v>
      </c>
      <c r="J50">
        <f t="shared" si="1"/>
        <v>0.71499999999999997</v>
      </c>
      <c r="K50">
        <f t="shared" si="1"/>
        <v>0</v>
      </c>
      <c r="L50" s="34">
        <f t="shared" si="0"/>
        <v>0</v>
      </c>
    </row>
    <row r="51" spans="1:12" x14ac:dyDescent="0.2">
      <c r="A51" t="s">
        <v>529</v>
      </c>
      <c r="B51" t="s">
        <v>530</v>
      </c>
      <c r="C51" t="s">
        <v>524</v>
      </c>
      <c r="D51" s="17" t="s">
        <v>688</v>
      </c>
      <c r="E51" s="19" t="s">
        <v>668</v>
      </c>
      <c r="F51" t="s">
        <v>676</v>
      </c>
      <c r="G51" s="19" t="s">
        <v>668</v>
      </c>
      <c r="H51" s="17">
        <f>VLOOKUP(D51, '[1]0.Ref'!$AZ$1:$BG$9, MATCH(F51, '[1]0.Ref'!$AZ$1:$BG$1, 0), FALSE)</f>
        <v>38</v>
      </c>
      <c r="I51" t="s">
        <v>76</v>
      </c>
      <c r="J51">
        <f>J19+J23</f>
        <v>8.85</v>
      </c>
      <c r="K51">
        <f t="shared" si="1"/>
        <v>0</v>
      </c>
      <c r="L51" s="34">
        <f t="shared" si="0"/>
        <v>0</v>
      </c>
    </row>
    <row r="52" spans="1:12" x14ac:dyDescent="0.2">
      <c r="A52" t="s">
        <v>529</v>
      </c>
      <c r="B52" t="s">
        <v>530</v>
      </c>
      <c r="C52" t="s">
        <v>524</v>
      </c>
      <c r="D52" s="17" t="s">
        <v>679</v>
      </c>
      <c r="E52" s="19" t="s">
        <v>668</v>
      </c>
      <c r="F52" t="s">
        <v>673</v>
      </c>
      <c r="G52" s="19" t="s">
        <v>668</v>
      </c>
      <c r="H52" s="17">
        <f>VLOOKUP(D52, '[1]0.Ref'!$AZ$1:$BG$9, MATCH(F52, '[1]0.Ref'!$AZ$1:$BG$1, 0), FALSE)</f>
        <v>6</v>
      </c>
      <c r="I52" t="s">
        <v>76</v>
      </c>
      <c r="J52">
        <f>J24+J28</f>
        <v>8.83</v>
      </c>
      <c r="K52">
        <f>K24+K28</f>
        <v>1</v>
      </c>
      <c r="L52" s="34">
        <f t="shared" si="0"/>
        <v>113.25028312570781</v>
      </c>
    </row>
    <row r="53" spans="1:12" x14ac:dyDescent="0.2">
      <c r="A53" t="s">
        <v>529</v>
      </c>
      <c r="B53" t="s">
        <v>530</v>
      </c>
      <c r="C53" t="s">
        <v>524</v>
      </c>
      <c r="D53" s="17" t="s">
        <v>686</v>
      </c>
      <c r="E53" s="19" t="s">
        <v>668</v>
      </c>
      <c r="F53" t="s">
        <v>673</v>
      </c>
      <c r="G53" s="19" t="s">
        <v>668</v>
      </c>
      <c r="H53" s="17">
        <f>VLOOKUP(D53, '[1]0.Ref'!$AZ$1:$BG$9, MATCH(F53, '[1]0.Ref'!$AZ$1:$BG$1, 0), FALSE)</f>
        <v>13</v>
      </c>
      <c r="I53" t="s">
        <v>76</v>
      </c>
      <c r="J53">
        <f t="shared" ref="J53:K55" si="2">J25+J29</f>
        <v>12.55</v>
      </c>
      <c r="K53">
        <f t="shared" si="2"/>
        <v>3</v>
      </c>
      <c r="L53" s="34">
        <f t="shared" si="0"/>
        <v>239.04382470119521</v>
      </c>
    </row>
    <row r="54" spans="1:12" x14ac:dyDescent="0.2">
      <c r="A54" t="s">
        <v>529</v>
      </c>
      <c r="B54" t="s">
        <v>530</v>
      </c>
      <c r="C54" t="s">
        <v>524</v>
      </c>
      <c r="D54" s="17" t="s">
        <v>687</v>
      </c>
      <c r="E54" s="19" t="s">
        <v>668</v>
      </c>
      <c r="F54" t="s">
        <v>673</v>
      </c>
      <c r="G54" s="19" t="s">
        <v>668</v>
      </c>
      <c r="H54" s="17">
        <f>VLOOKUP(D54, '[1]0.Ref'!$AZ$1:$BG$9, MATCH(F54, '[1]0.Ref'!$AZ$1:$BG$1, 0), FALSE)</f>
        <v>27</v>
      </c>
      <c r="I54" t="s">
        <v>76</v>
      </c>
      <c r="J54">
        <f t="shared" si="2"/>
        <v>12.16</v>
      </c>
      <c r="K54">
        <f t="shared" si="2"/>
        <v>1</v>
      </c>
      <c r="L54" s="34">
        <f t="shared" si="0"/>
        <v>82.236842105263165</v>
      </c>
    </row>
    <row r="55" spans="1:12" x14ac:dyDescent="0.2">
      <c r="A55" t="s">
        <v>529</v>
      </c>
      <c r="B55" t="s">
        <v>530</v>
      </c>
      <c r="C55" t="s">
        <v>524</v>
      </c>
      <c r="D55" s="17" t="s">
        <v>688</v>
      </c>
      <c r="E55" s="19" t="s">
        <v>668</v>
      </c>
      <c r="F55" t="s">
        <v>673</v>
      </c>
      <c r="G55" s="19" t="s">
        <v>668</v>
      </c>
      <c r="H55" s="17">
        <f>VLOOKUP(D55, '[1]0.Ref'!$AZ$1:$BG$9, MATCH(F55, '[1]0.Ref'!$AZ$1:$BG$1, 0), FALSE)</f>
        <v>41</v>
      </c>
      <c r="I55" t="s">
        <v>76</v>
      </c>
      <c r="J55">
        <f>J27+J31</f>
        <v>62.8</v>
      </c>
      <c r="K55">
        <f t="shared" si="2"/>
        <v>0</v>
      </c>
      <c r="L55" s="34">
        <f t="shared" si="0"/>
        <v>0</v>
      </c>
    </row>
    <row r="56" spans="1:12" x14ac:dyDescent="0.2">
      <c r="A56" t="s">
        <v>529</v>
      </c>
      <c r="B56" t="s">
        <v>530</v>
      </c>
      <c r="C56" t="s">
        <v>524</v>
      </c>
      <c r="D56" s="17" t="s">
        <v>679</v>
      </c>
      <c r="E56" s="19" t="s">
        <v>668</v>
      </c>
      <c r="F56" t="s">
        <v>634</v>
      </c>
      <c r="G56" s="19" t="s">
        <v>668</v>
      </c>
      <c r="H56" s="17">
        <f>VLOOKUP(D56, '[1]0.Ref'!$AZ$1:$BG$9, MATCH(F56, '[1]0.Ref'!$AZ$1:$BG$1, 0), FALSE)</f>
        <v>7</v>
      </c>
      <c r="I56" t="s">
        <v>76</v>
      </c>
      <c r="J56">
        <f>J48+J52</f>
        <v>10.27</v>
      </c>
      <c r="K56">
        <f>K48+K52</f>
        <v>1</v>
      </c>
      <c r="L56" s="34">
        <f t="shared" si="0"/>
        <v>97.370983446932811</v>
      </c>
    </row>
    <row r="57" spans="1:12" x14ac:dyDescent="0.2">
      <c r="A57" t="s">
        <v>529</v>
      </c>
      <c r="B57" t="s">
        <v>530</v>
      </c>
      <c r="C57" t="s">
        <v>524</v>
      </c>
      <c r="D57" s="17" t="s">
        <v>686</v>
      </c>
      <c r="E57" s="19" t="s">
        <v>668</v>
      </c>
      <c r="F57" t="s">
        <v>634</v>
      </c>
      <c r="G57" s="19" t="s">
        <v>668</v>
      </c>
      <c r="H57" s="17">
        <f>VLOOKUP(D57, '[1]0.Ref'!$AZ$1:$BG$9, MATCH(F57, '[1]0.Ref'!$AZ$1:$BG$1, 0), FALSE)</f>
        <v>14</v>
      </c>
      <c r="I57" t="s">
        <v>76</v>
      </c>
      <c r="J57">
        <f t="shared" ref="J57:K59" si="3">J49+J53</f>
        <v>14.540000000000001</v>
      </c>
      <c r="K57">
        <f t="shared" si="3"/>
        <v>5</v>
      </c>
      <c r="L57" s="34">
        <f t="shared" si="0"/>
        <v>343.87895460797796</v>
      </c>
    </row>
    <row r="58" spans="1:12" x14ac:dyDescent="0.2">
      <c r="A58" t="s">
        <v>529</v>
      </c>
      <c r="B58" t="s">
        <v>530</v>
      </c>
      <c r="C58" t="s">
        <v>524</v>
      </c>
      <c r="D58" s="17" t="s">
        <v>687</v>
      </c>
      <c r="E58" s="19" t="s">
        <v>668</v>
      </c>
      <c r="F58" t="s">
        <v>634</v>
      </c>
      <c r="G58" s="19" t="s">
        <v>668</v>
      </c>
      <c r="H58" s="17">
        <f>VLOOKUP(D58, '[1]0.Ref'!$AZ$1:$BG$9, MATCH(F58, '[1]0.Ref'!$AZ$1:$BG$1, 0), FALSE)</f>
        <v>28</v>
      </c>
      <c r="I58" t="s">
        <v>76</v>
      </c>
      <c r="J58">
        <f t="shared" si="3"/>
        <v>12.875</v>
      </c>
      <c r="K58">
        <f t="shared" si="3"/>
        <v>1</v>
      </c>
      <c r="L58" s="34">
        <f t="shared" si="0"/>
        <v>77.669902912621353</v>
      </c>
    </row>
    <row r="59" spans="1:12" x14ac:dyDescent="0.2">
      <c r="A59" t="s">
        <v>529</v>
      </c>
      <c r="B59" t="s">
        <v>530</v>
      </c>
      <c r="C59" t="s">
        <v>524</v>
      </c>
      <c r="D59" s="17" t="s">
        <v>688</v>
      </c>
      <c r="E59" s="19" t="s">
        <v>668</v>
      </c>
      <c r="F59" t="s">
        <v>634</v>
      </c>
      <c r="G59" s="19" t="s">
        <v>668</v>
      </c>
      <c r="H59" s="17">
        <f>VLOOKUP(D59, '[1]0.Ref'!$AZ$1:$BG$9, MATCH(F59, '[1]0.Ref'!$AZ$1:$BG$1, 0), FALSE)</f>
        <v>42</v>
      </c>
      <c r="I59" t="s">
        <v>76</v>
      </c>
      <c r="J59">
        <f t="shared" si="3"/>
        <v>71.649999999999991</v>
      </c>
      <c r="K59">
        <f t="shared" si="3"/>
        <v>0</v>
      </c>
      <c r="L59" s="34">
        <f t="shared" si="0"/>
        <v>0</v>
      </c>
    </row>
    <row r="60" spans="1:12" x14ac:dyDescent="0.2">
      <c r="A60" t="s">
        <v>529</v>
      </c>
      <c r="B60" t="s">
        <v>530</v>
      </c>
      <c r="C60" t="s">
        <v>524</v>
      </c>
      <c r="D60" s="17" t="s">
        <v>667</v>
      </c>
      <c r="E60" s="19" t="s">
        <v>668</v>
      </c>
      <c r="F60" t="s">
        <v>676</v>
      </c>
      <c r="G60" s="19" t="s">
        <v>668</v>
      </c>
      <c r="H60" s="17">
        <f>VLOOKUP(D60, '[1]0.Ref'!$AZ$1:$BG$9, MATCH(F60, '[1]0.Ref'!$AZ$1:$BG$1, 0), FALSE)</f>
        <v>17</v>
      </c>
      <c r="I60" t="s">
        <v>76</v>
      </c>
      <c r="J60">
        <f>J48+J49</f>
        <v>3.4299999999999997</v>
      </c>
      <c r="K60">
        <f>K48+K49</f>
        <v>2</v>
      </c>
      <c r="L60" s="34">
        <f t="shared" si="0"/>
        <v>583.09037900874637</v>
      </c>
    </row>
    <row r="61" spans="1:12" x14ac:dyDescent="0.2">
      <c r="A61" t="s">
        <v>529</v>
      </c>
      <c r="B61" t="s">
        <v>530</v>
      </c>
      <c r="C61" t="s">
        <v>524</v>
      </c>
      <c r="D61" s="17" t="s">
        <v>684</v>
      </c>
      <c r="E61" s="19" t="s">
        <v>668</v>
      </c>
      <c r="F61" t="s">
        <v>676</v>
      </c>
      <c r="G61" s="19" t="s">
        <v>668</v>
      </c>
      <c r="H61" s="17">
        <f>VLOOKUP(D61, '[1]0.Ref'!$AZ$1:$BG$9, MATCH(F61, '[1]0.Ref'!$AZ$1:$BG$1, 0), FALSE)</f>
        <v>31</v>
      </c>
      <c r="I61" t="s">
        <v>76</v>
      </c>
      <c r="J61">
        <f>J48+J49+J50</f>
        <v>4.1449999999999996</v>
      </c>
      <c r="K61">
        <f>K48+K49+K50</f>
        <v>2</v>
      </c>
      <c r="L61" s="34">
        <f t="shared" si="0"/>
        <v>482.50904704463215</v>
      </c>
    </row>
    <row r="62" spans="1:12" x14ac:dyDescent="0.2">
      <c r="A62" t="s">
        <v>529</v>
      </c>
      <c r="B62" t="s">
        <v>530</v>
      </c>
      <c r="C62" t="s">
        <v>524</v>
      </c>
      <c r="D62" s="17" t="s">
        <v>690</v>
      </c>
      <c r="E62" s="19" t="s">
        <v>668</v>
      </c>
      <c r="F62" t="s">
        <v>676</v>
      </c>
      <c r="G62" s="19" t="s">
        <v>668</v>
      </c>
      <c r="H62" s="17">
        <f>VLOOKUP(D62, '[1]0.Ref'!$AZ$1:$BG$9, MATCH(F62, '[1]0.Ref'!$AZ$1:$BG$1, 0), FALSE)</f>
        <v>45</v>
      </c>
      <c r="I62" t="s">
        <v>76</v>
      </c>
      <c r="J62">
        <f>J50+J51</f>
        <v>9.5649999999999995</v>
      </c>
      <c r="K62">
        <f>K50+K51</f>
        <v>0</v>
      </c>
      <c r="L62" s="34">
        <f t="shared" si="0"/>
        <v>0</v>
      </c>
    </row>
    <row r="63" spans="1:12" x14ac:dyDescent="0.2">
      <c r="A63" t="s">
        <v>529</v>
      </c>
      <c r="B63" t="s">
        <v>530</v>
      </c>
      <c r="C63" t="s">
        <v>524</v>
      </c>
      <c r="D63" s="17" t="s">
        <v>691</v>
      </c>
      <c r="E63" s="19" t="s">
        <v>668</v>
      </c>
      <c r="F63" t="s">
        <v>676</v>
      </c>
      <c r="G63" s="19" t="s">
        <v>668</v>
      </c>
      <c r="H63" s="17">
        <f>VLOOKUP(D63, '[1]0.Ref'!$AZ$1:$BG$9, MATCH(F63, '[1]0.Ref'!$AZ$1:$BG$1, 0), FALSE)</f>
        <v>52</v>
      </c>
      <c r="I63" t="s">
        <v>76</v>
      </c>
      <c r="J63">
        <f>J48+J49+J50+J51</f>
        <v>12.994999999999999</v>
      </c>
      <c r="K63">
        <f>K48+K49+K50+K51</f>
        <v>2</v>
      </c>
      <c r="L63" s="34">
        <f t="shared" si="0"/>
        <v>153.90534821085032</v>
      </c>
    </row>
    <row r="64" spans="1:12" x14ac:dyDescent="0.2">
      <c r="A64" t="s">
        <v>529</v>
      </c>
      <c r="B64" t="s">
        <v>530</v>
      </c>
      <c r="C64" t="s">
        <v>524</v>
      </c>
      <c r="D64" s="17" t="s">
        <v>667</v>
      </c>
      <c r="E64" s="19" t="s">
        <v>668</v>
      </c>
      <c r="F64" t="s">
        <v>673</v>
      </c>
      <c r="G64" s="19" t="s">
        <v>668</v>
      </c>
      <c r="H64" s="17">
        <f>VLOOKUP(D64, '[1]0.Ref'!$AZ$1:$BG$9, MATCH(F64, '[1]0.Ref'!$AZ$1:$BG$1, 0), FALSE)</f>
        <v>20</v>
      </c>
      <c r="I64" t="s">
        <v>76</v>
      </c>
      <c r="J64">
        <f>J52+J53</f>
        <v>21.380000000000003</v>
      </c>
      <c r="K64">
        <f>K52+K53</f>
        <v>4</v>
      </c>
      <c r="L64" s="34">
        <f t="shared" si="0"/>
        <v>187.09073900841904</v>
      </c>
    </row>
    <row r="65" spans="1:12" x14ac:dyDescent="0.2">
      <c r="A65" t="s">
        <v>529</v>
      </c>
      <c r="B65" t="s">
        <v>530</v>
      </c>
      <c r="C65" t="s">
        <v>524</v>
      </c>
      <c r="D65" s="17" t="s">
        <v>684</v>
      </c>
      <c r="E65" s="19" t="s">
        <v>668</v>
      </c>
      <c r="F65" t="s">
        <v>673</v>
      </c>
      <c r="G65" s="19" t="s">
        <v>668</v>
      </c>
      <c r="H65" s="17">
        <f>VLOOKUP(D65, '[1]0.Ref'!$AZ$1:$BG$9, MATCH(F65, '[1]0.Ref'!$AZ$1:$BG$1, 0), FALSE)</f>
        <v>34</v>
      </c>
      <c r="I65" t="s">
        <v>76</v>
      </c>
      <c r="J65">
        <f>J52+J53+J54</f>
        <v>33.540000000000006</v>
      </c>
      <c r="K65">
        <f>K52+K53+K54</f>
        <v>5</v>
      </c>
      <c r="L65" s="34">
        <f t="shared" si="0"/>
        <v>149.07573047107928</v>
      </c>
    </row>
    <row r="66" spans="1:12" x14ac:dyDescent="0.2">
      <c r="A66" t="s">
        <v>529</v>
      </c>
      <c r="B66" t="s">
        <v>530</v>
      </c>
      <c r="C66" t="s">
        <v>524</v>
      </c>
      <c r="D66" s="17" t="s">
        <v>690</v>
      </c>
      <c r="E66" s="19" t="s">
        <v>668</v>
      </c>
      <c r="F66" t="s">
        <v>673</v>
      </c>
      <c r="G66" s="19" t="s">
        <v>668</v>
      </c>
      <c r="H66" s="17">
        <f>VLOOKUP(D66, '[1]0.Ref'!$AZ$1:$BG$9, MATCH(F66, '[1]0.Ref'!$AZ$1:$BG$1, 0), FALSE)</f>
        <v>48</v>
      </c>
      <c r="I66" t="s">
        <v>76</v>
      </c>
      <c r="J66">
        <f>J54+J55</f>
        <v>74.959999999999994</v>
      </c>
      <c r="K66">
        <f>K54+K55</f>
        <v>1</v>
      </c>
      <c r="L66" s="34">
        <f t="shared" si="0"/>
        <v>13.340448239060834</v>
      </c>
    </row>
    <row r="67" spans="1:12" x14ac:dyDescent="0.2">
      <c r="A67" t="s">
        <v>529</v>
      </c>
      <c r="B67" t="s">
        <v>530</v>
      </c>
      <c r="C67" t="s">
        <v>524</v>
      </c>
      <c r="D67" s="17" t="s">
        <v>691</v>
      </c>
      <c r="E67" s="19" t="s">
        <v>668</v>
      </c>
      <c r="F67" t="s">
        <v>673</v>
      </c>
      <c r="G67" s="19" t="s">
        <v>668</v>
      </c>
      <c r="H67" s="17">
        <f>VLOOKUP(D67, '[1]0.Ref'!$AZ$1:$BG$9, MATCH(F67, '[1]0.Ref'!$AZ$1:$BG$1, 0), FALSE)</f>
        <v>55</v>
      </c>
      <c r="I67" t="s">
        <v>76</v>
      </c>
      <c r="J67">
        <f>J52+J53+J54+J55</f>
        <v>96.34</v>
      </c>
      <c r="K67">
        <f>K52+K53+K54+K55</f>
        <v>5</v>
      </c>
      <c r="L67" s="34">
        <f t="shared" si="0"/>
        <v>51.899522524392779</v>
      </c>
    </row>
    <row r="68" spans="1:12" x14ac:dyDescent="0.2">
      <c r="A68" t="s">
        <v>529</v>
      </c>
      <c r="B68" t="s">
        <v>530</v>
      </c>
      <c r="C68" t="s">
        <v>524</v>
      </c>
      <c r="D68" s="17" t="s">
        <v>667</v>
      </c>
      <c r="E68" s="19" t="s">
        <v>668</v>
      </c>
      <c r="F68" t="s">
        <v>634</v>
      </c>
      <c r="G68" s="19" t="s">
        <v>668</v>
      </c>
      <c r="H68" s="17">
        <f>VLOOKUP(D68, '[1]0.Ref'!$AZ$1:$BG$9, MATCH(F68, '[1]0.Ref'!$AZ$1:$BG$1, 0), FALSE)</f>
        <v>21</v>
      </c>
      <c r="I68" t="s">
        <v>76</v>
      </c>
      <c r="J68">
        <f>J56+J57</f>
        <v>24.810000000000002</v>
      </c>
      <c r="K68">
        <f>K56+K57</f>
        <v>6</v>
      </c>
      <c r="L68" s="34">
        <f t="shared" ref="L68:L131" si="4">K68/J68*1000</f>
        <v>241.83796856106406</v>
      </c>
    </row>
    <row r="69" spans="1:12" x14ac:dyDescent="0.2">
      <c r="A69" t="s">
        <v>529</v>
      </c>
      <c r="B69" t="s">
        <v>530</v>
      </c>
      <c r="C69" t="s">
        <v>524</v>
      </c>
      <c r="D69" s="17" t="s">
        <v>684</v>
      </c>
      <c r="E69" s="19" t="s">
        <v>668</v>
      </c>
      <c r="F69" t="s">
        <v>634</v>
      </c>
      <c r="G69" s="19" t="s">
        <v>668</v>
      </c>
      <c r="H69" s="17">
        <f>VLOOKUP(D69, '[1]0.Ref'!$AZ$1:$BG$9, MATCH(F69, '[1]0.Ref'!$AZ$1:$BG$1, 0), FALSE)</f>
        <v>35</v>
      </c>
      <c r="I69" t="s">
        <v>76</v>
      </c>
      <c r="J69">
        <f>J56+J57+J58</f>
        <v>37.685000000000002</v>
      </c>
      <c r="K69">
        <f>K56+K57+K58</f>
        <v>7</v>
      </c>
      <c r="L69" s="34">
        <f t="shared" si="4"/>
        <v>185.7502985272655</v>
      </c>
    </row>
    <row r="70" spans="1:12" x14ac:dyDescent="0.2">
      <c r="A70" t="s">
        <v>529</v>
      </c>
      <c r="B70" t="s">
        <v>530</v>
      </c>
      <c r="C70" t="s">
        <v>524</v>
      </c>
      <c r="D70" s="17" t="s">
        <v>690</v>
      </c>
      <c r="E70" s="19" t="s">
        <v>668</v>
      </c>
      <c r="F70" t="s">
        <v>634</v>
      </c>
      <c r="G70" s="19" t="s">
        <v>668</v>
      </c>
      <c r="H70" s="17">
        <f>VLOOKUP(D70, '[1]0.Ref'!$AZ$1:$BG$9, MATCH(F70, '[1]0.Ref'!$AZ$1:$BG$1, 0), FALSE)</f>
        <v>49</v>
      </c>
      <c r="I70" t="s">
        <v>76</v>
      </c>
      <c r="J70">
        <f>J58+J59</f>
        <v>84.524999999999991</v>
      </c>
      <c r="K70">
        <f>K58+K59</f>
        <v>1</v>
      </c>
      <c r="L70" s="34">
        <f t="shared" si="4"/>
        <v>11.830819284235435</v>
      </c>
    </row>
    <row r="71" spans="1:12" x14ac:dyDescent="0.2">
      <c r="A71" t="s">
        <v>529</v>
      </c>
      <c r="B71" t="s">
        <v>530</v>
      </c>
      <c r="C71" t="s">
        <v>524</v>
      </c>
      <c r="D71" s="17" t="s">
        <v>691</v>
      </c>
      <c r="E71" s="19" t="s">
        <v>668</v>
      </c>
      <c r="F71" t="s">
        <v>634</v>
      </c>
      <c r="G71" s="19" t="s">
        <v>668</v>
      </c>
      <c r="H71" s="17">
        <f>VLOOKUP(D71, '[1]0.Ref'!$AZ$1:$BG$9, MATCH(F71, '[1]0.Ref'!$AZ$1:$BG$1, 0), FALSE)</f>
        <v>56</v>
      </c>
      <c r="I71" t="s">
        <v>76</v>
      </c>
      <c r="J71">
        <f>J56+J57+J58+J59</f>
        <v>109.33499999999999</v>
      </c>
      <c r="K71">
        <f>K56+K57+K58+K59</f>
        <v>7</v>
      </c>
      <c r="L71" s="34">
        <f t="shared" si="4"/>
        <v>64.023414277221391</v>
      </c>
    </row>
    <row r="72" spans="1:12" x14ac:dyDescent="0.2">
      <c r="A72" t="s">
        <v>540</v>
      </c>
      <c r="B72" t="s">
        <v>541</v>
      </c>
      <c r="C72" t="s">
        <v>524</v>
      </c>
      <c r="D72" s="17" t="s">
        <v>679</v>
      </c>
      <c r="E72" s="19" t="s">
        <v>668</v>
      </c>
      <c r="F72" t="s">
        <v>685</v>
      </c>
      <c r="G72" s="19" t="s">
        <v>668</v>
      </c>
      <c r="H72" s="17">
        <f>VLOOKUP(D72, '[1]0.Ref'!$AZ$1:$BG$9, MATCH(F72, '[1]0.Ref'!$AZ$1:$BG$1, 0), FALSE)</f>
        <v>1</v>
      </c>
      <c r="I72" t="s">
        <v>76</v>
      </c>
      <c r="J72">
        <v>4</v>
      </c>
      <c r="K72">
        <v>0</v>
      </c>
      <c r="L72" s="34">
        <f t="shared" si="4"/>
        <v>0</v>
      </c>
    </row>
    <row r="73" spans="1:12" x14ac:dyDescent="0.2">
      <c r="A73" t="s">
        <v>540</v>
      </c>
      <c r="B73" t="s">
        <v>541</v>
      </c>
      <c r="C73" t="s">
        <v>524</v>
      </c>
      <c r="D73" s="17" t="s">
        <v>686</v>
      </c>
      <c r="E73" s="19" t="s">
        <v>668</v>
      </c>
      <c r="F73" t="s">
        <v>685</v>
      </c>
      <c r="G73" s="19" t="s">
        <v>668</v>
      </c>
      <c r="H73" s="17">
        <f>VLOOKUP(D73, '[1]0.Ref'!$AZ$1:$BG$9, MATCH(F73, '[1]0.Ref'!$AZ$1:$BG$1, 0), FALSE)</f>
        <v>8</v>
      </c>
      <c r="I73" t="s">
        <v>76</v>
      </c>
      <c r="J73">
        <v>4</v>
      </c>
      <c r="K73">
        <v>1</v>
      </c>
      <c r="L73" s="34">
        <f t="shared" si="4"/>
        <v>250</v>
      </c>
    </row>
    <row r="74" spans="1:12" x14ac:dyDescent="0.2">
      <c r="A74" t="s">
        <v>540</v>
      </c>
      <c r="B74" t="s">
        <v>541</v>
      </c>
      <c r="C74" t="s">
        <v>524</v>
      </c>
      <c r="D74" s="17" t="s">
        <v>687</v>
      </c>
      <c r="E74" s="19" t="s">
        <v>668</v>
      </c>
      <c r="F74" t="s">
        <v>685</v>
      </c>
      <c r="G74" s="19" t="s">
        <v>668</v>
      </c>
      <c r="H74" s="17">
        <f>VLOOKUP(D74, '[1]0.Ref'!$AZ$1:$BG$9, MATCH(F74, '[1]0.Ref'!$AZ$1:$BG$1, 0), FALSE)</f>
        <v>22</v>
      </c>
      <c r="I74" t="s">
        <v>76</v>
      </c>
      <c r="J74">
        <v>8</v>
      </c>
      <c r="K74">
        <v>1</v>
      </c>
      <c r="L74" s="34">
        <f t="shared" si="4"/>
        <v>125</v>
      </c>
    </row>
    <row r="75" spans="1:12" x14ac:dyDescent="0.2">
      <c r="A75" t="s">
        <v>540</v>
      </c>
      <c r="B75" t="s">
        <v>541</v>
      </c>
      <c r="C75" t="s">
        <v>524</v>
      </c>
      <c r="D75" s="17" t="s">
        <v>679</v>
      </c>
      <c r="E75" s="19" t="s">
        <v>668</v>
      </c>
      <c r="F75" t="s">
        <v>689</v>
      </c>
      <c r="G75" s="19" t="s">
        <v>668</v>
      </c>
      <c r="H75" s="17">
        <f>VLOOKUP(D75, '[1]0.Ref'!$AZ$1:$BG$9, MATCH(F75, '[1]0.Ref'!$AZ$1:$BG$1, 0), FALSE)</f>
        <v>2</v>
      </c>
      <c r="I75" t="s">
        <v>76</v>
      </c>
      <c r="J75">
        <v>13.5</v>
      </c>
      <c r="K75">
        <v>4</v>
      </c>
      <c r="L75" s="34">
        <f t="shared" si="4"/>
        <v>296.2962962962963</v>
      </c>
    </row>
    <row r="76" spans="1:12" x14ac:dyDescent="0.2">
      <c r="A76" t="s">
        <v>540</v>
      </c>
      <c r="B76" t="s">
        <v>541</v>
      </c>
      <c r="C76" t="s">
        <v>524</v>
      </c>
      <c r="D76" s="17" t="s">
        <v>686</v>
      </c>
      <c r="E76" s="19" t="s">
        <v>668</v>
      </c>
      <c r="F76" t="s">
        <v>689</v>
      </c>
      <c r="G76" s="19" t="s">
        <v>668</v>
      </c>
      <c r="H76" s="17">
        <f>VLOOKUP(D76, '[1]0.Ref'!$AZ$1:$BG$9, MATCH(F76, '[1]0.Ref'!$AZ$1:$BG$1, 0), FALSE)</f>
        <v>9</v>
      </c>
      <c r="I76" t="s">
        <v>76</v>
      </c>
      <c r="J76">
        <v>13.5</v>
      </c>
      <c r="K76">
        <v>2</v>
      </c>
      <c r="L76" s="34">
        <f t="shared" si="4"/>
        <v>148.14814814814815</v>
      </c>
    </row>
    <row r="77" spans="1:12" x14ac:dyDescent="0.2">
      <c r="A77" t="s">
        <v>540</v>
      </c>
      <c r="B77" t="s">
        <v>541</v>
      </c>
      <c r="C77" t="s">
        <v>524</v>
      </c>
      <c r="D77" s="17" t="s">
        <v>687</v>
      </c>
      <c r="E77" s="19" t="s">
        <v>668</v>
      </c>
      <c r="F77" t="s">
        <v>689</v>
      </c>
      <c r="G77" s="19" t="s">
        <v>668</v>
      </c>
      <c r="H77" s="17">
        <f>VLOOKUP(D77, '[1]0.Ref'!$AZ$1:$BG$9, MATCH(F77, '[1]0.Ref'!$AZ$1:$BG$1, 0), FALSE)</f>
        <v>23</v>
      </c>
      <c r="I77" t="s">
        <v>76</v>
      </c>
      <c r="J77">
        <v>27</v>
      </c>
      <c r="K77">
        <v>2</v>
      </c>
      <c r="L77" s="34">
        <f t="shared" si="4"/>
        <v>74.074074074074076</v>
      </c>
    </row>
    <row r="78" spans="1:12" x14ac:dyDescent="0.2">
      <c r="A78" t="s">
        <v>540</v>
      </c>
      <c r="B78" t="s">
        <v>541</v>
      </c>
      <c r="C78" t="s">
        <v>524</v>
      </c>
      <c r="D78" s="17" t="s">
        <v>679</v>
      </c>
      <c r="E78" s="19" t="s">
        <v>668</v>
      </c>
      <c r="F78" t="s">
        <v>669</v>
      </c>
      <c r="G78" s="19" t="s">
        <v>668</v>
      </c>
      <c r="H78" s="17">
        <f>VLOOKUP(D78, '[1]0.Ref'!$AZ$1:$BG$9, MATCH(F78, '[1]0.Ref'!$AZ$1:$BG$1, 0), FALSE)</f>
        <v>4</v>
      </c>
      <c r="I78" t="s">
        <v>76</v>
      </c>
      <c r="J78">
        <v>27</v>
      </c>
      <c r="K78">
        <v>4</v>
      </c>
      <c r="L78" s="34">
        <f t="shared" si="4"/>
        <v>148.14814814814815</v>
      </c>
    </row>
    <row r="79" spans="1:12" x14ac:dyDescent="0.2">
      <c r="A79" t="s">
        <v>540</v>
      </c>
      <c r="B79" t="s">
        <v>541</v>
      </c>
      <c r="C79" t="s">
        <v>524</v>
      </c>
      <c r="D79" s="17" t="s">
        <v>686</v>
      </c>
      <c r="E79" s="19" t="s">
        <v>668</v>
      </c>
      <c r="F79" t="s">
        <v>669</v>
      </c>
      <c r="G79" s="19" t="s">
        <v>668</v>
      </c>
      <c r="H79" s="17">
        <f>VLOOKUP(D79, '[1]0.Ref'!$AZ$1:$BG$9, MATCH(F79, '[1]0.Ref'!$AZ$1:$BG$1, 0), FALSE)</f>
        <v>11</v>
      </c>
      <c r="I79" t="s">
        <v>76</v>
      </c>
      <c r="J79">
        <v>27</v>
      </c>
      <c r="K79">
        <v>5</v>
      </c>
      <c r="L79" s="34">
        <f t="shared" si="4"/>
        <v>185.18518518518516</v>
      </c>
    </row>
    <row r="80" spans="1:12" x14ac:dyDescent="0.2">
      <c r="A80" t="s">
        <v>540</v>
      </c>
      <c r="B80" t="s">
        <v>541</v>
      </c>
      <c r="C80" t="s">
        <v>524</v>
      </c>
      <c r="D80" s="17" t="s">
        <v>687</v>
      </c>
      <c r="E80" s="19" t="s">
        <v>668</v>
      </c>
      <c r="F80" t="s">
        <v>669</v>
      </c>
      <c r="G80" s="19" t="s">
        <v>668</v>
      </c>
      <c r="H80" s="17">
        <f>VLOOKUP(D80, '[1]0.Ref'!$AZ$1:$BG$9, MATCH(F80, '[1]0.Ref'!$AZ$1:$BG$1, 0), FALSE)</f>
        <v>25</v>
      </c>
      <c r="I80" t="s">
        <v>76</v>
      </c>
      <c r="J80">
        <v>54</v>
      </c>
      <c r="K80">
        <v>1</v>
      </c>
      <c r="L80" s="34">
        <f t="shared" si="4"/>
        <v>18.518518518518519</v>
      </c>
    </row>
    <row r="81" spans="1:12" x14ac:dyDescent="0.2">
      <c r="A81" t="s">
        <v>540</v>
      </c>
      <c r="B81" t="s">
        <v>541</v>
      </c>
      <c r="C81" t="s">
        <v>524</v>
      </c>
      <c r="D81" s="17" t="s">
        <v>679</v>
      </c>
      <c r="E81" s="19" t="s">
        <v>668</v>
      </c>
      <c r="F81" t="s">
        <v>671</v>
      </c>
      <c r="G81" s="19" t="s">
        <v>668</v>
      </c>
      <c r="H81" s="17">
        <f>VLOOKUP(D81, '[1]0.Ref'!$AZ$1:$BG$9, MATCH(F81, '[1]0.Ref'!$AZ$1:$BG$1, 0), FALSE)</f>
        <v>5</v>
      </c>
      <c r="I81" t="s">
        <v>76</v>
      </c>
      <c r="J81">
        <v>51</v>
      </c>
      <c r="K81">
        <v>5</v>
      </c>
      <c r="L81" s="34">
        <f t="shared" si="4"/>
        <v>98.039215686274503</v>
      </c>
    </row>
    <row r="82" spans="1:12" x14ac:dyDescent="0.2">
      <c r="A82" t="s">
        <v>540</v>
      </c>
      <c r="B82" t="s">
        <v>541</v>
      </c>
      <c r="C82" t="s">
        <v>524</v>
      </c>
      <c r="D82" s="17" t="s">
        <v>686</v>
      </c>
      <c r="E82" s="19" t="s">
        <v>668</v>
      </c>
      <c r="F82" t="s">
        <v>671</v>
      </c>
      <c r="G82" s="19" t="s">
        <v>668</v>
      </c>
      <c r="H82" s="17">
        <f>VLOOKUP(D82, '[1]0.Ref'!$AZ$1:$BG$9, MATCH(F82, '[1]0.Ref'!$AZ$1:$BG$1, 0), FALSE)</f>
        <v>12</v>
      </c>
      <c r="I82" t="s">
        <v>76</v>
      </c>
      <c r="J82">
        <v>51</v>
      </c>
      <c r="K82">
        <v>2</v>
      </c>
      <c r="L82" s="34">
        <f t="shared" si="4"/>
        <v>39.215686274509807</v>
      </c>
    </row>
    <row r="83" spans="1:12" x14ac:dyDescent="0.2">
      <c r="A83" t="s">
        <v>540</v>
      </c>
      <c r="B83" t="s">
        <v>541</v>
      </c>
      <c r="C83" t="s">
        <v>524</v>
      </c>
      <c r="D83" s="17" t="s">
        <v>687</v>
      </c>
      <c r="E83" s="19" t="s">
        <v>668</v>
      </c>
      <c r="F83" t="s">
        <v>671</v>
      </c>
      <c r="G83" s="19" t="s">
        <v>668</v>
      </c>
      <c r="H83" s="17">
        <f>VLOOKUP(D83, '[1]0.Ref'!$AZ$1:$BG$9, MATCH(F83, '[1]0.Ref'!$AZ$1:$BG$1, 0), FALSE)</f>
        <v>26</v>
      </c>
      <c r="I83" t="s">
        <v>76</v>
      </c>
      <c r="J83">
        <v>102</v>
      </c>
      <c r="K83">
        <v>5</v>
      </c>
      <c r="L83" s="34">
        <f t="shared" si="4"/>
        <v>49.019607843137251</v>
      </c>
    </row>
    <row r="84" spans="1:12" x14ac:dyDescent="0.2">
      <c r="A84" t="s">
        <v>540</v>
      </c>
      <c r="B84" t="s">
        <v>541</v>
      </c>
      <c r="C84" t="s">
        <v>524</v>
      </c>
      <c r="D84" s="17" t="s">
        <v>679</v>
      </c>
      <c r="E84" s="19" t="s">
        <v>668</v>
      </c>
      <c r="F84" t="s">
        <v>676</v>
      </c>
      <c r="G84" s="19" t="s">
        <v>668</v>
      </c>
      <c r="H84" s="17">
        <f>VLOOKUP(D84, '[1]0.Ref'!$AZ$1:$BG$9, MATCH(F84, '[1]0.Ref'!$AZ$1:$BG$1, 0), FALSE)</f>
        <v>3</v>
      </c>
      <c r="I84" t="s">
        <v>76</v>
      </c>
      <c r="J84">
        <f>J72+J75</f>
        <v>17.5</v>
      </c>
      <c r="K84">
        <f>K72+K75</f>
        <v>4</v>
      </c>
      <c r="L84" s="34">
        <f t="shared" si="4"/>
        <v>228.57142857142856</v>
      </c>
    </row>
    <row r="85" spans="1:12" x14ac:dyDescent="0.2">
      <c r="A85" t="s">
        <v>540</v>
      </c>
      <c r="B85" t="s">
        <v>541</v>
      </c>
      <c r="C85" t="s">
        <v>524</v>
      </c>
      <c r="D85" s="17" t="s">
        <v>686</v>
      </c>
      <c r="E85" s="19" t="s">
        <v>668</v>
      </c>
      <c r="F85" t="s">
        <v>676</v>
      </c>
      <c r="G85" s="19" t="s">
        <v>668</v>
      </c>
      <c r="H85" s="17">
        <f>VLOOKUP(D85, '[1]0.Ref'!$AZ$1:$BG$9, MATCH(F85, '[1]0.Ref'!$AZ$1:$BG$1, 0), FALSE)</f>
        <v>10</v>
      </c>
      <c r="I85" t="s">
        <v>76</v>
      </c>
      <c r="J85">
        <f t="shared" ref="J85:K86" si="5">J73+J76</f>
        <v>17.5</v>
      </c>
      <c r="K85">
        <f t="shared" si="5"/>
        <v>3</v>
      </c>
      <c r="L85" s="34">
        <f t="shared" si="4"/>
        <v>171.42857142857142</v>
      </c>
    </row>
    <row r="86" spans="1:12" x14ac:dyDescent="0.2">
      <c r="A86" t="s">
        <v>540</v>
      </c>
      <c r="B86" t="s">
        <v>541</v>
      </c>
      <c r="C86" t="s">
        <v>524</v>
      </c>
      <c r="D86" s="17" t="s">
        <v>687</v>
      </c>
      <c r="E86" s="19" t="s">
        <v>668</v>
      </c>
      <c r="F86" t="s">
        <v>676</v>
      </c>
      <c r="G86" s="19" t="s">
        <v>668</v>
      </c>
      <c r="H86" s="17">
        <f>VLOOKUP(D86, '[1]0.Ref'!$AZ$1:$BG$9, MATCH(F86, '[1]0.Ref'!$AZ$1:$BG$1, 0), FALSE)</f>
        <v>24</v>
      </c>
      <c r="I86" t="s">
        <v>76</v>
      </c>
      <c r="J86">
        <f t="shared" si="5"/>
        <v>35</v>
      </c>
      <c r="K86">
        <f t="shared" si="5"/>
        <v>3</v>
      </c>
      <c r="L86" s="34">
        <f t="shared" si="4"/>
        <v>85.714285714285708</v>
      </c>
    </row>
    <row r="87" spans="1:12" x14ac:dyDescent="0.2">
      <c r="A87" t="s">
        <v>540</v>
      </c>
      <c r="B87" t="s">
        <v>541</v>
      </c>
      <c r="C87" t="s">
        <v>524</v>
      </c>
      <c r="D87" s="17" t="s">
        <v>679</v>
      </c>
      <c r="E87" s="19" t="s">
        <v>668</v>
      </c>
      <c r="F87" t="s">
        <v>673</v>
      </c>
      <c r="G87" s="19" t="s">
        <v>668</v>
      </c>
      <c r="H87" s="17">
        <f>VLOOKUP(D87, '[1]0.Ref'!$AZ$1:$BG$9, MATCH(F87, '[1]0.Ref'!$AZ$1:$BG$1, 0), FALSE)</f>
        <v>6</v>
      </c>
      <c r="I87" t="s">
        <v>76</v>
      </c>
      <c r="J87">
        <f>J78+J81</f>
        <v>78</v>
      </c>
      <c r="K87">
        <f>K78+K81</f>
        <v>9</v>
      </c>
      <c r="L87" s="34">
        <f t="shared" si="4"/>
        <v>115.38461538461539</v>
      </c>
    </row>
    <row r="88" spans="1:12" x14ac:dyDescent="0.2">
      <c r="A88" t="s">
        <v>540</v>
      </c>
      <c r="B88" t="s">
        <v>541</v>
      </c>
      <c r="C88" t="s">
        <v>524</v>
      </c>
      <c r="D88" s="17" t="s">
        <v>686</v>
      </c>
      <c r="E88" s="19" t="s">
        <v>668</v>
      </c>
      <c r="F88" t="s">
        <v>673</v>
      </c>
      <c r="G88" s="19" t="s">
        <v>668</v>
      </c>
      <c r="H88" s="17">
        <f>VLOOKUP(D88, '[1]0.Ref'!$AZ$1:$BG$9, MATCH(F88, '[1]0.Ref'!$AZ$1:$BG$1, 0), FALSE)</f>
        <v>13</v>
      </c>
      <c r="I88" t="s">
        <v>76</v>
      </c>
      <c r="J88">
        <f t="shared" ref="J88:K89" si="6">J79+J82</f>
        <v>78</v>
      </c>
      <c r="K88">
        <f t="shared" si="6"/>
        <v>7</v>
      </c>
      <c r="L88" s="34">
        <f t="shared" si="4"/>
        <v>89.743589743589737</v>
      </c>
    </row>
    <row r="89" spans="1:12" x14ac:dyDescent="0.2">
      <c r="A89" t="s">
        <v>540</v>
      </c>
      <c r="B89" t="s">
        <v>541</v>
      </c>
      <c r="C89" t="s">
        <v>524</v>
      </c>
      <c r="D89" s="17" t="s">
        <v>687</v>
      </c>
      <c r="E89" s="19" t="s">
        <v>668</v>
      </c>
      <c r="F89" t="s">
        <v>673</v>
      </c>
      <c r="G89" s="19" t="s">
        <v>668</v>
      </c>
      <c r="H89" s="17">
        <f>VLOOKUP(D89, '[1]0.Ref'!$AZ$1:$BG$9, MATCH(F89, '[1]0.Ref'!$AZ$1:$BG$1, 0), FALSE)</f>
        <v>27</v>
      </c>
      <c r="I89" t="s">
        <v>76</v>
      </c>
      <c r="J89">
        <f t="shared" si="6"/>
        <v>156</v>
      </c>
      <c r="K89">
        <f t="shared" si="6"/>
        <v>6</v>
      </c>
      <c r="L89" s="34">
        <f t="shared" si="4"/>
        <v>38.461538461538467</v>
      </c>
    </row>
    <row r="90" spans="1:12" x14ac:dyDescent="0.2">
      <c r="A90" t="s">
        <v>540</v>
      </c>
      <c r="B90" t="s">
        <v>541</v>
      </c>
      <c r="C90" t="s">
        <v>524</v>
      </c>
      <c r="D90" s="17" t="s">
        <v>679</v>
      </c>
      <c r="E90" s="19" t="s">
        <v>668</v>
      </c>
      <c r="F90" t="s">
        <v>634</v>
      </c>
      <c r="G90" s="19" t="s">
        <v>668</v>
      </c>
      <c r="H90" s="17">
        <f>VLOOKUP(D90, '[1]0.Ref'!$AZ$1:$BG$9, MATCH(F90, '[1]0.Ref'!$AZ$1:$BG$1, 0), FALSE)</f>
        <v>7</v>
      </c>
      <c r="I90" t="s">
        <v>76</v>
      </c>
      <c r="J90">
        <f>J84+J87</f>
        <v>95.5</v>
      </c>
      <c r="K90">
        <f>K84+K87</f>
        <v>13</v>
      </c>
      <c r="L90" s="34">
        <f t="shared" si="4"/>
        <v>136.12565445026178</v>
      </c>
    </row>
    <row r="91" spans="1:12" x14ac:dyDescent="0.2">
      <c r="A91" t="s">
        <v>540</v>
      </c>
      <c r="B91" t="s">
        <v>541</v>
      </c>
      <c r="C91" t="s">
        <v>524</v>
      </c>
      <c r="D91" s="17" t="s">
        <v>686</v>
      </c>
      <c r="E91" s="19" t="s">
        <v>668</v>
      </c>
      <c r="F91" t="s">
        <v>634</v>
      </c>
      <c r="G91" s="19" t="s">
        <v>668</v>
      </c>
      <c r="H91" s="17">
        <f>VLOOKUP(D91, '[1]0.Ref'!$AZ$1:$BG$9, MATCH(F91, '[1]0.Ref'!$AZ$1:$BG$1, 0), FALSE)</f>
        <v>14</v>
      </c>
      <c r="I91" t="s">
        <v>76</v>
      </c>
      <c r="J91">
        <f t="shared" ref="J91:K92" si="7">J85+J88</f>
        <v>95.5</v>
      </c>
      <c r="K91">
        <f t="shared" si="7"/>
        <v>10</v>
      </c>
      <c r="L91" s="34">
        <f t="shared" si="4"/>
        <v>104.71204188481676</v>
      </c>
    </row>
    <row r="92" spans="1:12" x14ac:dyDescent="0.2">
      <c r="A92" t="s">
        <v>540</v>
      </c>
      <c r="B92" t="s">
        <v>541</v>
      </c>
      <c r="C92" t="s">
        <v>524</v>
      </c>
      <c r="D92" s="17" t="s">
        <v>687</v>
      </c>
      <c r="E92" s="19" t="s">
        <v>668</v>
      </c>
      <c r="F92" t="s">
        <v>634</v>
      </c>
      <c r="G92" s="19" t="s">
        <v>668</v>
      </c>
      <c r="H92" s="17">
        <f>VLOOKUP(D92, '[1]0.Ref'!$AZ$1:$BG$9, MATCH(F92, '[1]0.Ref'!$AZ$1:$BG$1, 0), FALSE)</f>
        <v>28</v>
      </c>
      <c r="I92" t="s">
        <v>76</v>
      </c>
      <c r="J92">
        <f t="shared" si="7"/>
        <v>191</v>
      </c>
      <c r="K92">
        <f t="shared" si="7"/>
        <v>9</v>
      </c>
      <c r="L92" s="34">
        <f t="shared" si="4"/>
        <v>47.120418848167539</v>
      </c>
    </row>
    <row r="93" spans="1:12" x14ac:dyDescent="0.2">
      <c r="A93" t="s">
        <v>540</v>
      </c>
      <c r="B93" t="s">
        <v>541</v>
      </c>
      <c r="C93" t="s">
        <v>524</v>
      </c>
      <c r="D93" s="17" t="s">
        <v>667</v>
      </c>
      <c r="E93" s="19" t="s">
        <v>668</v>
      </c>
      <c r="F93" t="s">
        <v>685</v>
      </c>
      <c r="G93" s="19" t="s">
        <v>668</v>
      </c>
      <c r="H93" s="17">
        <f>VLOOKUP(D93, '[1]0.Ref'!$AZ$1:$BG$9, MATCH(F93, '[1]0.Ref'!$AZ$1:$BG$1, 0), FALSE)</f>
        <v>15</v>
      </c>
      <c r="I93" t="s">
        <v>76</v>
      </c>
      <c r="J93">
        <f>J72+J73</f>
        <v>8</v>
      </c>
      <c r="K93">
        <f>K72+K73</f>
        <v>1</v>
      </c>
      <c r="L93" s="34">
        <f t="shared" si="4"/>
        <v>125</v>
      </c>
    </row>
    <row r="94" spans="1:12" x14ac:dyDescent="0.2">
      <c r="A94" t="s">
        <v>540</v>
      </c>
      <c r="B94" t="s">
        <v>541</v>
      </c>
      <c r="C94" t="s">
        <v>524</v>
      </c>
      <c r="D94" s="17" t="s">
        <v>684</v>
      </c>
      <c r="E94" s="19" t="s">
        <v>668</v>
      </c>
      <c r="F94" t="s">
        <v>685</v>
      </c>
      <c r="G94" s="19" t="s">
        <v>668</v>
      </c>
      <c r="H94" s="17">
        <f>VLOOKUP(D94, '[1]0.Ref'!$AZ$1:$BG$9, MATCH(F94, '[1]0.Ref'!$AZ$1:$BG$1, 0), FALSE)</f>
        <v>29</v>
      </c>
      <c r="I94" t="s">
        <v>76</v>
      </c>
      <c r="J94">
        <f>J72+J73+J74</f>
        <v>16</v>
      </c>
      <c r="K94">
        <f>K72+K73+K74</f>
        <v>2</v>
      </c>
      <c r="L94" s="34">
        <f t="shared" si="4"/>
        <v>125</v>
      </c>
    </row>
    <row r="95" spans="1:12" x14ac:dyDescent="0.2">
      <c r="A95" t="s">
        <v>540</v>
      </c>
      <c r="B95" t="s">
        <v>541</v>
      </c>
      <c r="C95" t="s">
        <v>524</v>
      </c>
      <c r="D95" s="17" t="s">
        <v>667</v>
      </c>
      <c r="E95" s="19" t="s">
        <v>668</v>
      </c>
      <c r="F95" t="s">
        <v>689</v>
      </c>
      <c r="G95" s="19" t="s">
        <v>668</v>
      </c>
      <c r="H95" s="17">
        <f>VLOOKUP(D95, '[1]0.Ref'!$AZ$1:$BG$9, MATCH(F95, '[1]0.Ref'!$AZ$1:$BG$1, 0), FALSE)</f>
        <v>16</v>
      </c>
      <c r="I95" t="s">
        <v>76</v>
      </c>
      <c r="J95">
        <f>J76+J75</f>
        <v>27</v>
      </c>
      <c r="K95">
        <f>K76+K75</f>
        <v>6</v>
      </c>
      <c r="L95" s="34">
        <f t="shared" si="4"/>
        <v>222.2222222222222</v>
      </c>
    </row>
    <row r="96" spans="1:12" x14ac:dyDescent="0.2">
      <c r="A96" t="s">
        <v>540</v>
      </c>
      <c r="B96" t="s">
        <v>541</v>
      </c>
      <c r="C96" t="s">
        <v>524</v>
      </c>
      <c r="D96" s="17" t="s">
        <v>684</v>
      </c>
      <c r="E96" s="19" t="s">
        <v>668</v>
      </c>
      <c r="F96" t="s">
        <v>689</v>
      </c>
      <c r="G96" s="19" t="s">
        <v>668</v>
      </c>
      <c r="H96" s="17">
        <f>VLOOKUP(D96, '[1]0.Ref'!$AZ$1:$BG$9, MATCH(F96, '[1]0.Ref'!$AZ$1:$BG$1, 0), FALSE)</f>
        <v>30</v>
      </c>
      <c r="I96" t="s">
        <v>76</v>
      </c>
      <c r="J96">
        <f>J77+J75+J76</f>
        <v>54</v>
      </c>
      <c r="K96">
        <f>K77+K75+K76</f>
        <v>8</v>
      </c>
      <c r="L96" s="34">
        <f t="shared" si="4"/>
        <v>148.14814814814815</v>
      </c>
    </row>
    <row r="97" spans="1:12" x14ac:dyDescent="0.2">
      <c r="A97" t="s">
        <v>540</v>
      </c>
      <c r="B97" t="s">
        <v>541</v>
      </c>
      <c r="C97" t="s">
        <v>524</v>
      </c>
      <c r="D97" s="17" t="s">
        <v>667</v>
      </c>
      <c r="E97" s="19" t="s">
        <v>668</v>
      </c>
      <c r="F97" t="s">
        <v>669</v>
      </c>
      <c r="G97" s="19" t="s">
        <v>668</v>
      </c>
      <c r="H97" s="17">
        <f>VLOOKUP(D97, '[1]0.Ref'!$AZ$1:$BG$9, MATCH(F97, '[1]0.Ref'!$AZ$1:$BG$1, 0), FALSE)</f>
        <v>18</v>
      </c>
      <c r="I97" t="s">
        <v>76</v>
      </c>
      <c r="J97">
        <f>J79+J78</f>
        <v>54</v>
      </c>
      <c r="K97">
        <f>K79+K78</f>
        <v>9</v>
      </c>
      <c r="L97" s="34">
        <f t="shared" si="4"/>
        <v>166.66666666666666</v>
      </c>
    </row>
    <row r="98" spans="1:12" x14ac:dyDescent="0.2">
      <c r="A98" t="s">
        <v>540</v>
      </c>
      <c r="B98" t="s">
        <v>541</v>
      </c>
      <c r="C98" t="s">
        <v>524</v>
      </c>
      <c r="D98" s="17" t="s">
        <v>684</v>
      </c>
      <c r="E98" s="19" t="s">
        <v>668</v>
      </c>
      <c r="F98" t="s">
        <v>669</v>
      </c>
      <c r="G98" s="19" t="s">
        <v>668</v>
      </c>
      <c r="H98" s="17">
        <f>VLOOKUP(D98, '[1]0.Ref'!$AZ$1:$BG$9, MATCH(F98, '[1]0.Ref'!$AZ$1:$BG$1, 0), FALSE)</f>
        <v>32</v>
      </c>
      <c r="I98" t="s">
        <v>76</v>
      </c>
      <c r="J98">
        <f>J80+J79+J78</f>
        <v>108</v>
      </c>
      <c r="K98">
        <f>K80+K79+K78</f>
        <v>10</v>
      </c>
      <c r="L98" s="34">
        <f t="shared" si="4"/>
        <v>92.592592592592581</v>
      </c>
    </row>
    <row r="99" spans="1:12" x14ac:dyDescent="0.2">
      <c r="A99" t="s">
        <v>540</v>
      </c>
      <c r="B99" t="s">
        <v>541</v>
      </c>
      <c r="C99" t="s">
        <v>524</v>
      </c>
      <c r="D99" s="17" t="s">
        <v>667</v>
      </c>
      <c r="E99" s="19" t="s">
        <v>668</v>
      </c>
      <c r="F99" t="s">
        <v>671</v>
      </c>
      <c r="G99" s="19" t="s">
        <v>668</v>
      </c>
      <c r="H99" s="17">
        <f>VLOOKUP(D99, '[1]0.Ref'!$AZ$1:$BG$9, MATCH(F99, '[1]0.Ref'!$AZ$1:$BG$1, 0), FALSE)</f>
        <v>19</v>
      </c>
      <c r="I99" t="s">
        <v>76</v>
      </c>
      <c r="J99">
        <f>J81+J82</f>
        <v>102</v>
      </c>
      <c r="K99">
        <f>K81+K82</f>
        <v>7</v>
      </c>
      <c r="L99" s="34">
        <f t="shared" si="4"/>
        <v>68.627450980392169</v>
      </c>
    </row>
    <row r="100" spans="1:12" x14ac:dyDescent="0.2">
      <c r="A100" t="s">
        <v>540</v>
      </c>
      <c r="B100" t="s">
        <v>541</v>
      </c>
      <c r="C100" t="s">
        <v>524</v>
      </c>
      <c r="D100" s="17" t="s">
        <v>684</v>
      </c>
      <c r="E100" s="19" t="s">
        <v>668</v>
      </c>
      <c r="F100" t="s">
        <v>671</v>
      </c>
      <c r="G100" s="19" t="s">
        <v>668</v>
      </c>
      <c r="H100" s="17">
        <f>VLOOKUP(D100, '[1]0.Ref'!$AZ$1:$BG$9, MATCH(F100, '[1]0.Ref'!$AZ$1:$BG$1, 0), FALSE)</f>
        <v>33</v>
      </c>
      <c r="I100" t="s">
        <v>76</v>
      </c>
      <c r="J100">
        <f>J83+J82+J81</f>
        <v>204</v>
      </c>
      <c r="K100">
        <f>K83+K82+K81</f>
        <v>12</v>
      </c>
      <c r="L100" s="34">
        <f t="shared" si="4"/>
        <v>58.823529411764703</v>
      </c>
    </row>
    <row r="101" spans="1:12" x14ac:dyDescent="0.2">
      <c r="A101" t="s">
        <v>540</v>
      </c>
      <c r="B101" t="s">
        <v>541</v>
      </c>
      <c r="C101" t="s">
        <v>524</v>
      </c>
      <c r="D101" s="17" t="s">
        <v>667</v>
      </c>
      <c r="E101" s="19" t="s">
        <v>668</v>
      </c>
      <c r="F101" t="s">
        <v>676</v>
      </c>
      <c r="G101" s="19" t="s">
        <v>668</v>
      </c>
      <c r="H101" s="17">
        <f>VLOOKUP(D101, '[1]0.Ref'!$AZ$1:$BG$9, MATCH(F101, '[1]0.Ref'!$AZ$1:$BG$1, 0), FALSE)</f>
        <v>17</v>
      </c>
      <c r="I101" t="s">
        <v>76</v>
      </c>
      <c r="J101">
        <f>J84+J85</f>
        <v>35</v>
      </c>
      <c r="K101">
        <f>K84+K85</f>
        <v>7</v>
      </c>
      <c r="L101" s="34">
        <f t="shared" si="4"/>
        <v>200</v>
      </c>
    </row>
    <row r="102" spans="1:12" x14ac:dyDescent="0.2">
      <c r="A102" t="s">
        <v>540</v>
      </c>
      <c r="B102" t="s">
        <v>541</v>
      </c>
      <c r="C102" t="s">
        <v>524</v>
      </c>
      <c r="D102" s="17" t="s">
        <v>684</v>
      </c>
      <c r="E102" s="19" t="s">
        <v>668</v>
      </c>
      <c r="F102" t="s">
        <v>676</v>
      </c>
      <c r="G102" s="19" t="s">
        <v>668</v>
      </c>
      <c r="H102" s="17">
        <f>VLOOKUP(D102, '[1]0.Ref'!$AZ$1:$BG$9, MATCH(F102, '[1]0.Ref'!$AZ$1:$BG$1, 0), FALSE)</f>
        <v>31</v>
      </c>
      <c r="I102" t="s">
        <v>76</v>
      </c>
      <c r="J102">
        <f>J84+J85+J86</f>
        <v>70</v>
      </c>
      <c r="K102">
        <f>K84+K85+K86</f>
        <v>10</v>
      </c>
      <c r="L102" s="34">
        <f t="shared" si="4"/>
        <v>142.85714285714286</v>
      </c>
    </row>
    <row r="103" spans="1:12" x14ac:dyDescent="0.2">
      <c r="A103" t="s">
        <v>540</v>
      </c>
      <c r="B103" t="s">
        <v>541</v>
      </c>
      <c r="C103" t="s">
        <v>524</v>
      </c>
      <c r="D103" s="17" t="s">
        <v>667</v>
      </c>
      <c r="E103" s="19" t="s">
        <v>668</v>
      </c>
      <c r="F103" t="s">
        <v>673</v>
      </c>
      <c r="G103" s="19" t="s">
        <v>668</v>
      </c>
      <c r="H103" s="17">
        <f>VLOOKUP(D103, '[1]0.Ref'!$AZ$1:$BG$9, MATCH(F103, '[1]0.Ref'!$AZ$1:$BG$1, 0), FALSE)</f>
        <v>20</v>
      </c>
      <c r="I103" t="s">
        <v>76</v>
      </c>
      <c r="J103">
        <f>J87+J88</f>
        <v>156</v>
      </c>
      <c r="K103">
        <f>K87+K88</f>
        <v>16</v>
      </c>
      <c r="L103" s="34">
        <f t="shared" si="4"/>
        <v>102.56410256410255</v>
      </c>
    </row>
    <row r="104" spans="1:12" x14ac:dyDescent="0.2">
      <c r="A104" t="s">
        <v>540</v>
      </c>
      <c r="B104" t="s">
        <v>541</v>
      </c>
      <c r="C104" t="s">
        <v>524</v>
      </c>
      <c r="D104" s="17" t="s">
        <v>684</v>
      </c>
      <c r="E104" s="19" t="s">
        <v>668</v>
      </c>
      <c r="F104" t="s">
        <v>673</v>
      </c>
      <c r="G104" s="19" t="s">
        <v>668</v>
      </c>
      <c r="H104" s="17">
        <f>VLOOKUP(D104, '[1]0.Ref'!$AZ$1:$BG$9, MATCH(F104, '[1]0.Ref'!$AZ$1:$BG$1, 0), FALSE)</f>
        <v>34</v>
      </c>
      <c r="I104" t="s">
        <v>76</v>
      </c>
      <c r="J104">
        <f>J87+J88+J89</f>
        <v>312</v>
      </c>
      <c r="K104">
        <f>K87+K88+K89</f>
        <v>22</v>
      </c>
      <c r="L104" s="34">
        <f t="shared" si="4"/>
        <v>70.512820512820511</v>
      </c>
    </row>
    <row r="105" spans="1:12" x14ac:dyDescent="0.2">
      <c r="A105" t="s">
        <v>540</v>
      </c>
      <c r="B105" t="s">
        <v>541</v>
      </c>
      <c r="C105" t="s">
        <v>524</v>
      </c>
      <c r="D105" s="17" t="s">
        <v>667</v>
      </c>
      <c r="E105" s="19" t="s">
        <v>668</v>
      </c>
      <c r="F105" t="s">
        <v>634</v>
      </c>
      <c r="G105" s="19" t="s">
        <v>668</v>
      </c>
      <c r="H105" s="17">
        <f>VLOOKUP(D105, '[1]0.Ref'!$AZ$1:$BG$9, MATCH(F105, '[1]0.Ref'!$AZ$1:$BG$1, 0), FALSE)</f>
        <v>21</v>
      </c>
      <c r="I105" t="s">
        <v>76</v>
      </c>
      <c r="J105">
        <f>J90+J91</f>
        <v>191</v>
      </c>
      <c r="K105">
        <f>K90+K91</f>
        <v>23</v>
      </c>
      <c r="L105" s="34">
        <f t="shared" si="4"/>
        <v>120.41884816753927</v>
      </c>
    </row>
    <row r="106" spans="1:12" x14ac:dyDescent="0.2">
      <c r="A106" t="s">
        <v>540</v>
      </c>
      <c r="B106" t="s">
        <v>541</v>
      </c>
      <c r="C106" t="s">
        <v>524</v>
      </c>
      <c r="D106" s="17" t="s">
        <v>684</v>
      </c>
      <c r="E106" s="19" t="s">
        <v>668</v>
      </c>
      <c r="F106" t="s">
        <v>634</v>
      </c>
      <c r="G106" s="19" t="s">
        <v>668</v>
      </c>
      <c r="H106" s="17">
        <f>VLOOKUP(D106, '[1]0.Ref'!$AZ$1:$BG$9, MATCH(F106, '[1]0.Ref'!$AZ$1:$BG$1, 0), FALSE)</f>
        <v>35</v>
      </c>
      <c r="I106" t="s">
        <v>76</v>
      </c>
      <c r="J106">
        <f>J90+J91+J92</f>
        <v>382</v>
      </c>
      <c r="K106">
        <f>K90+K91+K92</f>
        <v>32</v>
      </c>
      <c r="L106" s="34">
        <f t="shared" si="4"/>
        <v>83.769633507853413</v>
      </c>
    </row>
    <row r="107" spans="1:12" x14ac:dyDescent="0.2">
      <c r="A107" t="s">
        <v>553</v>
      </c>
      <c r="B107" t="s">
        <v>554</v>
      </c>
      <c r="C107" t="s">
        <v>524</v>
      </c>
      <c r="D107" s="17" t="s">
        <v>679</v>
      </c>
      <c r="E107" s="19" t="s">
        <v>668</v>
      </c>
      <c r="F107" t="s">
        <v>689</v>
      </c>
      <c r="G107" s="19" t="s">
        <v>668</v>
      </c>
      <c r="H107" s="17">
        <f>VLOOKUP(D107, '[1]0.Ref'!$AZ$1:$BG$9, MATCH(F107, '[1]0.Ref'!$AZ$1:$BG$1, 0), FALSE)</f>
        <v>2</v>
      </c>
      <c r="I107" t="s">
        <v>76</v>
      </c>
      <c r="J107">
        <v>38</v>
      </c>
      <c r="K107">
        <v>10.6</v>
      </c>
      <c r="L107" s="34">
        <f t="shared" si="4"/>
        <v>278.9473684210526</v>
      </c>
    </row>
    <row r="108" spans="1:12" x14ac:dyDescent="0.2">
      <c r="A108" t="s">
        <v>553</v>
      </c>
      <c r="B108" t="s">
        <v>554</v>
      </c>
      <c r="C108" t="s">
        <v>524</v>
      </c>
      <c r="D108" s="17" t="s">
        <v>679</v>
      </c>
      <c r="E108" s="19" t="s">
        <v>668</v>
      </c>
      <c r="F108" t="s">
        <v>676</v>
      </c>
      <c r="G108" s="19" t="s">
        <v>689</v>
      </c>
      <c r="H108" s="17">
        <f>VLOOKUP(D108, '[1]0.Ref'!$AZ$1:$BG$9, MATCH(F108, '[1]0.Ref'!$AZ$1:$BG$1, 0), FALSE)</f>
        <v>3</v>
      </c>
      <c r="I108" t="s">
        <v>76</v>
      </c>
      <c r="J108">
        <v>38</v>
      </c>
      <c r="K108">
        <v>10.6</v>
      </c>
      <c r="L108" s="34">
        <f t="shared" si="4"/>
        <v>278.9473684210526</v>
      </c>
    </row>
    <row r="109" spans="1:12" x14ac:dyDescent="0.2">
      <c r="A109" t="s">
        <v>553</v>
      </c>
      <c r="B109" t="s">
        <v>554</v>
      </c>
      <c r="C109" t="s">
        <v>524</v>
      </c>
      <c r="D109" s="17" t="s">
        <v>679</v>
      </c>
      <c r="E109" s="19" t="s">
        <v>668</v>
      </c>
      <c r="F109" t="s">
        <v>669</v>
      </c>
      <c r="G109" s="19" t="s">
        <v>668</v>
      </c>
      <c r="H109" s="17">
        <f>VLOOKUP(D109, '[1]0.Ref'!$AZ$1:$BG$9, MATCH(F109, '[1]0.Ref'!$AZ$1:$BG$1, 0), FALSE)</f>
        <v>4</v>
      </c>
      <c r="I109" t="s">
        <v>76</v>
      </c>
      <c r="J109">
        <v>71</v>
      </c>
      <c r="K109">
        <v>14.2</v>
      </c>
      <c r="L109" s="34">
        <f t="shared" si="4"/>
        <v>199.99999999999997</v>
      </c>
    </row>
    <row r="110" spans="1:12" x14ac:dyDescent="0.2">
      <c r="A110" t="s">
        <v>553</v>
      </c>
      <c r="B110" t="s">
        <v>554</v>
      </c>
      <c r="C110" t="s">
        <v>524</v>
      </c>
      <c r="D110" s="17" t="s">
        <v>679</v>
      </c>
      <c r="E110" s="19" t="s">
        <v>668</v>
      </c>
      <c r="F110" t="s">
        <v>671</v>
      </c>
      <c r="G110" s="19" t="s">
        <v>668</v>
      </c>
      <c r="H110" s="17">
        <f>VLOOKUP(D110, '[1]0.Ref'!$AZ$1:$BG$9, MATCH(F110, '[1]0.Ref'!$AZ$1:$BG$1, 0), FALSE)</f>
        <v>5</v>
      </c>
      <c r="I110" t="s">
        <v>76</v>
      </c>
      <c r="J110">
        <v>144</v>
      </c>
      <c r="K110">
        <v>22</v>
      </c>
      <c r="L110" s="34">
        <f t="shared" si="4"/>
        <v>152.7777777777778</v>
      </c>
    </row>
    <row r="111" spans="1:12" x14ac:dyDescent="0.2">
      <c r="A111" t="s">
        <v>553</v>
      </c>
      <c r="B111" t="s">
        <v>554</v>
      </c>
      <c r="C111" t="s">
        <v>524</v>
      </c>
      <c r="D111" s="17" t="s">
        <v>679</v>
      </c>
      <c r="E111" s="19" t="s">
        <v>668</v>
      </c>
      <c r="F111" t="s">
        <v>673</v>
      </c>
      <c r="G111" s="19" t="s">
        <v>668</v>
      </c>
      <c r="H111" s="17">
        <f>VLOOKUP(D111, '[1]0.Ref'!$AZ$1:$BG$9, MATCH(F111, '[1]0.Ref'!$AZ$1:$BG$1, 0), FALSE)</f>
        <v>6</v>
      </c>
      <c r="I111" t="s">
        <v>76</v>
      </c>
      <c r="J111">
        <f>J109+J110</f>
        <v>215</v>
      </c>
      <c r="K111">
        <f>K109+K110</f>
        <v>36.200000000000003</v>
      </c>
      <c r="L111" s="34">
        <f t="shared" si="4"/>
        <v>168.37209302325581</v>
      </c>
    </row>
    <row r="112" spans="1:12" x14ac:dyDescent="0.2">
      <c r="A112" t="s">
        <v>553</v>
      </c>
      <c r="B112" t="s">
        <v>554</v>
      </c>
      <c r="C112" t="s">
        <v>524</v>
      </c>
      <c r="D112" s="17" t="s">
        <v>679</v>
      </c>
      <c r="E112" s="19" t="s">
        <v>668</v>
      </c>
      <c r="F112" t="s">
        <v>634</v>
      </c>
      <c r="G112" s="19" t="s">
        <v>668</v>
      </c>
      <c r="H112" s="17">
        <f>VLOOKUP(D112, '[1]0.Ref'!$AZ$1:$BG$9, MATCH(F112, '[1]0.Ref'!$AZ$1:$BG$1, 0), FALSE)</f>
        <v>7</v>
      </c>
      <c r="I112" t="s">
        <v>76</v>
      </c>
      <c r="J112">
        <f>J108+J109+J110</f>
        <v>253</v>
      </c>
      <c r="K112">
        <f>K108+K109+K110</f>
        <v>46.8</v>
      </c>
      <c r="L112" s="34">
        <f t="shared" si="4"/>
        <v>184.98023715415019</v>
      </c>
    </row>
    <row r="113" spans="1:12" x14ac:dyDescent="0.2">
      <c r="A113" t="s">
        <v>572</v>
      </c>
      <c r="B113" t="s">
        <v>573</v>
      </c>
      <c r="C113" t="s">
        <v>524</v>
      </c>
      <c r="D113" s="17" t="s">
        <v>679</v>
      </c>
      <c r="E113" s="19" t="s">
        <v>668</v>
      </c>
      <c r="F113" t="s">
        <v>685</v>
      </c>
      <c r="G113" s="19" t="s">
        <v>668</v>
      </c>
      <c r="H113" s="17">
        <f>VLOOKUP(D113, '[1]0.Ref'!$AZ$1:$BG$9, MATCH(F113, '[1]0.Ref'!$AZ$1:$BG$1, 0), FALSE)</f>
        <v>1</v>
      </c>
      <c r="I113" t="s">
        <v>76</v>
      </c>
      <c r="J113">
        <v>8.9</v>
      </c>
      <c r="K113">
        <v>6</v>
      </c>
      <c r="L113" s="34">
        <f t="shared" si="4"/>
        <v>674.15730337078651</v>
      </c>
    </row>
    <row r="114" spans="1:12" x14ac:dyDescent="0.2">
      <c r="A114" t="s">
        <v>572</v>
      </c>
      <c r="B114" t="s">
        <v>573</v>
      </c>
      <c r="C114" t="s">
        <v>524</v>
      </c>
      <c r="D114" s="17" t="s">
        <v>686</v>
      </c>
      <c r="E114" s="19" t="s">
        <v>668</v>
      </c>
      <c r="F114" t="s">
        <v>685</v>
      </c>
      <c r="G114" s="19" t="s">
        <v>668</v>
      </c>
      <c r="H114" s="17">
        <f>VLOOKUP(D114, '[1]0.Ref'!$AZ$1:$BG$9, MATCH(F114, '[1]0.Ref'!$AZ$1:$BG$1, 0), FALSE)</f>
        <v>8</v>
      </c>
      <c r="I114" t="s">
        <v>76</v>
      </c>
      <c r="J114">
        <v>12.5</v>
      </c>
      <c r="K114">
        <v>5</v>
      </c>
      <c r="L114" s="34">
        <f t="shared" si="4"/>
        <v>400</v>
      </c>
    </row>
    <row r="115" spans="1:12" x14ac:dyDescent="0.2">
      <c r="A115" t="s">
        <v>572</v>
      </c>
      <c r="B115" t="s">
        <v>573</v>
      </c>
      <c r="C115" t="s">
        <v>524</v>
      </c>
      <c r="D115" s="17" t="s">
        <v>687</v>
      </c>
      <c r="E115" s="19" t="s">
        <v>668</v>
      </c>
      <c r="F115" t="s">
        <v>685</v>
      </c>
      <c r="G115" s="19" t="s">
        <v>668</v>
      </c>
      <c r="H115" s="17">
        <f>VLOOKUP(D115, '[1]0.Ref'!$AZ$1:$BG$9, MATCH(F115, '[1]0.Ref'!$AZ$1:$BG$1, 0), FALSE)</f>
        <v>22</v>
      </c>
      <c r="I115" t="s">
        <v>76</v>
      </c>
      <c r="J115">
        <v>5.26</v>
      </c>
      <c r="K115">
        <v>1</v>
      </c>
      <c r="L115" s="34">
        <f t="shared" si="4"/>
        <v>190.11406844106466</v>
      </c>
    </row>
    <row r="116" spans="1:12" x14ac:dyDescent="0.2">
      <c r="A116" t="s">
        <v>572</v>
      </c>
      <c r="B116" t="s">
        <v>573</v>
      </c>
      <c r="C116" t="s">
        <v>524</v>
      </c>
      <c r="D116" s="17" t="s">
        <v>679</v>
      </c>
      <c r="E116" s="19" t="s">
        <v>668</v>
      </c>
      <c r="F116" t="s">
        <v>689</v>
      </c>
      <c r="G116" s="19" t="s">
        <v>668</v>
      </c>
      <c r="H116" s="17">
        <f>VLOOKUP(D116, '[1]0.Ref'!$AZ$1:$BG$9, MATCH(F116, '[1]0.Ref'!$AZ$1:$BG$1, 0), FALSE)</f>
        <v>2</v>
      </c>
      <c r="I116" t="s">
        <v>76</v>
      </c>
      <c r="J116">
        <v>34.700000000000003</v>
      </c>
      <c r="K116">
        <v>20</v>
      </c>
      <c r="L116" s="34">
        <f t="shared" si="4"/>
        <v>576.36887608069162</v>
      </c>
    </row>
    <row r="117" spans="1:12" x14ac:dyDescent="0.2">
      <c r="A117" t="s">
        <v>572</v>
      </c>
      <c r="B117" t="s">
        <v>573</v>
      </c>
      <c r="C117" t="s">
        <v>524</v>
      </c>
      <c r="D117" s="17" t="s">
        <v>686</v>
      </c>
      <c r="E117" s="19" t="s">
        <v>668</v>
      </c>
      <c r="F117" t="s">
        <v>689</v>
      </c>
      <c r="G117" s="19" t="s">
        <v>668</v>
      </c>
      <c r="H117" s="17">
        <f>VLOOKUP(D117, '[1]0.Ref'!$AZ$1:$BG$9, MATCH(F117, '[1]0.Ref'!$AZ$1:$BG$1, 0), FALSE)</f>
        <v>9</v>
      </c>
      <c r="I117" t="s">
        <v>76</v>
      </c>
      <c r="J117">
        <v>43.8</v>
      </c>
      <c r="K117">
        <v>12</v>
      </c>
      <c r="L117" s="34">
        <f t="shared" si="4"/>
        <v>273.97260273972609</v>
      </c>
    </row>
    <row r="118" spans="1:12" x14ac:dyDescent="0.2">
      <c r="A118" t="s">
        <v>572</v>
      </c>
      <c r="B118" t="s">
        <v>573</v>
      </c>
      <c r="C118" t="s">
        <v>524</v>
      </c>
      <c r="D118" s="17" t="s">
        <v>687</v>
      </c>
      <c r="E118" s="19" t="s">
        <v>668</v>
      </c>
      <c r="F118" t="s">
        <v>689</v>
      </c>
      <c r="G118" s="19" t="s">
        <v>668</v>
      </c>
      <c r="H118" s="17">
        <f>VLOOKUP(D118, '[1]0.Ref'!$AZ$1:$BG$9, MATCH(F118, '[1]0.Ref'!$AZ$1:$BG$1, 0), FALSE)</f>
        <v>23</v>
      </c>
      <c r="I118" t="s">
        <v>76</v>
      </c>
      <c r="J118">
        <v>11.6</v>
      </c>
      <c r="K118">
        <v>2</v>
      </c>
      <c r="L118" s="34">
        <f t="shared" si="4"/>
        <v>172.41379310344828</v>
      </c>
    </row>
    <row r="119" spans="1:12" x14ac:dyDescent="0.2">
      <c r="A119" t="s">
        <v>572</v>
      </c>
      <c r="B119" t="s">
        <v>573</v>
      </c>
      <c r="C119" t="s">
        <v>524</v>
      </c>
      <c r="D119" s="17" t="s">
        <v>679</v>
      </c>
      <c r="E119" s="19" t="s">
        <v>668</v>
      </c>
      <c r="F119" t="s">
        <v>669</v>
      </c>
      <c r="G119" s="19" t="s">
        <v>668</v>
      </c>
      <c r="H119" s="17">
        <f>VLOOKUP(D119, '[1]0.Ref'!$AZ$1:$BG$9, MATCH(F119, '[1]0.Ref'!$AZ$1:$BG$1, 0), FALSE)</f>
        <v>4</v>
      </c>
      <c r="I119" t="s">
        <v>76</v>
      </c>
      <c r="J119">
        <v>64.7</v>
      </c>
      <c r="K119">
        <v>28</v>
      </c>
      <c r="L119" s="34">
        <f t="shared" si="4"/>
        <v>432.7666151468315</v>
      </c>
    </row>
    <row r="120" spans="1:12" x14ac:dyDescent="0.2">
      <c r="A120" t="s">
        <v>572</v>
      </c>
      <c r="B120" t="s">
        <v>573</v>
      </c>
      <c r="C120" t="s">
        <v>524</v>
      </c>
      <c r="D120" s="17" t="s">
        <v>686</v>
      </c>
      <c r="E120" s="19" t="s">
        <v>668</v>
      </c>
      <c r="F120" t="s">
        <v>669</v>
      </c>
      <c r="G120" s="19" t="s">
        <v>668</v>
      </c>
      <c r="H120" s="17">
        <f>VLOOKUP(D120, '[1]0.Ref'!$AZ$1:$BG$9, MATCH(F120, '[1]0.Ref'!$AZ$1:$BG$1, 0), FALSE)</f>
        <v>11</v>
      </c>
      <c r="I120" t="s">
        <v>76</v>
      </c>
      <c r="J120">
        <v>66.8</v>
      </c>
      <c r="K120">
        <v>17</v>
      </c>
      <c r="L120" s="34">
        <f t="shared" si="4"/>
        <v>254.49101796407186</v>
      </c>
    </row>
    <row r="121" spans="1:12" x14ac:dyDescent="0.2">
      <c r="A121" t="s">
        <v>572</v>
      </c>
      <c r="B121" t="s">
        <v>573</v>
      </c>
      <c r="C121" t="s">
        <v>524</v>
      </c>
      <c r="D121" s="17" t="s">
        <v>687</v>
      </c>
      <c r="E121" s="19" t="s">
        <v>668</v>
      </c>
      <c r="F121" t="s">
        <v>669</v>
      </c>
      <c r="G121" s="19" t="s">
        <v>668</v>
      </c>
      <c r="H121" s="17">
        <f>VLOOKUP(D121, '[1]0.Ref'!$AZ$1:$BG$9, MATCH(F121, '[1]0.Ref'!$AZ$1:$BG$1, 0), FALSE)</f>
        <v>25</v>
      </c>
      <c r="I121" t="s">
        <v>76</v>
      </c>
      <c r="J121">
        <v>9.0299999999999994</v>
      </c>
      <c r="K121">
        <v>1</v>
      </c>
      <c r="L121" s="34">
        <f t="shared" si="4"/>
        <v>110.74197120708749</v>
      </c>
    </row>
    <row r="122" spans="1:12" x14ac:dyDescent="0.2">
      <c r="A122" t="s">
        <v>572</v>
      </c>
      <c r="B122" t="s">
        <v>573</v>
      </c>
      <c r="C122" t="s">
        <v>524</v>
      </c>
      <c r="D122" s="17" t="s">
        <v>679</v>
      </c>
      <c r="E122" s="19" t="s">
        <v>668</v>
      </c>
      <c r="F122" t="s">
        <v>671</v>
      </c>
      <c r="G122" s="19" t="s">
        <v>668</v>
      </c>
      <c r="H122" s="17">
        <f>VLOOKUP(D122, '[1]0.Ref'!$AZ$1:$BG$9, MATCH(F122, '[1]0.Ref'!$AZ$1:$BG$1, 0), FALSE)</f>
        <v>5</v>
      </c>
      <c r="I122" t="s">
        <v>76</v>
      </c>
      <c r="J122">
        <v>6.74</v>
      </c>
      <c r="K122">
        <v>1</v>
      </c>
      <c r="L122" s="34">
        <f t="shared" si="4"/>
        <v>148.36795252225519</v>
      </c>
    </row>
    <row r="123" spans="1:12" x14ac:dyDescent="0.2">
      <c r="A123" t="s">
        <v>572</v>
      </c>
      <c r="B123" t="s">
        <v>573</v>
      </c>
      <c r="C123" t="s">
        <v>524</v>
      </c>
      <c r="D123" s="17" t="s">
        <v>686</v>
      </c>
      <c r="E123" s="19" t="s">
        <v>668</v>
      </c>
      <c r="F123" t="s">
        <v>671</v>
      </c>
      <c r="G123" s="19" t="s">
        <v>668</v>
      </c>
      <c r="H123" s="17">
        <f>VLOOKUP(D123, '[1]0.Ref'!$AZ$1:$BG$9, MATCH(F123, '[1]0.Ref'!$AZ$1:$BG$1, 0), FALSE)</f>
        <v>12</v>
      </c>
      <c r="I123" t="s">
        <v>76</v>
      </c>
      <c r="J123">
        <v>6.31</v>
      </c>
      <c r="K123">
        <v>0</v>
      </c>
      <c r="L123" s="34">
        <f t="shared" si="4"/>
        <v>0</v>
      </c>
    </row>
    <row r="124" spans="1:12" x14ac:dyDescent="0.2">
      <c r="A124" t="s">
        <v>572</v>
      </c>
      <c r="B124" t="s">
        <v>573</v>
      </c>
      <c r="C124" t="s">
        <v>524</v>
      </c>
      <c r="D124" s="17" t="s">
        <v>687</v>
      </c>
      <c r="E124" s="19" t="s">
        <v>668</v>
      </c>
      <c r="F124" t="s">
        <v>671</v>
      </c>
      <c r="G124" s="19" t="s">
        <v>668</v>
      </c>
      <c r="H124" s="17">
        <f>VLOOKUP(D124, '[1]0.Ref'!$AZ$1:$BG$9, MATCH(F124, '[1]0.Ref'!$AZ$1:$BG$1, 0), FALSE)</f>
        <v>26</v>
      </c>
      <c r="I124" t="s">
        <v>76</v>
      </c>
      <c r="J124">
        <v>0.57499999999999996</v>
      </c>
      <c r="K124">
        <v>0</v>
      </c>
      <c r="L124" s="34">
        <f t="shared" si="4"/>
        <v>0</v>
      </c>
    </row>
    <row r="125" spans="1:12" x14ac:dyDescent="0.2">
      <c r="A125" t="s">
        <v>572</v>
      </c>
      <c r="B125" t="s">
        <v>573</v>
      </c>
      <c r="C125" t="s">
        <v>524</v>
      </c>
      <c r="D125" s="17" t="s">
        <v>679</v>
      </c>
      <c r="E125" s="19" t="s">
        <v>668</v>
      </c>
      <c r="F125" t="s">
        <v>676</v>
      </c>
      <c r="G125" s="19" t="s">
        <v>668</v>
      </c>
      <c r="H125" s="17">
        <f>VLOOKUP(D125, '[1]0.Ref'!$AZ$1:$BG$9, MATCH(F125, '[1]0.Ref'!$AZ$1:$BG$1, 0), FALSE)</f>
        <v>3</v>
      </c>
      <c r="I125" t="s">
        <v>76</v>
      </c>
      <c r="J125">
        <f>J113+J116</f>
        <v>43.6</v>
      </c>
      <c r="K125">
        <f>K113+K116</f>
        <v>26</v>
      </c>
      <c r="L125" s="34">
        <f t="shared" si="4"/>
        <v>596.33027522935777</v>
      </c>
    </row>
    <row r="126" spans="1:12" x14ac:dyDescent="0.2">
      <c r="A126" t="s">
        <v>572</v>
      </c>
      <c r="B126" t="s">
        <v>573</v>
      </c>
      <c r="C126" t="s">
        <v>524</v>
      </c>
      <c r="D126" s="17" t="s">
        <v>686</v>
      </c>
      <c r="E126" s="19" t="s">
        <v>668</v>
      </c>
      <c r="F126" t="s">
        <v>676</v>
      </c>
      <c r="G126" s="19" t="s">
        <v>668</v>
      </c>
      <c r="H126" s="17">
        <f>VLOOKUP(D126, '[1]0.Ref'!$AZ$1:$BG$9, MATCH(F126, '[1]0.Ref'!$AZ$1:$BG$1, 0), FALSE)</f>
        <v>10</v>
      </c>
      <c r="I126" t="s">
        <v>76</v>
      </c>
      <c r="J126">
        <f t="shared" ref="J126:K127" si="8">J114+J117</f>
        <v>56.3</v>
      </c>
      <c r="K126">
        <f t="shared" si="8"/>
        <v>17</v>
      </c>
      <c r="L126" s="34">
        <f t="shared" si="4"/>
        <v>301.95381882770874</v>
      </c>
    </row>
    <row r="127" spans="1:12" x14ac:dyDescent="0.2">
      <c r="A127" t="s">
        <v>572</v>
      </c>
      <c r="B127" t="s">
        <v>573</v>
      </c>
      <c r="C127" t="s">
        <v>524</v>
      </c>
      <c r="D127" s="17" t="s">
        <v>687</v>
      </c>
      <c r="E127" s="19" t="s">
        <v>668</v>
      </c>
      <c r="F127" t="s">
        <v>676</v>
      </c>
      <c r="G127" s="19" t="s">
        <v>668</v>
      </c>
      <c r="H127" s="17">
        <f>VLOOKUP(D127, '[1]0.Ref'!$AZ$1:$BG$9, MATCH(F127, '[1]0.Ref'!$AZ$1:$BG$1, 0), FALSE)</f>
        <v>24</v>
      </c>
      <c r="I127" t="s">
        <v>76</v>
      </c>
      <c r="J127">
        <f t="shared" si="8"/>
        <v>16.86</v>
      </c>
      <c r="K127">
        <f t="shared" si="8"/>
        <v>3</v>
      </c>
      <c r="L127" s="34">
        <f t="shared" si="4"/>
        <v>177.93594306049823</v>
      </c>
    </row>
    <row r="128" spans="1:12" x14ac:dyDescent="0.2">
      <c r="A128" t="s">
        <v>572</v>
      </c>
      <c r="B128" t="s">
        <v>573</v>
      </c>
      <c r="C128" t="s">
        <v>524</v>
      </c>
      <c r="D128" s="17" t="s">
        <v>679</v>
      </c>
      <c r="E128" s="19" t="s">
        <v>668</v>
      </c>
      <c r="F128" t="s">
        <v>673</v>
      </c>
      <c r="G128" s="19" t="s">
        <v>668</v>
      </c>
      <c r="H128" s="17">
        <f>VLOOKUP(D128, '[1]0.Ref'!$AZ$1:$BG$9, MATCH(F128, '[1]0.Ref'!$AZ$1:$BG$1, 0), FALSE)</f>
        <v>6</v>
      </c>
      <c r="I128" t="s">
        <v>76</v>
      </c>
      <c r="J128">
        <f>J119+J122</f>
        <v>71.44</v>
      </c>
      <c r="K128">
        <f>K119+K122</f>
        <v>29</v>
      </c>
      <c r="L128" s="34">
        <f t="shared" si="4"/>
        <v>405.9350503919373</v>
      </c>
    </row>
    <row r="129" spans="1:12" x14ac:dyDescent="0.2">
      <c r="A129" t="s">
        <v>572</v>
      </c>
      <c r="B129" t="s">
        <v>573</v>
      </c>
      <c r="C129" t="s">
        <v>524</v>
      </c>
      <c r="D129" s="17" t="s">
        <v>686</v>
      </c>
      <c r="E129" s="19" t="s">
        <v>668</v>
      </c>
      <c r="F129" t="s">
        <v>673</v>
      </c>
      <c r="G129" s="19" t="s">
        <v>668</v>
      </c>
      <c r="H129" s="17">
        <f>VLOOKUP(D129, '[1]0.Ref'!$AZ$1:$BG$9, MATCH(F129, '[1]0.Ref'!$AZ$1:$BG$1, 0), FALSE)</f>
        <v>13</v>
      </c>
      <c r="I129" t="s">
        <v>76</v>
      </c>
      <c r="J129">
        <f t="shared" ref="J129:K130" si="9">J120+J123</f>
        <v>73.11</v>
      </c>
      <c r="K129">
        <f t="shared" si="9"/>
        <v>17</v>
      </c>
      <c r="L129" s="34">
        <f t="shared" si="4"/>
        <v>232.52633018738885</v>
      </c>
    </row>
    <row r="130" spans="1:12" x14ac:dyDescent="0.2">
      <c r="A130" t="s">
        <v>572</v>
      </c>
      <c r="B130" t="s">
        <v>573</v>
      </c>
      <c r="C130" t="s">
        <v>524</v>
      </c>
      <c r="D130" s="17" t="s">
        <v>687</v>
      </c>
      <c r="E130" s="19" t="s">
        <v>668</v>
      </c>
      <c r="F130" t="s">
        <v>673</v>
      </c>
      <c r="G130" s="19" t="s">
        <v>668</v>
      </c>
      <c r="H130" s="17">
        <f>VLOOKUP(D130, '[1]0.Ref'!$AZ$1:$BG$9, MATCH(F130, '[1]0.Ref'!$AZ$1:$BG$1, 0), FALSE)</f>
        <v>27</v>
      </c>
      <c r="I130" t="s">
        <v>76</v>
      </c>
      <c r="J130">
        <f t="shared" si="9"/>
        <v>9.6049999999999986</v>
      </c>
      <c r="K130">
        <f t="shared" si="9"/>
        <v>1</v>
      </c>
      <c r="L130" s="34">
        <f t="shared" si="4"/>
        <v>104.11244143675171</v>
      </c>
    </row>
    <row r="131" spans="1:12" x14ac:dyDescent="0.2">
      <c r="A131" t="s">
        <v>572</v>
      </c>
      <c r="B131" t="s">
        <v>573</v>
      </c>
      <c r="C131" t="s">
        <v>524</v>
      </c>
      <c r="D131" s="17" t="s">
        <v>679</v>
      </c>
      <c r="E131" s="19" t="s">
        <v>668</v>
      </c>
      <c r="F131" t="s">
        <v>634</v>
      </c>
      <c r="G131" s="19" t="s">
        <v>668</v>
      </c>
      <c r="H131" s="17">
        <f>VLOOKUP(D131, '[1]0.Ref'!$AZ$1:$BG$9, MATCH(F131, '[1]0.Ref'!$AZ$1:$BG$1, 0), FALSE)</f>
        <v>7</v>
      </c>
      <c r="I131" t="s">
        <v>76</v>
      </c>
      <c r="J131">
        <f>J125+J128</f>
        <v>115.03999999999999</v>
      </c>
      <c r="K131">
        <f>K125+K128</f>
        <v>55</v>
      </c>
      <c r="L131" s="34">
        <f t="shared" si="4"/>
        <v>478.09457579972184</v>
      </c>
    </row>
    <row r="132" spans="1:12" x14ac:dyDescent="0.2">
      <c r="A132" t="s">
        <v>572</v>
      </c>
      <c r="B132" t="s">
        <v>573</v>
      </c>
      <c r="C132" t="s">
        <v>524</v>
      </c>
      <c r="D132" s="17" t="s">
        <v>686</v>
      </c>
      <c r="E132" s="19" t="s">
        <v>668</v>
      </c>
      <c r="F132" t="s">
        <v>634</v>
      </c>
      <c r="G132" s="19" t="s">
        <v>668</v>
      </c>
      <c r="H132" s="17">
        <f>VLOOKUP(D132, '[1]0.Ref'!$AZ$1:$BG$9, MATCH(F132, '[1]0.Ref'!$AZ$1:$BG$1, 0), FALSE)</f>
        <v>14</v>
      </c>
      <c r="I132" t="s">
        <v>76</v>
      </c>
      <c r="J132">
        <f t="shared" ref="J132:K133" si="10">J126+J129</f>
        <v>129.41</v>
      </c>
      <c r="K132">
        <f t="shared" si="10"/>
        <v>34</v>
      </c>
      <c r="L132" s="34">
        <f t="shared" ref="L132:L166" si="11">K132/J132*1000</f>
        <v>262.73085542075574</v>
      </c>
    </row>
    <row r="133" spans="1:12" x14ac:dyDescent="0.2">
      <c r="A133" t="s">
        <v>572</v>
      </c>
      <c r="B133" t="s">
        <v>573</v>
      </c>
      <c r="C133" t="s">
        <v>524</v>
      </c>
      <c r="D133" s="17" t="s">
        <v>687</v>
      </c>
      <c r="E133" s="19" t="s">
        <v>668</v>
      </c>
      <c r="F133" t="s">
        <v>634</v>
      </c>
      <c r="G133" s="19" t="s">
        <v>668</v>
      </c>
      <c r="H133" s="17">
        <f>VLOOKUP(D133, '[1]0.Ref'!$AZ$1:$BG$9, MATCH(F133, '[1]0.Ref'!$AZ$1:$BG$1, 0), FALSE)</f>
        <v>28</v>
      </c>
      <c r="I133" t="s">
        <v>76</v>
      </c>
      <c r="J133">
        <f t="shared" si="10"/>
        <v>26.464999999999996</v>
      </c>
      <c r="K133">
        <f t="shared" si="10"/>
        <v>4</v>
      </c>
      <c r="L133" s="34">
        <f t="shared" si="11"/>
        <v>151.14301908180619</v>
      </c>
    </row>
    <row r="134" spans="1:12" x14ac:dyDescent="0.2">
      <c r="A134" t="s">
        <v>572</v>
      </c>
      <c r="B134" t="s">
        <v>573</v>
      </c>
      <c r="C134" t="s">
        <v>524</v>
      </c>
      <c r="D134" s="17" t="s">
        <v>667</v>
      </c>
      <c r="E134" s="19" t="s">
        <v>668</v>
      </c>
      <c r="F134" t="s">
        <v>685</v>
      </c>
      <c r="G134" s="19" t="s">
        <v>668</v>
      </c>
      <c r="H134" s="17">
        <f>VLOOKUP(D134, '[1]0.Ref'!$AZ$1:$BG$9, MATCH(F134, '[1]0.Ref'!$AZ$1:$BG$1, 0), FALSE)</f>
        <v>15</v>
      </c>
      <c r="I134" t="s">
        <v>76</v>
      </c>
      <c r="J134">
        <f>J113+J114</f>
        <v>21.4</v>
      </c>
      <c r="K134">
        <f>K113+K114</f>
        <v>11</v>
      </c>
      <c r="L134" s="34">
        <f t="shared" si="11"/>
        <v>514.01869158878515</v>
      </c>
    </row>
    <row r="135" spans="1:12" x14ac:dyDescent="0.2">
      <c r="A135" t="s">
        <v>572</v>
      </c>
      <c r="B135" t="s">
        <v>573</v>
      </c>
      <c r="C135" t="s">
        <v>524</v>
      </c>
      <c r="D135" s="17" t="s">
        <v>684</v>
      </c>
      <c r="E135" s="19" t="s">
        <v>668</v>
      </c>
      <c r="F135" t="s">
        <v>685</v>
      </c>
      <c r="G135" s="19" t="s">
        <v>668</v>
      </c>
      <c r="H135" s="17">
        <f>VLOOKUP(D135, '[1]0.Ref'!$AZ$1:$BG$9, MATCH(F135, '[1]0.Ref'!$AZ$1:$BG$1, 0), FALSE)</f>
        <v>29</v>
      </c>
      <c r="I135" t="s">
        <v>76</v>
      </c>
      <c r="J135">
        <f>J113+J114+J115</f>
        <v>26.659999999999997</v>
      </c>
      <c r="K135">
        <f>K113+K114+K115</f>
        <v>12</v>
      </c>
      <c r="L135" s="34">
        <f t="shared" si="11"/>
        <v>450.11252813203305</v>
      </c>
    </row>
    <row r="136" spans="1:12" x14ac:dyDescent="0.2">
      <c r="A136" t="s">
        <v>572</v>
      </c>
      <c r="B136" t="s">
        <v>573</v>
      </c>
      <c r="C136" t="s">
        <v>524</v>
      </c>
      <c r="D136" s="17" t="s">
        <v>667</v>
      </c>
      <c r="E136" s="19" t="s">
        <v>668</v>
      </c>
      <c r="F136" t="s">
        <v>689</v>
      </c>
      <c r="G136" s="19" t="s">
        <v>668</v>
      </c>
      <c r="H136" s="17">
        <f>VLOOKUP(D136, '[1]0.Ref'!$AZ$1:$BG$9, MATCH(F136, '[1]0.Ref'!$AZ$1:$BG$1, 0), FALSE)</f>
        <v>16</v>
      </c>
      <c r="I136" t="s">
        <v>76</v>
      </c>
      <c r="J136">
        <f>J117+J116</f>
        <v>78.5</v>
      </c>
      <c r="K136">
        <f>K117+K116</f>
        <v>32</v>
      </c>
      <c r="L136" s="34">
        <f t="shared" si="11"/>
        <v>407.64331210191085</v>
      </c>
    </row>
    <row r="137" spans="1:12" x14ac:dyDescent="0.2">
      <c r="A137" t="s">
        <v>572</v>
      </c>
      <c r="B137" t="s">
        <v>573</v>
      </c>
      <c r="C137" t="s">
        <v>524</v>
      </c>
      <c r="D137" s="17" t="s">
        <v>684</v>
      </c>
      <c r="E137" s="19" t="s">
        <v>668</v>
      </c>
      <c r="F137" t="s">
        <v>689</v>
      </c>
      <c r="G137" s="19" t="s">
        <v>668</v>
      </c>
      <c r="H137" s="17">
        <f>VLOOKUP(D137, '[1]0.Ref'!$AZ$1:$BG$9, MATCH(F137, '[1]0.Ref'!$AZ$1:$BG$1, 0), FALSE)</f>
        <v>30</v>
      </c>
      <c r="I137" t="s">
        <v>76</v>
      </c>
      <c r="J137">
        <f>J118+J116+J117</f>
        <v>90.1</v>
      </c>
      <c r="K137">
        <f>K118+K116+K117</f>
        <v>34</v>
      </c>
      <c r="L137" s="34">
        <f t="shared" si="11"/>
        <v>377.35849056603774</v>
      </c>
    </row>
    <row r="138" spans="1:12" x14ac:dyDescent="0.2">
      <c r="A138" t="s">
        <v>572</v>
      </c>
      <c r="B138" t="s">
        <v>573</v>
      </c>
      <c r="C138" t="s">
        <v>524</v>
      </c>
      <c r="D138" s="17" t="s">
        <v>667</v>
      </c>
      <c r="E138" s="19" t="s">
        <v>668</v>
      </c>
      <c r="F138" t="s">
        <v>669</v>
      </c>
      <c r="G138" s="19" t="s">
        <v>668</v>
      </c>
      <c r="H138" s="17">
        <f>VLOOKUP(D138, '[1]0.Ref'!$AZ$1:$BG$9, MATCH(F138, '[1]0.Ref'!$AZ$1:$BG$1, 0), FALSE)</f>
        <v>18</v>
      </c>
      <c r="I138" t="s">
        <v>76</v>
      </c>
      <c r="J138">
        <f>J120+J119</f>
        <v>131.5</v>
      </c>
      <c r="K138">
        <f>K120+K119</f>
        <v>45</v>
      </c>
      <c r="L138" s="34">
        <f t="shared" si="11"/>
        <v>342.20532319391634</v>
      </c>
    </row>
    <row r="139" spans="1:12" x14ac:dyDescent="0.2">
      <c r="A139" t="s">
        <v>572</v>
      </c>
      <c r="B139" t="s">
        <v>573</v>
      </c>
      <c r="C139" t="s">
        <v>524</v>
      </c>
      <c r="D139" s="17" t="s">
        <v>684</v>
      </c>
      <c r="E139" s="19" t="s">
        <v>668</v>
      </c>
      <c r="F139" t="s">
        <v>669</v>
      </c>
      <c r="G139" s="19" t="s">
        <v>668</v>
      </c>
      <c r="H139" s="17">
        <f>VLOOKUP(D139, '[1]0.Ref'!$AZ$1:$BG$9, MATCH(F139, '[1]0.Ref'!$AZ$1:$BG$1, 0), FALSE)</f>
        <v>32</v>
      </c>
      <c r="I139" t="s">
        <v>76</v>
      </c>
      <c r="J139">
        <f>J121+J120+J119</f>
        <v>140.53</v>
      </c>
      <c r="K139">
        <f>K121+K120+K119</f>
        <v>46</v>
      </c>
      <c r="L139" s="34">
        <f t="shared" si="11"/>
        <v>327.33224222585926</v>
      </c>
    </row>
    <row r="140" spans="1:12" x14ac:dyDescent="0.2">
      <c r="A140" t="s">
        <v>572</v>
      </c>
      <c r="B140" t="s">
        <v>573</v>
      </c>
      <c r="C140" t="s">
        <v>524</v>
      </c>
      <c r="D140" s="17" t="s">
        <v>667</v>
      </c>
      <c r="E140" s="19" t="s">
        <v>668</v>
      </c>
      <c r="F140" t="s">
        <v>671</v>
      </c>
      <c r="G140" s="19" t="s">
        <v>668</v>
      </c>
      <c r="H140" s="17">
        <f>VLOOKUP(D140, '[1]0.Ref'!$AZ$1:$BG$9, MATCH(F140, '[1]0.Ref'!$AZ$1:$BG$1, 0), FALSE)</f>
        <v>19</v>
      </c>
      <c r="I140" t="s">
        <v>76</v>
      </c>
      <c r="J140">
        <f>J122+J123</f>
        <v>13.05</v>
      </c>
      <c r="K140">
        <f>K122+K123</f>
        <v>1</v>
      </c>
      <c r="L140" s="34">
        <f t="shared" si="11"/>
        <v>76.628352490421449</v>
      </c>
    </row>
    <row r="141" spans="1:12" x14ac:dyDescent="0.2">
      <c r="A141" t="s">
        <v>572</v>
      </c>
      <c r="B141" t="s">
        <v>573</v>
      </c>
      <c r="C141" t="s">
        <v>524</v>
      </c>
      <c r="D141" s="17" t="s">
        <v>684</v>
      </c>
      <c r="E141" s="19" t="s">
        <v>668</v>
      </c>
      <c r="F141" t="s">
        <v>671</v>
      </c>
      <c r="G141" s="19" t="s">
        <v>668</v>
      </c>
      <c r="H141" s="17">
        <f>VLOOKUP(D141, '[1]0.Ref'!$AZ$1:$BG$9, MATCH(F141, '[1]0.Ref'!$AZ$1:$BG$1, 0), FALSE)</f>
        <v>33</v>
      </c>
      <c r="I141" t="s">
        <v>76</v>
      </c>
      <c r="J141">
        <f>J124+J123+J122</f>
        <v>13.625</v>
      </c>
      <c r="K141">
        <f>K124+K123+K122</f>
        <v>1</v>
      </c>
      <c r="L141" s="34">
        <f t="shared" si="11"/>
        <v>73.394495412844037</v>
      </c>
    </row>
    <row r="142" spans="1:12" x14ac:dyDescent="0.2">
      <c r="A142" t="s">
        <v>572</v>
      </c>
      <c r="B142" t="s">
        <v>573</v>
      </c>
      <c r="C142" t="s">
        <v>524</v>
      </c>
      <c r="D142" s="17" t="s">
        <v>667</v>
      </c>
      <c r="E142" s="19" t="s">
        <v>668</v>
      </c>
      <c r="F142" t="s">
        <v>676</v>
      </c>
      <c r="G142" s="19" t="s">
        <v>668</v>
      </c>
      <c r="H142" s="17">
        <f>VLOOKUP(D142, '[1]0.Ref'!$AZ$1:$BG$9, MATCH(F142, '[1]0.Ref'!$AZ$1:$BG$1, 0), FALSE)</f>
        <v>17</v>
      </c>
      <c r="I142" t="s">
        <v>76</v>
      </c>
      <c r="J142">
        <f>J125+J126</f>
        <v>99.9</v>
      </c>
      <c r="K142">
        <f>K125+K126</f>
        <v>43</v>
      </c>
      <c r="L142" s="34">
        <f t="shared" si="11"/>
        <v>430.43043043043036</v>
      </c>
    </row>
    <row r="143" spans="1:12" x14ac:dyDescent="0.2">
      <c r="A143" t="s">
        <v>572</v>
      </c>
      <c r="B143" t="s">
        <v>573</v>
      </c>
      <c r="C143" t="s">
        <v>524</v>
      </c>
      <c r="D143" s="17" t="s">
        <v>684</v>
      </c>
      <c r="E143" s="19" t="s">
        <v>668</v>
      </c>
      <c r="F143" t="s">
        <v>676</v>
      </c>
      <c r="G143" s="19" t="s">
        <v>668</v>
      </c>
      <c r="H143" s="17">
        <f>VLOOKUP(D143, '[1]0.Ref'!$AZ$1:$BG$9, MATCH(F143, '[1]0.Ref'!$AZ$1:$BG$1, 0), FALSE)</f>
        <v>31</v>
      </c>
      <c r="I143" t="s">
        <v>76</v>
      </c>
      <c r="J143">
        <f>J125+J126+J127</f>
        <v>116.76</v>
      </c>
      <c r="K143">
        <f>K125+K126+K127</f>
        <v>46</v>
      </c>
      <c r="L143" s="34">
        <f t="shared" si="11"/>
        <v>393.97053785542988</v>
      </c>
    </row>
    <row r="144" spans="1:12" x14ac:dyDescent="0.2">
      <c r="A144" t="s">
        <v>572</v>
      </c>
      <c r="B144" t="s">
        <v>573</v>
      </c>
      <c r="C144" t="s">
        <v>524</v>
      </c>
      <c r="D144" s="17" t="s">
        <v>667</v>
      </c>
      <c r="E144" s="19" t="s">
        <v>668</v>
      </c>
      <c r="F144" t="s">
        <v>673</v>
      </c>
      <c r="G144" s="19" t="s">
        <v>668</v>
      </c>
      <c r="H144" s="17">
        <f>VLOOKUP(D144, '[1]0.Ref'!$AZ$1:$BG$9, MATCH(F144, '[1]0.Ref'!$AZ$1:$BG$1, 0), FALSE)</f>
        <v>20</v>
      </c>
      <c r="I144" t="s">
        <v>76</v>
      </c>
      <c r="J144">
        <f>J128+J129</f>
        <v>144.55000000000001</v>
      </c>
      <c r="K144">
        <f>K128+K129</f>
        <v>46</v>
      </c>
      <c r="L144" s="34">
        <f t="shared" si="11"/>
        <v>318.22898650985815</v>
      </c>
    </row>
    <row r="145" spans="1:12" x14ac:dyDescent="0.2">
      <c r="A145" t="s">
        <v>572</v>
      </c>
      <c r="B145" t="s">
        <v>573</v>
      </c>
      <c r="C145" t="s">
        <v>524</v>
      </c>
      <c r="D145" s="17" t="s">
        <v>684</v>
      </c>
      <c r="E145" s="19" t="s">
        <v>668</v>
      </c>
      <c r="F145" t="s">
        <v>673</v>
      </c>
      <c r="G145" s="19" t="s">
        <v>668</v>
      </c>
      <c r="H145" s="17">
        <f>VLOOKUP(D145, '[1]0.Ref'!$AZ$1:$BG$9, MATCH(F145, '[1]0.Ref'!$AZ$1:$BG$1, 0), FALSE)</f>
        <v>34</v>
      </c>
      <c r="I145" t="s">
        <v>76</v>
      </c>
      <c r="J145">
        <f>J128+J129+J130</f>
        <v>154.155</v>
      </c>
      <c r="K145">
        <f>K128+K129+K130</f>
        <v>47</v>
      </c>
      <c r="L145" s="34">
        <f t="shared" si="11"/>
        <v>304.88793746553796</v>
      </c>
    </row>
    <row r="146" spans="1:12" x14ac:dyDescent="0.2">
      <c r="A146" t="s">
        <v>572</v>
      </c>
      <c r="B146" t="s">
        <v>573</v>
      </c>
      <c r="C146" t="s">
        <v>524</v>
      </c>
      <c r="D146" s="17" t="s">
        <v>667</v>
      </c>
      <c r="E146" s="19" t="s">
        <v>668</v>
      </c>
      <c r="F146" t="s">
        <v>634</v>
      </c>
      <c r="G146" s="19" t="s">
        <v>668</v>
      </c>
      <c r="H146" s="17">
        <f>VLOOKUP(D146, '[1]0.Ref'!$AZ$1:$BG$9, MATCH(F146, '[1]0.Ref'!$AZ$1:$BG$1, 0), FALSE)</f>
        <v>21</v>
      </c>
      <c r="I146" t="s">
        <v>76</v>
      </c>
      <c r="J146">
        <f>J131+J132</f>
        <v>244.45</v>
      </c>
      <c r="K146">
        <f>K131+K132</f>
        <v>89</v>
      </c>
      <c r="L146" s="34">
        <f t="shared" si="11"/>
        <v>364.08263448557989</v>
      </c>
    </row>
    <row r="147" spans="1:12" x14ac:dyDescent="0.2">
      <c r="A147" t="s">
        <v>572</v>
      </c>
      <c r="B147" t="s">
        <v>573</v>
      </c>
      <c r="C147" t="s">
        <v>524</v>
      </c>
      <c r="D147" s="17" t="s">
        <v>684</v>
      </c>
      <c r="E147" s="19" t="s">
        <v>668</v>
      </c>
      <c r="F147" t="s">
        <v>634</v>
      </c>
      <c r="G147" s="19" t="s">
        <v>668</v>
      </c>
      <c r="H147" s="17">
        <f>VLOOKUP(D147, '[1]0.Ref'!$AZ$1:$BG$9, MATCH(F147, '[1]0.Ref'!$AZ$1:$BG$1, 0), FALSE)</f>
        <v>35</v>
      </c>
      <c r="I147" t="s">
        <v>76</v>
      </c>
      <c r="J147">
        <f>J131+J132+J133</f>
        <v>270.91499999999996</v>
      </c>
      <c r="K147">
        <f>K131+K132+K133</f>
        <v>93</v>
      </c>
      <c r="L147" s="34">
        <f t="shared" si="11"/>
        <v>343.28110292896304</v>
      </c>
    </row>
  </sheetData>
  <mergeCells count="2">
    <mergeCell ref="A1:J1"/>
    <mergeCell ref="K1:L1"/>
  </mergeCells>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2EF68-0E04-4E08-B86D-41995A53A2E7}">
  <dimension ref="A1:L431"/>
  <sheetViews>
    <sheetView workbookViewId="0">
      <selection activeCell="K18" sqref="K18"/>
    </sheetView>
  </sheetViews>
  <sheetFormatPr defaultRowHeight="14.25" x14ac:dyDescent="0.2"/>
  <sheetData>
    <row r="1" spans="1:12" x14ac:dyDescent="0.2">
      <c r="A1" s="41" t="s">
        <v>646</v>
      </c>
      <c r="B1" s="42"/>
      <c r="C1" s="42"/>
      <c r="D1" s="42"/>
      <c r="E1" s="42"/>
      <c r="F1" s="42"/>
      <c r="G1" s="42"/>
      <c r="H1" s="42"/>
      <c r="I1" s="42"/>
      <c r="J1" s="43"/>
      <c r="K1" s="44" t="s">
        <v>647</v>
      </c>
      <c r="L1" s="44"/>
    </row>
    <row r="2" spans="1:12" ht="85.5" x14ac:dyDescent="0.2">
      <c r="A2" s="5" t="s">
        <v>6</v>
      </c>
      <c r="B2" s="5" t="s">
        <v>7</v>
      </c>
      <c r="C2" s="5" t="s">
        <v>8</v>
      </c>
      <c r="D2" s="5" t="s">
        <v>648</v>
      </c>
      <c r="E2" s="5" t="s">
        <v>649</v>
      </c>
      <c r="F2" s="5" t="s">
        <v>650</v>
      </c>
      <c r="G2" s="5" t="s">
        <v>651</v>
      </c>
      <c r="H2" s="45" t="s">
        <v>652</v>
      </c>
      <c r="I2" s="10" t="s">
        <v>653</v>
      </c>
      <c r="J2" s="6" t="s">
        <v>654</v>
      </c>
      <c r="K2" s="5" t="s">
        <v>655</v>
      </c>
      <c r="L2" s="6" t="s">
        <v>656</v>
      </c>
    </row>
    <row r="3" spans="1:12" x14ac:dyDescent="0.2">
      <c r="A3" s="11" t="s">
        <v>33</v>
      </c>
      <c r="B3" s="11" t="s">
        <v>657</v>
      </c>
      <c r="C3" s="11" t="s">
        <v>35</v>
      </c>
      <c r="D3" s="11" t="s">
        <v>658</v>
      </c>
      <c r="E3" s="11" t="s">
        <v>659</v>
      </c>
      <c r="F3" s="11" t="s">
        <v>660</v>
      </c>
      <c r="G3" s="11" t="s">
        <v>661</v>
      </c>
      <c r="H3" s="11" t="s">
        <v>662</v>
      </c>
      <c r="I3" s="11" t="s">
        <v>663</v>
      </c>
      <c r="J3" s="12" t="s">
        <v>664</v>
      </c>
      <c r="K3" s="11" t="s">
        <v>692</v>
      </c>
      <c r="L3" s="11" t="s">
        <v>693</v>
      </c>
    </row>
    <row r="4" spans="1:12" x14ac:dyDescent="0.2">
      <c r="A4" t="s">
        <v>58</v>
      </c>
      <c r="B4" t="s">
        <v>59</v>
      </c>
      <c r="C4">
        <v>2014</v>
      </c>
      <c r="D4" s="17" t="s">
        <v>667</v>
      </c>
      <c r="E4" s="17" t="s">
        <v>668</v>
      </c>
      <c r="F4" s="17" t="s">
        <v>673</v>
      </c>
      <c r="G4" s="17" t="s">
        <v>674</v>
      </c>
      <c r="H4" s="17">
        <f>VLOOKUP(D4, '[1]0.Ref'!$AZ$1:$BG$9, MATCH(F4, '[1]0.Ref'!$AZ$1:$BG$1, 0), FALSE)</f>
        <v>20</v>
      </c>
      <c r="I4" s="17">
        <v>1642</v>
      </c>
      <c r="J4" s="34">
        <v>1642</v>
      </c>
      <c r="K4" s="17">
        <v>57</v>
      </c>
      <c r="L4" s="14">
        <f>K4/J4*1000</f>
        <v>34.713763702801465</v>
      </c>
    </row>
    <row r="5" spans="1:12" x14ac:dyDescent="0.2">
      <c r="A5" t="s">
        <v>58</v>
      </c>
      <c r="B5" t="s">
        <v>59</v>
      </c>
      <c r="C5">
        <v>2014</v>
      </c>
      <c r="D5" s="17" t="s">
        <v>667</v>
      </c>
      <c r="E5" s="17" t="s">
        <v>668</v>
      </c>
      <c r="F5" s="17" t="s">
        <v>669</v>
      </c>
      <c r="G5" s="17" t="s">
        <v>670</v>
      </c>
      <c r="H5" s="17">
        <f>VLOOKUP(D5, '[1]0.Ref'!$AZ$1:$BG$9, MATCH(F5, '[1]0.Ref'!$AZ$1:$BG$1, 0), FALSE)</f>
        <v>18</v>
      </c>
      <c r="I5" s="17">
        <v>745</v>
      </c>
      <c r="J5" s="34">
        <v>745</v>
      </c>
      <c r="K5" s="17">
        <v>32</v>
      </c>
      <c r="L5" s="14">
        <f>K5/J5*1000</f>
        <v>42.953020134228183</v>
      </c>
    </row>
    <row r="6" spans="1:12" x14ac:dyDescent="0.2">
      <c r="A6" t="s">
        <v>58</v>
      </c>
      <c r="B6" t="s">
        <v>59</v>
      </c>
      <c r="C6">
        <v>2014</v>
      </c>
      <c r="D6" s="17" t="s">
        <v>667</v>
      </c>
      <c r="E6" s="17" t="s">
        <v>668</v>
      </c>
      <c r="F6" s="17" t="s">
        <v>671</v>
      </c>
      <c r="G6" s="17" t="s">
        <v>672</v>
      </c>
      <c r="H6" s="17">
        <f>VLOOKUP(D6, '[1]0.Ref'!$AZ$1:$BG$9, MATCH(F6, '[1]0.Ref'!$AZ$1:$BG$1, 0), FALSE)</f>
        <v>19</v>
      </c>
      <c r="I6" s="17">
        <v>887</v>
      </c>
      <c r="J6" s="34">
        <v>887</v>
      </c>
      <c r="K6" s="17">
        <v>51</v>
      </c>
      <c r="L6" s="14">
        <f>K6/J6*1000</f>
        <v>57.497181510710263</v>
      </c>
    </row>
    <row r="7" spans="1:12" x14ac:dyDescent="0.2">
      <c r="A7" t="s">
        <v>694</v>
      </c>
      <c r="B7" t="s">
        <v>695</v>
      </c>
      <c r="C7">
        <v>2014</v>
      </c>
      <c r="D7" s="17" t="s">
        <v>667</v>
      </c>
      <c r="E7" s="17" t="s">
        <v>668</v>
      </c>
      <c r="F7" s="17" t="s">
        <v>634</v>
      </c>
      <c r="G7" s="17" t="s">
        <v>682</v>
      </c>
      <c r="H7" s="17">
        <f>VLOOKUP(D7, '[1]0.Ref'!$AZ$1:$BG$9, MATCH(F7, '[1]0.Ref'!$AZ$1:$BG$1, 0), FALSE)</f>
        <v>21</v>
      </c>
      <c r="I7" s="17">
        <v>303</v>
      </c>
      <c r="J7" s="34">
        <v>303</v>
      </c>
      <c r="K7" s="17">
        <v>34</v>
      </c>
      <c r="L7" s="14">
        <f t="shared" ref="L7:L87" si="0">K7/J7*1000</f>
        <v>112.21122112211221</v>
      </c>
    </row>
    <row r="8" spans="1:12" x14ac:dyDescent="0.2">
      <c r="A8" s="19" t="s">
        <v>509</v>
      </c>
      <c r="B8" s="19" t="s">
        <v>510</v>
      </c>
      <c r="C8" s="19">
        <v>2021</v>
      </c>
      <c r="D8" s="17" t="s">
        <v>679</v>
      </c>
      <c r="E8" s="17" t="s">
        <v>668</v>
      </c>
      <c r="F8" s="17" t="s">
        <v>689</v>
      </c>
      <c r="G8" s="17" t="s">
        <v>696</v>
      </c>
      <c r="H8">
        <f>VLOOKUP(D8, '[1]0.Ref'!$AZ$1:$BG$9, MATCH(F8, '[1]0.Ref'!$AZ$1:$BG$1, 0), FALSE)</f>
        <v>2</v>
      </c>
      <c r="I8" s="17">
        <v>1955</v>
      </c>
      <c r="J8" s="34">
        <v>977.5</v>
      </c>
      <c r="K8" s="17">
        <v>48</v>
      </c>
      <c r="L8" s="14">
        <f t="shared" si="0"/>
        <v>49.104859335038363</v>
      </c>
    </row>
    <row r="9" spans="1:12" x14ac:dyDescent="0.2">
      <c r="A9" s="19" t="s">
        <v>509</v>
      </c>
      <c r="B9" s="19" t="s">
        <v>510</v>
      </c>
      <c r="C9" s="19">
        <v>2021</v>
      </c>
      <c r="D9" s="17" t="s">
        <v>679</v>
      </c>
      <c r="E9" s="17" t="s">
        <v>668</v>
      </c>
      <c r="F9" s="17" t="s">
        <v>676</v>
      </c>
      <c r="G9" s="17" t="s">
        <v>697</v>
      </c>
      <c r="H9">
        <f>VLOOKUP(D9, '[1]0.Ref'!$AZ$1:$BG$9, MATCH(F9, '[1]0.Ref'!$AZ$1:$BG$1, 0), FALSE)</f>
        <v>3</v>
      </c>
      <c r="I9" s="17">
        <v>3176</v>
      </c>
      <c r="J9" s="34">
        <v>1588</v>
      </c>
      <c r="K9" s="17">
        <v>62</v>
      </c>
      <c r="L9" s="14">
        <f t="shared" si="0"/>
        <v>39.042821158690174</v>
      </c>
    </row>
    <row r="10" spans="1:12" x14ac:dyDescent="0.2">
      <c r="A10" s="19" t="s">
        <v>509</v>
      </c>
      <c r="B10" s="19" t="s">
        <v>510</v>
      </c>
      <c r="C10" s="19">
        <v>2021</v>
      </c>
      <c r="D10" s="17" t="s">
        <v>679</v>
      </c>
      <c r="E10" s="17" t="s">
        <v>668</v>
      </c>
      <c r="F10" s="17" t="s">
        <v>673</v>
      </c>
      <c r="G10" s="17" t="s">
        <v>698</v>
      </c>
      <c r="H10">
        <f>VLOOKUP(D10, '[1]0.Ref'!$AZ$1:$BG$9, MATCH(F10, '[1]0.Ref'!$AZ$1:$BG$1, 0), FALSE)</f>
        <v>6</v>
      </c>
      <c r="I10" s="17">
        <v>15157</v>
      </c>
      <c r="J10" s="34">
        <v>7578.5</v>
      </c>
      <c r="K10" s="17">
        <v>270</v>
      </c>
      <c r="L10" s="14">
        <f t="shared" si="0"/>
        <v>35.627102988718086</v>
      </c>
    </row>
    <row r="11" spans="1:12" x14ac:dyDescent="0.2">
      <c r="A11" s="19" t="s">
        <v>509</v>
      </c>
      <c r="B11" s="19" t="s">
        <v>510</v>
      </c>
      <c r="C11" s="19">
        <v>2021</v>
      </c>
      <c r="D11" s="17" t="s">
        <v>679</v>
      </c>
      <c r="E11" s="17" t="s">
        <v>668</v>
      </c>
      <c r="F11" s="17" t="s">
        <v>634</v>
      </c>
      <c r="G11" s="17" t="s">
        <v>668</v>
      </c>
      <c r="H11">
        <f>VLOOKUP(D11, '[1]0.Ref'!$AZ$1:$BG$9, MATCH(F11, '[1]0.Ref'!$AZ$1:$BG$1, 0), FALSE)</f>
        <v>7</v>
      </c>
      <c r="I11" s="17">
        <v>18333</v>
      </c>
      <c r="J11" s="34">
        <v>9166.5</v>
      </c>
      <c r="K11" s="17">
        <v>332</v>
      </c>
      <c r="L11" s="14">
        <f t="shared" si="0"/>
        <v>36.218840342551687</v>
      </c>
    </row>
    <row r="12" spans="1:12" x14ac:dyDescent="0.2">
      <c r="A12" t="s">
        <v>88</v>
      </c>
      <c r="B12" t="s">
        <v>89</v>
      </c>
      <c r="C12">
        <v>2020</v>
      </c>
      <c r="D12" s="17" t="s">
        <v>667</v>
      </c>
      <c r="E12" s="17" t="s">
        <v>668</v>
      </c>
      <c r="F12" s="17" t="s">
        <v>685</v>
      </c>
      <c r="G12" s="17" t="s">
        <v>668</v>
      </c>
      <c r="H12" s="17">
        <f>VLOOKUP(D12, '[1]0.Ref'!$AZ$1:$BG$9, MATCH(F12, '[1]0.Ref'!$AZ$1:$BG$1, 0), FALSE)</f>
        <v>15</v>
      </c>
      <c r="I12" s="17">
        <v>10</v>
      </c>
      <c r="J12" s="34">
        <v>9</v>
      </c>
      <c r="K12" s="17">
        <v>0</v>
      </c>
      <c r="L12" s="14">
        <f t="shared" si="0"/>
        <v>0</v>
      </c>
    </row>
    <row r="13" spans="1:12" x14ac:dyDescent="0.2">
      <c r="A13" t="s">
        <v>88</v>
      </c>
      <c r="B13" t="s">
        <v>89</v>
      </c>
      <c r="C13">
        <v>2020</v>
      </c>
      <c r="D13" s="17" t="s">
        <v>667</v>
      </c>
      <c r="E13" s="17" t="s">
        <v>668</v>
      </c>
      <c r="F13" s="17" t="s">
        <v>689</v>
      </c>
      <c r="G13" s="17" t="s">
        <v>668</v>
      </c>
      <c r="H13" s="17">
        <f>VLOOKUP(D13, '[1]0.Ref'!$AZ$1:$BG$9, MATCH(F13, '[1]0.Ref'!$AZ$1:$BG$1, 0), FALSE)</f>
        <v>16</v>
      </c>
      <c r="I13" s="17">
        <v>63</v>
      </c>
      <c r="J13" s="34">
        <v>55</v>
      </c>
      <c r="K13" s="17">
        <v>3</v>
      </c>
      <c r="L13" s="14">
        <f t="shared" si="0"/>
        <v>54.54545454545454</v>
      </c>
    </row>
    <row r="14" spans="1:12" x14ac:dyDescent="0.2">
      <c r="A14" t="s">
        <v>88</v>
      </c>
      <c r="B14" t="s">
        <v>89</v>
      </c>
      <c r="C14">
        <v>2020</v>
      </c>
      <c r="D14" s="17" t="s">
        <v>667</v>
      </c>
      <c r="E14" s="17" t="s">
        <v>668</v>
      </c>
      <c r="F14" s="17" t="s">
        <v>676</v>
      </c>
      <c r="G14" s="17" t="s">
        <v>668</v>
      </c>
      <c r="H14" s="17">
        <f>VLOOKUP(D14, '[1]0.Ref'!$AZ$1:$BG$9, MATCH(F14, '[1]0.Ref'!$AZ$1:$BG$1, 0), FALSE)</f>
        <v>17</v>
      </c>
      <c r="I14" s="17">
        <v>73</v>
      </c>
      <c r="J14" s="34">
        <v>63</v>
      </c>
      <c r="K14" s="17">
        <v>3</v>
      </c>
      <c r="L14" s="14">
        <f t="shared" si="0"/>
        <v>47.619047619047613</v>
      </c>
    </row>
    <row r="15" spans="1:12" x14ac:dyDescent="0.2">
      <c r="A15" t="s">
        <v>88</v>
      </c>
      <c r="B15" t="s">
        <v>89</v>
      </c>
      <c r="C15">
        <v>2020</v>
      </c>
      <c r="D15" s="17" t="s">
        <v>667</v>
      </c>
      <c r="E15" s="17" t="s">
        <v>668</v>
      </c>
      <c r="F15" s="17" t="s">
        <v>669</v>
      </c>
      <c r="G15" s="17" t="s">
        <v>670</v>
      </c>
      <c r="H15" s="17">
        <f>VLOOKUP(D15, '[1]0.Ref'!$AZ$1:$BG$9, MATCH(F15, '[1]0.Ref'!$AZ$1:$BG$1, 0), FALSE)</f>
        <v>18</v>
      </c>
      <c r="I15" s="17">
        <v>142</v>
      </c>
      <c r="J15" s="34">
        <v>123</v>
      </c>
      <c r="K15" s="17">
        <v>9</v>
      </c>
      <c r="L15" s="14">
        <f t="shared" si="0"/>
        <v>73.170731707317074</v>
      </c>
    </row>
    <row r="16" spans="1:12" x14ac:dyDescent="0.2">
      <c r="A16" t="s">
        <v>88</v>
      </c>
      <c r="B16" t="s">
        <v>89</v>
      </c>
      <c r="C16">
        <v>2020</v>
      </c>
      <c r="D16" s="17" t="s">
        <v>667</v>
      </c>
      <c r="E16" s="17" t="s">
        <v>668</v>
      </c>
      <c r="F16" s="17" t="s">
        <v>671</v>
      </c>
      <c r="G16" s="17" t="s">
        <v>699</v>
      </c>
      <c r="H16" s="17">
        <f>VLOOKUP(D16, '[1]0.Ref'!$AZ$1:$BG$9, MATCH(F16, '[1]0.Ref'!$AZ$1:$BG$1, 0), FALSE)</f>
        <v>19</v>
      </c>
      <c r="I16" s="17">
        <v>79</v>
      </c>
      <c r="J16" s="34">
        <v>68</v>
      </c>
      <c r="K16" s="17">
        <v>2</v>
      </c>
      <c r="L16" s="14">
        <f t="shared" si="0"/>
        <v>29.411764705882351</v>
      </c>
    </row>
    <row r="17" spans="1:12" x14ac:dyDescent="0.2">
      <c r="A17" t="s">
        <v>88</v>
      </c>
      <c r="B17" t="s">
        <v>89</v>
      </c>
      <c r="C17">
        <v>2020</v>
      </c>
      <c r="D17" s="17" t="s">
        <v>667</v>
      </c>
      <c r="E17" s="17" t="s">
        <v>668</v>
      </c>
      <c r="F17" s="17" t="s">
        <v>673</v>
      </c>
      <c r="G17" s="17" t="s">
        <v>668</v>
      </c>
      <c r="H17" s="17">
        <f>VLOOKUP(D17, '[1]0.Ref'!$AZ$1:$BG$9, MATCH(F17, '[1]0.Ref'!$AZ$1:$BG$1, 0), FALSE)</f>
        <v>20</v>
      </c>
      <c r="I17" s="17">
        <v>221</v>
      </c>
      <c r="J17" s="34">
        <v>192</v>
      </c>
      <c r="K17" s="17">
        <v>11</v>
      </c>
      <c r="L17" s="14">
        <f t="shared" si="0"/>
        <v>57.291666666666664</v>
      </c>
    </row>
    <row r="18" spans="1:12" x14ac:dyDescent="0.2">
      <c r="A18" t="s">
        <v>88</v>
      </c>
      <c r="B18" t="s">
        <v>89</v>
      </c>
      <c r="C18">
        <v>2020</v>
      </c>
      <c r="D18" s="17" t="s">
        <v>667</v>
      </c>
      <c r="E18" s="17" t="s">
        <v>668</v>
      </c>
      <c r="F18" s="17" t="s">
        <v>634</v>
      </c>
      <c r="G18" s="17" t="s">
        <v>668</v>
      </c>
      <c r="H18" s="17">
        <f>VLOOKUP(D18, '[1]0.Ref'!$AZ$1:$BG$9, MATCH(F18, '[1]0.Ref'!$AZ$1:$BG$1, 0), FALSE)</f>
        <v>21</v>
      </c>
      <c r="I18" s="17">
        <v>294</v>
      </c>
      <c r="J18" s="34">
        <v>255</v>
      </c>
      <c r="K18" s="17">
        <v>14</v>
      </c>
      <c r="L18" s="14">
        <f t="shared" si="0"/>
        <v>54.901960784313722</v>
      </c>
    </row>
    <row r="19" spans="1:12" x14ac:dyDescent="0.2">
      <c r="A19" s="19" t="s">
        <v>445</v>
      </c>
      <c r="B19" s="19" t="s">
        <v>446</v>
      </c>
      <c r="C19" s="19">
        <v>2018</v>
      </c>
      <c r="D19" s="17" t="s">
        <v>667</v>
      </c>
      <c r="E19" s="17" t="s">
        <v>668</v>
      </c>
      <c r="F19" s="17" t="s">
        <v>685</v>
      </c>
      <c r="G19" s="17" t="s">
        <v>700</v>
      </c>
      <c r="H19">
        <f>VLOOKUP(D19, '[1]0.Ref'!$AZ$1:$BG$9, MATCH(F19, '[1]0.Ref'!$AZ$1:$BG$1, 0), FALSE)</f>
        <v>15</v>
      </c>
      <c r="I19" s="17">
        <v>38908</v>
      </c>
      <c r="J19" s="17">
        <v>38908</v>
      </c>
      <c r="K19" s="17">
        <v>1065</v>
      </c>
      <c r="L19" s="14">
        <f t="shared" si="0"/>
        <v>27.372262773722628</v>
      </c>
    </row>
    <row r="20" spans="1:12" x14ac:dyDescent="0.2">
      <c r="A20" s="19" t="s">
        <v>445</v>
      </c>
      <c r="B20" s="19" t="s">
        <v>446</v>
      </c>
      <c r="C20" s="19">
        <v>2018</v>
      </c>
      <c r="D20" s="17" t="s">
        <v>667</v>
      </c>
      <c r="E20" s="17" t="s">
        <v>668</v>
      </c>
      <c r="F20" s="17" t="s">
        <v>689</v>
      </c>
      <c r="G20" s="17" t="s">
        <v>701</v>
      </c>
      <c r="H20">
        <f>VLOOKUP(D20, '[1]0.Ref'!$AZ$1:$BG$9, MATCH(F20, '[1]0.Ref'!$AZ$1:$BG$1, 0), FALSE)</f>
        <v>16</v>
      </c>
      <c r="I20" s="17">
        <v>59947</v>
      </c>
      <c r="J20" s="17">
        <v>59947</v>
      </c>
      <c r="K20" s="17">
        <v>1393</v>
      </c>
      <c r="L20" s="14">
        <f t="shared" si="0"/>
        <v>23.237192853687421</v>
      </c>
    </row>
    <row r="21" spans="1:12" x14ac:dyDescent="0.2">
      <c r="A21" s="19" t="s">
        <v>445</v>
      </c>
      <c r="B21" s="19" t="s">
        <v>446</v>
      </c>
      <c r="C21" s="19">
        <v>2018</v>
      </c>
      <c r="D21" s="17" t="s">
        <v>667</v>
      </c>
      <c r="E21" s="17" t="s">
        <v>668</v>
      </c>
      <c r="F21" s="17" t="s">
        <v>676</v>
      </c>
      <c r="G21" s="17" t="s">
        <v>702</v>
      </c>
      <c r="H21">
        <f>VLOOKUP(D21, '[1]0.Ref'!$AZ$1:$BG$9, MATCH(F21, '[1]0.Ref'!$AZ$1:$BG$1, 0), FALSE)</f>
        <v>17</v>
      </c>
      <c r="I21" s="17">
        <v>98855</v>
      </c>
      <c r="J21" s="17">
        <v>98855</v>
      </c>
      <c r="K21" s="17">
        <v>2458</v>
      </c>
      <c r="L21" s="14">
        <f t="shared" si="0"/>
        <v>24.864700824439836</v>
      </c>
    </row>
    <row r="22" spans="1:12" x14ac:dyDescent="0.2">
      <c r="A22" s="19" t="s">
        <v>445</v>
      </c>
      <c r="B22" s="19" t="s">
        <v>446</v>
      </c>
      <c r="C22" s="19">
        <v>2018</v>
      </c>
      <c r="D22" s="17" t="s">
        <v>667</v>
      </c>
      <c r="E22" s="17" t="s">
        <v>668</v>
      </c>
      <c r="F22" s="17" t="s">
        <v>669</v>
      </c>
      <c r="G22" s="17" t="s">
        <v>670</v>
      </c>
      <c r="H22">
        <f>VLOOKUP(D22, '[1]0.Ref'!$AZ$1:$BG$9, MATCH(F22, '[1]0.Ref'!$AZ$1:$BG$1, 0), FALSE)</f>
        <v>18</v>
      </c>
      <c r="I22" s="17">
        <v>203838</v>
      </c>
      <c r="J22" s="17">
        <v>203838</v>
      </c>
      <c r="K22" s="17">
        <v>4199</v>
      </c>
      <c r="L22" s="14">
        <f t="shared" si="0"/>
        <v>20.59969191220479</v>
      </c>
    </row>
    <row r="23" spans="1:12" x14ac:dyDescent="0.2">
      <c r="A23" s="19" t="s">
        <v>445</v>
      </c>
      <c r="B23" s="19" t="s">
        <v>446</v>
      </c>
      <c r="C23" s="19">
        <v>2018</v>
      </c>
      <c r="D23" s="17" t="s">
        <v>667</v>
      </c>
      <c r="E23" s="17" t="s">
        <v>668</v>
      </c>
      <c r="F23" s="17" t="s">
        <v>671</v>
      </c>
      <c r="G23" s="17" t="s">
        <v>668</v>
      </c>
      <c r="H23">
        <f>VLOOKUP(D23, '[1]0.Ref'!$AZ$1:$BG$9, MATCH(F23, '[1]0.Ref'!$AZ$1:$BG$1, 0), FALSE)</f>
        <v>19</v>
      </c>
      <c r="I23" s="17">
        <v>1082943</v>
      </c>
      <c r="J23" s="17">
        <v>1082943</v>
      </c>
      <c r="K23" s="17">
        <v>17966</v>
      </c>
      <c r="L23" s="14">
        <f t="shared" si="0"/>
        <v>16.589977496507203</v>
      </c>
    </row>
    <row r="24" spans="1:12" x14ac:dyDescent="0.2">
      <c r="A24" s="19" t="s">
        <v>445</v>
      </c>
      <c r="B24" s="19" t="s">
        <v>446</v>
      </c>
      <c r="C24" s="19">
        <v>2018</v>
      </c>
      <c r="D24" s="17" t="s">
        <v>667</v>
      </c>
      <c r="E24" s="17" t="s">
        <v>668</v>
      </c>
      <c r="F24" s="17" t="s">
        <v>673</v>
      </c>
      <c r="G24" s="17" t="s">
        <v>668</v>
      </c>
      <c r="H24">
        <f>VLOOKUP(D24, '[1]0.Ref'!$AZ$1:$BG$9, MATCH(F24, '[1]0.Ref'!$AZ$1:$BG$1, 0), FALSE)</f>
        <v>20</v>
      </c>
      <c r="I24" s="17">
        <v>1286781</v>
      </c>
      <c r="J24" s="17">
        <v>1286781</v>
      </c>
      <c r="K24" s="17">
        <v>22165</v>
      </c>
      <c r="L24" s="14">
        <f t="shared" si="0"/>
        <v>17.225153308915814</v>
      </c>
    </row>
    <row r="25" spans="1:12" x14ac:dyDescent="0.2">
      <c r="A25" t="s">
        <v>445</v>
      </c>
      <c r="B25" t="s">
        <v>446</v>
      </c>
      <c r="C25">
        <v>2018</v>
      </c>
      <c r="D25" s="17" t="s">
        <v>667</v>
      </c>
      <c r="E25" s="17" t="s">
        <v>668</v>
      </c>
      <c r="F25" s="17" t="s">
        <v>634</v>
      </c>
      <c r="G25" s="17" t="s">
        <v>703</v>
      </c>
      <c r="H25">
        <f>VLOOKUP(D25, '[1]0.Ref'!$AZ$1:$BG$9, MATCH(F25, '[1]0.Ref'!$AZ$1:$BG$1, 0), FALSE)</f>
        <v>21</v>
      </c>
      <c r="I25" s="17">
        <v>1385636</v>
      </c>
      <c r="J25" s="17">
        <v>1385636</v>
      </c>
      <c r="K25" s="17">
        <v>24623</v>
      </c>
      <c r="L25" s="14">
        <f t="shared" si="0"/>
        <v>17.770179181256836</v>
      </c>
    </row>
    <row r="26" spans="1:12" x14ac:dyDescent="0.2">
      <c r="A26" s="19" t="s">
        <v>454</v>
      </c>
      <c r="B26" s="19" t="s">
        <v>455</v>
      </c>
      <c r="C26" s="19">
        <v>2009</v>
      </c>
      <c r="D26" s="17" t="s">
        <v>667</v>
      </c>
      <c r="E26" s="17" t="s">
        <v>668</v>
      </c>
      <c r="F26" s="17" t="s">
        <v>685</v>
      </c>
      <c r="G26" s="17" t="s">
        <v>668</v>
      </c>
      <c r="H26">
        <f>VLOOKUP(D26, '[1]0.Ref'!$AZ$1:$BG$9, MATCH(F26, '[1]0.Ref'!$AZ$1:$BG$1, 0), FALSE)</f>
        <v>15</v>
      </c>
      <c r="I26" s="17">
        <v>724</v>
      </c>
      <c r="J26" s="17">
        <v>724</v>
      </c>
      <c r="K26" s="17">
        <v>19</v>
      </c>
      <c r="L26" s="14">
        <f t="shared" si="0"/>
        <v>26.243093922651934</v>
      </c>
    </row>
    <row r="27" spans="1:12" x14ac:dyDescent="0.2">
      <c r="A27" s="19" t="s">
        <v>454</v>
      </c>
      <c r="B27" s="19" t="s">
        <v>455</v>
      </c>
      <c r="C27" s="19">
        <v>2009</v>
      </c>
      <c r="D27" s="17" t="s">
        <v>667</v>
      </c>
      <c r="E27" s="17" t="s">
        <v>668</v>
      </c>
      <c r="F27" s="17" t="s">
        <v>689</v>
      </c>
      <c r="G27" s="17" t="s">
        <v>689</v>
      </c>
      <c r="H27">
        <f>VLOOKUP(D27, '[1]0.Ref'!$AZ$1:$BG$9, MATCH(F27, '[1]0.Ref'!$AZ$1:$BG$1, 0), FALSE)</f>
        <v>16</v>
      </c>
      <c r="I27" s="17">
        <v>2172</v>
      </c>
      <c r="J27" s="17">
        <v>2172</v>
      </c>
      <c r="K27" s="17">
        <v>40</v>
      </c>
      <c r="L27" s="14">
        <f t="shared" si="0"/>
        <v>18.41620626151013</v>
      </c>
    </row>
    <row r="28" spans="1:12" x14ac:dyDescent="0.2">
      <c r="A28" s="19" t="s">
        <v>454</v>
      </c>
      <c r="B28" s="19" t="s">
        <v>455</v>
      </c>
      <c r="C28" s="19">
        <v>2009</v>
      </c>
      <c r="D28" s="17" t="s">
        <v>667</v>
      </c>
      <c r="E28" s="17" t="s">
        <v>668</v>
      </c>
      <c r="F28" s="17" t="s">
        <v>676</v>
      </c>
      <c r="G28" s="17" t="s">
        <v>668</v>
      </c>
      <c r="H28">
        <f>VLOOKUP(D28, '[1]0.Ref'!$AZ$1:$BG$9, MATCH(F28, '[1]0.Ref'!$AZ$1:$BG$1, 0), FALSE)</f>
        <v>17</v>
      </c>
      <c r="I28" s="17">
        <v>2896</v>
      </c>
      <c r="J28" s="17">
        <v>2896</v>
      </c>
      <c r="K28" s="17">
        <v>59</v>
      </c>
      <c r="L28" s="14">
        <f t="shared" si="0"/>
        <v>20.372928176795579</v>
      </c>
    </row>
    <row r="29" spans="1:12" x14ac:dyDescent="0.2">
      <c r="A29" t="s">
        <v>103</v>
      </c>
      <c r="B29" t="s">
        <v>104</v>
      </c>
      <c r="C29">
        <v>2013</v>
      </c>
      <c r="D29" s="17" t="s">
        <v>667</v>
      </c>
      <c r="E29" s="17" t="s">
        <v>668</v>
      </c>
      <c r="F29" s="17" t="s">
        <v>673</v>
      </c>
      <c r="G29" s="17" t="s">
        <v>704</v>
      </c>
      <c r="H29" s="17">
        <f>VLOOKUP(D29, '[1]0.Ref'!$AZ$1:$BG$9, MATCH(F29, '[1]0.Ref'!$AZ$1:$BG$1, 0), FALSE)</f>
        <v>20</v>
      </c>
      <c r="I29" s="17">
        <v>215</v>
      </c>
      <c r="J29" s="34">
        <v>179</v>
      </c>
      <c r="K29" s="17">
        <v>11</v>
      </c>
      <c r="L29" s="14">
        <f t="shared" si="0"/>
        <v>61.452513966480446</v>
      </c>
    </row>
    <row r="30" spans="1:12" x14ac:dyDescent="0.2">
      <c r="A30" t="s">
        <v>114</v>
      </c>
      <c r="B30" t="s">
        <v>115</v>
      </c>
      <c r="C30">
        <v>2005</v>
      </c>
      <c r="D30" s="17" t="s">
        <v>667</v>
      </c>
      <c r="E30" s="17" t="s">
        <v>668</v>
      </c>
      <c r="F30" s="17" t="s">
        <v>676</v>
      </c>
      <c r="G30" s="17" t="s">
        <v>668</v>
      </c>
      <c r="H30" s="17">
        <f>VLOOKUP(D30, '[1]0.Ref'!$AZ$1:$BG$9, MATCH(F30, '[1]0.Ref'!$AZ$1:$BG$1, 0), FALSE)</f>
        <v>17</v>
      </c>
      <c r="I30" s="17">
        <v>126</v>
      </c>
      <c r="J30" s="34">
        <v>126</v>
      </c>
      <c r="K30" s="17">
        <v>18</v>
      </c>
      <c r="L30" s="14">
        <f t="shared" si="0"/>
        <v>142.85714285714286</v>
      </c>
    </row>
    <row r="31" spans="1:12" x14ac:dyDescent="0.2">
      <c r="A31" t="s">
        <v>127</v>
      </c>
      <c r="B31" t="s">
        <v>128</v>
      </c>
      <c r="C31">
        <v>2001</v>
      </c>
      <c r="D31" s="17" t="s">
        <v>667</v>
      </c>
      <c r="E31" s="17" t="s">
        <v>668</v>
      </c>
      <c r="F31" s="17" t="s">
        <v>676</v>
      </c>
      <c r="G31" s="17" t="s">
        <v>697</v>
      </c>
      <c r="H31" s="17">
        <f>VLOOKUP(D31, '[1]0.Ref'!$AZ$1:$BG$9, MATCH(F31, '[1]0.Ref'!$AZ$1:$BG$1, 0), FALSE)</f>
        <v>17</v>
      </c>
      <c r="I31" s="17">
        <v>1115</v>
      </c>
      <c r="J31" s="34">
        <v>1115</v>
      </c>
      <c r="K31" s="17">
        <v>118</v>
      </c>
      <c r="L31" s="14">
        <f t="shared" si="0"/>
        <v>105.82959641255606</v>
      </c>
    </row>
    <row r="32" spans="1:12" x14ac:dyDescent="0.2">
      <c r="A32" t="s">
        <v>135</v>
      </c>
      <c r="B32" t="s">
        <v>136</v>
      </c>
      <c r="C32">
        <v>2018</v>
      </c>
      <c r="D32" s="17" t="s">
        <v>667</v>
      </c>
      <c r="E32" s="17" t="s">
        <v>668</v>
      </c>
      <c r="F32" s="17" t="s">
        <v>685</v>
      </c>
      <c r="G32" s="17" t="s">
        <v>705</v>
      </c>
      <c r="H32" s="17">
        <f>VLOOKUP(D32, '[1]0.Ref'!$AZ$1:$BG$9, MATCH(F32, '[1]0.Ref'!$AZ$1:$BG$1, 0), FALSE)</f>
        <v>15</v>
      </c>
      <c r="I32" s="17">
        <v>980</v>
      </c>
      <c r="J32" s="34">
        <v>980</v>
      </c>
      <c r="K32" s="17">
        <v>56</v>
      </c>
      <c r="L32" s="14">
        <f t="shared" si="0"/>
        <v>57.142857142857139</v>
      </c>
    </row>
    <row r="33" spans="1:12" x14ac:dyDescent="0.2">
      <c r="A33" t="s">
        <v>135</v>
      </c>
      <c r="B33" t="s">
        <v>136</v>
      </c>
      <c r="C33">
        <v>2018</v>
      </c>
      <c r="D33" s="17" t="s">
        <v>667</v>
      </c>
      <c r="E33" s="17" t="s">
        <v>668</v>
      </c>
      <c r="F33" s="17" t="s">
        <v>689</v>
      </c>
      <c r="G33" s="17" t="s">
        <v>706</v>
      </c>
      <c r="H33" s="17">
        <f>VLOOKUP(D33, '[1]0.Ref'!$AZ$1:$BG$9, MATCH(F33, '[1]0.Ref'!$AZ$1:$BG$1, 0), FALSE)</f>
        <v>16</v>
      </c>
      <c r="I33" s="17">
        <v>3009</v>
      </c>
      <c r="J33" s="34">
        <v>3009</v>
      </c>
      <c r="K33" s="17">
        <v>115</v>
      </c>
      <c r="L33" s="14">
        <f t="shared" si="0"/>
        <v>38.218677301429047</v>
      </c>
    </row>
    <row r="34" spans="1:12" x14ac:dyDescent="0.2">
      <c r="A34" t="s">
        <v>135</v>
      </c>
      <c r="B34" t="s">
        <v>136</v>
      </c>
      <c r="C34">
        <v>2018</v>
      </c>
      <c r="D34" s="17" t="s">
        <v>667</v>
      </c>
      <c r="E34" s="17" t="s">
        <v>668</v>
      </c>
      <c r="F34" s="17" t="s">
        <v>676</v>
      </c>
      <c r="G34" s="17" t="s">
        <v>697</v>
      </c>
      <c r="H34" s="17">
        <f>VLOOKUP(D34, '[1]0.Ref'!$AZ$1:$BG$9, MATCH(F34, '[1]0.Ref'!$AZ$1:$BG$1, 0), FALSE)</f>
        <v>17</v>
      </c>
      <c r="I34" s="17">
        <v>3989</v>
      </c>
      <c r="J34" s="17">
        <v>3989</v>
      </c>
      <c r="K34" s="17">
        <v>171</v>
      </c>
      <c r="L34" s="14">
        <f t="shared" si="0"/>
        <v>42.867886688393078</v>
      </c>
    </row>
    <row r="35" spans="1:12" x14ac:dyDescent="0.2">
      <c r="A35" t="s">
        <v>135</v>
      </c>
      <c r="B35" t="s">
        <v>136</v>
      </c>
      <c r="C35">
        <v>2018</v>
      </c>
      <c r="D35" s="17" t="s">
        <v>667</v>
      </c>
      <c r="E35" s="17" t="s">
        <v>668</v>
      </c>
      <c r="F35" s="17" t="s">
        <v>673</v>
      </c>
      <c r="G35" s="17" t="s">
        <v>704</v>
      </c>
      <c r="H35" s="17">
        <f>VLOOKUP(D35, '[1]0.Ref'!$AZ$1:$BG$9, MATCH(F35, '[1]0.Ref'!$AZ$1:$BG$1, 0), FALSE)</f>
        <v>20</v>
      </c>
      <c r="I35" s="17">
        <v>11542</v>
      </c>
      <c r="J35" s="34">
        <v>11542</v>
      </c>
      <c r="K35" s="17">
        <v>229</v>
      </c>
      <c r="L35" s="14">
        <f t="shared" si="0"/>
        <v>19.840582221452088</v>
      </c>
    </row>
    <row r="36" spans="1:12" x14ac:dyDescent="0.2">
      <c r="A36" t="s">
        <v>135</v>
      </c>
      <c r="B36" t="s">
        <v>136</v>
      </c>
      <c r="C36">
        <v>2018</v>
      </c>
      <c r="D36" s="17" t="s">
        <v>667</v>
      </c>
      <c r="E36" s="17" t="s">
        <v>668</v>
      </c>
      <c r="F36" s="17" t="s">
        <v>634</v>
      </c>
      <c r="G36" s="17" t="s">
        <v>682</v>
      </c>
      <c r="H36" s="17">
        <f>VLOOKUP(D36, '[1]0.Ref'!$AZ$1:$BG$9, MATCH(F36, '[1]0.Ref'!$AZ$1:$BG$1, 0), FALSE)</f>
        <v>21</v>
      </c>
      <c r="I36" s="17">
        <v>15531</v>
      </c>
      <c r="J36" s="17">
        <v>15531</v>
      </c>
      <c r="K36" s="17">
        <v>400</v>
      </c>
      <c r="L36" s="14">
        <f t="shared" si="0"/>
        <v>25.754941729444337</v>
      </c>
    </row>
    <row r="37" spans="1:12" x14ac:dyDescent="0.2">
      <c r="A37" t="s">
        <v>135</v>
      </c>
      <c r="B37" t="s">
        <v>136</v>
      </c>
      <c r="C37">
        <v>2018</v>
      </c>
      <c r="D37" s="17" t="s">
        <v>687</v>
      </c>
      <c r="E37" s="17" t="s">
        <v>668</v>
      </c>
      <c r="F37" s="17" t="s">
        <v>685</v>
      </c>
      <c r="G37" s="17" t="s">
        <v>705</v>
      </c>
      <c r="H37" s="17">
        <f>VLOOKUP(D37, '[1]0.Ref'!$AZ$1:$BG$9, MATCH(F37, '[1]0.Ref'!$AZ$1:$BG$1, 0), FALSE)</f>
        <v>22</v>
      </c>
      <c r="I37" s="17">
        <v>942</v>
      </c>
      <c r="J37" s="34">
        <v>942</v>
      </c>
      <c r="K37" s="17">
        <v>34</v>
      </c>
      <c r="L37" s="14">
        <f t="shared" si="0"/>
        <v>36.093418259023352</v>
      </c>
    </row>
    <row r="38" spans="1:12" x14ac:dyDescent="0.2">
      <c r="A38" t="s">
        <v>135</v>
      </c>
      <c r="B38" t="s">
        <v>136</v>
      </c>
      <c r="C38">
        <v>2018</v>
      </c>
      <c r="D38" s="17" t="s">
        <v>687</v>
      </c>
      <c r="E38" s="17" t="s">
        <v>668</v>
      </c>
      <c r="F38" s="17" t="s">
        <v>689</v>
      </c>
      <c r="G38" s="17" t="s">
        <v>706</v>
      </c>
      <c r="H38" s="17">
        <f>VLOOKUP(D38, '[1]0.Ref'!$AZ$1:$BG$9, MATCH(F38, '[1]0.Ref'!$AZ$1:$BG$1, 0), FALSE)</f>
        <v>23</v>
      </c>
      <c r="I38" s="17">
        <v>2957</v>
      </c>
      <c r="J38" s="34">
        <v>2957</v>
      </c>
      <c r="K38" s="17">
        <v>50</v>
      </c>
      <c r="L38" s="14">
        <f t="shared" si="0"/>
        <v>16.909029421711192</v>
      </c>
    </row>
    <row r="39" spans="1:12" x14ac:dyDescent="0.2">
      <c r="A39" t="s">
        <v>135</v>
      </c>
      <c r="B39" t="s">
        <v>136</v>
      </c>
      <c r="C39">
        <v>2018</v>
      </c>
      <c r="D39" s="17" t="s">
        <v>687</v>
      </c>
      <c r="E39" s="17" t="s">
        <v>668</v>
      </c>
      <c r="F39" s="17" t="s">
        <v>676</v>
      </c>
      <c r="G39" s="17" t="s">
        <v>697</v>
      </c>
      <c r="H39" s="17">
        <f>VLOOKUP(D39, '[1]0.Ref'!$AZ$1:$BG$9, MATCH(F39, '[1]0.Ref'!$AZ$1:$BG$1, 0), FALSE)</f>
        <v>24</v>
      </c>
      <c r="I39" s="17">
        <v>3899</v>
      </c>
      <c r="J39" s="17">
        <v>3899</v>
      </c>
      <c r="K39" s="17">
        <v>84</v>
      </c>
      <c r="L39" s="14">
        <f t="shared" si="0"/>
        <v>21.54398563734291</v>
      </c>
    </row>
    <row r="40" spans="1:12" x14ac:dyDescent="0.2">
      <c r="A40" t="s">
        <v>135</v>
      </c>
      <c r="B40" t="s">
        <v>136</v>
      </c>
      <c r="C40">
        <v>2018</v>
      </c>
      <c r="D40" s="17" t="s">
        <v>687</v>
      </c>
      <c r="E40" s="17" t="s">
        <v>668</v>
      </c>
      <c r="F40" s="17" t="s">
        <v>673</v>
      </c>
      <c r="G40" s="17" t="s">
        <v>704</v>
      </c>
      <c r="H40" s="17">
        <f>VLOOKUP(D40, '[1]0.Ref'!$AZ$1:$BG$9, MATCH(F40, '[1]0.Ref'!$AZ$1:$BG$1, 0), FALSE)</f>
        <v>27</v>
      </c>
      <c r="I40" s="17">
        <v>11487</v>
      </c>
      <c r="J40" s="34">
        <v>11487</v>
      </c>
      <c r="K40" s="17">
        <v>85</v>
      </c>
      <c r="L40" s="14">
        <f t="shared" si="0"/>
        <v>7.3996691912596848</v>
      </c>
    </row>
    <row r="41" spans="1:12" x14ac:dyDescent="0.2">
      <c r="A41" t="s">
        <v>135</v>
      </c>
      <c r="B41" t="s">
        <v>136</v>
      </c>
      <c r="C41">
        <v>2018</v>
      </c>
      <c r="D41" s="17" t="s">
        <v>687</v>
      </c>
      <c r="E41" s="17" t="s">
        <v>668</v>
      </c>
      <c r="F41" s="17" t="s">
        <v>634</v>
      </c>
      <c r="G41" s="17" t="s">
        <v>682</v>
      </c>
      <c r="H41" s="17">
        <f>VLOOKUP(D41, '[1]0.Ref'!$AZ$1:$BG$9, MATCH(F41, '[1]0.Ref'!$AZ$1:$BG$1, 0), FALSE)</f>
        <v>28</v>
      </c>
      <c r="I41" s="17">
        <v>15386</v>
      </c>
      <c r="J41" s="17">
        <v>15386</v>
      </c>
      <c r="K41" s="17">
        <v>169</v>
      </c>
      <c r="L41" s="14">
        <f t="shared" si="0"/>
        <v>10.984011438970493</v>
      </c>
    </row>
    <row r="42" spans="1:12" x14ac:dyDescent="0.2">
      <c r="A42" t="s">
        <v>135</v>
      </c>
      <c r="B42" t="s">
        <v>136</v>
      </c>
      <c r="C42">
        <v>2018</v>
      </c>
      <c r="D42" s="17" t="s">
        <v>684</v>
      </c>
      <c r="E42" s="17" t="s">
        <v>668</v>
      </c>
      <c r="F42" s="17" t="s">
        <v>685</v>
      </c>
      <c r="G42" s="17" t="s">
        <v>705</v>
      </c>
      <c r="H42" s="17">
        <f>VLOOKUP(D42, '[1]0.Ref'!$AZ$1:$BG$9, MATCH(F42, '[1]0.Ref'!$AZ$1:$BG$1, 0), FALSE)</f>
        <v>29</v>
      </c>
      <c r="I42" s="17">
        <v>1922</v>
      </c>
      <c r="J42" s="34">
        <v>3844</v>
      </c>
      <c r="K42" s="17">
        <v>90</v>
      </c>
      <c r="L42" s="14">
        <f t="shared" si="0"/>
        <v>23.413111342351716</v>
      </c>
    </row>
    <row r="43" spans="1:12" x14ac:dyDescent="0.2">
      <c r="A43" t="s">
        <v>135</v>
      </c>
      <c r="B43" t="s">
        <v>136</v>
      </c>
      <c r="C43">
        <v>2018</v>
      </c>
      <c r="D43" s="17" t="s">
        <v>684</v>
      </c>
      <c r="E43" s="17" t="s">
        <v>668</v>
      </c>
      <c r="F43" s="17" t="s">
        <v>689</v>
      </c>
      <c r="G43" s="17" t="s">
        <v>706</v>
      </c>
      <c r="H43" s="17">
        <f>VLOOKUP(D43, '[1]0.Ref'!$AZ$1:$BG$9, MATCH(F43, '[1]0.Ref'!$AZ$1:$BG$1, 0), FALSE)</f>
        <v>30</v>
      </c>
      <c r="I43" s="17">
        <v>5966</v>
      </c>
      <c r="J43" s="34">
        <v>11932</v>
      </c>
      <c r="K43" s="17">
        <v>165</v>
      </c>
      <c r="L43" s="14">
        <f t="shared" si="0"/>
        <v>13.828360710693932</v>
      </c>
    </row>
    <row r="44" spans="1:12" x14ac:dyDescent="0.2">
      <c r="A44" t="s">
        <v>135</v>
      </c>
      <c r="B44" t="s">
        <v>136</v>
      </c>
      <c r="C44">
        <v>2018</v>
      </c>
      <c r="D44" s="17" t="s">
        <v>684</v>
      </c>
      <c r="E44" s="17" t="s">
        <v>668</v>
      </c>
      <c r="F44" s="17" t="s">
        <v>676</v>
      </c>
      <c r="G44" s="17" t="s">
        <v>697</v>
      </c>
      <c r="H44" s="17">
        <f>VLOOKUP(D44, '[1]0.Ref'!$AZ$1:$BG$9, MATCH(F44, '[1]0.Ref'!$AZ$1:$BG$1, 0), FALSE)</f>
        <v>31</v>
      </c>
      <c r="I44" s="17">
        <v>7888</v>
      </c>
      <c r="J44" s="17">
        <v>15776</v>
      </c>
      <c r="K44" s="17">
        <v>255</v>
      </c>
      <c r="L44" s="14">
        <f t="shared" si="0"/>
        <v>16.163793103448278</v>
      </c>
    </row>
    <row r="45" spans="1:12" x14ac:dyDescent="0.2">
      <c r="A45" t="s">
        <v>135</v>
      </c>
      <c r="B45" t="s">
        <v>136</v>
      </c>
      <c r="C45">
        <v>2018</v>
      </c>
      <c r="D45" s="17" t="s">
        <v>684</v>
      </c>
      <c r="E45" s="17" t="s">
        <v>668</v>
      </c>
      <c r="F45" s="17" t="s">
        <v>673</v>
      </c>
      <c r="G45" s="17" t="s">
        <v>704</v>
      </c>
      <c r="H45" s="17">
        <f>VLOOKUP(D45, '[1]0.Ref'!$AZ$1:$BG$9, MATCH(F45, '[1]0.Ref'!$AZ$1:$BG$1, 0), FALSE)</f>
        <v>34</v>
      </c>
      <c r="I45" s="17">
        <v>23029</v>
      </c>
      <c r="J45" s="34">
        <v>46058</v>
      </c>
      <c r="K45" s="17">
        <v>314</v>
      </c>
      <c r="L45" s="14">
        <f t="shared" si="0"/>
        <v>6.8174909896217812</v>
      </c>
    </row>
    <row r="46" spans="1:12" x14ac:dyDescent="0.2">
      <c r="A46" t="s">
        <v>135</v>
      </c>
      <c r="B46" t="s">
        <v>136</v>
      </c>
      <c r="C46">
        <v>2018</v>
      </c>
      <c r="D46" s="17" t="s">
        <v>684</v>
      </c>
      <c r="E46" s="17" t="s">
        <v>668</v>
      </c>
      <c r="F46" s="17" t="s">
        <v>634</v>
      </c>
      <c r="G46" s="17" t="s">
        <v>682</v>
      </c>
      <c r="H46" s="17">
        <f>VLOOKUP(D46, '[1]0.Ref'!$AZ$1:$BG$9, MATCH(F46, '[1]0.Ref'!$AZ$1:$BG$1, 0), FALSE)</f>
        <v>35</v>
      </c>
      <c r="I46" s="17">
        <v>30917</v>
      </c>
      <c r="J46" s="17">
        <v>61834</v>
      </c>
      <c r="K46" s="17">
        <v>569</v>
      </c>
      <c r="L46" s="14">
        <f t="shared" si="0"/>
        <v>9.202057120677944</v>
      </c>
    </row>
    <row r="47" spans="1:12" x14ac:dyDescent="0.2">
      <c r="A47" t="s">
        <v>145</v>
      </c>
      <c r="B47" t="s">
        <v>146</v>
      </c>
      <c r="C47">
        <v>2006</v>
      </c>
      <c r="D47" s="17" t="s">
        <v>684</v>
      </c>
      <c r="E47" s="17" t="s">
        <v>668</v>
      </c>
      <c r="F47" s="17" t="s">
        <v>676</v>
      </c>
      <c r="G47" s="17" t="s">
        <v>697</v>
      </c>
      <c r="H47" s="17">
        <f>VLOOKUP(D47, '[1]0.Ref'!$AZ$1:$BG$9, MATCH(F47, '[1]0.Ref'!$AZ$1:$BG$1, 0), FALSE)</f>
        <v>31</v>
      </c>
      <c r="I47" s="17">
        <v>113</v>
      </c>
      <c r="J47" s="17">
        <v>113</v>
      </c>
      <c r="K47" s="17">
        <v>7</v>
      </c>
      <c r="L47" s="14">
        <f t="shared" si="0"/>
        <v>61.946902654867259</v>
      </c>
    </row>
    <row r="48" spans="1:12" x14ac:dyDescent="0.2">
      <c r="A48" t="s">
        <v>145</v>
      </c>
      <c r="B48" t="s">
        <v>146</v>
      </c>
      <c r="C48">
        <v>2006</v>
      </c>
      <c r="D48" s="17" t="s">
        <v>684</v>
      </c>
      <c r="E48" s="17" t="s">
        <v>668</v>
      </c>
      <c r="F48" s="17" t="s">
        <v>669</v>
      </c>
      <c r="G48" s="17" t="s">
        <v>675</v>
      </c>
      <c r="H48" s="17">
        <f>VLOOKUP(D48, '[1]0.Ref'!$AZ$1:$BG$9, MATCH(F48, '[1]0.Ref'!$AZ$1:$BG$1, 0), FALSE)</f>
        <v>32</v>
      </c>
      <c r="I48" s="17">
        <v>333</v>
      </c>
      <c r="J48" s="17">
        <v>333</v>
      </c>
      <c r="K48" s="17">
        <v>26</v>
      </c>
      <c r="L48" s="14">
        <f t="shared" si="0"/>
        <v>78.078078078078079</v>
      </c>
    </row>
    <row r="49" spans="1:12" x14ac:dyDescent="0.2">
      <c r="A49" t="s">
        <v>145</v>
      </c>
      <c r="B49" t="s">
        <v>146</v>
      </c>
      <c r="C49">
        <v>2006</v>
      </c>
      <c r="D49" s="17" t="s">
        <v>684</v>
      </c>
      <c r="E49" s="17" t="s">
        <v>668</v>
      </c>
      <c r="F49" s="17" t="s">
        <v>671</v>
      </c>
      <c r="G49" s="17" t="s">
        <v>707</v>
      </c>
      <c r="H49" s="17">
        <f>VLOOKUP(D49, '[1]0.Ref'!$AZ$1:$BG$9, MATCH(F49, '[1]0.Ref'!$AZ$1:$BG$1, 0), FALSE)</f>
        <v>33</v>
      </c>
      <c r="I49" s="17">
        <v>1362</v>
      </c>
      <c r="J49" s="17">
        <v>1362</v>
      </c>
      <c r="K49" s="17">
        <v>47</v>
      </c>
      <c r="L49" s="14">
        <f t="shared" si="0"/>
        <v>34.50807635829662</v>
      </c>
    </row>
    <row r="50" spans="1:12" x14ac:dyDescent="0.2">
      <c r="A50" t="s">
        <v>145</v>
      </c>
      <c r="B50" t="s">
        <v>146</v>
      </c>
      <c r="C50">
        <v>2006</v>
      </c>
      <c r="D50" s="17" t="s">
        <v>684</v>
      </c>
      <c r="E50" s="17" t="s">
        <v>668</v>
      </c>
      <c r="F50" s="17" t="s">
        <v>673</v>
      </c>
      <c r="G50" s="17" t="s">
        <v>708</v>
      </c>
      <c r="H50" s="17">
        <f>VLOOKUP(D50, '[1]0.Ref'!$AZ$1:$BG$9, MATCH(F50, '[1]0.Ref'!$AZ$1:$BG$1, 0), FALSE)</f>
        <v>34</v>
      </c>
      <c r="I50" s="17">
        <v>1695</v>
      </c>
      <c r="J50" s="17">
        <v>1695</v>
      </c>
      <c r="K50" s="17">
        <v>73</v>
      </c>
      <c r="L50" s="14">
        <f t="shared" si="0"/>
        <v>43.067846607669615</v>
      </c>
    </row>
    <row r="51" spans="1:12" x14ac:dyDescent="0.2">
      <c r="A51" t="s">
        <v>145</v>
      </c>
      <c r="B51" t="s">
        <v>146</v>
      </c>
      <c r="C51">
        <v>2006</v>
      </c>
      <c r="D51" s="17" t="s">
        <v>684</v>
      </c>
      <c r="E51" s="17" t="s">
        <v>668</v>
      </c>
      <c r="F51" s="17" t="s">
        <v>634</v>
      </c>
      <c r="G51" s="17" t="s">
        <v>709</v>
      </c>
      <c r="H51" s="17">
        <f>VLOOKUP(D51, '[1]0.Ref'!$AZ$1:$BG$9, MATCH(F51, '[1]0.Ref'!$AZ$1:$BG$1, 0), FALSE)</f>
        <v>35</v>
      </c>
      <c r="I51" s="17">
        <v>1808</v>
      </c>
      <c r="J51" s="17">
        <v>1808</v>
      </c>
      <c r="K51" s="17">
        <v>80</v>
      </c>
      <c r="L51" s="14">
        <f t="shared" si="0"/>
        <v>44.247787610619469</v>
      </c>
    </row>
    <row r="52" spans="1:12" x14ac:dyDescent="0.2">
      <c r="A52" s="19" t="s">
        <v>463</v>
      </c>
      <c r="B52" s="19" t="s">
        <v>464</v>
      </c>
      <c r="C52" s="19">
        <v>1998</v>
      </c>
      <c r="D52" s="17" t="s">
        <v>667</v>
      </c>
      <c r="E52" s="17" t="s">
        <v>710</v>
      </c>
      <c r="F52" s="17" t="s">
        <v>634</v>
      </c>
      <c r="G52" s="17" t="s">
        <v>682</v>
      </c>
      <c r="H52">
        <f>VLOOKUP(D52, '[1]0.Ref'!$AZ$1:$BG$9, MATCH(F52, '[1]0.Ref'!$AZ$1:$BG$1, 0), FALSE)</f>
        <v>21</v>
      </c>
      <c r="I52" s="17">
        <v>234</v>
      </c>
      <c r="J52" s="34">
        <v>234</v>
      </c>
      <c r="K52" s="17">
        <v>19</v>
      </c>
      <c r="L52" s="14">
        <f t="shared" si="0"/>
        <v>81.196581196581207</v>
      </c>
    </row>
    <row r="53" spans="1:12" x14ac:dyDescent="0.2">
      <c r="A53" t="s">
        <v>155</v>
      </c>
      <c r="B53" t="s">
        <v>156</v>
      </c>
      <c r="C53">
        <v>2003</v>
      </c>
      <c r="D53" s="17" t="s">
        <v>667</v>
      </c>
      <c r="E53" s="17" t="s">
        <v>668</v>
      </c>
      <c r="F53" s="17" t="s">
        <v>634</v>
      </c>
      <c r="G53" s="17" t="s">
        <v>711</v>
      </c>
      <c r="H53" s="17">
        <f>VLOOKUP(D53, '[1]0.Ref'!$AZ$1:$BG$9, MATCH(F53, '[1]0.Ref'!$AZ$1:$BG$1, 0), FALSE)</f>
        <v>21</v>
      </c>
      <c r="I53" s="17">
        <v>436</v>
      </c>
      <c r="J53" s="34">
        <v>436</v>
      </c>
      <c r="K53" s="17">
        <v>30</v>
      </c>
      <c r="L53" s="14">
        <f t="shared" si="0"/>
        <v>68.807339449541288</v>
      </c>
    </row>
    <row r="54" spans="1:12" x14ac:dyDescent="0.2">
      <c r="A54" t="s">
        <v>155</v>
      </c>
      <c r="B54" t="s">
        <v>156</v>
      </c>
      <c r="C54">
        <v>2003</v>
      </c>
      <c r="D54" s="17" t="s">
        <v>667</v>
      </c>
      <c r="E54" s="17" t="s">
        <v>668</v>
      </c>
      <c r="F54" s="17" t="s">
        <v>676</v>
      </c>
      <c r="G54" s="17" t="s">
        <v>712</v>
      </c>
      <c r="H54" s="17">
        <f>VLOOKUP(D54, '[1]0.Ref'!$AZ$1:$BG$9, MATCH(F54, '[1]0.Ref'!$AZ$1:$BG$1, 0), FALSE)</f>
        <v>17</v>
      </c>
      <c r="I54" s="17">
        <v>120</v>
      </c>
      <c r="J54" s="34">
        <v>120</v>
      </c>
      <c r="K54" s="17">
        <v>9</v>
      </c>
      <c r="L54" s="14">
        <f t="shared" si="0"/>
        <v>75</v>
      </c>
    </row>
    <row r="55" spans="1:12" x14ac:dyDescent="0.2">
      <c r="A55" t="s">
        <v>155</v>
      </c>
      <c r="B55" t="s">
        <v>156</v>
      </c>
      <c r="C55">
        <v>2003</v>
      </c>
      <c r="D55" s="17" t="s">
        <v>667</v>
      </c>
      <c r="E55" s="17" t="s">
        <v>668</v>
      </c>
      <c r="F55" s="17" t="s">
        <v>673</v>
      </c>
      <c r="G55" s="17" t="s">
        <v>698</v>
      </c>
      <c r="H55" s="17">
        <f>VLOOKUP(D55, '[1]0.Ref'!$AZ$1:$BG$9, MATCH(F55, '[1]0.Ref'!$AZ$1:$BG$1, 0), FALSE)</f>
        <v>20</v>
      </c>
      <c r="I55" s="17">
        <v>316</v>
      </c>
      <c r="J55" s="34">
        <v>316</v>
      </c>
      <c r="K55" s="17">
        <v>21</v>
      </c>
      <c r="L55" s="14">
        <f t="shared" si="0"/>
        <v>66.455696202531641</v>
      </c>
    </row>
    <row r="56" spans="1:12" x14ac:dyDescent="0.2">
      <c r="A56" t="s">
        <v>166</v>
      </c>
      <c r="B56" t="s">
        <v>167</v>
      </c>
      <c r="C56">
        <v>2002</v>
      </c>
      <c r="D56" s="17" t="s">
        <v>667</v>
      </c>
      <c r="E56" s="17" t="s">
        <v>668</v>
      </c>
      <c r="F56" s="17" t="s">
        <v>634</v>
      </c>
      <c r="G56" s="17" t="s">
        <v>682</v>
      </c>
      <c r="H56" s="17">
        <f>VLOOKUP(D56, '[1]0.Ref'!$AZ$1:$BG$9, MATCH(F56, '[1]0.Ref'!$AZ$1:$BG$1, 0), FALSE)</f>
        <v>21</v>
      </c>
      <c r="I56" s="17">
        <v>2094</v>
      </c>
      <c r="J56" s="17">
        <v>2094</v>
      </c>
      <c r="K56" s="17">
        <v>79</v>
      </c>
      <c r="L56" s="14">
        <f t="shared" si="0"/>
        <v>37.726838586437438</v>
      </c>
    </row>
    <row r="57" spans="1:12" x14ac:dyDescent="0.2">
      <c r="A57" t="s">
        <v>166</v>
      </c>
      <c r="B57" t="s">
        <v>167</v>
      </c>
      <c r="C57">
        <v>2002</v>
      </c>
      <c r="D57" s="17" t="s">
        <v>667</v>
      </c>
      <c r="E57" s="17" t="s">
        <v>668</v>
      </c>
      <c r="F57" s="17" t="s">
        <v>673</v>
      </c>
      <c r="G57" s="17" t="s">
        <v>704</v>
      </c>
      <c r="H57">
        <f>VLOOKUP(D57, '[1]0.Ref'!$AZ$1:$BG$9, MATCH(F57, '[1]0.Ref'!$AZ$1:$BG$1, 0), FALSE)</f>
        <v>20</v>
      </c>
      <c r="I57" s="17">
        <v>1461</v>
      </c>
      <c r="J57" s="17">
        <v>1461</v>
      </c>
      <c r="K57" s="17">
        <v>49</v>
      </c>
      <c r="L57" s="14">
        <f t="shared" si="0"/>
        <v>33.538672142368242</v>
      </c>
    </row>
    <row r="58" spans="1:12" x14ac:dyDescent="0.2">
      <c r="A58" t="s">
        <v>166</v>
      </c>
      <c r="B58" t="s">
        <v>167</v>
      </c>
      <c r="C58">
        <v>2002</v>
      </c>
      <c r="D58" s="17" t="s">
        <v>667</v>
      </c>
      <c r="E58" s="17" t="s">
        <v>668</v>
      </c>
      <c r="F58" s="17" t="s">
        <v>676</v>
      </c>
      <c r="G58" s="17" t="s">
        <v>697</v>
      </c>
      <c r="H58">
        <f>VLOOKUP(D58, '[1]0.Ref'!$AZ$1:$BG$9, MATCH(F58, '[1]0.Ref'!$AZ$1:$BG$1, 0), FALSE)</f>
        <v>17</v>
      </c>
      <c r="I58" s="17">
        <v>633</v>
      </c>
      <c r="J58" s="17">
        <v>633</v>
      </c>
      <c r="K58" s="17">
        <v>30</v>
      </c>
      <c r="L58" s="14">
        <f t="shared" si="0"/>
        <v>47.393364928909946</v>
      </c>
    </row>
    <row r="59" spans="1:12" x14ac:dyDescent="0.2">
      <c r="A59" t="s">
        <v>176</v>
      </c>
      <c r="B59" t="s">
        <v>177</v>
      </c>
      <c r="C59">
        <v>2016</v>
      </c>
      <c r="D59" s="17" t="s">
        <v>667</v>
      </c>
      <c r="E59" s="17" t="s">
        <v>668</v>
      </c>
      <c r="F59" s="17" t="s">
        <v>689</v>
      </c>
      <c r="G59" s="17" t="s">
        <v>706</v>
      </c>
      <c r="H59" s="17">
        <f>VLOOKUP(D59, '[1]0.Ref'!$AZ$1:$BG$9, MATCH(F59, '[1]0.Ref'!$AZ$1:$BG$1, 0), FALSE)</f>
        <v>16</v>
      </c>
      <c r="I59" s="17">
        <v>2031</v>
      </c>
      <c r="J59" s="34">
        <v>2031</v>
      </c>
      <c r="K59" s="17">
        <v>85</v>
      </c>
      <c r="L59" s="14">
        <f t="shared" si="0"/>
        <v>41.851304775972423</v>
      </c>
    </row>
    <row r="60" spans="1:12" x14ac:dyDescent="0.2">
      <c r="A60" t="s">
        <v>176</v>
      </c>
      <c r="B60" t="s">
        <v>177</v>
      </c>
      <c r="C60">
        <v>2016</v>
      </c>
      <c r="D60" s="17" t="s">
        <v>667</v>
      </c>
      <c r="E60" s="17" t="s">
        <v>668</v>
      </c>
      <c r="F60" s="17" t="s">
        <v>673</v>
      </c>
      <c r="G60" s="17" t="s">
        <v>698</v>
      </c>
      <c r="H60" s="17">
        <f>VLOOKUP(D60, '[1]0.Ref'!$AZ$1:$BG$9, MATCH(F60, '[1]0.Ref'!$AZ$1:$BG$1, 0), FALSE)</f>
        <v>20</v>
      </c>
      <c r="I60" s="17">
        <v>12066</v>
      </c>
      <c r="J60" s="34">
        <v>12066</v>
      </c>
      <c r="K60" s="17">
        <v>588</v>
      </c>
      <c r="L60" s="14">
        <f t="shared" si="0"/>
        <v>48.731974142217801</v>
      </c>
    </row>
    <row r="61" spans="1:12" x14ac:dyDescent="0.2">
      <c r="A61" t="s">
        <v>176</v>
      </c>
      <c r="B61" t="s">
        <v>177</v>
      </c>
      <c r="C61">
        <v>2016</v>
      </c>
      <c r="D61" s="17" t="s">
        <v>667</v>
      </c>
      <c r="E61" s="17" t="s">
        <v>668</v>
      </c>
      <c r="F61" s="17" t="s">
        <v>634</v>
      </c>
      <c r="G61" s="17" t="s">
        <v>713</v>
      </c>
      <c r="H61" s="17">
        <f>VLOOKUP(D61, '[1]0.Ref'!$AZ$1:$BG$9, MATCH(F61, '[1]0.Ref'!$AZ$1:$BG$1, 0), FALSE)</f>
        <v>21</v>
      </c>
      <c r="I61" s="17">
        <v>14097</v>
      </c>
      <c r="J61" s="34">
        <v>14097</v>
      </c>
      <c r="K61" s="17">
        <v>673</v>
      </c>
      <c r="L61" s="14">
        <f t="shared" si="0"/>
        <v>47.740654039866641</v>
      </c>
    </row>
    <row r="62" spans="1:12" x14ac:dyDescent="0.2">
      <c r="A62" t="s">
        <v>714</v>
      </c>
      <c r="B62" t="s">
        <v>624</v>
      </c>
      <c r="C62">
        <v>2009</v>
      </c>
      <c r="D62" s="17" t="s">
        <v>667</v>
      </c>
      <c r="E62" s="17" t="s">
        <v>668</v>
      </c>
      <c r="F62" s="17" t="s">
        <v>673</v>
      </c>
      <c r="G62" s="17" t="s">
        <v>674</v>
      </c>
      <c r="H62" s="17">
        <f>VLOOKUP(D62, '[1]0.Ref'!$AZ$1:$BG$9, MATCH(F62, '[1]0.Ref'!$AZ$1:$BG$1, 0), FALSE)</f>
        <v>20</v>
      </c>
      <c r="I62" s="17">
        <v>4761</v>
      </c>
      <c r="J62" s="34">
        <v>4761</v>
      </c>
      <c r="K62" s="17">
        <v>193</v>
      </c>
      <c r="L62" s="14">
        <f t="shared" si="0"/>
        <v>40.537702163411048</v>
      </c>
    </row>
    <row r="63" spans="1:12" x14ac:dyDescent="0.2">
      <c r="A63" t="s">
        <v>198</v>
      </c>
      <c r="B63" t="s">
        <v>199</v>
      </c>
      <c r="C63">
        <v>2013</v>
      </c>
      <c r="D63" s="17" t="s">
        <v>667</v>
      </c>
      <c r="E63" s="17" t="s">
        <v>668</v>
      </c>
      <c r="F63" s="17" t="s">
        <v>676</v>
      </c>
      <c r="G63" s="17" t="s">
        <v>697</v>
      </c>
      <c r="H63" s="17">
        <f>VLOOKUP(D63, '[1]0.Ref'!$AZ$1:$BG$9, MATCH(F63, '[1]0.Ref'!$AZ$1:$BG$1, 0), FALSE)</f>
        <v>17</v>
      </c>
      <c r="I63" s="17">
        <v>249</v>
      </c>
      <c r="J63" s="34">
        <v>249</v>
      </c>
      <c r="K63" s="17">
        <v>17</v>
      </c>
      <c r="L63" s="14">
        <f t="shared" si="0"/>
        <v>68.273092369477908</v>
      </c>
    </row>
    <row r="64" spans="1:12" x14ac:dyDescent="0.2">
      <c r="A64" s="19" t="s">
        <v>209</v>
      </c>
      <c r="B64" s="19" t="s">
        <v>210</v>
      </c>
      <c r="C64" s="19">
        <v>2020</v>
      </c>
      <c r="D64" s="17" t="s">
        <v>667</v>
      </c>
      <c r="E64" s="17" t="s">
        <v>668</v>
      </c>
      <c r="F64" s="17" t="s">
        <v>673</v>
      </c>
      <c r="G64" s="17" t="s">
        <v>698</v>
      </c>
      <c r="H64">
        <f>VLOOKUP(D64, '[1]0.Ref'!$AZ$1:$BG$9, MATCH(F64, '[1]0.Ref'!$AZ$1:$BG$1, 0), FALSE)</f>
        <v>20</v>
      </c>
      <c r="I64" s="17">
        <v>7435</v>
      </c>
      <c r="J64" s="34">
        <v>7435</v>
      </c>
      <c r="K64" s="17">
        <v>164</v>
      </c>
      <c r="L64" s="14">
        <f t="shared" si="0"/>
        <v>22.057834566240754</v>
      </c>
    </row>
    <row r="65" spans="1:12" x14ac:dyDescent="0.2">
      <c r="A65" t="s">
        <v>223</v>
      </c>
      <c r="B65" t="s">
        <v>224</v>
      </c>
      <c r="C65">
        <v>2001</v>
      </c>
      <c r="D65" s="17" t="s">
        <v>684</v>
      </c>
      <c r="E65" s="17" t="s">
        <v>668</v>
      </c>
      <c r="F65" s="17" t="s">
        <v>676</v>
      </c>
      <c r="G65" s="17" t="s">
        <v>715</v>
      </c>
      <c r="H65" s="17">
        <f>VLOOKUP(D65, '[1]0.Ref'!$AZ$1:$BG$9, MATCH(F65, '[1]0.Ref'!$AZ$1:$BG$1, 0), FALSE)</f>
        <v>31</v>
      </c>
      <c r="I65" s="17">
        <v>235</v>
      </c>
      <c r="J65" s="34">
        <v>470</v>
      </c>
      <c r="K65" s="17">
        <v>55</v>
      </c>
      <c r="L65" s="14">
        <f t="shared" si="0"/>
        <v>117.02127659574468</v>
      </c>
    </row>
    <row r="66" spans="1:12" x14ac:dyDescent="0.2">
      <c r="A66" t="s">
        <v>231</v>
      </c>
      <c r="B66" t="s">
        <v>232</v>
      </c>
      <c r="C66">
        <v>2020</v>
      </c>
      <c r="D66" s="17" t="s">
        <v>667</v>
      </c>
      <c r="E66" s="17" t="s">
        <v>668</v>
      </c>
      <c r="F66" s="17" t="s">
        <v>634</v>
      </c>
      <c r="G66" s="17" t="s">
        <v>681</v>
      </c>
      <c r="H66" s="17">
        <f>VLOOKUP(D66, '[1]0.Ref'!$AZ$1:$BG$9, MATCH(F66, '[1]0.Ref'!$AZ$1:$BG$1, 0), FALSE)</f>
        <v>21</v>
      </c>
      <c r="I66" s="17">
        <v>85</v>
      </c>
      <c r="J66" s="34">
        <v>85</v>
      </c>
      <c r="K66" s="17">
        <v>3</v>
      </c>
      <c r="L66" s="14">
        <f t="shared" si="0"/>
        <v>35.294117647058826</v>
      </c>
    </row>
    <row r="67" spans="1:12" x14ac:dyDescent="0.2">
      <c r="A67" t="s">
        <v>240</v>
      </c>
      <c r="B67" t="s">
        <v>232</v>
      </c>
      <c r="C67">
        <v>2020</v>
      </c>
      <c r="D67" s="17" t="s">
        <v>667</v>
      </c>
      <c r="E67" s="17" t="s">
        <v>668</v>
      </c>
      <c r="F67" s="17" t="s">
        <v>634</v>
      </c>
      <c r="G67" s="17" t="s">
        <v>681</v>
      </c>
      <c r="H67" s="17">
        <f>VLOOKUP(D67, '[1]0.Ref'!$AZ$1:$BG$9, MATCH(F67, '[1]0.Ref'!$AZ$1:$BG$1, 0), FALSE)</f>
        <v>21</v>
      </c>
      <c r="I67" s="17">
        <v>236</v>
      </c>
      <c r="J67" s="34">
        <v>236</v>
      </c>
      <c r="K67" s="17">
        <v>17</v>
      </c>
      <c r="L67" s="14">
        <f t="shared" si="0"/>
        <v>72.033898305084747</v>
      </c>
    </row>
    <row r="68" spans="1:12" x14ac:dyDescent="0.2">
      <c r="A68" t="s">
        <v>241</v>
      </c>
      <c r="B68" t="s">
        <v>232</v>
      </c>
      <c r="C68">
        <v>2020</v>
      </c>
      <c r="D68" s="17" t="s">
        <v>667</v>
      </c>
      <c r="E68" s="17" t="s">
        <v>668</v>
      </c>
      <c r="F68" s="17" t="s">
        <v>634</v>
      </c>
      <c r="G68" s="17" t="s">
        <v>681</v>
      </c>
      <c r="H68" s="17">
        <f>VLOOKUP(D68, '[1]0.Ref'!$AZ$1:$BG$9, MATCH(F68, '[1]0.Ref'!$AZ$1:$BG$1, 0), FALSE)</f>
        <v>21</v>
      </c>
      <c r="I68" s="17">
        <v>137</v>
      </c>
      <c r="J68" s="34">
        <v>137</v>
      </c>
      <c r="K68" s="17">
        <v>10</v>
      </c>
      <c r="L68" s="14">
        <f t="shared" si="0"/>
        <v>72.992700729926995</v>
      </c>
    </row>
    <row r="69" spans="1:12" x14ac:dyDescent="0.2">
      <c r="A69" t="s">
        <v>242</v>
      </c>
      <c r="B69" t="s">
        <v>232</v>
      </c>
      <c r="C69">
        <v>2020</v>
      </c>
      <c r="D69" s="17" t="s">
        <v>667</v>
      </c>
      <c r="E69" s="17" t="s">
        <v>668</v>
      </c>
      <c r="F69" s="17" t="s">
        <v>634</v>
      </c>
      <c r="G69" s="17" t="s">
        <v>681</v>
      </c>
      <c r="H69" s="17">
        <f>VLOOKUP(D69, '[1]0.Ref'!$AZ$1:$BG$9, MATCH(F69, '[1]0.Ref'!$AZ$1:$BG$1, 0), FALSE)</f>
        <v>21</v>
      </c>
      <c r="I69" s="17">
        <v>184</v>
      </c>
      <c r="J69" s="34">
        <v>184</v>
      </c>
      <c r="K69" s="17">
        <v>10</v>
      </c>
      <c r="L69" s="14">
        <f t="shared" si="0"/>
        <v>54.347826086956523</v>
      </c>
    </row>
    <row r="70" spans="1:12" x14ac:dyDescent="0.2">
      <c r="A70" t="s">
        <v>243</v>
      </c>
      <c r="B70" t="s">
        <v>244</v>
      </c>
      <c r="C70">
        <v>2008</v>
      </c>
      <c r="D70" s="17" t="s">
        <v>684</v>
      </c>
      <c r="E70" s="17" t="s">
        <v>668</v>
      </c>
      <c r="F70" s="17" t="s">
        <v>634</v>
      </c>
      <c r="G70" s="17" t="s">
        <v>668</v>
      </c>
      <c r="H70" s="17">
        <f>VLOOKUP(D70, '[1]0.Ref'!$AZ$1:$BG$9, MATCH(F70, '[1]0.Ref'!$AZ$1:$BG$1, 0), FALSE)</f>
        <v>35</v>
      </c>
      <c r="I70" s="17">
        <v>1178</v>
      </c>
      <c r="J70" s="34">
        <v>1178</v>
      </c>
      <c r="K70" s="17">
        <v>32</v>
      </c>
      <c r="L70" s="14">
        <f t="shared" si="0"/>
        <v>27.164685908319186</v>
      </c>
    </row>
    <row r="71" spans="1:12" x14ac:dyDescent="0.2">
      <c r="A71" t="s">
        <v>254</v>
      </c>
      <c r="B71" t="s">
        <v>255</v>
      </c>
      <c r="C71">
        <v>2015</v>
      </c>
      <c r="D71" s="17" t="s">
        <v>684</v>
      </c>
      <c r="E71" s="17" t="s">
        <v>668</v>
      </c>
      <c r="F71" s="17" t="s">
        <v>669</v>
      </c>
      <c r="G71" s="17" t="s">
        <v>716</v>
      </c>
      <c r="H71" s="17">
        <f>VLOOKUP(D71, '[1]0.Ref'!$AZ$1:$BG$9, MATCH(F71, '[1]0.Ref'!$AZ$1:$BG$1, 0), FALSE)</f>
        <v>32</v>
      </c>
      <c r="I71" s="17">
        <v>5938</v>
      </c>
      <c r="J71" s="33">
        <f>I71*2</f>
        <v>11876</v>
      </c>
      <c r="K71" s="17">
        <v>164</v>
      </c>
      <c r="L71" s="14">
        <f t="shared" si="0"/>
        <v>13.809363422027619</v>
      </c>
    </row>
    <row r="72" spans="1:12" x14ac:dyDescent="0.2">
      <c r="A72" t="s">
        <v>254</v>
      </c>
      <c r="B72" t="s">
        <v>255</v>
      </c>
      <c r="C72">
        <v>2015</v>
      </c>
      <c r="D72" s="17" t="s">
        <v>684</v>
      </c>
      <c r="E72" s="17" t="s">
        <v>668</v>
      </c>
      <c r="F72" s="17" t="s">
        <v>671</v>
      </c>
      <c r="G72" s="17" t="s">
        <v>699</v>
      </c>
      <c r="H72" s="17">
        <f>VLOOKUP(D72, '[1]0.Ref'!$AZ$1:$BG$9, MATCH(F72, '[1]0.Ref'!$AZ$1:$BG$1, 0), FALSE)</f>
        <v>33</v>
      </c>
      <c r="I72" s="17">
        <v>19952</v>
      </c>
      <c r="J72" s="33">
        <f t="shared" ref="J72:J73" si="1">I72*2</f>
        <v>39904</v>
      </c>
      <c r="K72" s="17">
        <v>479</v>
      </c>
      <c r="L72" s="14">
        <f t="shared" si="0"/>
        <v>12.003809141940657</v>
      </c>
    </row>
    <row r="73" spans="1:12" x14ac:dyDescent="0.2">
      <c r="A73" t="s">
        <v>254</v>
      </c>
      <c r="B73" t="s">
        <v>255</v>
      </c>
      <c r="C73">
        <v>2015</v>
      </c>
      <c r="D73" s="17" t="s">
        <v>684</v>
      </c>
      <c r="E73" s="17" t="s">
        <v>668</v>
      </c>
      <c r="F73" s="17" t="s">
        <v>673</v>
      </c>
      <c r="G73" s="17" t="s">
        <v>698</v>
      </c>
      <c r="H73" s="17">
        <f>VLOOKUP(D73, '[1]0.Ref'!$AZ$1:$BG$9, MATCH(F73, '[1]0.Ref'!$AZ$1:$BG$1, 0), FALSE)</f>
        <v>34</v>
      </c>
      <c r="I73" s="17">
        <v>25890</v>
      </c>
      <c r="J73" s="33">
        <f t="shared" si="1"/>
        <v>51780</v>
      </c>
      <c r="K73" s="17">
        <v>643</v>
      </c>
      <c r="L73" s="14">
        <f t="shared" si="0"/>
        <v>12.417921977597528</v>
      </c>
    </row>
    <row r="74" spans="1:12" x14ac:dyDescent="0.2">
      <c r="A74" t="s">
        <v>415</v>
      </c>
      <c r="B74" t="s">
        <v>416</v>
      </c>
      <c r="C74">
        <v>2016</v>
      </c>
      <c r="D74" t="s">
        <v>667</v>
      </c>
      <c r="E74" t="s">
        <v>717</v>
      </c>
      <c r="F74" t="s">
        <v>676</v>
      </c>
      <c r="G74" t="s">
        <v>668</v>
      </c>
      <c r="H74">
        <f>VLOOKUP(D74, '[1]0.Ref'!$AZ$1:$BG$9, MATCH(F74, '[1]0.Ref'!$AZ$1:$BG$1, 0), FALSE)</f>
        <v>17</v>
      </c>
      <c r="I74">
        <v>2939</v>
      </c>
      <c r="J74">
        <v>2939</v>
      </c>
      <c r="K74">
        <v>290</v>
      </c>
      <c r="L74">
        <f t="shared" si="0"/>
        <v>98.673018033344675</v>
      </c>
    </row>
    <row r="75" spans="1:12" x14ac:dyDescent="0.2">
      <c r="A75" t="s">
        <v>415</v>
      </c>
      <c r="B75" t="s">
        <v>416</v>
      </c>
      <c r="C75">
        <v>2016</v>
      </c>
      <c r="D75" t="s">
        <v>687</v>
      </c>
      <c r="E75" t="s">
        <v>717</v>
      </c>
      <c r="F75" t="s">
        <v>676</v>
      </c>
      <c r="G75" t="s">
        <v>668</v>
      </c>
      <c r="H75">
        <f>VLOOKUP(D75, '[1]0.Ref'!$AZ$1:$BG$9, MATCH(F75, '[1]0.Ref'!$AZ$1:$BG$1, 0), FALSE)</f>
        <v>24</v>
      </c>
      <c r="I75">
        <v>2939</v>
      </c>
      <c r="J75">
        <v>2939</v>
      </c>
      <c r="K75">
        <v>65</v>
      </c>
      <c r="L75">
        <f>K75/J75*1000</f>
        <v>22.116366110922083</v>
      </c>
    </row>
    <row r="76" spans="1:12" x14ac:dyDescent="0.2">
      <c r="A76" t="s">
        <v>415</v>
      </c>
      <c r="B76" t="s">
        <v>416</v>
      </c>
      <c r="C76">
        <v>2016</v>
      </c>
      <c r="D76" t="s">
        <v>684</v>
      </c>
      <c r="E76" t="s">
        <v>718</v>
      </c>
      <c r="F76" t="s">
        <v>676</v>
      </c>
      <c r="G76" t="s">
        <v>668</v>
      </c>
      <c r="H76">
        <f>VLOOKUP(D76, '[1]0.Ref'!$AZ$1:$BG$9, MATCH(F76, '[1]0.Ref'!$AZ$1:$BG$1, 0), FALSE)</f>
        <v>31</v>
      </c>
      <c r="I76">
        <v>2939</v>
      </c>
      <c r="J76">
        <v>5878</v>
      </c>
      <c r="K76">
        <v>355</v>
      </c>
      <c r="L76">
        <f>K76/J76*1000</f>
        <v>60.394692072133374</v>
      </c>
    </row>
    <row r="77" spans="1:12" x14ac:dyDescent="0.2">
      <c r="A77" t="s">
        <v>262</v>
      </c>
      <c r="B77" t="s">
        <v>263</v>
      </c>
      <c r="C77">
        <v>2014</v>
      </c>
      <c r="D77" t="s">
        <v>684</v>
      </c>
      <c r="E77" t="s">
        <v>668</v>
      </c>
      <c r="F77" t="s">
        <v>685</v>
      </c>
      <c r="G77" t="s">
        <v>705</v>
      </c>
      <c r="H77">
        <f>VLOOKUP(D77, '[1]0.Ref'!$AZ$1:$BG$9, MATCH(F77, '[1]0.Ref'!$AZ$1:$BG$1, 0), FALSE)</f>
        <v>29</v>
      </c>
      <c r="I77" s="23">
        <v>584</v>
      </c>
      <c r="J77" s="14">
        <v>1168</v>
      </c>
      <c r="K77" s="23">
        <v>84</v>
      </c>
      <c r="L77" s="14">
        <f t="shared" si="0"/>
        <v>71.917808219178085</v>
      </c>
    </row>
    <row r="78" spans="1:12" x14ac:dyDescent="0.2">
      <c r="A78" t="s">
        <v>262</v>
      </c>
      <c r="B78" t="s">
        <v>263</v>
      </c>
      <c r="C78">
        <v>2014</v>
      </c>
      <c r="D78" t="s">
        <v>684</v>
      </c>
      <c r="E78" t="s">
        <v>668</v>
      </c>
      <c r="F78" t="s">
        <v>689</v>
      </c>
      <c r="G78" t="s">
        <v>706</v>
      </c>
      <c r="H78">
        <f>VLOOKUP(D78, '[1]0.Ref'!$AZ$1:$BG$9, MATCH(F78, '[1]0.Ref'!$AZ$1:$BG$1, 0), FALSE)</f>
        <v>30</v>
      </c>
      <c r="I78" s="23">
        <v>935</v>
      </c>
      <c r="J78" s="14">
        <v>1870</v>
      </c>
      <c r="K78" s="23">
        <v>99</v>
      </c>
      <c r="L78" s="14">
        <f t="shared" si="0"/>
        <v>52.941176470588232</v>
      </c>
    </row>
    <row r="79" spans="1:12" x14ac:dyDescent="0.2">
      <c r="A79" t="s">
        <v>262</v>
      </c>
      <c r="B79" t="s">
        <v>263</v>
      </c>
      <c r="C79">
        <v>2014</v>
      </c>
      <c r="D79" t="s">
        <v>684</v>
      </c>
      <c r="E79" t="s">
        <v>668</v>
      </c>
      <c r="F79" t="s">
        <v>676</v>
      </c>
      <c r="G79" t="s">
        <v>697</v>
      </c>
      <c r="H79">
        <f>VLOOKUP(D79, '[1]0.Ref'!$AZ$1:$BG$9, MATCH(F79, '[1]0.Ref'!$AZ$1:$BG$1, 0), FALSE)</f>
        <v>31</v>
      </c>
      <c r="I79" s="23">
        <v>1519</v>
      </c>
      <c r="J79" s="14">
        <v>3038</v>
      </c>
      <c r="K79" s="23">
        <v>183</v>
      </c>
      <c r="L79" s="14">
        <f t="shared" si="0"/>
        <v>60.236998025016462</v>
      </c>
    </row>
    <row r="80" spans="1:12" x14ac:dyDescent="0.2">
      <c r="A80" t="s">
        <v>262</v>
      </c>
      <c r="B80" t="s">
        <v>263</v>
      </c>
      <c r="C80">
        <v>2014</v>
      </c>
      <c r="D80" t="s">
        <v>684</v>
      </c>
      <c r="E80" t="s">
        <v>668</v>
      </c>
      <c r="F80" t="s">
        <v>673</v>
      </c>
      <c r="G80" t="s">
        <v>698</v>
      </c>
      <c r="H80">
        <f>VLOOKUP(D80, '[1]0.Ref'!$AZ$1:$BG$9, MATCH(F80, '[1]0.Ref'!$AZ$1:$BG$1, 0), FALSE)</f>
        <v>34</v>
      </c>
      <c r="I80" s="23">
        <v>4053</v>
      </c>
      <c r="J80" s="14">
        <v>8106</v>
      </c>
      <c r="K80" s="23">
        <v>195</v>
      </c>
      <c r="L80" s="14">
        <f t="shared" si="0"/>
        <v>24.056254626202815</v>
      </c>
    </row>
    <row r="81" spans="1:12" x14ac:dyDescent="0.2">
      <c r="A81" t="s">
        <v>262</v>
      </c>
      <c r="B81" t="s">
        <v>263</v>
      </c>
      <c r="C81">
        <v>2014</v>
      </c>
      <c r="D81" t="s">
        <v>684</v>
      </c>
      <c r="E81" t="s">
        <v>668</v>
      </c>
      <c r="F81" t="s">
        <v>634</v>
      </c>
      <c r="G81" t="s">
        <v>668</v>
      </c>
      <c r="H81">
        <f>VLOOKUP(D81, '[1]0.Ref'!$AZ$1:$BG$9, MATCH(F81, '[1]0.Ref'!$AZ$1:$BG$1, 0), FALSE)</f>
        <v>35</v>
      </c>
      <c r="I81" s="23">
        <v>5572</v>
      </c>
      <c r="J81" s="14">
        <v>11144</v>
      </c>
      <c r="K81" s="23">
        <v>378</v>
      </c>
      <c r="L81" s="14">
        <f t="shared" si="0"/>
        <v>33.91959798994975</v>
      </c>
    </row>
    <row r="82" spans="1:12" x14ac:dyDescent="0.2">
      <c r="A82" t="s">
        <v>472</v>
      </c>
      <c r="B82" t="s">
        <v>473</v>
      </c>
      <c r="C82">
        <v>2017</v>
      </c>
      <c r="D82" t="s">
        <v>667</v>
      </c>
      <c r="E82" t="s">
        <v>668</v>
      </c>
      <c r="F82" t="s">
        <v>685</v>
      </c>
      <c r="G82" t="s">
        <v>719</v>
      </c>
      <c r="H82">
        <f>VLOOKUP(D82, '[1]0.Ref'!$AZ$1:$BG$9, MATCH(F82, '[1]0.Ref'!$AZ$1:$BG$1, 0), FALSE)</f>
        <v>15</v>
      </c>
      <c r="I82" s="23">
        <v>961</v>
      </c>
      <c r="J82" s="14">
        <v>961</v>
      </c>
      <c r="K82" s="23">
        <v>33</v>
      </c>
      <c r="L82" s="14">
        <f>K82/J82*1000</f>
        <v>34.339229968782519</v>
      </c>
    </row>
    <row r="83" spans="1:12" x14ac:dyDescent="0.2">
      <c r="A83" t="s">
        <v>472</v>
      </c>
      <c r="B83" t="s">
        <v>473</v>
      </c>
      <c r="C83">
        <v>2017</v>
      </c>
      <c r="D83" t="s">
        <v>667</v>
      </c>
      <c r="E83" t="s">
        <v>668</v>
      </c>
      <c r="F83" t="s">
        <v>634</v>
      </c>
      <c r="G83" t="s">
        <v>720</v>
      </c>
      <c r="H83">
        <f>VLOOKUP(D83, '[1]0.Ref'!$AZ$1:$BG$9, MATCH(F83, '[1]0.Ref'!$AZ$1:$BG$1, 0), FALSE)</f>
        <v>21</v>
      </c>
      <c r="I83" s="23">
        <v>2984</v>
      </c>
      <c r="J83" s="14">
        <v>2984</v>
      </c>
      <c r="K83" s="23">
        <v>98</v>
      </c>
      <c r="L83" s="14">
        <f t="shared" si="0"/>
        <v>32.841823056300271</v>
      </c>
    </row>
    <row r="84" spans="1:12" x14ac:dyDescent="0.2">
      <c r="A84" s="19" t="s">
        <v>480</v>
      </c>
      <c r="B84" s="19" t="s">
        <v>481</v>
      </c>
      <c r="C84" s="19">
        <v>2019</v>
      </c>
      <c r="D84" t="s">
        <v>667</v>
      </c>
      <c r="E84" s="19" t="s">
        <v>668</v>
      </c>
      <c r="F84" t="s">
        <v>634</v>
      </c>
      <c r="G84" s="23" t="s">
        <v>721</v>
      </c>
      <c r="H84">
        <f>VLOOKUP(D84, '[1]0.Ref'!$AZ$1:$BG$9, MATCH(F84, '[1]0.Ref'!$AZ$1:$BG$1, 0), FALSE)</f>
        <v>21</v>
      </c>
      <c r="I84" s="23">
        <v>3916</v>
      </c>
      <c r="J84" s="14">
        <v>3916</v>
      </c>
      <c r="K84" s="23">
        <v>96</v>
      </c>
      <c r="L84" s="14">
        <f t="shared" si="0"/>
        <v>24.514811031664962</v>
      </c>
    </row>
    <row r="85" spans="1:12" x14ac:dyDescent="0.2">
      <c r="A85" s="19" t="s">
        <v>480</v>
      </c>
      <c r="B85" s="19" t="s">
        <v>481</v>
      </c>
      <c r="C85" s="19">
        <v>2019</v>
      </c>
      <c r="D85" t="s">
        <v>667</v>
      </c>
      <c r="E85" s="19" t="s">
        <v>668</v>
      </c>
      <c r="F85" t="s">
        <v>689</v>
      </c>
      <c r="G85" s="23" t="s">
        <v>701</v>
      </c>
      <c r="H85">
        <f>VLOOKUP(D85, '[1]0.Ref'!$AZ$1:$BG$9, MATCH(F85, '[1]0.Ref'!$AZ$1:$BG$1, 0), FALSE)</f>
        <v>16</v>
      </c>
      <c r="I85" s="23">
        <v>474</v>
      </c>
      <c r="J85" s="14">
        <v>474</v>
      </c>
      <c r="K85" s="23">
        <v>8</v>
      </c>
      <c r="L85" s="14">
        <f t="shared" si="0"/>
        <v>16.877637130801688</v>
      </c>
    </row>
    <row r="86" spans="1:12" x14ac:dyDescent="0.2">
      <c r="A86" s="19" t="s">
        <v>480</v>
      </c>
      <c r="B86" s="19" t="s">
        <v>481</v>
      </c>
      <c r="C86" s="19">
        <v>2019</v>
      </c>
      <c r="D86" t="s">
        <v>667</v>
      </c>
      <c r="E86" s="19" t="s">
        <v>668</v>
      </c>
      <c r="F86" t="s">
        <v>673</v>
      </c>
      <c r="G86" s="23" t="s">
        <v>674</v>
      </c>
      <c r="H86">
        <f>VLOOKUP(D86, '[1]0.Ref'!$AZ$1:$BG$9, MATCH(F86, '[1]0.Ref'!$AZ$1:$BG$1, 0), FALSE)</f>
        <v>20</v>
      </c>
      <c r="I86" s="23">
        <v>3442</v>
      </c>
      <c r="J86" s="14">
        <v>3442</v>
      </c>
      <c r="K86" s="23">
        <v>88</v>
      </c>
      <c r="L86" s="14">
        <f t="shared" si="0"/>
        <v>25.566531086577573</v>
      </c>
    </row>
    <row r="87" spans="1:12" x14ac:dyDescent="0.2">
      <c r="A87" s="19" t="s">
        <v>515</v>
      </c>
      <c r="B87" t="s">
        <v>516</v>
      </c>
      <c r="C87">
        <v>2021</v>
      </c>
      <c r="D87" t="s">
        <v>679</v>
      </c>
      <c r="E87" s="19" t="s">
        <v>668</v>
      </c>
      <c r="F87" t="s">
        <v>634</v>
      </c>
      <c r="G87" s="23" t="s">
        <v>722</v>
      </c>
      <c r="H87">
        <f>VLOOKUP(D87, '[1]0.Ref'!$AZ$1:$BG$9, MATCH(F87, '[1]0.Ref'!$AZ$1:$BG$1, 0), FALSE)</f>
        <v>7</v>
      </c>
      <c r="I87" s="23">
        <v>137634</v>
      </c>
      <c r="J87" s="14">
        <v>68817</v>
      </c>
      <c r="K87" s="23">
        <v>2903</v>
      </c>
      <c r="L87" s="14">
        <f t="shared" si="0"/>
        <v>42.184343984771211</v>
      </c>
    </row>
    <row r="88" spans="1:12" x14ac:dyDescent="0.2">
      <c r="A88" s="19" t="s">
        <v>502</v>
      </c>
      <c r="B88" s="19" t="s">
        <v>503</v>
      </c>
      <c r="C88" s="19">
        <v>2004</v>
      </c>
      <c r="D88" t="s">
        <v>667</v>
      </c>
      <c r="E88" s="19" t="s">
        <v>723</v>
      </c>
      <c r="F88" t="s">
        <v>689</v>
      </c>
      <c r="G88" t="s">
        <v>724</v>
      </c>
      <c r="H88">
        <f>VLOOKUP(D88, '[1]0.Ref'!$AZ$1:$BG$9, MATCH(F88, '[1]0.Ref'!$AZ$1:$BG$1, 0), FALSE)</f>
        <v>16</v>
      </c>
      <c r="I88" s="17">
        <v>1220</v>
      </c>
      <c r="J88" s="34">
        <v>1220</v>
      </c>
      <c r="K88" s="17">
        <v>79</v>
      </c>
      <c r="L88" s="14">
        <f t="shared" ref="L88:L151" si="2">K88/J88*1000</f>
        <v>64.754098360655732</v>
      </c>
    </row>
    <row r="89" spans="1:12" x14ac:dyDescent="0.2">
      <c r="A89" s="19" t="s">
        <v>502</v>
      </c>
      <c r="B89" s="19" t="s">
        <v>503</v>
      </c>
      <c r="C89" s="19">
        <v>2004</v>
      </c>
      <c r="D89" t="s">
        <v>667</v>
      </c>
      <c r="E89" s="19" t="s">
        <v>723</v>
      </c>
      <c r="F89" t="s">
        <v>676</v>
      </c>
      <c r="G89" t="s">
        <v>725</v>
      </c>
      <c r="H89">
        <f>VLOOKUP(D89, '[1]0.Ref'!$AZ$1:$BG$9, MATCH(F89, '[1]0.Ref'!$AZ$1:$BG$1, 0), FALSE)</f>
        <v>17</v>
      </c>
      <c r="I89" s="17">
        <v>2256</v>
      </c>
      <c r="J89" s="34">
        <v>2256</v>
      </c>
      <c r="K89" s="17">
        <v>163</v>
      </c>
      <c r="L89" s="14">
        <f t="shared" si="2"/>
        <v>72.251773049645394</v>
      </c>
    </row>
    <row r="90" spans="1:12" x14ac:dyDescent="0.2">
      <c r="A90" t="s">
        <v>270</v>
      </c>
      <c r="B90" t="s">
        <v>271</v>
      </c>
      <c r="C90">
        <v>2006</v>
      </c>
      <c r="D90" t="s">
        <v>679</v>
      </c>
      <c r="E90" t="s">
        <v>668</v>
      </c>
      <c r="F90" t="s">
        <v>634</v>
      </c>
      <c r="G90" t="s">
        <v>682</v>
      </c>
      <c r="H90">
        <f>VLOOKUP(D90, '[1]0.Ref'!$AZ$1:$BG$9, MATCH(F90, '[1]0.Ref'!$AZ$1:$BG$1, 0), FALSE)</f>
        <v>7</v>
      </c>
      <c r="I90" s="17" t="s">
        <v>726</v>
      </c>
      <c r="J90" s="34">
        <v>572</v>
      </c>
      <c r="K90" s="17">
        <v>74</v>
      </c>
      <c r="L90" s="14">
        <f t="shared" si="2"/>
        <v>129.37062937062939</v>
      </c>
    </row>
    <row r="91" spans="1:12" x14ac:dyDescent="0.2">
      <c r="A91" t="s">
        <v>270</v>
      </c>
      <c r="B91" t="s">
        <v>271</v>
      </c>
      <c r="C91">
        <v>2006</v>
      </c>
      <c r="D91" t="s">
        <v>686</v>
      </c>
      <c r="E91" t="s">
        <v>668</v>
      </c>
      <c r="F91" t="s">
        <v>634</v>
      </c>
      <c r="G91" t="s">
        <v>682</v>
      </c>
      <c r="H91">
        <f>VLOOKUP(D91, '[1]0.Ref'!$AZ$1:$BG$9, MATCH(F91, '[1]0.Ref'!$AZ$1:$BG$1, 0), FALSE)</f>
        <v>14</v>
      </c>
      <c r="I91" s="17" t="s">
        <v>726</v>
      </c>
      <c r="J91" s="34">
        <v>787</v>
      </c>
      <c r="K91" s="17">
        <v>36</v>
      </c>
      <c r="L91" s="14">
        <f t="shared" si="2"/>
        <v>45.743329097839897</v>
      </c>
    </row>
    <row r="92" spans="1:12" x14ac:dyDescent="0.2">
      <c r="A92" t="s">
        <v>270</v>
      </c>
      <c r="B92" t="s">
        <v>271</v>
      </c>
      <c r="C92">
        <v>2006</v>
      </c>
      <c r="D92" t="s">
        <v>667</v>
      </c>
      <c r="E92" t="s">
        <v>668</v>
      </c>
      <c r="F92" t="s">
        <v>634</v>
      </c>
      <c r="G92" t="s">
        <v>682</v>
      </c>
      <c r="H92">
        <f>VLOOKUP(D92, '[1]0.Ref'!$AZ$1:$BG$9, MATCH(F92, '[1]0.Ref'!$AZ$1:$BG$1, 0), FALSE)</f>
        <v>21</v>
      </c>
      <c r="I92" s="17" t="s">
        <v>726</v>
      </c>
      <c r="J92" s="34">
        <v>1359</v>
      </c>
      <c r="K92" s="17">
        <v>110</v>
      </c>
      <c r="L92" s="14">
        <f t="shared" si="2"/>
        <v>80.941869021339215</v>
      </c>
    </row>
    <row r="93" spans="1:12" x14ac:dyDescent="0.2">
      <c r="A93" t="s">
        <v>270</v>
      </c>
      <c r="B93" t="s">
        <v>271</v>
      </c>
      <c r="C93">
        <v>2006</v>
      </c>
      <c r="D93" t="s">
        <v>687</v>
      </c>
      <c r="E93" t="s">
        <v>668</v>
      </c>
      <c r="F93" t="s">
        <v>634</v>
      </c>
      <c r="G93" t="s">
        <v>682</v>
      </c>
      <c r="H93">
        <f>VLOOKUP(D93, '[1]0.Ref'!$AZ$1:$BG$9, MATCH(F93, '[1]0.Ref'!$AZ$1:$BG$1, 0), FALSE)</f>
        <v>28</v>
      </c>
      <c r="I93" s="17" t="s">
        <v>726</v>
      </c>
      <c r="J93" s="34">
        <v>1576</v>
      </c>
      <c r="K93" s="17">
        <v>19</v>
      </c>
      <c r="L93" s="14">
        <f t="shared" si="2"/>
        <v>12.055837563451776</v>
      </c>
    </row>
    <row r="94" spans="1:12" x14ac:dyDescent="0.2">
      <c r="A94" t="s">
        <v>270</v>
      </c>
      <c r="B94" t="s">
        <v>271</v>
      </c>
      <c r="C94">
        <v>2006</v>
      </c>
      <c r="D94" t="s">
        <v>684</v>
      </c>
      <c r="E94" t="s">
        <v>668</v>
      </c>
      <c r="F94" t="s">
        <v>634</v>
      </c>
      <c r="G94" t="s">
        <v>682</v>
      </c>
      <c r="H94">
        <f>VLOOKUP(D94, '[1]0.Ref'!$AZ$1:$BG$9, MATCH(F94, '[1]0.Ref'!$AZ$1:$BG$1, 0), FALSE)</f>
        <v>35</v>
      </c>
      <c r="I94" s="17" t="s">
        <v>726</v>
      </c>
      <c r="J94" s="34">
        <v>2935</v>
      </c>
      <c r="K94" s="17">
        <v>129</v>
      </c>
      <c r="L94" s="14">
        <f t="shared" si="2"/>
        <v>43.95229982964225</v>
      </c>
    </row>
    <row r="95" spans="1:12" x14ac:dyDescent="0.2">
      <c r="A95" t="s">
        <v>270</v>
      </c>
      <c r="B95" t="s">
        <v>271</v>
      </c>
      <c r="C95">
        <v>2006</v>
      </c>
      <c r="D95" t="s">
        <v>688</v>
      </c>
      <c r="E95" t="s">
        <v>668</v>
      </c>
      <c r="F95" t="s">
        <v>634</v>
      </c>
      <c r="G95" t="s">
        <v>682</v>
      </c>
      <c r="H95">
        <f>VLOOKUP(D95, '[1]0.Ref'!$AZ$1:$BG$9, MATCH(F95, '[1]0.Ref'!$AZ$1:$BG$1, 0), FALSE)</f>
        <v>42</v>
      </c>
      <c r="I95" s="17" t="s">
        <v>726</v>
      </c>
      <c r="J95" s="34">
        <v>5574</v>
      </c>
      <c r="K95" s="17">
        <v>4</v>
      </c>
      <c r="L95" s="14">
        <f t="shared" si="2"/>
        <v>0.71761750986724082</v>
      </c>
    </row>
    <row r="96" spans="1:12" x14ac:dyDescent="0.2">
      <c r="A96" t="s">
        <v>270</v>
      </c>
      <c r="B96" t="s">
        <v>271</v>
      </c>
      <c r="C96">
        <v>2006</v>
      </c>
      <c r="D96" t="s">
        <v>691</v>
      </c>
      <c r="E96" t="s">
        <v>668</v>
      </c>
      <c r="F96" t="s">
        <v>634</v>
      </c>
      <c r="G96" t="s">
        <v>682</v>
      </c>
      <c r="H96">
        <f>VLOOKUP(D96, '[1]0.Ref'!$AZ$1:$BG$9, MATCH(F96, '[1]0.Ref'!$AZ$1:$BG$1, 0), FALSE)</f>
        <v>56</v>
      </c>
      <c r="I96" s="17" t="s">
        <v>726</v>
      </c>
      <c r="J96" s="34">
        <v>8509</v>
      </c>
      <c r="K96" s="17">
        <v>133</v>
      </c>
      <c r="L96" s="14">
        <f t="shared" si="2"/>
        <v>15.630508872958044</v>
      </c>
    </row>
    <row r="97" spans="1:12" x14ac:dyDescent="0.2">
      <c r="A97" t="s">
        <v>270</v>
      </c>
      <c r="B97" t="s">
        <v>271</v>
      </c>
      <c r="C97">
        <v>2006</v>
      </c>
      <c r="D97" t="s">
        <v>679</v>
      </c>
      <c r="E97" t="s">
        <v>668</v>
      </c>
      <c r="F97" t="s">
        <v>673</v>
      </c>
      <c r="G97" t="s">
        <v>674</v>
      </c>
      <c r="H97">
        <f>VLOOKUP(D97, '[1]0.Ref'!$AZ$1:$BG$9, MATCH(F97, '[1]0.Ref'!$AZ$1:$BG$1, 0), FALSE)</f>
        <v>6</v>
      </c>
      <c r="I97" s="17" t="s">
        <v>726</v>
      </c>
      <c r="J97" s="34">
        <v>432</v>
      </c>
      <c r="K97" s="17">
        <v>54</v>
      </c>
      <c r="L97" s="14">
        <f t="shared" si="2"/>
        <v>125</v>
      </c>
    </row>
    <row r="98" spans="1:12" x14ac:dyDescent="0.2">
      <c r="A98" t="s">
        <v>270</v>
      </c>
      <c r="B98" t="s">
        <v>271</v>
      </c>
      <c r="C98">
        <v>2006</v>
      </c>
      <c r="D98" t="s">
        <v>686</v>
      </c>
      <c r="E98" t="s">
        <v>668</v>
      </c>
      <c r="F98" t="s">
        <v>673</v>
      </c>
      <c r="G98" t="s">
        <v>674</v>
      </c>
      <c r="H98">
        <f>VLOOKUP(D98, '[1]0.Ref'!$AZ$1:$BG$9, MATCH(F98, '[1]0.Ref'!$AZ$1:$BG$1, 0), FALSE)</f>
        <v>13</v>
      </c>
      <c r="I98" s="17" t="s">
        <v>726</v>
      </c>
      <c r="J98" s="34">
        <v>585</v>
      </c>
      <c r="K98" s="17">
        <v>20</v>
      </c>
      <c r="L98" s="14">
        <f t="shared" si="2"/>
        <v>34.188034188034194</v>
      </c>
    </row>
    <row r="99" spans="1:12" x14ac:dyDescent="0.2">
      <c r="A99" t="s">
        <v>270</v>
      </c>
      <c r="B99" t="s">
        <v>271</v>
      </c>
      <c r="C99">
        <v>2006</v>
      </c>
      <c r="D99" t="s">
        <v>667</v>
      </c>
      <c r="E99" t="s">
        <v>668</v>
      </c>
      <c r="F99" t="s">
        <v>673</v>
      </c>
      <c r="G99" t="s">
        <v>674</v>
      </c>
      <c r="H99">
        <f>VLOOKUP(D99, '[1]0.Ref'!$AZ$1:$BG$9, MATCH(F99, '[1]0.Ref'!$AZ$1:$BG$1, 0), FALSE)</f>
        <v>20</v>
      </c>
      <c r="I99" s="17" t="s">
        <v>726</v>
      </c>
      <c r="J99" s="34">
        <v>1017</v>
      </c>
      <c r="K99" s="34">
        <v>74</v>
      </c>
      <c r="L99" s="14">
        <f t="shared" si="2"/>
        <v>72.763028515240904</v>
      </c>
    </row>
    <row r="100" spans="1:12" x14ac:dyDescent="0.2">
      <c r="A100" t="s">
        <v>270</v>
      </c>
      <c r="B100" t="s">
        <v>271</v>
      </c>
      <c r="C100">
        <v>2006</v>
      </c>
      <c r="D100" t="s">
        <v>687</v>
      </c>
      <c r="E100" t="s">
        <v>668</v>
      </c>
      <c r="F100" t="s">
        <v>673</v>
      </c>
      <c r="G100" t="s">
        <v>674</v>
      </c>
      <c r="H100">
        <f>VLOOKUP(D100, '[1]0.Ref'!$AZ$1:$BG$9, MATCH(F100, '[1]0.Ref'!$AZ$1:$BG$1, 0), FALSE)</f>
        <v>27</v>
      </c>
      <c r="I100" s="17" t="s">
        <v>726</v>
      </c>
      <c r="J100" s="34">
        <v>1172</v>
      </c>
      <c r="K100" s="17">
        <v>8</v>
      </c>
      <c r="L100" s="14">
        <f t="shared" si="2"/>
        <v>6.8259385665529013</v>
      </c>
    </row>
    <row r="101" spans="1:12" x14ac:dyDescent="0.2">
      <c r="A101" t="s">
        <v>270</v>
      </c>
      <c r="B101" t="s">
        <v>271</v>
      </c>
      <c r="C101">
        <v>2006</v>
      </c>
      <c r="D101" t="s">
        <v>684</v>
      </c>
      <c r="E101" t="s">
        <v>668</v>
      </c>
      <c r="F101" t="s">
        <v>673</v>
      </c>
      <c r="G101" t="s">
        <v>674</v>
      </c>
      <c r="H101">
        <f>VLOOKUP(D101, '[1]0.Ref'!$AZ$1:$BG$9, MATCH(F101, '[1]0.Ref'!$AZ$1:$BG$1, 0), FALSE)</f>
        <v>34</v>
      </c>
      <c r="I101" s="17" t="s">
        <v>726</v>
      </c>
      <c r="J101" s="34">
        <v>2189</v>
      </c>
      <c r="K101" s="34">
        <v>82</v>
      </c>
      <c r="L101" s="14">
        <f t="shared" si="2"/>
        <v>37.460027409776153</v>
      </c>
    </row>
    <row r="102" spans="1:12" x14ac:dyDescent="0.2">
      <c r="A102" t="s">
        <v>270</v>
      </c>
      <c r="B102" t="s">
        <v>271</v>
      </c>
      <c r="C102">
        <v>2006</v>
      </c>
      <c r="D102" t="s">
        <v>688</v>
      </c>
      <c r="E102" t="s">
        <v>668</v>
      </c>
      <c r="F102" t="s">
        <v>673</v>
      </c>
      <c r="G102" t="s">
        <v>674</v>
      </c>
      <c r="H102">
        <f>VLOOKUP(D102, '[1]0.Ref'!$AZ$1:$BG$9, MATCH(F102, '[1]0.Ref'!$AZ$1:$BG$1, 0), FALSE)</f>
        <v>41</v>
      </c>
      <c r="I102" s="17" t="s">
        <v>726</v>
      </c>
      <c r="J102" s="34">
        <v>4123</v>
      </c>
      <c r="K102" s="17">
        <v>2</v>
      </c>
      <c r="L102" s="14">
        <f t="shared" si="2"/>
        <v>0.48508367693427112</v>
      </c>
    </row>
    <row r="103" spans="1:12" x14ac:dyDescent="0.2">
      <c r="A103" t="s">
        <v>270</v>
      </c>
      <c r="B103" t="s">
        <v>271</v>
      </c>
      <c r="C103">
        <v>2006</v>
      </c>
      <c r="D103" t="s">
        <v>691</v>
      </c>
      <c r="E103" t="s">
        <v>668</v>
      </c>
      <c r="F103" t="s">
        <v>673</v>
      </c>
      <c r="G103" t="s">
        <v>674</v>
      </c>
      <c r="H103">
        <f>VLOOKUP(D103, '[1]0.Ref'!$AZ$1:$BG$9, MATCH(F103, '[1]0.Ref'!$AZ$1:$BG$1, 0), FALSE)</f>
        <v>55</v>
      </c>
      <c r="I103" s="17" t="s">
        <v>726</v>
      </c>
      <c r="J103" s="34">
        <v>6312</v>
      </c>
      <c r="K103" s="34">
        <v>84</v>
      </c>
      <c r="L103" s="14">
        <f t="shared" si="2"/>
        <v>13.307984790874524</v>
      </c>
    </row>
    <row r="104" spans="1:12" x14ac:dyDescent="0.2">
      <c r="A104" t="s">
        <v>270</v>
      </c>
      <c r="B104" t="s">
        <v>271</v>
      </c>
      <c r="C104">
        <v>2006</v>
      </c>
      <c r="D104" t="s">
        <v>679</v>
      </c>
      <c r="E104" t="s">
        <v>668</v>
      </c>
      <c r="F104" t="s">
        <v>676</v>
      </c>
      <c r="G104" t="s">
        <v>668</v>
      </c>
      <c r="H104">
        <f>VLOOKUP(D104, '[1]0.Ref'!$AZ$1:$BG$9, MATCH(F104, '[1]0.Ref'!$AZ$1:$BG$1, 0), FALSE)</f>
        <v>3</v>
      </c>
      <c r="I104" s="17" t="s">
        <v>726</v>
      </c>
      <c r="J104" s="34">
        <v>140</v>
      </c>
      <c r="K104" s="17">
        <v>20</v>
      </c>
      <c r="L104" s="14">
        <f t="shared" si="2"/>
        <v>142.85714285714286</v>
      </c>
    </row>
    <row r="105" spans="1:12" x14ac:dyDescent="0.2">
      <c r="A105" t="s">
        <v>270</v>
      </c>
      <c r="B105" t="s">
        <v>271</v>
      </c>
      <c r="C105">
        <v>2006</v>
      </c>
      <c r="D105" t="s">
        <v>686</v>
      </c>
      <c r="E105" t="s">
        <v>668</v>
      </c>
      <c r="F105" t="s">
        <v>676</v>
      </c>
      <c r="G105" t="s">
        <v>668</v>
      </c>
      <c r="H105">
        <f>VLOOKUP(D105, '[1]0.Ref'!$AZ$1:$BG$9, MATCH(F105, '[1]0.Ref'!$AZ$1:$BG$1, 0), FALSE)</f>
        <v>10</v>
      </c>
      <c r="I105" s="17" t="s">
        <v>726</v>
      </c>
      <c r="J105" s="34">
        <v>202</v>
      </c>
      <c r="K105" s="17">
        <v>16</v>
      </c>
      <c r="L105" s="14">
        <f t="shared" si="2"/>
        <v>79.207920792079207</v>
      </c>
    </row>
    <row r="106" spans="1:12" x14ac:dyDescent="0.2">
      <c r="A106" t="s">
        <v>270</v>
      </c>
      <c r="B106" t="s">
        <v>271</v>
      </c>
      <c r="C106">
        <v>2006</v>
      </c>
      <c r="D106" t="s">
        <v>667</v>
      </c>
      <c r="E106" t="s">
        <v>668</v>
      </c>
      <c r="F106" t="s">
        <v>676</v>
      </c>
      <c r="G106" t="s">
        <v>668</v>
      </c>
      <c r="H106">
        <f>VLOOKUP(D106, '[1]0.Ref'!$AZ$1:$BG$9, MATCH(F106, '[1]0.Ref'!$AZ$1:$BG$1, 0), FALSE)</f>
        <v>17</v>
      </c>
      <c r="I106" s="17" t="s">
        <v>726</v>
      </c>
      <c r="J106" s="34">
        <v>342</v>
      </c>
      <c r="K106" s="34">
        <v>36</v>
      </c>
      <c r="L106" s="14">
        <f t="shared" si="2"/>
        <v>105.26315789473684</v>
      </c>
    </row>
    <row r="107" spans="1:12" x14ac:dyDescent="0.2">
      <c r="A107" t="s">
        <v>270</v>
      </c>
      <c r="B107" t="s">
        <v>271</v>
      </c>
      <c r="C107">
        <v>2006</v>
      </c>
      <c r="D107" t="s">
        <v>687</v>
      </c>
      <c r="E107" t="s">
        <v>668</v>
      </c>
      <c r="F107" t="s">
        <v>676</v>
      </c>
      <c r="G107" t="s">
        <v>668</v>
      </c>
      <c r="H107">
        <f>VLOOKUP(D107, '[1]0.Ref'!$AZ$1:$BG$9, MATCH(F107, '[1]0.Ref'!$AZ$1:$BG$1, 0), FALSE)</f>
        <v>24</v>
      </c>
      <c r="I107" s="17" t="s">
        <v>726</v>
      </c>
      <c r="J107" s="34">
        <v>404</v>
      </c>
      <c r="K107" s="17">
        <v>11</v>
      </c>
      <c r="L107" s="14">
        <f t="shared" si="2"/>
        <v>27.227722772277229</v>
      </c>
    </row>
    <row r="108" spans="1:12" x14ac:dyDescent="0.2">
      <c r="A108" t="s">
        <v>270</v>
      </c>
      <c r="B108" t="s">
        <v>271</v>
      </c>
      <c r="C108">
        <v>2006</v>
      </c>
      <c r="D108" t="s">
        <v>684</v>
      </c>
      <c r="E108" t="s">
        <v>668</v>
      </c>
      <c r="F108" t="s">
        <v>676</v>
      </c>
      <c r="G108" t="s">
        <v>668</v>
      </c>
      <c r="H108">
        <f>VLOOKUP(D108, '[1]0.Ref'!$AZ$1:$BG$9, MATCH(F108, '[1]0.Ref'!$AZ$1:$BG$1, 0), FALSE)</f>
        <v>31</v>
      </c>
      <c r="I108" s="17" t="s">
        <v>726</v>
      </c>
      <c r="J108" s="34">
        <v>746</v>
      </c>
      <c r="K108" s="34">
        <v>47</v>
      </c>
      <c r="L108" s="14">
        <f t="shared" si="2"/>
        <v>63.002680965147455</v>
      </c>
    </row>
    <row r="109" spans="1:12" x14ac:dyDescent="0.2">
      <c r="A109" t="s">
        <v>270</v>
      </c>
      <c r="B109" t="s">
        <v>271</v>
      </c>
      <c r="C109">
        <v>2006</v>
      </c>
      <c r="D109" t="s">
        <v>688</v>
      </c>
      <c r="E109" t="s">
        <v>668</v>
      </c>
      <c r="F109" t="s">
        <v>676</v>
      </c>
      <c r="G109" t="s">
        <v>668</v>
      </c>
      <c r="H109">
        <f>VLOOKUP(D109, '[1]0.Ref'!$AZ$1:$BG$9, MATCH(F109, '[1]0.Ref'!$AZ$1:$BG$1, 0), FALSE)</f>
        <v>38</v>
      </c>
      <c r="I109" s="17" t="s">
        <v>726</v>
      </c>
      <c r="J109" s="34">
        <v>1451</v>
      </c>
      <c r="K109" s="17">
        <v>2</v>
      </c>
      <c r="L109" s="14">
        <f t="shared" si="2"/>
        <v>1.3783597518952446</v>
      </c>
    </row>
    <row r="110" spans="1:12" x14ac:dyDescent="0.2">
      <c r="A110" t="s">
        <v>270</v>
      </c>
      <c r="B110" t="s">
        <v>271</v>
      </c>
      <c r="C110">
        <v>2006</v>
      </c>
      <c r="D110" t="s">
        <v>691</v>
      </c>
      <c r="E110" t="s">
        <v>668</v>
      </c>
      <c r="F110" t="s">
        <v>676</v>
      </c>
      <c r="G110" t="s">
        <v>668</v>
      </c>
      <c r="H110">
        <f>VLOOKUP(D110, '[1]0.Ref'!$AZ$1:$BG$9, MATCH(F110, '[1]0.Ref'!$AZ$1:$BG$1, 0), FALSE)</f>
        <v>52</v>
      </c>
      <c r="I110" s="17" t="s">
        <v>726</v>
      </c>
      <c r="J110" s="34">
        <v>2197</v>
      </c>
      <c r="K110" s="34">
        <v>49</v>
      </c>
      <c r="L110" s="14">
        <f t="shared" si="2"/>
        <v>22.303140646335912</v>
      </c>
    </row>
    <row r="111" spans="1:12" x14ac:dyDescent="0.2">
      <c r="A111" s="19" t="s">
        <v>489</v>
      </c>
      <c r="B111" s="19" t="s">
        <v>490</v>
      </c>
      <c r="C111" s="19">
        <v>2014</v>
      </c>
      <c r="D111" t="s">
        <v>667</v>
      </c>
      <c r="E111" s="19" t="s">
        <v>668</v>
      </c>
      <c r="F111" s="19" t="s">
        <v>634</v>
      </c>
      <c r="G111" s="19" t="s">
        <v>668</v>
      </c>
      <c r="H111">
        <f>VLOOKUP(D111, '[1]0.Ref'!$AZ$1:$BG$9, MATCH(F111, '[1]0.Ref'!$AZ$1:$BG$1, 0), FALSE)</f>
        <v>21</v>
      </c>
      <c r="I111" s="46">
        <v>183</v>
      </c>
      <c r="J111" s="47">
        <v>183</v>
      </c>
      <c r="K111" s="46">
        <v>21</v>
      </c>
      <c r="L111" s="14">
        <f t="shared" si="2"/>
        <v>114.75409836065575</v>
      </c>
    </row>
    <row r="112" spans="1:12" x14ac:dyDescent="0.2">
      <c r="A112" t="s">
        <v>296</v>
      </c>
      <c r="B112" t="s">
        <v>297</v>
      </c>
      <c r="C112">
        <v>2015</v>
      </c>
      <c r="D112" t="s">
        <v>667</v>
      </c>
      <c r="E112" t="s">
        <v>668</v>
      </c>
      <c r="F112" t="s">
        <v>673</v>
      </c>
      <c r="G112" t="s">
        <v>668</v>
      </c>
      <c r="H112">
        <f>VLOOKUP(D112, '[1]0.Ref'!$AZ$1:$BG$9, MATCH(F112, '[1]0.Ref'!$AZ$1:$BG$1, 0), FALSE)</f>
        <v>20</v>
      </c>
      <c r="I112">
        <v>143</v>
      </c>
      <c r="J112" s="14">
        <v>143</v>
      </c>
      <c r="K112" s="17">
        <v>21</v>
      </c>
      <c r="L112" s="14">
        <f t="shared" si="2"/>
        <v>146.85314685314685</v>
      </c>
    </row>
    <row r="113" spans="1:12" x14ac:dyDescent="0.2">
      <c r="A113" t="s">
        <v>306</v>
      </c>
      <c r="B113" t="s">
        <v>307</v>
      </c>
      <c r="C113">
        <v>2021</v>
      </c>
      <c r="D113" s="17" t="s">
        <v>667</v>
      </c>
      <c r="E113" t="s">
        <v>668</v>
      </c>
      <c r="F113" t="s">
        <v>673</v>
      </c>
      <c r="G113" t="s">
        <v>704</v>
      </c>
      <c r="H113">
        <f>VLOOKUP(D113, '[1]0.Ref'!$AZ$1:$BG$9, MATCH(F113, '[1]0.Ref'!$AZ$1:$BG$1, 0), FALSE)</f>
        <v>20</v>
      </c>
      <c r="I113">
        <v>6457</v>
      </c>
      <c r="J113" s="14">
        <v>6457</v>
      </c>
      <c r="K113" s="17">
        <v>203</v>
      </c>
      <c r="L113" s="14">
        <f t="shared" si="2"/>
        <v>31.438748644881525</v>
      </c>
    </row>
    <row r="114" spans="1:12" x14ac:dyDescent="0.2">
      <c r="A114" t="s">
        <v>316</v>
      </c>
      <c r="B114" t="s">
        <v>317</v>
      </c>
      <c r="C114">
        <v>2012</v>
      </c>
      <c r="D114" t="s">
        <v>667</v>
      </c>
      <c r="E114" t="s">
        <v>668</v>
      </c>
      <c r="F114" t="s">
        <v>634</v>
      </c>
      <c r="G114" t="s">
        <v>727</v>
      </c>
      <c r="H114">
        <f>VLOOKUP(D114, '[1]0.Ref'!$AZ$1:$BG$9, MATCH(F114, '[1]0.Ref'!$AZ$1:$BG$1, 0), FALSE)</f>
        <v>21</v>
      </c>
      <c r="I114">
        <v>855</v>
      </c>
      <c r="J114" s="14">
        <v>855</v>
      </c>
      <c r="K114">
        <v>37</v>
      </c>
      <c r="L114" s="14">
        <f t="shared" si="2"/>
        <v>43.274853801169591</v>
      </c>
    </row>
    <row r="115" spans="1:12" x14ac:dyDescent="0.2">
      <c r="A115" t="s">
        <v>316</v>
      </c>
      <c r="B115" t="s">
        <v>317</v>
      </c>
      <c r="C115">
        <v>2012</v>
      </c>
      <c r="D115" t="s">
        <v>667</v>
      </c>
      <c r="E115" t="s">
        <v>668</v>
      </c>
      <c r="F115" t="s">
        <v>685</v>
      </c>
      <c r="G115" t="s">
        <v>668</v>
      </c>
      <c r="H115">
        <f>VLOOKUP(D115, '[1]0.Ref'!$AZ$1:$BG$9, MATCH(F115, '[1]0.Ref'!$AZ$1:$BG$1, 0), FALSE)</f>
        <v>15</v>
      </c>
      <c r="I115">
        <v>13</v>
      </c>
      <c r="J115" s="14">
        <v>13</v>
      </c>
      <c r="K115">
        <v>1</v>
      </c>
      <c r="L115" s="14">
        <f t="shared" si="2"/>
        <v>76.923076923076934</v>
      </c>
    </row>
    <row r="116" spans="1:12" x14ac:dyDescent="0.2">
      <c r="A116" t="s">
        <v>316</v>
      </c>
      <c r="B116" t="s">
        <v>317</v>
      </c>
      <c r="C116">
        <v>2012</v>
      </c>
      <c r="D116" t="s">
        <v>667</v>
      </c>
      <c r="E116" t="s">
        <v>668</v>
      </c>
      <c r="F116" t="s">
        <v>689</v>
      </c>
      <c r="G116" t="s">
        <v>668</v>
      </c>
      <c r="H116">
        <f>VLOOKUP(D116, '[1]0.Ref'!$AZ$1:$BG$9, MATCH(F116, '[1]0.Ref'!$AZ$1:$BG$1, 0), FALSE)</f>
        <v>16</v>
      </c>
      <c r="I116">
        <v>408</v>
      </c>
      <c r="J116" s="14">
        <v>408</v>
      </c>
      <c r="K116">
        <v>24</v>
      </c>
      <c r="L116" s="14">
        <f t="shared" si="2"/>
        <v>58.823529411764703</v>
      </c>
    </row>
    <row r="117" spans="1:12" x14ac:dyDescent="0.2">
      <c r="A117" t="s">
        <v>316</v>
      </c>
      <c r="B117" t="s">
        <v>317</v>
      </c>
      <c r="C117">
        <v>2012</v>
      </c>
      <c r="D117" t="s">
        <v>667</v>
      </c>
      <c r="E117" t="s">
        <v>668</v>
      </c>
      <c r="F117" t="s">
        <v>676</v>
      </c>
      <c r="G117" t="s">
        <v>668</v>
      </c>
      <c r="H117">
        <f>VLOOKUP(D117, '[1]0.Ref'!$AZ$1:$BG$9, MATCH(F117, '[1]0.Ref'!$AZ$1:$BG$1, 0), FALSE)</f>
        <v>17</v>
      </c>
      <c r="I117">
        <v>421</v>
      </c>
      <c r="J117" s="14">
        <v>421</v>
      </c>
      <c r="K117">
        <v>25</v>
      </c>
      <c r="L117" s="14">
        <f t="shared" si="2"/>
        <v>59.38242280285035</v>
      </c>
    </row>
    <row r="118" spans="1:12" x14ac:dyDescent="0.2">
      <c r="A118" t="s">
        <v>316</v>
      </c>
      <c r="B118" t="s">
        <v>317</v>
      </c>
      <c r="C118">
        <v>2012</v>
      </c>
      <c r="D118" t="s">
        <v>667</v>
      </c>
      <c r="E118" t="s">
        <v>668</v>
      </c>
      <c r="F118" t="s">
        <v>673</v>
      </c>
      <c r="G118" t="s">
        <v>728</v>
      </c>
      <c r="H118">
        <f>VLOOKUP(D118, '[1]0.Ref'!$AZ$1:$BG$9, MATCH(F118, '[1]0.Ref'!$AZ$1:$BG$1, 0), FALSE)</f>
        <v>20</v>
      </c>
      <c r="I118">
        <v>434</v>
      </c>
      <c r="J118" s="14">
        <v>434</v>
      </c>
      <c r="K118">
        <v>12</v>
      </c>
      <c r="L118" s="14">
        <f t="shared" si="2"/>
        <v>27.649769585253459</v>
      </c>
    </row>
    <row r="119" spans="1:12" x14ac:dyDescent="0.2">
      <c r="A119" t="s">
        <v>328</v>
      </c>
      <c r="B119" t="s">
        <v>329</v>
      </c>
      <c r="C119">
        <v>2005</v>
      </c>
      <c r="D119" t="s">
        <v>684</v>
      </c>
      <c r="E119" t="s">
        <v>668</v>
      </c>
      <c r="F119" t="s">
        <v>689</v>
      </c>
      <c r="G119" t="s">
        <v>706</v>
      </c>
      <c r="H119">
        <f>VLOOKUP(D119, '[1]0.Ref'!$AZ$1:$BG$9, MATCH(F119, '[1]0.Ref'!$AZ$1:$BG$1, 0), FALSE)</f>
        <v>30</v>
      </c>
      <c r="I119">
        <v>102</v>
      </c>
      <c r="J119" s="14">
        <v>204</v>
      </c>
      <c r="K119">
        <v>6</v>
      </c>
      <c r="L119" s="14">
        <f t="shared" si="2"/>
        <v>29.411764705882351</v>
      </c>
    </row>
    <row r="120" spans="1:12" x14ac:dyDescent="0.2">
      <c r="A120" t="s">
        <v>328</v>
      </c>
      <c r="B120" t="s">
        <v>329</v>
      </c>
      <c r="C120">
        <v>2005</v>
      </c>
      <c r="D120" t="s">
        <v>684</v>
      </c>
      <c r="E120" t="s">
        <v>668</v>
      </c>
      <c r="F120" t="s">
        <v>676</v>
      </c>
      <c r="G120" t="s">
        <v>706</v>
      </c>
      <c r="H120">
        <f>VLOOKUP(D120, '[1]0.Ref'!$AZ$1:$BG$9, MATCH(F120, '[1]0.Ref'!$AZ$1:$BG$1, 0), FALSE)</f>
        <v>31</v>
      </c>
      <c r="I120">
        <v>102</v>
      </c>
      <c r="J120" s="14">
        <v>204</v>
      </c>
      <c r="K120">
        <v>6</v>
      </c>
      <c r="L120" s="14">
        <f t="shared" si="2"/>
        <v>29.411764705882351</v>
      </c>
    </row>
    <row r="121" spans="1:12" x14ac:dyDescent="0.2">
      <c r="A121" t="s">
        <v>328</v>
      </c>
      <c r="B121" t="s">
        <v>329</v>
      </c>
      <c r="C121">
        <v>2005</v>
      </c>
      <c r="D121" t="s">
        <v>684</v>
      </c>
      <c r="E121" t="s">
        <v>668</v>
      </c>
      <c r="F121" t="s">
        <v>673</v>
      </c>
      <c r="G121" t="s">
        <v>698</v>
      </c>
      <c r="H121">
        <f>VLOOKUP(D121, '[1]0.Ref'!$AZ$1:$BG$9, MATCH(F121, '[1]0.Ref'!$AZ$1:$BG$1, 0), FALSE)</f>
        <v>34</v>
      </c>
      <c r="I121">
        <v>336</v>
      </c>
      <c r="J121" s="14">
        <v>672</v>
      </c>
      <c r="K121">
        <v>5</v>
      </c>
      <c r="L121" s="14">
        <f t="shared" si="2"/>
        <v>7.4404761904761898</v>
      </c>
    </row>
    <row r="122" spans="1:12" x14ac:dyDescent="0.2">
      <c r="A122" t="s">
        <v>328</v>
      </c>
      <c r="B122" t="s">
        <v>329</v>
      </c>
      <c r="C122">
        <v>2005</v>
      </c>
      <c r="D122" t="s">
        <v>684</v>
      </c>
      <c r="E122" t="s">
        <v>668</v>
      </c>
      <c r="F122" t="s">
        <v>634</v>
      </c>
      <c r="G122" t="s">
        <v>713</v>
      </c>
      <c r="H122">
        <f>VLOOKUP(D122, '[1]0.Ref'!$AZ$1:$BG$9, MATCH(F122, '[1]0.Ref'!$AZ$1:$BG$1, 0), FALSE)</f>
        <v>35</v>
      </c>
      <c r="I122">
        <v>438</v>
      </c>
      <c r="J122" s="14">
        <v>876</v>
      </c>
      <c r="K122">
        <v>11</v>
      </c>
      <c r="L122" s="14">
        <f t="shared" si="2"/>
        <v>12.557077625570775</v>
      </c>
    </row>
    <row r="123" spans="1:12" x14ac:dyDescent="0.2">
      <c r="A123" s="19" t="s">
        <v>426</v>
      </c>
      <c r="B123" s="19" t="s">
        <v>329</v>
      </c>
      <c r="C123" s="19">
        <v>2017</v>
      </c>
      <c r="D123" s="17" t="s">
        <v>684</v>
      </c>
      <c r="E123" s="17" t="s">
        <v>668</v>
      </c>
      <c r="F123" s="17" t="s">
        <v>685</v>
      </c>
      <c r="G123" s="17" t="s">
        <v>705</v>
      </c>
      <c r="H123">
        <f>VLOOKUP(D123, '[1]0.Ref'!$AZ$1:$BG$9, MATCH(F123, '[1]0.Ref'!$AZ$1:$BG$1, 0), FALSE)</f>
        <v>29</v>
      </c>
      <c r="I123" s="17">
        <v>287</v>
      </c>
      <c r="J123" s="34">
        <v>574</v>
      </c>
      <c r="K123" s="17">
        <v>17</v>
      </c>
      <c r="L123" s="14">
        <f t="shared" si="2"/>
        <v>29.616724738675959</v>
      </c>
    </row>
    <row r="124" spans="1:12" x14ac:dyDescent="0.2">
      <c r="A124" s="19" t="s">
        <v>683</v>
      </c>
      <c r="B124" s="19" t="s">
        <v>608</v>
      </c>
      <c r="C124" s="19">
        <v>2021</v>
      </c>
      <c r="D124" s="17" t="s">
        <v>684</v>
      </c>
      <c r="E124" s="17" t="s">
        <v>668</v>
      </c>
      <c r="F124" s="17" t="s">
        <v>634</v>
      </c>
      <c r="G124" s="17" t="s">
        <v>668</v>
      </c>
      <c r="H124">
        <f>VLOOKUP(D124, '[1]0.Ref'!$AZ$1:$BG$9, MATCH(F124, '[1]0.Ref'!$AZ$1:$BG$1, 0), FALSE)</f>
        <v>35</v>
      </c>
      <c r="I124" s="19">
        <v>1113</v>
      </c>
      <c r="J124">
        <v>2226</v>
      </c>
      <c r="K124" s="17">
        <v>26</v>
      </c>
      <c r="L124" s="14">
        <f t="shared" si="2"/>
        <v>11.680143755615454</v>
      </c>
    </row>
    <row r="125" spans="1:12" x14ac:dyDescent="0.2">
      <c r="A125" t="s">
        <v>348</v>
      </c>
      <c r="B125" t="s">
        <v>349</v>
      </c>
      <c r="C125">
        <v>2012</v>
      </c>
      <c r="D125" s="17" t="s">
        <v>684</v>
      </c>
      <c r="E125" s="17" t="s">
        <v>668</v>
      </c>
      <c r="F125" s="17" t="s">
        <v>673</v>
      </c>
      <c r="G125" s="17" t="s">
        <v>674</v>
      </c>
      <c r="H125" s="17">
        <f>VLOOKUP(D125, '[1]0.Ref'!$AZ$1:$BG$9, MATCH(F125, '[1]0.Ref'!$AZ$1:$BG$1, 0), FALSE)</f>
        <v>34</v>
      </c>
      <c r="I125" s="17">
        <v>2066</v>
      </c>
      <c r="J125" s="34">
        <v>4132</v>
      </c>
      <c r="K125" s="17">
        <v>42</v>
      </c>
      <c r="L125" s="14">
        <f t="shared" si="2"/>
        <v>10.164569215876089</v>
      </c>
    </row>
    <row r="126" spans="1:12" x14ac:dyDescent="0.2">
      <c r="A126" t="s">
        <v>355</v>
      </c>
      <c r="B126" t="s">
        <v>356</v>
      </c>
      <c r="C126">
        <v>2016</v>
      </c>
      <c r="D126" s="17" t="s">
        <v>667</v>
      </c>
      <c r="E126" s="17" t="s">
        <v>668</v>
      </c>
      <c r="F126" s="17" t="s">
        <v>669</v>
      </c>
      <c r="G126" s="17" t="s">
        <v>668</v>
      </c>
      <c r="H126" s="17">
        <f>VLOOKUP(D126, '[1]0.Ref'!$AZ$1:$BG$9, MATCH(F126, '[1]0.Ref'!$AZ$1:$BG$1, 0), FALSE)</f>
        <v>18</v>
      </c>
      <c r="I126" s="17">
        <v>687</v>
      </c>
      <c r="J126" s="17">
        <v>687</v>
      </c>
      <c r="K126" s="17">
        <v>29</v>
      </c>
      <c r="L126" s="14">
        <f t="shared" si="2"/>
        <v>42.212518195050947</v>
      </c>
    </row>
    <row r="127" spans="1:12" x14ac:dyDescent="0.2">
      <c r="A127" t="s">
        <v>355</v>
      </c>
      <c r="B127" t="s">
        <v>356</v>
      </c>
      <c r="C127">
        <v>2016</v>
      </c>
      <c r="D127" s="17" t="s">
        <v>667</v>
      </c>
      <c r="E127" s="17" t="s">
        <v>668</v>
      </c>
      <c r="F127" s="17" t="s">
        <v>671</v>
      </c>
      <c r="G127" s="17" t="s">
        <v>668</v>
      </c>
      <c r="H127" s="17">
        <f>VLOOKUP(D127, '[1]0.Ref'!$AZ$1:$BG$9, MATCH(F127, '[1]0.Ref'!$AZ$1:$BG$1, 0), FALSE)</f>
        <v>19</v>
      </c>
      <c r="I127" s="17">
        <v>1120</v>
      </c>
      <c r="J127" s="17">
        <v>1120</v>
      </c>
      <c r="K127" s="17">
        <v>36</v>
      </c>
      <c r="L127" s="14">
        <f t="shared" si="2"/>
        <v>32.142857142857139</v>
      </c>
    </row>
    <row r="128" spans="1:12" x14ac:dyDescent="0.2">
      <c r="A128" t="s">
        <v>355</v>
      </c>
      <c r="B128" t="s">
        <v>356</v>
      </c>
      <c r="C128">
        <v>2016</v>
      </c>
      <c r="D128" s="17" t="s">
        <v>667</v>
      </c>
      <c r="E128" s="17" t="s">
        <v>668</v>
      </c>
      <c r="F128" s="17" t="s">
        <v>673</v>
      </c>
      <c r="G128" s="17" t="s">
        <v>668</v>
      </c>
      <c r="H128" s="17">
        <f>VLOOKUP(D128, '[1]0.Ref'!$AZ$1:$BG$9, MATCH(F128, '[1]0.Ref'!$AZ$1:$BG$1, 0), FALSE)</f>
        <v>20</v>
      </c>
      <c r="I128" s="17">
        <v>1807</v>
      </c>
      <c r="J128" s="34">
        <v>1807</v>
      </c>
      <c r="K128" s="17">
        <v>65</v>
      </c>
      <c r="L128" s="14">
        <f t="shared" si="2"/>
        <v>35.97122302158273</v>
      </c>
    </row>
    <row r="129" spans="1:12" x14ac:dyDescent="0.2">
      <c r="A129" t="s">
        <v>366</v>
      </c>
      <c r="B129" t="s">
        <v>367</v>
      </c>
      <c r="C129">
        <v>2020</v>
      </c>
      <c r="D129" s="17" t="s">
        <v>667</v>
      </c>
      <c r="E129" s="17" t="s">
        <v>710</v>
      </c>
      <c r="F129" s="17" t="s">
        <v>634</v>
      </c>
      <c r="G129" s="17" t="s">
        <v>682</v>
      </c>
      <c r="H129" s="17">
        <f>VLOOKUP(D129, '[1]0.Ref'!$AZ$1:$BG$9, MATCH(F129, '[1]0.Ref'!$AZ$1:$BG$1, 0), FALSE)</f>
        <v>21</v>
      </c>
      <c r="I129" s="17">
        <v>383</v>
      </c>
      <c r="J129" s="34">
        <v>160</v>
      </c>
      <c r="K129" s="17">
        <v>13</v>
      </c>
      <c r="L129" s="14">
        <f t="shared" si="2"/>
        <v>81.25</v>
      </c>
    </row>
    <row r="130" spans="1:12" x14ac:dyDescent="0.2">
      <c r="A130" s="19" t="s">
        <v>437</v>
      </c>
      <c r="B130" s="19" t="s">
        <v>438</v>
      </c>
      <c r="C130" s="19">
        <v>2000</v>
      </c>
      <c r="D130" s="17" t="s">
        <v>667</v>
      </c>
      <c r="E130" s="17" t="s">
        <v>668</v>
      </c>
      <c r="F130" s="17" t="s">
        <v>685</v>
      </c>
      <c r="G130" s="17" t="s">
        <v>668</v>
      </c>
      <c r="H130">
        <f>VLOOKUP(D130, '[1]0.Ref'!$AZ$1:$BG$9, MATCH(F130, '[1]0.Ref'!$AZ$1:$BG$1, 0), FALSE)</f>
        <v>15</v>
      </c>
      <c r="I130" s="17">
        <v>336</v>
      </c>
      <c r="J130" s="17">
        <v>336</v>
      </c>
      <c r="K130" s="17">
        <v>40</v>
      </c>
      <c r="L130" s="14">
        <f t="shared" si="2"/>
        <v>119.04761904761904</v>
      </c>
    </row>
    <row r="131" spans="1:12" x14ac:dyDescent="0.2">
      <c r="A131" s="19" t="s">
        <v>437</v>
      </c>
      <c r="B131" s="19" t="s">
        <v>438</v>
      </c>
      <c r="C131" s="19">
        <v>2000</v>
      </c>
      <c r="D131" s="17" t="s">
        <v>667</v>
      </c>
      <c r="E131" s="17" t="s">
        <v>668</v>
      </c>
      <c r="F131" s="17" t="s">
        <v>689</v>
      </c>
      <c r="G131" s="17" t="s">
        <v>668</v>
      </c>
      <c r="H131">
        <f>VLOOKUP(D131, '[1]0.Ref'!$AZ$1:$BG$9, MATCH(F131, '[1]0.Ref'!$AZ$1:$BG$1, 0), FALSE)</f>
        <v>16</v>
      </c>
      <c r="I131" s="17">
        <v>693</v>
      </c>
      <c r="J131" s="17">
        <v>693</v>
      </c>
      <c r="K131" s="17">
        <v>38</v>
      </c>
      <c r="L131" s="14">
        <f t="shared" si="2"/>
        <v>54.834054834054832</v>
      </c>
    </row>
    <row r="132" spans="1:12" x14ac:dyDescent="0.2">
      <c r="A132" s="19" t="s">
        <v>437</v>
      </c>
      <c r="B132" s="19" t="s">
        <v>438</v>
      </c>
      <c r="C132" s="19">
        <v>2000</v>
      </c>
      <c r="D132" s="17" t="s">
        <v>667</v>
      </c>
      <c r="E132" s="17" t="s">
        <v>668</v>
      </c>
      <c r="F132" s="17" t="s">
        <v>676</v>
      </c>
      <c r="G132" s="17" t="s">
        <v>668</v>
      </c>
      <c r="H132">
        <f>VLOOKUP(D132, '[1]0.Ref'!$AZ$1:$BG$9, MATCH(F132, '[1]0.Ref'!$AZ$1:$BG$1, 0), FALSE)</f>
        <v>17</v>
      </c>
      <c r="I132" s="17">
        <v>1029</v>
      </c>
      <c r="J132" s="17">
        <v>1029</v>
      </c>
      <c r="K132" s="17">
        <v>78</v>
      </c>
      <c r="L132" s="14">
        <f t="shared" si="2"/>
        <v>75.801749271137027</v>
      </c>
    </row>
    <row r="133" spans="1:12" x14ac:dyDescent="0.2">
      <c r="A133" t="s">
        <v>371</v>
      </c>
      <c r="B133" t="s">
        <v>372</v>
      </c>
      <c r="C133">
        <v>2016</v>
      </c>
      <c r="D133" s="17" t="s">
        <v>667</v>
      </c>
      <c r="E133" s="17" t="s">
        <v>668</v>
      </c>
      <c r="F133" s="17" t="s">
        <v>669</v>
      </c>
      <c r="G133" s="17" t="s">
        <v>716</v>
      </c>
      <c r="H133">
        <f>VLOOKUP(D133, '[1]0.Ref'!$AZ$1:$BG$9, MATCH(F133, '[1]0.Ref'!$AZ$1:$BG$1, 0), FALSE)</f>
        <v>18</v>
      </c>
      <c r="I133" s="17">
        <v>1502</v>
      </c>
      <c r="J133" s="17">
        <v>1502</v>
      </c>
      <c r="K133" s="17">
        <v>35</v>
      </c>
      <c r="L133" s="14">
        <f t="shared" si="2"/>
        <v>23.30226364846871</v>
      </c>
    </row>
    <row r="134" spans="1:12" x14ac:dyDescent="0.2">
      <c r="A134" t="s">
        <v>371</v>
      </c>
      <c r="B134" t="s">
        <v>372</v>
      </c>
      <c r="C134">
        <v>2016</v>
      </c>
      <c r="D134" s="17" t="s">
        <v>667</v>
      </c>
      <c r="E134" s="17" t="s">
        <v>668</v>
      </c>
      <c r="F134" s="17" t="s">
        <v>671</v>
      </c>
      <c r="G134" s="17" t="s">
        <v>672</v>
      </c>
      <c r="H134" s="17">
        <f>VLOOKUP(D134, '[1]0.Ref'!$AZ$1:$BG$9, MATCH(F134, '[1]0.Ref'!$AZ$1:$BG$1, 0), FALSE)</f>
        <v>19</v>
      </c>
      <c r="I134" s="17">
        <v>888</v>
      </c>
      <c r="J134" s="17">
        <v>888</v>
      </c>
      <c r="K134" s="17">
        <v>29</v>
      </c>
      <c r="L134" s="14">
        <f t="shared" si="2"/>
        <v>32.657657657657658</v>
      </c>
    </row>
    <row r="135" spans="1:12" x14ac:dyDescent="0.2">
      <c r="A135" t="s">
        <v>371</v>
      </c>
      <c r="B135" t="s">
        <v>372</v>
      </c>
      <c r="C135">
        <v>2016</v>
      </c>
      <c r="D135" s="17" t="s">
        <v>667</v>
      </c>
      <c r="E135" s="17" t="s">
        <v>668</v>
      </c>
      <c r="F135" s="17" t="s">
        <v>673</v>
      </c>
      <c r="G135" s="17" t="s">
        <v>704</v>
      </c>
      <c r="H135" s="17">
        <f>VLOOKUP(D135, '[1]0.Ref'!$AZ$1:$BG$9, MATCH(F135, '[1]0.Ref'!$AZ$1:$BG$1, 0), FALSE)</f>
        <v>20</v>
      </c>
      <c r="I135" s="17">
        <v>2390</v>
      </c>
      <c r="J135" s="17">
        <v>2390</v>
      </c>
      <c r="K135" s="17">
        <v>64</v>
      </c>
      <c r="L135" s="14">
        <f t="shared" si="2"/>
        <v>26.778242677824267</v>
      </c>
    </row>
    <row r="136" spans="1:12" x14ac:dyDescent="0.2">
      <c r="A136" t="s">
        <v>378</v>
      </c>
      <c r="B136" t="s">
        <v>379</v>
      </c>
      <c r="C136">
        <v>2020</v>
      </c>
      <c r="D136" s="17" t="s">
        <v>684</v>
      </c>
      <c r="E136" s="17" t="s">
        <v>668</v>
      </c>
      <c r="F136" s="17" t="s">
        <v>685</v>
      </c>
      <c r="G136" s="17" t="s">
        <v>705</v>
      </c>
      <c r="H136" s="17">
        <f>VLOOKUP(D136, '[1]0.Ref'!$AZ$1:$BG$9, MATCH(F136, '[1]0.Ref'!$AZ$1:$BG$1, 0), FALSE)</f>
        <v>29</v>
      </c>
      <c r="I136" s="17">
        <v>2168</v>
      </c>
      <c r="J136" s="34">
        <v>4336</v>
      </c>
      <c r="K136" s="17">
        <v>277</v>
      </c>
      <c r="L136" s="14">
        <f t="shared" si="2"/>
        <v>63.883763837638369</v>
      </c>
    </row>
    <row r="137" spans="1:12" x14ac:dyDescent="0.2">
      <c r="A137" t="s">
        <v>378</v>
      </c>
      <c r="B137" t="s">
        <v>379</v>
      </c>
      <c r="C137">
        <v>2020</v>
      </c>
      <c r="D137" s="17" t="s">
        <v>684</v>
      </c>
      <c r="E137" s="17" t="s">
        <v>668</v>
      </c>
      <c r="F137" s="17" t="s">
        <v>689</v>
      </c>
      <c r="G137" s="17" t="s">
        <v>706</v>
      </c>
      <c r="H137" s="17">
        <f>VLOOKUP(D137, '[1]0.Ref'!$AZ$1:$BG$9, MATCH(F137, '[1]0.Ref'!$AZ$1:$BG$1, 0), FALSE)</f>
        <v>30</v>
      </c>
      <c r="I137" s="17">
        <v>6891</v>
      </c>
      <c r="J137" s="34">
        <v>13782</v>
      </c>
      <c r="K137" s="17">
        <v>562</v>
      </c>
      <c r="L137" s="14">
        <f t="shared" si="2"/>
        <v>40.777826150050785</v>
      </c>
    </row>
    <row r="138" spans="1:12" x14ac:dyDescent="0.2">
      <c r="A138" t="s">
        <v>378</v>
      </c>
      <c r="B138" t="s">
        <v>379</v>
      </c>
      <c r="C138">
        <v>2020</v>
      </c>
      <c r="D138" s="17" t="s">
        <v>684</v>
      </c>
      <c r="E138" s="17" t="s">
        <v>668</v>
      </c>
      <c r="F138" s="17" t="s">
        <v>676</v>
      </c>
      <c r="G138" s="17" t="s">
        <v>697</v>
      </c>
      <c r="H138" s="17">
        <f>VLOOKUP(D138, '[1]0.Ref'!$AZ$1:$BG$9, MATCH(F138, '[1]0.Ref'!$AZ$1:$BG$1, 0), FALSE)</f>
        <v>31</v>
      </c>
      <c r="I138" s="17">
        <v>9059</v>
      </c>
      <c r="J138" s="34">
        <v>18118</v>
      </c>
      <c r="K138" s="17">
        <v>839</v>
      </c>
      <c r="L138" s="14">
        <f t="shared" si="2"/>
        <v>46.307539463516939</v>
      </c>
    </row>
    <row r="139" spans="1:12" x14ac:dyDescent="0.2">
      <c r="A139" t="s">
        <v>378</v>
      </c>
      <c r="B139" t="s">
        <v>379</v>
      </c>
      <c r="C139">
        <v>2020</v>
      </c>
      <c r="D139" s="17" t="s">
        <v>684</v>
      </c>
      <c r="E139" s="17" t="s">
        <v>668</v>
      </c>
      <c r="F139" s="17" t="s">
        <v>673</v>
      </c>
      <c r="G139" s="17" t="s">
        <v>704</v>
      </c>
      <c r="H139" s="17">
        <f>VLOOKUP(D139, '[1]0.Ref'!$AZ$1:$BG$9, MATCH(F139, '[1]0.Ref'!$AZ$1:$BG$1, 0), FALSE)</f>
        <v>34</v>
      </c>
      <c r="I139" s="17">
        <v>18930</v>
      </c>
      <c r="J139" s="34">
        <v>37860</v>
      </c>
      <c r="K139" s="17">
        <v>871</v>
      </c>
      <c r="L139" s="14">
        <f t="shared" si="2"/>
        <v>23.005810882197569</v>
      </c>
    </row>
    <row r="140" spans="1:12" x14ac:dyDescent="0.2">
      <c r="A140" t="s">
        <v>378</v>
      </c>
      <c r="B140" t="s">
        <v>379</v>
      </c>
      <c r="C140">
        <v>2020</v>
      </c>
      <c r="D140" s="17" t="s">
        <v>684</v>
      </c>
      <c r="E140" s="17" t="s">
        <v>668</v>
      </c>
      <c r="F140" s="17" t="s">
        <v>634</v>
      </c>
      <c r="G140" s="17" t="s">
        <v>682</v>
      </c>
      <c r="H140" s="17">
        <f>VLOOKUP(D140, '[1]0.Ref'!$AZ$1:$BG$9, MATCH(F140, '[1]0.Ref'!$AZ$1:$BG$1, 0), FALSE)</f>
        <v>35</v>
      </c>
      <c r="I140" s="17">
        <v>27989</v>
      </c>
      <c r="J140" s="34">
        <v>55978</v>
      </c>
      <c r="K140" s="17">
        <v>1710</v>
      </c>
      <c r="L140" s="14">
        <f t="shared" si="2"/>
        <v>30.547715173818286</v>
      </c>
    </row>
    <row r="141" spans="1:12" x14ac:dyDescent="0.2">
      <c r="A141" t="s">
        <v>394</v>
      </c>
      <c r="B141" t="s">
        <v>395</v>
      </c>
      <c r="C141">
        <v>2001</v>
      </c>
      <c r="D141" s="17" t="s">
        <v>684</v>
      </c>
      <c r="E141" s="17" t="s">
        <v>668</v>
      </c>
      <c r="F141" s="17" t="s">
        <v>634</v>
      </c>
      <c r="G141" s="17" t="s">
        <v>668</v>
      </c>
      <c r="H141" s="17">
        <f>VLOOKUP(D141, '[1]0.Ref'!$AZ$1:$BG$9, MATCH(F141, '[1]0.Ref'!$AZ$1:$BG$1, 0), FALSE)</f>
        <v>35</v>
      </c>
      <c r="I141" s="17">
        <v>897</v>
      </c>
      <c r="J141" s="34">
        <v>897</v>
      </c>
      <c r="K141" s="17">
        <v>12</v>
      </c>
      <c r="L141" s="14">
        <f t="shared" si="2"/>
        <v>13.377926421404682</v>
      </c>
    </row>
    <row r="142" spans="1:12" x14ac:dyDescent="0.2">
      <c r="A142" t="s">
        <v>394</v>
      </c>
      <c r="B142" t="s">
        <v>395</v>
      </c>
      <c r="C142">
        <v>2001</v>
      </c>
      <c r="D142" s="17" t="s">
        <v>684</v>
      </c>
      <c r="E142" s="17" t="s">
        <v>668</v>
      </c>
      <c r="F142" s="17" t="s">
        <v>676</v>
      </c>
      <c r="G142" s="17" t="s">
        <v>668</v>
      </c>
      <c r="H142" s="17">
        <f>VLOOKUP(D142, '[1]0.Ref'!$AZ$1:$BG$9, MATCH(F142, '[1]0.Ref'!$AZ$1:$BG$1, 0), FALSE)</f>
        <v>31</v>
      </c>
      <c r="I142" s="17">
        <v>148</v>
      </c>
      <c r="J142" s="34">
        <v>148</v>
      </c>
      <c r="K142" s="17">
        <v>3</v>
      </c>
      <c r="L142" s="34">
        <f t="shared" si="2"/>
        <v>20.27027027027027</v>
      </c>
    </row>
    <row r="143" spans="1:12" x14ac:dyDescent="0.2">
      <c r="A143" t="s">
        <v>394</v>
      </c>
      <c r="B143" t="s">
        <v>395</v>
      </c>
      <c r="C143">
        <v>2001</v>
      </c>
      <c r="D143" s="17" t="s">
        <v>684</v>
      </c>
      <c r="E143" s="17" t="s">
        <v>668</v>
      </c>
      <c r="F143" s="17" t="s">
        <v>673</v>
      </c>
      <c r="G143" s="17" t="s">
        <v>668</v>
      </c>
      <c r="H143" s="17">
        <f>VLOOKUP(D143, '[1]0.Ref'!$AZ$1:$BG$9, MATCH(F143, '[1]0.Ref'!$AZ$1:$BG$1, 0), FALSE)</f>
        <v>34</v>
      </c>
      <c r="I143" s="17">
        <v>749</v>
      </c>
      <c r="J143" s="34">
        <v>749</v>
      </c>
      <c r="K143" s="17">
        <v>9</v>
      </c>
      <c r="L143" s="34">
        <f t="shared" si="2"/>
        <v>12.016021361815755</v>
      </c>
    </row>
    <row r="144" spans="1:12" x14ac:dyDescent="0.2">
      <c r="A144" s="19" t="s">
        <v>522</v>
      </c>
      <c r="B144" s="19" t="s">
        <v>523</v>
      </c>
      <c r="C144" s="19" t="s">
        <v>524</v>
      </c>
      <c r="D144" s="17" t="s">
        <v>679</v>
      </c>
      <c r="E144" s="17" t="s">
        <v>668</v>
      </c>
      <c r="F144" s="17" t="s">
        <v>676</v>
      </c>
      <c r="G144" s="17" t="s">
        <v>668</v>
      </c>
      <c r="H144" s="17">
        <f>VLOOKUP(D144, '[1]0.Ref'!$AZ$1:$BG$9, MATCH(F144, '[1]0.Ref'!$AZ$1:$BG$1, 0), FALSE)</f>
        <v>3</v>
      </c>
      <c r="I144">
        <f>389/2</f>
        <v>194.5</v>
      </c>
      <c r="J144">
        <f>I144*7</f>
        <v>1361.5</v>
      </c>
      <c r="K144" s="17">
        <v>85</v>
      </c>
      <c r="L144" s="34">
        <f t="shared" si="2"/>
        <v>62.431142122658827</v>
      </c>
    </row>
    <row r="145" spans="1:12" x14ac:dyDescent="0.2">
      <c r="A145" s="19" t="s">
        <v>522</v>
      </c>
      <c r="B145" s="19" t="s">
        <v>523</v>
      </c>
      <c r="C145" s="19" t="s">
        <v>524</v>
      </c>
      <c r="D145" s="17" t="s">
        <v>686</v>
      </c>
      <c r="E145" s="17" t="s">
        <v>668</v>
      </c>
      <c r="F145" s="17" t="s">
        <v>676</v>
      </c>
      <c r="G145" s="17" t="s">
        <v>668</v>
      </c>
      <c r="H145" s="17">
        <f>VLOOKUP(D145, '[1]0.Ref'!$AZ$1:$BG$9, MATCH(F145, '[1]0.Ref'!$AZ$1:$BG$1, 0), FALSE)</f>
        <v>10</v>
      </c>
      <c r="I145">
        <f>389/2</f>
        <v>194.5</v>
      </c>
      <c r="J145">
        <f t="shared" ref="J145:J151" si="3">I145*7</f>
        <v>1361.5</v>
      </c>
      <c r="K145" s="17">
        <v>55</v>
      </c>
      <c r="L145" s="34">
        <f t="shared" si="2"/>
        <v>40.396621373485125</v>
      </c>
    </row>
    <row r="146" spans="1:12" x14ac:dyDescent="0.2">
      <c r="A146" s="19" t="s">
        <v>522</v>
      </c>
      <c r="B146" s="19" t="s">
        <v>523</v>
      </c>
      <c r="C146" s="19" t="s">
        <v>524</v>
      </c>
      <c r="D146" s="17" t="s">
        <v>687</v>
      </c>
      <c r="E146" s="17" t="s">
        <v>668</v>
      </c>
      <c r="F146" s="17" t="s">
        <v>676</v>
      </c>
      <c r="G146" s="17" t="s">
        <v>668</v>
      </c>
      <c r="H146" s="17">
        <f>VLOOKUP(D146, '[1]0.Ref'!$AZ$1:$BG$9, MATCH(F146, '[1]0.Ref'!$AZ$1:$BG$1, 0), FALSE)</f>
        <v>24</v>
      </c>
      <c r="I146" s="17">
        <v>389</v>
      </c>
      <c r="J146">
        <f t="shared" si="3"/>
        <v>2723</v>
      </c>
      <c r="K146" s="17">
        <v>85</v>
      </c>
      <c r="L146" s="34">
        <f t="shared" si="2"/>
        <v>31.215571061329413</v>
      </c>
    </row>
    <row r="147" spans="1:12" x14ac:dyDescent="0.2">
      <c r="A147" s="19" t="s">
        <v>522</v>
      </c>
      <c r="B147" s="19" t="s">
        <v>523</v>
      </c>
      <c r="C147" s="19" t="s">
        <v>524</v>
      </c>
      <c r="D147" s="17" t="s">
        <v>688</v>
      </c>
      <c r="E147" s="17" t="s">
        <v>668</v>
      </c>
      <c r="F147" s="17" t="s">
        <v>676</v>
      </c>
      <c r="G147" s="17" t="s">
        <v>668</v>
      </c>
      <c r="H147" s="17">
        <f>VLOOKUP(D147, '[1]0.Ref'!$AZ$1:$BG$9, MATCH(F147, '[1]0.Ref'!$AZ$1:$BG$1, 0), FALSE)</f>
        <v>38</v>
      </c>
      <c r="I147">
        <f>389*3</f>
        <v>1167</v>
      </c>
      <c r="J147">
        <f t="shared" si="3"/>
        <v>8169</v>
      </c>
      <c r="K147" s="17">
        <v>117</v>
      </c>
      <c r="L147" s="34">
        <f t="shared" si="2"/>
        <v>14.322438486962909</v>
      </c>
    </row>
    <row r="148" spans="1:12" x14ac:dyDescent="0.2">
      <c r="A148" s="19" t="s">
        <v>522</v>
      </c>
      <c r="B148" s="19" t="s">
        <v>523</v>
      </c>
      <c r="C148" s="19" t="s">
        <v>524</v>
      </c>
      <c r="D148" s="17" t="s">
        <v>679</v>
      </c>
      <c r="E148" s="17" t="s">
        <v>668</v>
      </c>
      <c r="F148" s="17" t="s">
        <v>673</v>
      </c>
      <c r="G148" s="17" t="s">
        <v>668</v>
      </c>
      <c r="H148" s="17">
        <f>VLOOKUP(D148, '[1]0.Ref'!$AZ$1:$BG$9, MATCH(F148, '[1]0.Ref'!$AZ$1:$BG$1, 0), FALSE)</f>
        <v>6</v>
      </c>
      <c r="I148">
        <f>1642/2</f>
        <v>821</v>
      </c>
      <c r="J148">
        <f t="shared" si="3"/>
        <v>5747</v>
      </c>
      <c r="K148" s="17">
        <v>492</v>
      </c>
      <c r="L148" s="34">
        <f t="shared" si="2"/>
        <v>85.609883417435185</v>
      </c>
    </row>
    <row r="149" spans="1:12" x14ac:dyDescent="0.2">
      <c r="A149" s="19" t="s">
        <v>522</v>
      </c>
      <c r="B149" s="19" t="s">
        <v>523</v>
      </c>
      <c r="C149" s="19" t="s">
        <v>524</v>
      </c>
      <c r="D149" s="17" t="s">
        <v>686</v>
      </c>
      <c r="E149" s="17" t="s">
        <v>668</v>
      </c>
      <c r="F149" s="17" t="s">
        <v>673</v>
      </c>
      <c r="G149" s="17" t="s">
        <v>668</v>
      </c>
      <c r="H149" s="17">
        <f>VLOOKUP(D149, '[1]0.Ref'!$AZ$1:$BG$9, MATCH(F149, '[1]0.Ref'!$AZ$1:$BG$1, 0), FALSE)</f>
        <v>13</v>
      </c>
      <c r="I149">
        <f>1642/2</f>
        <v>821</v>
      </c>
      <c r="J149">
        <f t="shared" si="3"/>
        <v>5747</v>
      </c>
      <c r="K149" s="17">
        <v>156</v>
      </c>
      <c r="L149" s="34">
        <f t="shared" si="2"/>
        <v>27.144597181137986</v>
      </c>
    </row>
    <row r="150" spans="1:12" x14ac:dyDescent="0.2">
      <c r="A150" s="19" t="s">
        <v>522</v>
      </c>
      <c r="B150" s="19" t="s">
        <v>523</v>
      </c>
      <c r="C150" s="19" t="s">
        <v>524</v>
      </c>
      <c r="D150" s="17" t="s">
        <v>687</v>
      </c>
      <c r="E150" s="17" t="s">
        <v>668</v>
      </c>
      <c r="F150" s="17" t="s">
        <v>673</v>
      </c>
      <c r="G150" s="17" t="s">
        <v>668</v>
      </c>
      <c r="H150" s="17">
        <f>VLOOKUP(D150, '[1]0.Ref'!$AZ$1:$BG$9, MATCH(F150, '[1]0.Ref'!$AZ$1:$BG$1, 0), FALSE)</f>
        <v>27</v>
      </c>
      <c r="I150">
        <f>1642</f>
        <v>1642</v>
      </c>
      <c r="J150">
        <f t="shared" si="3"/>
        <v>11494</v>
      </c>
      <c r="K150" s="17">
        <v>133</v>
      </c>
      <c r="L150" s="34">
        <f t="shared" si="2"/>
        <v>11.571254567600487</v>
      </c>
    </row>
    <row r="151" spans="1:12" x14ac:dyDescent="0.2">
      <c r="A151" s="19" t="s">
        <v>522</v>
      </c>
      <c r="B151" s="19" t="s">
        <v>523</v>
      </c>
      <c r="C151" s="19" t="s">
        <v>524</v>
      </c>
      <c r="D151" s="17" t="s">
        <v>688</v>
      </c>
      <c r="E151" s="17" t="s">
        <v>668</v>
      </c>
      <c r="F151" s="17" t="s">
        <v>673</v>
      </c>
      <c r="G151" s="17" t="s">
        <v>668</v>
      </c>
      <c r="H151" s="17">
        <f>VLOOKUP(D151, '[1]0.Ref'!$AZ$1:$BG$9, MATCH(F151, '[1]0.Ref'!$AZ$1:$BG$1, 0), FALSE)</f>
        <v>41</v>
      </c>
      <c r="I151">
        <f>1642*3</f>
        <v>4926</v>
      </c>
      <c r="J151">
        <f t="shared" si="3"/>
        <v>34482</v>
      </c>
      <c r="K151" s="17">
        <v>123</v>
      </c>
      <c r="L151" s="34">
        <f t="shared" si="2"/>
        <v>3.5670784757264662</v>
      </c>
    </row>
    <row r="152" spans="1:12" x14ac:dyDescent="0.2">
      <c r="A152" s="19" t="s">
        <v>522</v>
      </c>
      <c r="B152" s="19" t="s">
        <v>523</v>
      </c>
      <c r="C152" s="19" t="s">
        <v>524</v>
      </c>
      <c r="D152" s="17" t="s">
        <v>667</v>
      </c>
      <c r="E152" s="17" t="s">
        <v>668</v>
      </c>
      <c r="F152" s="17" t="s">
        <v>676</v>
      </c>
      <c r="G152" s="17" t="s">
        <v>668</v>
      </c>
      <c r="H152" s="17">
        <f>VLOOKUP(D152, '[1]0.Ref'!$AZ$1:$BG$9, MATCH(F152, '[1]0.Ref'!$AZ$1:$BG$1, 0), FALSE)</f>
        <v>17</v>
      </c>
      <c r="I152">
        <f>I144+I145</f>
        <v>389</v>
      </c>
      <c r="J152">
        <f t="shared" ref="J152:K152" si="4">J144+J145</f>
        <v>2723</v>
      </c>
      <c r="K152">
        <f t="shared" si="4"/>
        <v>140</v>
      </c>
      <c r="L152" s="34">
        <f t="shared" ref="L152:L215" si="5">K152/J152*1000</f>
        <v>51.413881748071979</v>
      </c>
    </row>
    <row r="153" spans="1:12" x14ac:dyDescent="0.2">
      <c r="A153" s="19" t="s">
        <v>522</v>
      </c>
      <c r="B153" s="19" t="s">
        <v>523</v>
      </c>
      <c r="C153" s="19" t="s">
        <v>524</v>
      </c>
      <c r="D153" s="17" t="s">
        <v>684</v>
      </c>
      <c r="E153" s="17" t="s">
        <v>668</v>
      </c>
      <c r="F153" s="17" t="s">
        <v>676</v>
      </c>
      <c r="G153" s="17" t="s">
        <v>668</v>
      </c>
      <c r="H153" s="17">
        <f>VLOOKUP(D153, '[1]0.Ref'!$AZ$1:$BG$9, MATCH(F153, '[1]0.Ref'!$AZ$1:$BG$1, 0), FALSE)</f>
        <v>31</v>
      </c>
      <c r="I153">
        <f>I144+I145+I146</f>
        <v>778</v>
      </c>
      <c r="J153">
        <f t="shared" ref="J153:K153" si="6">J144+J145+J146</f>
        <v>5446</v>
      </c>
      <c r="K153">
        <f t="shared" si="6"/>
        <v>225</v>
      </c>
      <c r="L153" s="34">
        <f t="shared" si="5"/>
        <v>41.3147264047007</v>
      </c>
    </row>
    <row r="154" spans="1:12" x14ac:dyDescent="0.2">
      <c r="A154" s="19" t="s">
        <v>522</v>
      </c>
      <c r="B154" s="19" t="s">
        <v>523</v>
      </c>
      <c r="C154" s="19" t="s">
        <v>524</v>
      </c>
      <c r="D154" s="17" t="s">
        <v>690</v>
      </c>
      <c r="E154" s="17" t="s">
        <v>668</v>
      </c>
      <c r="F154" s="17" t="s">
        <v>676</v>
      </c>
      <c r="G154" s="17" t="s">
        <v>668</v>
      </c>
      <c r="H154" s="17">
        <f>VLOOKUP(D154, '[1]0.Ref'!$AZ$1:$BG$9, MATCH(F154, '[1]0.Ref'!$AZ$1:$BG$1, 0), FALSE)</f>
        <v>45</v>
      </c>
      <c r="I154">
        <f>I146+I147</f>
        <v>1556</v>
      </c>
      <c r="J154">
        <f t="shared" ref="J154:K154" si="7">J146+J147</f>
        <v>10892</v>
      </c>
      <c r="K154">
        <f t="shared" si="7"/>
        <v>202</v>
      </c>
      <c r="L154" s="34">
        <f t="shared" si="5"/>
        <v>18.545721630554535</v>
      </c>
    </row>
    <row r="155" spans="1:12" x14ac:dyDescent="0.2">
      <c r="A155" s="19" t="s">
        <v>522</v>
      </c>
      <c r="B155" s="19" t="s">
        <v>523</v>
      </c>
      <c r="C155" s="19" t="s">
        <v>524</v>
      </c>
      <c r="D155" s="17" t="s">
        <v>691</v>
      </c>
      <c r="E155" s="17" t="s">
        <v>668</v>
      </c>
      <c r="F155" s="17" t="s">
        <v>676</v>
      </c>
      <c r="G155" s="17" t="s">
        <v>668</v>
      </c>
      <c r="H155" s="17">
        <f>VLOOKUP(D155, '[1]0.Ref'!$AZ$1:$BG$9, MATCH(F155, '[1]0.Ref'!$AZ$1:$BG$1, 0), FALSE)</f>
        <v>52</v>
      </c>
      <c r="I155">
        <f>I144+I145+I146+I147</f>
        <v>1945</v>
      </c>
      <c r="J155">
        <f t="shared" ref="J155:K155" si="8">J144+J145+J146+J147</f>
        <v>13615</v>
      </c>
      <c r="K155">
        <f t="shared" si="8"/>
        <v>342</v>
      </c>
      <c r="L155" s="34">
        <f t="shared" si="5"/>
        <v>25.119353654058024</v>
      </c>
    </row>
    <row r="156" spans="1:12" x14ac:dyDescent="0.2">
      <c r="A156" s="19" t="s">
        <v>522</v>
      </c>
      <c r="B156" s="19" t="s">
        <v>523</v>
      </c>
      <c r="C156" s="19" t="s">
        <v>524</v>
      </c>
      <c r="D156" s="17" t="s">
        <v>667</v>
      </c>
      <c r="E156" s="17" t="s">
        <v>668</v>
      </c>
      <c r="F156" s="17" t="s">
        <v>673</v>
      </c>
      <c r="G156" s="17" t="s">
        <v>668</v>
      </c>
      <c r="H156" s="17">
        <f>VLOOKUP(D156, '[1]0.Ref'!$AZ$1:$BG$9, MATCH(F156, '[1]0.Ref'!$AZ$1:$BG$1, 0), FALSE)</f>
        <v>20</v>
      </c>
      <c r="I156">
        <f>I148+I149</f>
        <v>1642</v>
      </c>
      <c r="J156">
        <f t="shared" ref="J156:K156" si="9">J148+J149</f>
        <v>11494</v>
      </c>
      <c r="K156">
        <f t="shared" si="9"/>
        <v>648</v>
      </c>
      <c r="L156" s="34">
        <f t="shared" si="5"/>
        <v>56.377240299286584</v>
      </c>
    </row>
    <row r="157" spans="1:12" x14ac:dyDescent="0.2">
      <c r="A157" s="19" t="s">
        <v>522</v>
      </c>
      <c r="B157" s="19" t="s">
        <v>523</v>
      </c>
      <c r="C157" s="19" t="s">
        <v>524</v>
      </c>
      <c r="D157" s="17" t="s">
        <v>684</v>
      </c>
      <c r="E157" s="17" t="s">
        <v>668</v>
      </c>
      <c r="F157" s="17" t="s">
        <v>673</v>
      </c>
      <c r="G157" s="17" t="s">
        <v>668</v>
      </c>
      <c r="H157" s="17">
        <f>VLOOKUP(D157, '[1]0.Ref'!$AZ$1:$BG$9, MATCH(F157, '[1]0.Ref'!$AZ$1:$BG$1, 0), FALSE)</f>
        <v>34</v>
      </c>
      <c r="I157">
        <f>I148+I149+I150</f>
        <v>3284</v>
      </c>
      <c r="J157">
        <f t="shared" ref="J157:K157" si="10">J148+J149+J150</f>
        <v>22988</v>
      </c>
      <c r="K157">
        <f t="shared" si="10"/>
        <v>781</v>
      </c>
      <c r="L157" s="34">
        <f t="shared" si="5"/>
        <v>33.974247433443537</v>
      </c>
    </row>
    <row r="158" spans="1:12" x14ac:dyDescent="0.2">
      <c r="A158" s="19" t="s">
        <v>522</v>
      </c>
      <c r="B158" s="19" t="s">
        <v>523</v>
      </c>
      <c r="C158" s="19" t="s">
        <v>524</v>
      </c>
      <c r="D158" s="17" t="s">
        <v>690</v>
      </c>
      <c r="E158" s="17" t="s">
        <v>668</v>
      </c>
      <c r="F158" s="17" t="s">
        <v>673</v>
      </c>
      <c r="G158" s="17" t="s">
        <v>668</v>
      </c>
      <c r="H158" s="17">
        <f>VLOOKUP(D158, '[1]0.Ref'!$AZ$1:$BG$9, MATCH(F158, '[1]0.Ref'!$AZ$1:$BG$1, 0), FALSE)</f>
        <v>48</v>
      </c>
      <c r="I158">
        <f>I150+I151</f>
        <v>6568</v>
      </c>
      <c r="J158">
        <f t="shared" ref="J158:K158" si="11">J150+J151</f>
        <v>45976</v>
      </c>
      <c r="K158">
        <f t="shared" si="11"/>
        <v>256</v>
      </c>
      <c r="L158" s="34">
        <f t="shared" si="5"/>
        <v>5.5681224986949713</v>
      </c>
    </row>
    <row r="159" spans="1:12" x14ac:dyDescent="0.2">
      <c r="A159" s="19" t="s">
        <v>522</v>
      </c>
      <c r="B159" s="19" t="s">
        <v>523</v>
      </c>
      <c r="C159" s="19" t="s">
        <v>524</v>
      </c>
      <c r="D159" s="17" t="s">
        <v>691</v>
      </c>
      <c r="E159" s="17" t="s">
        <v>668</v>
      </c>
      <c r="F159" s="17" t="s">
        <v>673</v>
      </c>
      <c r="G159" s="17" t="s">
        <v>668</v>
      </c>
      <c r="H159" s="17">
        <f>VLOOKUP(D159, '[1]0.Ref'!$AZ$1:$BG$9, MATCH(F159, '[1]0.Ref'!$AZ$1:$BG$1, 0), FALSE)</f>
        <v>55</v>
      </c>
      <c r="I159">
        <f>I148+I149+I150+I151</f>
        <v>8210</v>
      </c>
      <c r="J159">
        <f t="shared" ref="J159:K159" si="12">J148+J149+J150+J151</f>
        <v>57470</v>
      </c>
      <c r="K159">
        <f t="shared" si="12"/>
        <v>904</v>
      </c>
      <c r="L159" s="34">
        <f t="shared" si="5"/>
        <v>15.729946058813292</v>
      </c>
    </row>
    <row r="160" spans="1:12" x14ac:dyDescent="0.2">
      <c r="A160" s="19" t="s">
        <v>522</v>
      </c>
      <c r="B160" s="19" t="s">
        <v>523</v>
      </c>
      <c r="C160" s="19" t="s">
        <v>524</v>
      </c>
      <c r="D160" s="17" t="s">
        <v>679</v>
      </c>
      <c r="E160" s="17" t="s">
        <v>668</v>
      </c>
      <c r="F160" s="17" t="s">
        <v>634</v>
      </c>
      <c r="G160" s="17" t="s">
        <v>668</v>
      </c>
      <c r="H160" s="17">
        <f>VLOOKUP(D160, '[1]0.Ref'!$AZ$1:$BG$9, MATCH(F160, '[1]0.Ref'!$AZ$1:$BG$1, 0), FALSE)</f>
        <v>7</v>
      </c>
      <c r="I160">
        <f>I148+I144</f>
        <v>1015.5</v>
      </c>
      <c r="J160">
        <f t="shared" ref="J160:K161" si="13">J148+J144</f>
        <v>7108.5</v>
      </c>
      <c r="K160">
        <f t="shared" si="13"/>
        <v>577</v>
      </c>
      <c r="L160" s="34">
        <f t="shared" si="5"/>
        <v>81.170429767180138</v>
      </c>
    </row>
    <row r="161" spans="1:12" x14ac:dyDescent="0.2">
      <c r="A161" s="19" t="s">
        <v>522</v>
      </c>
      <c r="B161" s="19" t="s">
        <v>523</v>
      </c>
      <c r="C161" s="19" t="s">
        <v>524</v>
      </c>
      <c r="D161" s="17" t="s">
        <v>686</v>
      </c>
      <c r="E161" s="17" t="s">
        <v>668</v>
      </c>
      <c r="F161" s="17" t="s">
        <v>634</v>
      </c>
      <c r="G161" s="17" t="s">
        <v>668</v>
      </c>
      <c r="H161" s="17">
        <f>VLOOKUP(D161, '[1]0.Ref'!$AZ$1:$BG$9, MATCH(F161, '[1]0.Ref'!$AZ$1:$BG$1, 0), FALSE)</f>
        <v>14</v>
      </c>
      <c r="I161">
        <f>I149+I145</f>
        <v>1015.5</v>
      </c>
      <c r="J161">
        <f t="shared" si="13"/>
        <v>7108.5</v>
      </c>
      <c r="K161">
        <f t="shared" si="13"/>
        <v>211</v>
      </c>
      <c r="L161" s="34">
        <f t="shared" si="5"/>
        <v>29.682774143630866</v>
      </c>
    </row>
    <row r="162" spans="1:12" x14ac:dyDescent="0.2">
      <c r="A162" s="19" t="s">
        <v>522</v>
      </c>
      <c r="B162" s="19" t="s">
        <v>523</v>
      </c>
      <c r="C162" s="19" t="s">
        <v>524</v>
      </c>
      <c r="D162" s="17" t="s">
        <v>687</v>
      </c>
      <c r="E162" s="17" t="s">
        <v>668</v>
      </c>
      <c r="F162" s="17" t="s">
        <v>634</v>
      </c>
      <c r="G162" s="17" t="s">
        <v>668</v>
      </c>
      <c r="H162" s="17">
        <f>VLOOKUP(D162, '[1]0.Ref'!$AZ$1:$BG$9, MATCH(F162, '[1]0.Ref'!$AZ$1:$BG$1, 0), FALSE)</f>
        <v>28</v>
      </c>
      <c r="I162">
        <f t="shared" ref="I162:K163" si="14">I150+I146</f>
        <v>2031</v>
      </c>
      <c r="J162">
        <f t="shared" si="14"/>
        <v>14217</v>
      </c>
      <c r="K162">
        <f t="shared" si="14"/>
        <v>218</v>
      </c>
      <c r="L162" s="34">
        <f t="shared" si="5"/>
        <v>15.333755363297461</v>
      </c>
    </row>
    <row r="163" spans="1:12" x14ac:dyDescent="0.2">
      <c r="A163" s="19" t="s">
        <v>522</v>
      </c>
      <c r="B163" s="19" t="s">
        <v>523</v>
      </c>
      <c r="C163" s="19" t="s">
        <v>524</v>
      </c>
      <c r="D163" s="17" t="s">
        <v>688</v>
      </c>
      <c r="E163" s="17" t="s">
        <v>668</v>
      </c>
      <c r="F163" s="17" t="s">
        <v>634</v>
      </c>
      <c r="G163" s="17" t="s">
        <v>668</v>
      </c>
      <c r="H163" s="17">
        <f>VLOOKUP(D163, '[1]0.Ref'!$AZ$1:$BG$9, MATCH(F163, '[1]0.Ref'!$AZ$1:$BG$1, 0), FALSE)</f>
        <v>42</v>
      </c>
      <c r="I163">
        <f>I151+I147</f>
        <v>6093</v>
      </c>
      <c r="J163">
        <f t="shared" si="14"/>
        <v>42651</v>
      </c>
      <c r="K163">
        <f t="shared" si="14"/>
        <v>240</v>
      </c>
      <c r="L163" s="34">
        <f t="shared" si="5"/>
        <v>5.6270661883660402</v>
      </c>
    </row>
    <row r="164" spans="1:12" x14ac:dyDescent="0.2">
      <c r="A164" s="19" t="s">
        <v>522</v>
      </c>
      <c r="B164" s="19" t="s">
        <v>523</v>
      </c>
      <c r="C164" s="19" t="s">
        <v>524</v>
      </c>
      <c r="D164" s="17" t="s">
        <v>667</v>
      </c>
      <c r="E164" s="17" t="s">
        <v>668</v>
      </c>
      <c r="F164" s="17" t="s">
        <v>634</v>
      </c>
      <c r="G164" s="17" t="s">
        <v>668</v>
      </c>
      <c r="H164" s="17">
        <f>VLOOKUP(D164, '[1]0.Ref'!$AZ$1:$BG$9, MATCH(F164, '[1]0.Ref'!$AZ$1:$BG$1, 0), FALSE)</f>
        <v>21</v>
      </c>
      <c r="I164">
        <f>I152+I156</f>
        <v>2031</v>
      </c>
      <c r="J164">
        <f t="shared" ref="J164:K164" si="15">J152+J156</f>
        <v>14217</v>
      </c>
      <c r="K164">
        <f t="shared" si="15"/>
        <v>788</v>
      </c>
      <c r="L164" s="34">
        <f t="shared" si="5"/>
        <v>55.426601955405502</v>
      </c>
    </row>
    <row r="165" spans="1:12" x14ac:dyDescent="0.2">
      <c r="A165" s="19" t="s">
        <v>522</v>
      </c>
      <c r="B165" s="19" t="s">
        <v>523</v>
      </c>
      <c r="C165" s="19" t="s">
        <v>524</v>
      </c>
      <c r="D165" s="17" t="s">
        <v>684</v>
      </c>
      <c r="E165" s="17" t="s">
        <v>668</v>
      </c>
      <c r="F165" s="17" t="s">
        <v>634</v>
      </c>
      <c r="G165" s="17" t="s">
        <v>668</v>
      </c>
      <c r="H165" s="17">
        <f>VLOOKUP(D165, '[1]0.Ref'!$AZ$1:$BG$9, MATCH(F165, '[1]0.Ref'!$AZ$1:$BG$1, 0), FALSE)</f>
        <v>35</v>
      </c>
      <c r="I165">
        <f t="shared" ref="I165:K167" si="16">I153+I157</f>
        <v>4062</v>
      </c>
      <c r="J165">
        <f t="shared" si="16"/>
        <v>28434</v>
      </c>
      <c r="K165">
        <f t="shared" si="16"/>
        <v>1006</v>
      </c>
      <c r="L165" s="34">
        <f t="shared" si="5"/>
        <v>35.380178659351479</v>
      </c>
    </row>
    <row r="166" spans="1:12" x14ac:dyDescent="0.2">
      <c r="A166" s="19" t="s">
        <v>522</v>
      </c>
      <c r="B166" s="19" t="s">
        <v>523</v>
      </c>
      <c r="C166" s="19" t="s">
        <v>524</v>
      </c>
      <c r="D166" s="17" t="s">
        <v>690</v>
      </c>
      <c r="E166" s="17" t="s">
        <v>668</v>
      </c>
      <c r="F166" s="17" t="s">
        <v>634</v>
      </c>
      <c r="G166" s="17" t="s">
        <v>668</v>
      </c>
      <c r="H166" s="17">
        <f>VLOOKUP(D166, '[1]0.Ref'!$AZ$1:$BG$9, MATCH(F166, '[1]0.Ref'!$AZ$1:$BG$1, 0), FALSE)</f>
        <v>49</v>
      </c>
      <c r="I166">
        <f t="shared" si="16"/>
        <v>8124</v>
      </c>
      <c r="J166">
        <f t="shared" si="16"/>
        <v>56868</v>
      </c>
      <c r="K166">
        <f t="shared" si="16"/>
        <v>458</v>
      </c>
      <c r="L166" s="34">
        <f t="shared" si="5"/>
        <v>8.0537384820988951</v>
      </c>
    </row>
    <row r="167" spans="1:12" x14ac:dyDescent="0.2">
      <c r="A167" s="19" t="s">
        <v>522</v>
      </c>
      <c r="B167" s="19" t="s">
        <v>523</v>
      </c>
      <c r="C167" s="19" t="s">
        <v>524</v>
      </c>
      <c r="D167" s="17" t="s">
        <v>691</v>
      </c>
      <c r="E167" s="17" t="s">
        <v>668</v>
      </c>
      <c r="F167" s="17" t="s">
        <v>634</v>
      </c>
      <c r="G167" s="17" t="s">
        <v>668</v>
      </c>
      <c r="H167" s="17">
        <f>VLOOKUP(D167, '[1]0.Ref'!$AZ$1:$BG$9, MATCH(F167, '[1]0.Ref'!$AZ$1:$BG$1, 0), FALSE)</f>
        <v>56</v>
      </c>
      <c r="I167">
        <f t="shared" si="16"/>
        <v>10155</v>
      </c>
      <c r="J167">
        <f t="shared" si="16"/>
        <v>71085</v>
      </c>
      <c r="K167">
        <f t="shared" si="16"/>
        <v>1246</v>
      </c>
      <c r="L167" s="34">
        <f t="shared" si="5"/>
        <v>17.528311176760216</v>
      </c>
    </row>
    <row r="168" spans="1:12" x14ac:dyDescent="0.2">
      <c r="A168" t="s">
        <v>540</v>
      </c>
      <c r="B168" t="s">
        <v>541</v>
      </c>
      <c r="C168" t="s">
        <v>524</v>
      </c>
      <c r="D168" s="17" t="s">
        <v>679</v>
      </c>
      <c r="E168" s="19" t="s">
        <v>668</v>
      </c>
      <c r="F168" t="s">
        <v>685</v>
      </c>
      <c r="G168" s="19" t="s">
        <v>668</v>
      </c>
      <c r="H168" s="17">
        <f>VLOOKUP(D168, '[1]0.Ref'!$AZ$1:$BG$9, MATCH(F168, '[1]0.Ref'!$AZ$1:$BG$1, 0), FALSE)</f>
        <v>1</v>
      </c>
      <c r="I168" t="s">
        <v>76</v>
      </c>
      <c r="J168">
        <v>4</v>
      </c>
      <c r="K168">
        <v>0</v>
      </c>
      <c r="L168" s="34">
        <f t="shared" si="5"/>
        <v>0</v>
      </c>
    </row>
    <row r="169" spans="1:12" x14ac:dyDescent="0.2">
      <c r="A169" t="s">
        <v>540</v>
      </c>
      <c r="B169" t="s">
        <v>541</v>
      </c>
      <c r="C169" t="s">
        <v>524</v>
      </c>
      <c r="D169" s="17" t="s">
        <v>686</v>
      </c>
      <c r="E169" s="19" t="s">
        <v>668</v>
      </c>
      <c r="F169" t="s">
        <v>685</v>
      </c>
      <c r="G169" s="19" t="s">
        <v>668</v>
      </c>
      <c r="H169" s="17">
        <f>VLOOKUP(D169, '[1]0.Ref'!$AZ$1:$BG$9, MATCH(F169, '[1]0.Ref'!$AZ$1:$BG$1, 0), FALSE)</f>
        <v>8</v>
      </c>
      <c r="I169" t="s">
        <v>76</v>
      </c>
      <c r="J169">
        <v>4</v>
      </c>
      <c r="K169">
        <v>1</v>
      </c>
      <c r="L169" s="34">
        <f t="shared" si="5"/>
        <v>250</v>
      </c>
    </row>
    <row r="170" spans="1:12" x14ac:dyDescent="0.2">
      <c r="A170" t="s">
        <v>540</v>
      </c>
      <c r="B170" t="s">
        <v>541</v>
      </c>
      <c r="C170" t="s">
        <v>524</v>
      </c>
      <c r="D170" s="17" t="s">
        <v>687</v>
      </c>
      <c r="E170" s="19" t="s">
        <v>668</v>
      </c>
      <c r="F170" t="s">
        <v>685</v>
      </c>
      <c r="G170" s="19" t="s">
        <v>668</v>
      </c>
      <c r="H170" s="17">
        <f>VLOOKUP(D170, '[1]0.Ref'!$AZ$1:$BG$9, MATCH(F170, '[1]0.Ref'!$AZ$1:$BG$1, 0), FALSE)</f>
        <v>22</v>
      </c>
      <c r="I170" t="s">
        <v>76</v>
      </c>
      <c r="J170">
        <v>8</v>
      </c>
      <c r="K170">
        <v>0</v>
      </c>
      <c r="L170" s="34">
        <f t="shared" si="5"/>
        <v>0</v>
      </c>
    </row>
    <row r="171" spans="1:12" x14ac:dyDescent="0.2">
      <c r="A171" t="s">
        <v>540</v>
      </c>
      <c r="B171" t="s">
        <v>541</v>
      </c>
      <c r="C171" t="s">
        <v>524</v>
      </c>
      <c r="D171" s="17" t="s">
        <v>679</v>
      </c>
      <c r="E171" s="19" t="s">
        <v>668</v>
      </c>
      <c r="F171" t="s">
        <v>689</v>
      </c>
      <c r="G171" s="19" t="s">
        <v>668</v>
      </c>
      <c r="H171" s="17">
        <f>VLOOKUP(D171, '[1]0.Ref'!$AZ$1:$BG$9, MATCH(F171, '[1]0.Ref'!$AZ$1:$BG$1, 0), FALSE)</f>
        <v>2</v>
      </c>
      <c r="I171" t="s">
        <v>76</v>
      </c>
      <c r="J171">
        <v>13.5</v>
      </c>
      <c r="K171">
        <v>4</v>
      </c>
      <c r="L171" s="34">
        <f t="shared" si="5"/>
        <v>296.2962962962963</v>
      </c>
    </row>
    <row r="172" spans="1:12" x14ac:dyDescent="0.2">
      <c r="A172" t="s">
        <v>540</v>
      </c>
      <c r="B172" t="s">
        <v>541</v>
      </c>
      <c r="C172" t="s">
        <v>524</v>
      </c>
      <c r="D172" s="17" t="s">
        <v>686</v>
      </c>
      <c r="E172" s="19" t="s">
        <v>668</v>
      </c>
      <c r="F172" t="s">
        <v>689</v>
      </c>
      <c r="G172" s="19" t="s">
        <v>668</v>
      </c>
      <c r="H172" s="17">
        <f>VLOOKUP(D172, '[1]0.Ref'!$AZ$1:$BG$9, MATCH(F172, '[1]0.Ref'!$AZ$1:$BG$1, 0), FALSE)</f>
        <v>9</v>
      </c>
      <c r="I172" t="s">
        <v>76</v>
      </c>
      <c r="J172">
        <v>13.5</v>
      </c>
      <c r="K172">
        <v>0</v>
      </c>
      <c r="L172" s="34">
        <f t="shared" si="5"/>
        <v>0</v>
      </c>
    </row>
    <row r="173" spans="1:12" x14ac:dyDescent="0.2">
      <c r="A173" t="s">
        <v>540</v>
      </c>
      <c r="B173" t="s">
        <v>541</v>
      </c>
      <c r="C173" t="s">
        <v>524</v>
      </c>
      <c r="D173" s="17" t="s">
        <v>687</v>
      </c>
      <c r="E173" s="19" t="s">
        <v>668</v>
      </c>
      <c r="F173" t="s">
        <v>689</v>
      </c>
      <c r="G173" s="19" t="s">
        <v>668</v>
      </c>
      <c r="H173" s="17">
        <f>VLOOKUP(D173, '[1]0.Ref'!$AZ$1:$BG$9, MATCH(F173, '[1]0.Ref'!$AZ$1:$BG$1, 0), FALSE)</f>
        <v>23</v>
      </c>
      <c r="I173" t="s">
        <v>76</v>
      </c>
      <c r="J173">
        <v>27</v>
      </c>
      <c r="K173">
        <v>0</v>
      </c>
      <c r="L173" s="34">
        <f t="shared" si="5"/>
        <v>0</v>
      </c>
    </row>
    <row r="174" spans="1:12" x14ac:dyDescent="0.2">
      <c r="A174" t="s">
        <v>540</v>
      </c>
      <c r="B174" t="s">
        <v>541</v>
      </c>
      <c r="C174" t="s">
        <v>524</v>
      </c>
      <c r="D174" s="17" t="s">
        <v>679</v>
      </c>
      <c r="E174" s="19" t="s">
        <v>668</v>
      </c>
      <c r="F174" t="s">
        <v>669</v>
      </c>
      <c r="G174" s="19" t="s">
        <v>668</v>
      </c>
      <c r="H174" s="17">
        <f>VLOOKUP(D174, '[1]0.Ref'!$AZ$1:$BG$9, MATCH(F174, '[1]0.Ref'!$AZ$1:$BG$1, 0), FALSE)</f>
        <v>4</v>
      </c>
      <c r="I174" t="s">
        <v>76</v>
      </c>
      <c r="J174">
        <v>27</v>
      </c>
      <c r="K174">
        <v>0</v>
      </c>
      <c r="L174" s="34">
        <f t="shared" si="5"/>
        <v>0</v>
      </c>
    </row>
    <row r="175" spans="1:12" x14ac:dyDescent="0.2">
      <c r="A175" t="s">
        <v>540</v>
      </c>
      <c r="B175" t="s">
        <v>541</v>
      </c>
      <c r="C175" t="s">
        <v>524</v>
      </c>
      <c r="D175" s="17" t="s">
        <v>686</v>
      </c>
      <c r="E175" s="19" t="s">
        <v>668</v>
      </c>
      <c r="F175" t="s">
        <v>669</v>
      </c>
      <c r="G175" s="19" t="s">
        <v>668</v>
      </c>
      <c r="H175" s="17">
        <f>VLOOKUP(D175, '[1]0.Ref'!$AZ$1:$BG$9, MATCH(F175, '[1]0.Ref'!$AZ$1:$BG$1, 0), FALSE)</f>
        <v>11</v>
      </c>
      <c r="I175" t="s">
        <v>76</v>
      </c>
      <c r="J175">
        <v>27</v>
      </c>
      <c r="K175">
        <v>0</v>
      </c>
      <c r="L175" s="34">
        <f t="shared" si="5"/>
        <v>0</v>
      </c>
    </row>
    <row r="176" spans="1:12" x14ac:dyDescent="0.2">
      <c r="A176" t="s">
        <v>540</v>
      </c>
      <c r="B176" t="s">
        <v>541</v>
      </c>
      <c r="C176" t="s">
        <v>524</v>
      </c>
      <c r="D176" s="17" t="s">
        <v>687</v>
      </c>
      <c r="E176" s="19" t="s">
        <v>668</v>
      </c>
      <c r="F176" t="s">
        <v>669</v>
      </c>
      <c r="G176" s="19" t="s">
        <v>668</v>
      </c>
      <c r="H176" s="17">
        <f>VLOOKUP(D176, '[1]0.Ref'!$AZ$1:$BG$9, MATCH(F176, '[1]0.Ref'!$AZ$1:$BG$1, 0), FALSE)</f>
        <v>25</v>
      </c>
      <c r="I176" t="s">
        <v>76</v>
      </c>
      <c r="J176">
        <v>54</v>
      </c>
      <c r="K176">
        <v>1</v>
      </c>
      <c r="L176" s="34">
        <f t="shared" si="5"/>
        <v>18.518518518518519</v>
      </c>
    </row>
    <row r="177" spans="1:12" x14ac:dyDescent="0.2">
      <c r="A177" t="s">
        <v>540</v>
      </c>
      <c r="B177" t="s">
        <v>541</v>
      </c>
      <c r="C177" t="s">
        <v>524</v>
      </c>
      <c r="D177" s="17" t="s">
        <v>679</v>
      </c>
      <c r="E177" s="19" t="s">
        <v>668</v>
      </c>
      <c r="F177" t="s">
        <v>671</v>
      </c>
      <c r="G177" s="19" t="s">
        <v>668</v>
      </c>
      <c r="H177" s="17">
        <f>VLOOKUP(D177, '[1]0.Ref'!$AZ$1:$BG$9, MATCH(F177, '[1]0.Ref'!$AZ$1:$BG$1, 0), FALSE)</f>
        <v>5</v>
      </c>
      <c r="I177" t="s">
        <v>76</v>
      </c>
      <c r="J177">
        <v>51</v>
      </c>
      <c r="K177">
        <v>4</v>
      </c>
      <c r="L177" s="34">
        <f t="shared" si="5"/>
        <v>78.431372549019613</v>
      </c>
    </row>
    <row r="178" spans="1:12" x14ac:dyDescent="0.2">
      <c r="A178" t="s">
        <v>540</v>
      </c>
      <c r="B178" t="s">
        <v>541</v>
      </c>
      <c r="C178" t="s">
        <v>524</v>
      </c>
      <c r="D178" s="17" t="s">
        <v>686</v>
      </c>
      <c r="E178" s="19" t="s">
        <v>668</v>
      </c>
      <c r="F178" t="s">
        <v>671</v>
      </c>
      <c r="G178" s="19" t="s">
        <v>668</v>
      </c>
      <c r="H178" s="17">
        <f>VLOOKUP(D178, '[1]0.Ref'!$AZ$1:$BG$9, MATCH(F178, '[1]0.Ref'!$AZ$1:$BG$1, 0), FALSE)</f>
        <v>12</v>
      </c>
      <c r="I178" t="s">
        <v>76</v>
      </c>
      <c r="J178">
        <v>51</v>
      </c>
      <c r="K178">
        <v>2</v>
      </c>
      <c r="L178" s="34">
        <f t="shared" si="5"/>
        <v>39.215686274509807</v>
      </c>
    </row>
    <row r="179" spans="1:12" x14ac:dyDescent="0.2">
      <c r="A179" t="s">
        <v>540</v>
      </c>
      <c r="B179" t="s">
        <v>541</v>
      </c>
      <c r="C179" t="s">
        <v>524</v>
      </c>
      <c r="D179" s="17" t="s">
        <v>687</v>
      </c>
      <c r="E179" s="19" t="s">
        <v>668</v>
      </c>
      <c r="F179" t="s">
        <v>671</v>
      </c>
      <c r="G179" s="19" t="s">
        <v>668</v>
      </c>
      <c r="H179" s="17">
        <f>VLOOKUP(D179, '[1]0.Ref'!$AZ$1:$BG$9, MATCH(F179, '[1]0.Ref'!$AZ$1:$BG$1, 0), FALSE)</f>
        <v>26</v>
      </c>
      <c r="I179" t="s">
        <v>76</v>
      </c>
      <c r="J179">
        <v>102</v>
      </c>
      <c r="K179">
        <v>0</v>
      </c>
      <c r="L179" s="34">
        <f t="shared" si="5"/>
        <v>0</v>
      </c>
    </row>
    <row r="180" spans="1:12" x14ac:dyDescent="0.2">
      <c r="A180" t="s">
        <v>540</v>
      </c>
      <c r="B180" t="s">
        <v>541</v>
      </c>
      <c r="C180" t="s">
        <v>524</v>
      </c>
      <c r="D180" s="17" t="s">
        <v>679</v>
      </c>
      <c r="E180" s="19" t="s">
        <v>668</v>
      </c>
      <c r="F180" t="s">
        <v>676</v>
      </c>
      <c r="G180" s="19" t="s">
        <v>668</v>
      </c>
      <c r="H180" s="17">
        <f>VLOOKUP(D180, '[1]0.Ref'!$AZ$1:$BG$9, MATCH(F180, '[1]0.Ref'!$AZ$1:$BG$1, 0), FALSE)</f>
        <v>3</v>
      </c>
      <c r="I180" t="s">
        <v>76</v>
      </c>
      <c r="J180">
        <f>J168+J171</f>
        <v>17.5</v>
      </c>
      <c r="K180">
        <f>K168+K171</f>
        <v>4</v>
      </c>
      <c r="L180" s="34">
        <f t="shared" si="5"/>
        <v>228.57142857142856</v>
      </c>
    </row>
    <row r="181" spans="1:12" x14ac:dyDescent="0.2">
      <c r="A181" t="s">
        <v>540</v>
      </c>
      <c r="B181" t="s">
        <v>541</v>
      </c>
      <c r="C181" t="s">
        <v>524</v>
      </c>
      <c r="D181" s="17" t="s">
        <v>686</v>
      </c>
      <c r="E181" s="19" t="s">
        <v>668</v>
      </c>
      <c r="F181" t="s">
        <v>676</v>
      </c>
      <c r="G181" s="19" t="s">
        <v>668</v>
      </c>
      <c r="H181" s="17">
        <f>VLOOKUP(D181, '[1]0.Ref'!$AZ$1:$BG$9, MATCH(F181, '[1]0.Ref'!$AZ$1:$BG$1, 0), FALSE)</f>
        <v>10</v>
      </c>
      <c r="I181" t="s">
        <v>76</v>
      </c>
      <c r="J181">
        <f t="shared" ref="J181:K182" si="17">J169+J172</f>
        <v>17.5</v>
      </c>
      <c r="K181">
        <f t="shared" si="17"/>
        <v>1</v>
      </c>
      <c r="L181" s="34">
        <f t="shared" si="5"/>
        <v>57.142857142857139</v>
      </c>
    </row>
    <row r="182" spans="1:12" x14ac:dyDescent="0.2">
      <c r="A182" t="s">
        <v>540</v>
      </c>
      <c r="B182" t="s">
        <v>541</v>
      </c>
      <c r="C182" t="s">
        <v>524</v>
      </c>
      <c r="D182" s="17" t="s">
        <v>687</v>
      </c>
      <c r="E182" s="19" t="s">
        <v>668</v>
      </c>
      <c r="F182" t="s">
        <v>676</v>
      </c>
      <c r="G182" s="19" t="s">
        <v>668</v>
      </c>
      <c r="H182" s="17">
        <f>VLOOKUP(D182, '[1]0.Ref'!$AZ$1:$BG$9, MATCH(F182, '[1]0.Ref'!$AZ$1:$BG$1, 0), FALSE)</f>
        <v>24</v>
      </c>
      <c r="I182" t="s">
        <v>76</v>
      </c>
      <c r="J182">
        <f t="shared" si="17"/>
        <v>35</v>
      </c>
      <c r="K182">
        <f t="shared" si="17"/>
        <v>0</v>
      </c>
      <c r="L182" s="34">
        <f t="shared" si="5"/>
        <v>0</v>
      </c>
    </row>
    <row r="183" spans="1:12" x14ac:dyDescent="0.2">
      <c r="A183" t="s">
        <v>540</v>
      </c>
      <c r="B183" t="s">
        <v>541</v>
      </c>
      <c r="C183" t="s">
        <v>524</v>
      </c>
      <c r="D183" s="17" t="s">
        <v>679</v>
      </c>
      <c r="E183" s="19" t="s">
        <v>668</v>
      </c>
      <c r="F183" t="s">
        <v>673</v>
      </c>
      <c r="G183" s="19" t="s">
        <v>668</v>
      </c>
      <c r="H183" s="17">
        <f>VLOOKUP(D183, '[1]0.Ref'!$AZ$1:$BG$9, MATCH(F183, '[1]0.Ref'!$AZ$1:$BG$1, 0), FALSE)</f>
        <v>6</v>
      </c>
      <c r="I183" t="s">
        <v>76</v>
      </c>
      <c r="J183">
        <f>J174+J177</f>
        <v>78</v>
      </c>
      <c r="K183">
        <f>K174+K177</f>
        <v>4</v>
      </c>
      <c r="L183" s="34">
        <f t="shared" si="5"/>
        <v>51.282051282051277</v>
      </c>
    </row>
    <row r="184" spans="1:12" x14ac:dyDescent="0.2">
      <c r="A184" t="s">
        <v>540</v>
      </c>
      <c r="B184" t="s">
        <v>541</v>
      </c>
      <c r="C184" t="s">
        <v>524</v>
      </c>
      <c r="D184" s="17" t="s">
        <v>686</v>
      </c>
      <c r="E184" s="19" t="s">
        <v>668</v>
      </c>
      <c r="F184" t="s">
        <v>673</v>
      </c>
      <c r="G184" s="19" t="s">
        <v>668</v>
      </c>
      <c r="H184" s="17">
        <f>VLOOKUP(D184, '[1]0.Ref'!$AZ$1:$BG$9, MATCH(F184, '[1]0.Ref'!$AZ$1:$BG$1, 0), FALSE)</f>
        <v>13</v>
      </c>
      <c r="I184" t="s">
        <v>76</v>
      </c>
      <c r="J184">
        <f t="shared" ref="J184:K185" si="18">J175+J178</f>
        <v>78</v>
      </c>
      <c r="K184">
        <f t="shared" si="18"/>
        <v>2</v>
      </c>
      <c r="L184" s="34">
        <f t="shared" si="5"/>
        <v>25.641025641025639</v>
      </c>
    </row>
    <row r="185" spans="1:12" x14ac:dyDescent="0.2">
      <c r="A185" t="s">
        <v>540</v>
      </c>
      <c r="B185" t="s">
        <v>541</v>
      </c>
      <c r="C185" t="s">
        <v>524</v>
      </c>
      <c r="D185" s="17" t="s">
        <v>687</v>
      </c>
      <c r="E185" s="19" t="s">
        <v>668</v>
      </c>
      <c r="F185" t="s">
        <v>673</v>
      </c>
      <c r="G185" s="19" t="s">
        <v>668</v>
      </c>
      <c r="H185" s="17">
        <f>VLOOKUP(D185, '[1]0.Ref'!$AZ$1:$BG$9, MATCH(F185, '[1]0.Ref'!$AZ$1:$BG$1, 0), FALSE)</f>
        <v>27</v>
      </c>
      <c r="I185" t="s">
        <v>76</v>
      </c>
      <c r="J185">
        <f t="shared" si="18"/>
        <v>156</v>
      </c>
      <c r="K185">
        <f t="shared" si="18"/>
        <v>1</v>
      </c>
      <c r="L185" s="34">
        <f t="shared" si="5"/>
        <v>6.4102564102564097</v>
      </c>
    </row>
    <row r="186" spans="1:12" x14ac:dyDescent="0.2">
      <c r="A186" t="s">
        <v>540</v>
      </c>
      <c r="B186" t="s">
        <v>541</v>
      </c>
      <c r="C186" t="s">
        <v>524</v>
      </c>
      <c r="D186" s="17" t="s">
        <v>679</v>
      </c>
      <c r="E186" s="19" t="s">
        <v>668</v>
      </c>
      <c r="F186" t="s">
        <v>634</v>
      </c>
      <c r="G186" s="19" t="s">
        <v>668</v>
      </c>
      <c r="H186" s="17">
        <f>VLOOKUP(D186, '[1]0.Ref'!$AZ$1:$BG$9, MATCH(F186, '[1]0.Ref'!$AZ$1:$BG$1, 0), FALSE)</f>
        <v>7</v>
      </c>
      <c r="I186" t="s">
        <v>76</v>
      </c>
      <c r="J186">
        <f>J180+J183</f>
        <v>95.5</v>
      </c>
      <c r="K186">
        <f>K180+K183</f>
        <v>8</v>
      </c>
      <c r="L186" s="34">
        <f t="shared" si="5"/>
        <v>83.769633507853413</v>
      </c>
    </row>
    <row r="187" spans="1:12" x14ac:dyDescent="0.2">
      <c r="A187" t="s">
        <v>540</v>
      </c>
      <c r="B187" t="s">
        <v>541</v>
      </c>
      <c r="C187" t="s">
        <v>524</v>
      </c>
      <c r="D187" s="17" t="s">
        <v>686</v>
      </c>
      <c r="E187" s="19" t="s">
        <v>668</v>
      </c>
      <c r="F187" t="s">
        <v>634</v>
      </c>
      <c r="G187" s="19" t="s">
        <v>668</v>
      </c>
      <c r="H187" s="17">
        <f>VLOOKUP(D187, '[1]0.Ref'!$AZ$1:$BG$9, MATCH(F187, '[1]0.Ref'!$AZ$1:$BG$1, 0), FALSE)</f>
        <v>14</v>
      </c>
      <c r="I187" t="s">
        <v>76</v>
      </c>
      <c r="J187">
        <f t="shared" ref="J187:K188" si="19">J181+J184</f>
        <v>95.5</v>
      </c>
      <c r="K187">
        <f t="shared" si="19"/>
        <v>3</v>
      </c>
      <c r="L187" s="34">
        <f t="shared" si="5"/>
        <v>31.413612565445025</v>
      </c>
    </row>
    <row r="188" spans="1:12" x14ac:dyDescent="0.2">
      <c r="A188" t="s">
        <v>540</v>
      </c>
      <c r="B188" t="s">
        <v>541</v>
      </c>
      <c r="C188" t="s">
        <v>524</v>
      </c>
      <c r="D188" s="17" t="s">
        <v>687</v>
      </c>
      <c r="E188" s="19" t="s">
        <v>668</v>
      </c>
      <c r="F188" t="s">
        <v>634</v>
      </c>
      <c r="G188" s="19" t="s">
        <v>668</v>
      </c>
      <c r="H188" s="17">
        <f>VLOOKUP(D188, '[1]0.Ref'!$AZ$1:$BG$9, MATCH(F188, '[1]0.Ref'!$AZ$1:$BG$1, 0), FALSE)</f>
        <v>28</v>
      </c>
      <c r="I188" t="s">
        <v>76</v>
      </c>
      <c r="J188">
        <f t="shared" si="19"/>
        <v>191</v>
      </c>
      <c r="K188">
        <f t="shared" si="19"/>
        <v>1</v>
      </c>
      <c r="L188" s="34">
        <f t="shared" si="5"/>
        <v>5.2356020942408383</v>
      </c>
    </row>
    <row r="189" spans="1:12" x14ac:dyDescent="0.2">
      <c r="A189" t="s">
        <v>540</v>
      </c>
      <c r="B189" t="s">
        <v>541</v>
      </c>
      <c r="C189" t="s">
        <v>524</v>
      </c>
      <c r="D189" s="17" t="s">
        <v>667</v>
      </c>
      <c r="E189" s="19" t="s">
        <v>668</v>
      </c>
      <c r="F189" t="s">
        <v>685</v>
      </c>
      <c r="G189" s="19" t="s">
        <v>668</v>
      </c>
      <c r="H189" s="17">
        <f>VLOOKUP(D189, '[1]0.Ref'!$AZ$1:$BG$9, MATCH(F189, '[1]0.Ref'!$AZ$1:$BG$1, 0), FALSE)</f>
        <v>15</v>
      </c>
      <c r="I189" t="s">
        <v>76</v>
      </c>
      <c r="J189">
        <f>J168+J169</f>
        <v>8</v>
      </c>
      <c r="K189">
        <f>K168+K169</f>
        <v>1</v>
      </c>
      <c r="L189" s="34">
        <f t="shared" si="5"/>
        <v>125</v>
      </c>
    </row>
    <row r="190" spans="1:12" x14ac:dyDescent="0.2">
      <c r="A190" t="s">
        <v>540</v>
      </c>
      <c r="B190" t="s">
        <v>541</v>
      </c>
      <c r="C190" t="s">
        <v>524</v>
      </c>
      <c r="D190" s="17" t="s">
        <v>684</v>
      </c>
      <c r="E190" s="19" t="s">
        <v>668</v>
      </c>
      <c r="F190" t="s">
        <v>685</v>
      </c>
      <c r="G190" s="19" t="s">
        <v>668</v>
      </c>
      <c r="H190" s="17">
        <f>VLOOKUP(D190, '[1]0.Ref'!$AZ$1:$BG$9, MATCH(F190, '[1]0.Ref'!$AZ$1:$BG$1, 0), FALSE)</f>
        <v>29</v>
      </c>
      <c r="I190" t="s">
        <v>76</v>
      </c>
      <c r="J190">
        <f>J168+J169+J170</f>
        <v>16</v>
      </c>
      <c r="K190">
        <f>K168+K169+K170</f>
        <v>1</v>
      </c>
      <c r="L190" s="34">
        <f t="shared" si="5"/>
        <v>62.5</v>
      </c>
    </row>
    <row r="191" spans="1:12" x14ac:dyDescent="0.2">
      <c r="A191" t="s">
        <v>540</v>
      </c>
      <c r="B191" t="s">
        <v>541</v>
      </c>
      <c r="C191" t="s">
        <v>524</v>
      </c>
      <c r="D191" s="17" t="s">
        <v>667</v>
      </c>
      <c r="E191" s="19" t="s">
        <v>668</v>
      </c>
      <c r="F191" t="s">
        <v>689</v>
      </c>
      <c r="G191" s="19" t="s">
        <v>668</v>
      </c>
      <c r="H191" s="17">
        <f>VLOOKUP(D191, '[1]0.Ref'!$AZ$1:$BG$9, MATCH(F191, '[1]0.Ref'!$AZ$1:$BG$1, 0), FALSE)</f>
        <v>16</v>
      </c>
      <c r="I191" t="s">
        <v>76</v>
      </c>
      <c r="J191">
        <f>J172+J171</f>
        <v>27</v>
      </c>
      <c r="K191">
        <f>K172+K171</f>
        <v>4</v>
      </c>
      <c r="L191" s="34">
        <f t="shared" si="5"/>
        <v>148.14814814814815</v>
      </c>
    </row>
    <row r="192" spans="1:12" x14ac:dyDescent="0.2">
      <c r="A192" t="s">
        <v>540</v>
      </c>
      <c r="B192" t="s">
        <v>541</v>
      </c>
      <c r="C192" t="s">
        <v>524</v>
      </c>
      <c r="D192" s="17" t="s">
        <v>684</v>
      </c>
      <c r="E192" s="19" t="s">
        <v>668</v>
      </c>
      <c r="F192" t="s">
        <v>689</v>
      </c>
      <c r="G192" s="19" t="s">
        <v>668</v>
      </c>
      <c r="H192" s="17">
        <f>VLOOKUP(D192, '[1]0.Ref'!$AZ$1:$BG$9, MATCH(F192, '[1]0.Ref'!$AZ$1:$BG$1, 0), FALSE)</f>
        <v>30</v>
      </c>
      <c r="I192" t="s">
        <v>76</v>
      </c>
      <c r="J192">
        <f>J173+J171+J172</f>
        <v>54</v>
      </c>
      <c r="K192">
        <f>K173+K171+K172</f>
        <v>4</v>
      </c>
      <c r="L192" s="34">
        <f t="shared" si="5"/>
        <v>74.074074074074076</v>
      </c>
    </row>
    <row r="193" spans="1:12" x14ac:dyDescent="0.2">
      <c r="A193" t="s">
        <v>540</v>
      </c>
      <c r="B193" t="s">
        <v>541</v>
      </c>
      <c r="C193" t="s">
        <v>524</v>
      </c>
      <c r="D193" s="17" t="s">
        <v>667</v>
      </c>
      <c r="E193" s="19" t="s">
        <v>668</v>
      </c>
      <c r="F193" t="s">
        <v>669</v>
      </c>
      <c r="G193" s="19" t="s">
        <v>668</v>
      </c>
      <c r="H193" s="17">
        <f>VLOOKUP(D193, '[1]0.Ref'!$AZ$1:$BG$9, MATCH(F193, '[1]0.Ref'!$AZ$1:$BG$1, 0), FALSE)</f>
        <v>18</v>
      </c>
      <c r="I193" t="s">
        <v>76</v>
      </c>
      <c r="J193">
        <f>J175+J174</f>
        <v>54</v>
      </c>
      <c r="K193">
        <f>K175+K174</f>
        <v>0</v>
      </c>
      <c r="L193" s="34">
        <f t="shared" si="5"/>
        <v>0</v>
      </c>
    </row>
    <row r="194" spans="1:12" x14ac:dyDescent="0.2">
      <c r="A194" t="s">
        <v>540</v>
      </c>
      <c r="B194" t="s">
        <v>541</v>
      </c>
      <c r="C194" t="s">
        <v>524</v>
      </c>
      <c r="D194" s="17" t="s">
        <v>684</v>
      </c>
      <c r="E194" s="19" t="s">
        <v>668</v>
      </c>
      <c r="F194" t="s">
        <v>669</v>
      </c>
      <c r="G194" s="19" t="s">
        <v>668</v>
      </c>
      <c r="H194" s="17">
        <f>VLOOKUP(D194, '[1]0.Ref'!$AZ$1:$BG$9, MATCH(F194, '[1]0.Ref'!$AZ$1:$BG$1, 0), FALSE)</f>
        <v>32</v>
      </c>
      <c r="I194" t="s">
        <v>76</v>
      </c>
      <c r="J194">
        <f>J176+J175+J174</f>
        <v>108</v>
      </c>
      <c r="K194">
        <f>K176+K175+K174</f>
        <v>1</v>
      </c>
      <c r="L194" s="34">
        <f t="shared" si="5"/>
        <v>9.2592592592592595</v>
      </c>
    </row>
    <row r="195" spans="1:12" x14ac:dyDescent="0.2">
      <c r="A195" t="s">
        <v>540</v>
      </c>
      <c r="B195" t="s">
        <v>541</v>
      </c>
      <c r="C195" t="s">
        <v>524</v>
      </c>
      <c r="D195" s="17" t="s">
        <v>667</v>
      </c>
      <c r="E195" s="19" t="s">
        <v>668</v>
      </c>
      <c r="F195" t="s">
        <v>671</v>
      </c>
      <c r="G195" s="19" t="s">
        <v>668</v>
      </c>
      <c r="H195" s="17">
        <f>VLOOKUP(D195, '[1]0.Ref'!$AZ$1:$BG$9, MATCH(F195, '[1]0.Ref'!$AZ$1:$BG$1, 0), FALSE)</f>
        <v>19</v>
      </c>
      <c r="I195" t="s">
        <v>76</v>
      </c>
      <c r="J195">
        <f>J177+J178</f>
        <v>102</v>
      </c>
      <c r="K195">
        <f>K177+K178</f>
        <v>6</v>
      </c>
      <c r="L195" s="34">
        <f t="shared" si="5"/>
        <v>58.823529411764703</v>
      </c>
    </row>
    <row r="196" spans="1:12" x14ac:dyDescent="0.2">
      <c r="A196" t="s">
        <v>540</v>
      </c>
      <c r="B196" t="s">
        <v>541</v>
      </c>
      <c r="C196" t="s">
        <v>524</v>
      </c>
      <c r="D196" s="17" t="s">
        <v>684</v>
      </c>
      <c r="E196" s="19" t="s">
        <v>668</v>
      </c>
      <c r="F196" t="s">
        <v>671</v>
      </c>
      <c r="G196" s="19" t="s">
        <v>668</v>
      </c>
      <c r="H196" s="17">
        <f>VLOOKUP(D196, '[1]0.Ref'!$AZ$1:$BG$9, MATCH(F196, '[1]0.Ref'!$AZ$1:$BG$1, 0), FALSE)</f>
        <v>33</v>
      </c>
      <c r="I196" t="s">
        <v>76</v>
      </c>
      <c r="J196">
        <f>J179+J178+J177</f>
        <v>204</v>
      </c>
      <c r="K196">
        <f>K179+K178+K177</f>
        <v>6</v>
      </c>
      <c r="L196" s="34">
        <f t="shared" si="5"/>
        <v>29.411764705882351</v>
      </c>
    </row>
    <row r="197" spans="1:12" x14ac:dyDescent="0.2">
      <c r="A197" t="s">
        <v>540</v>
      </c>
      <c r="B197" t="s">
        <v>541</v>
      </c>
      <c r="C197" t="s">
        <v>524</v>
      </c>
      <c r="D197" s="17" t="s">
        <v>667</v>
      </c>
      <c r="E197" s="19" t="s">
        <v>668</v>
      </c>
      <c r="F197" t="s">
        <v>676</v>
      </c>
      <c r="G197" s="19" t="s">
        <v>668</v>
      </c>
      <c r="H197" s="17">
        <f>VLOOKUP(D197, '[1]0.Ref'!$AZ$1:$BG$9, MATCH(F197, '[1]0.Ref'!$AZ$1:$BG$1, 0), FALSE)</f>
        <v>17</v>
      </c>
      <c r="I197" t="s">
        <v>76</v>
      </c>
      <c r="J197">
        <f>J180+J181</f>
        <v>35</v>
      </c>
      <c r="K197">
        <f>K180+K181</f>
        <v>5</v>
      </c>
      <c r="L197" s="34">
        <f t="shared" si="5"/>
        <v>142.85714285714286</v>
      </c>
    </row>
    <row r="198" spans="1:12" x14ac:dyDescent="0.2">
      <c r="A198" t="s">
        <v>540</v>
      </c>
      <c r="B198" t="s">
        <v>541</v>
      </c>
      <c r="C198" t="s">
        <v>524</v>
      </c>
      <c r="D198" s="17" t="s">
        <v>684</v>
      </c>
      <c r="E198" s="19" t="s">
        <v>668</v>
      </c>
      <c r="F198" t="s">
        <v>676</v>
      </c>
      <c r="G198" s="19" t="s">
        <v>668</v>
      </c>
      <c r="H198" s="17">
        <f>VLOOKUP(D198, '[1]0.Ref'!$AZ$1:$BG$9, MATCH(F198, '[1]0.Ref'!$AZ$1:$BG$1, 0), FALSE)</f>
        <v>31</v>
      </c>
      <c r="I198" t="s">
        <v>76</v>
      </c>
      <c r="J198">
        <f>J180+J181+J182</f>
        <v>70</v>
      </c>
      <c r="K198">
        <f>K180+K181+K182</f>
        <v>5</v>
      </c>
      <c r="L198" s="34">
        <f t="shared" si="5"/>
        <v>71.428571428571431</v>
      </c>
    </row>
    <row r="199" spans="1:12" x14ac:dyDescent="0.2">
      <c r="A199" t="s">
        <v>540</v>
      </c>
      <c r="B199" t="s">
        <v>541</v>
      </c>
      <c r="C199" t="s">
        <v>524</v>
      </c>
      <c r="D199" s="17" t="s">
        <v>667</v>
      </c>
      <c r="E199" s="19" t="s">
        <v>668</v>
      </c>
      <c r="F199" t="s">
        <v>673</v>
      </c>
      <c r="G199" s="19" t="s">
        <v>668</v>
      </c>
      <c r="H199" s="17">
        <f>VLOOKUP(D199, '[1]0.Ref'!$AZ$1:$BG$9, MATCH(F199, '[1]0.Ref'!$AZ$1:$BG$1, 0), FALSE)</f>
        <v>20</v>
      </c>
      <c r="I199" t="s">
        <v>76</v>
      </c>
      <c r="J199">
        <f>J183+J184</f>
        <v>156</v>
      </c>
      <c r="K199">
        <f>K183+K184</f>
        <v>6</v>
      </c>
      <c r="L199" s="34">
        <f t="shared" si="5"/>
        <v>38.461538461538467</v>
      </c>
    </row>
    <row r="200" spans="1:12" x14ac:dyDescent="0.2">
      <c r="A200" t="s">
        <v>540</v>
      </c>
      <c r="B200" t="s">
        <v>541</v>
      </c>
      <c r="C200" t="s">
        <v>524</v>
      </c>
      <c r="D200" s="17" t="s">
        <v>684</v>
      </c>
      <c r="E200" s="19" t="s">
        <v>668</v>
      </c>
      <c r="F200" t="s">
        <v>673</v>
      </c>
      <c r="G200" s="19" t="s">
        <v>668</v>
      </c>
      <c r="H200" s="17">
        <f>VLOOKUP(D200, '[1]0.Ref'!$AZ$1:$BG$9, MATCH(F200, '[1]0.Ref'!$AZ$1:$BG$1, 0), FALSE)</f>
        <v>34</v>
      </c>
      <c r="I200" t="s">
        <v>76</v>
      </c>
      <c r="J200">
        <f>J183+J184+J185</f>
        <v>312</v>
      </c>
      <c r="K200">
        <f>K183+K184+K185</f>
        <v>7</v>
      </c>
      <c r="L200" s="34">
        <f t="shared" si="5"/>
        <v>22.435897435897434</v>
      </c>
    </row>
    <row r="201" spans="1:12" x14ac:dyDescent="0.2">
      <c r="A201" t="s">
        <v>540</v>
      </c>
      <c r="B201" t="s">
        <v>541</v>
      </c>
      <c r="C201" t="s">
        <v>524</v>
      </c>
      <c r="D201" s="17" t="s">
        <v>667</v>
      </c>
      <c r="E201" s="19" t="s">
        <v>668</v>
      </c>
      <c r="F201" t="s">
        <v>634</v>
      </c>
      <c r="G201" s="19" t="s">
        <v>668</v>
      </c>
      <c r="H201" s="17">
        <f>VLOOKUP(D201, '[1]0.Ref'!$AZ$1:$BG$9, MATCH(F201, '[1]0.Ref'!$AZ$1:$BG$1, 0), FALSE)</f>
        <v>21</v>
      </c>
      <c r="I201" t="s">
        <v>76</v>
      </c>
      <c r="J201">
        <f>J186+J187</f>
        <v>191</v>
      </c>
      <c r="K201">
        <f>K186+K187</f>
        <v>11</v>
      </c>
      <c r="L201" s="34">
        <f t="shared" si="5"/>
        <v>57.59162303664921</v>
      </c>
    </row>
    <row r="202" spans="1:12" x14ac:dyDescent="0.2">
      <c r="A202" t="s">
        <v>540</v>
      </c>
      <c r="B202" t="s">
        <v>541</v>
      </c>
      <c r="C202" t="s">
        <v>524</v>
      </c>
      <c r="D202" s="17" t="s">
        <v>684</v>
      </c>
      <c r="E202" s="19" t="s">
        <v>668</v>
      </c>
      <c r="F202" t="s">
        <v>634</v>
      </c>
      <c r="G202" s="19" t="s">
        <v>668</v>
      </c>
      <c r="H202" s="17">
        <f>VLOOKUP(D202, '[1]0.Ref'!$AZ$1:$BG$9, MATCH(F202, '[1]0.Ref'!$AZ$1:$BG$1, 0), FALSE)</f>
        <v>35</v>
      </c>
      <c r="I202" t="s">
        <v>76</v>
      </c>
      <c r="J202">
        <f>J186+J187+J188</f>
        <v>382</v>
      </c>
      <c r="K202">
        <f>K186+K187+K188</f>
        <v>12</v>
      </c>
      <c r="L202" s="34">
        <f t="shared" si="5"/>
        <v>31.413612565445025</v>
      </c>
    </row>
    <row r="203" spans="1:12" x14ac:dyDescent="0.2">
      <c r="A203" t="s">
        <v>563</v>
      </c>
      <c r="B203" t="s">
        <v>564</v>
      </c>
      <c r="C203" t="s">
        <v>524</v>
      </c>
      <c r="D203" s="17" t="s">
        <v>679</v>
      </c>
      <c r="E203" s="19" t="s">
        <v>668</v>
      </c>
      <c r="F203" t="s">
        <v>685</v>
      </c>
      <c r="G203" s="19" t="s">
        <v>668</v>
      </c>
      <c r="H203" s="17">
        <f>VLOOKUP(D203, '[1]0.Ref'!$AZ$1:$BG$9, MATCH(F203, '[1]0.Ref'!$AZ$1:$BG$1, 0), FALSE)</f>
        <v>1</v>
      </c>
      <c r="I203" t="s">
        <v>76</v>
      </c>
      <c r="J203">
        <v>143</v>
      </c>
      <c r="K203">
        <v>4</v>
      </c>
      <c r="L203" s="34">
        <f t="shared" si="5"/>
        <v>27.972027972027973</v>
      </c>
    </row>
    <row r="204" spans="1:12" x14ac:dyDescent="0.2">
      <c r="A204" t="s">
        <v>563</v>
      </c>
      <c r="B204" t="s">
        <v>564</v>
      </c>
      <c r="C204" t="s">
        <v>524</v>
      </c>
      <c r="D204" s="17" t="s">
        <v>686</v>
      </c>
      <c r="E204" s="19" t="s">
        <v>668</v>
      </c>
      <c r="F204" t="s">
        <v>685</v>
      </c>
      <c r="G204" s="19" t="s">
        <v>668</v>
      </c>
      <c r="H204" s="17">
        <f>VLOOKUP(D204, '[1]0.Ref'!$AZ$1:$BG$9, MATCH(F204, '[1]0.Ref'!$AZ$1:$BG$1, 0), FALSE)</f>
        <v>8</v>
      </c>
      <c r="I204" t="s">
        <v>76</v>
      </c>
      <c r="J204">
        <v>141</v>
      </c>
      <c r="K204">
        <v>15</v>
      </c>
      <c r="L204" s="34">
        <f t="shared" si="5"/>
        <v>106.38297872340425</v>
      </c>
    </row>
    <row r="205" spans="1:12" x14ac:dyDescent="0.2">
      <c r="A205" t="s">
        <v>563</v>
      </c>
      <c r="B205" t="s">
        <v>564</v>
      </c>
      <c r="C205" t="s">
        <v>524</v>
      </c>
      <c r="D205" s="17" t="s">
        <v>687</v>
      </c>
      <c r="E205" s="19" t="s">
        <v>668</v>
      </c>
      <c r="F205" t="s">
        <v>685</v>
      </c>
      <c r="G205" s="19" t="s">
        <v>668</v>
      </c>
      <c r="H205" s="17">
        <f>VLOOKUP(D205, '[1]0.Ref'!$AZ$1:$BG$9, MATCH(F205, '[1]0.Ref'!$AZ$1:$BG$1, 0), FALSE)</f>
        <v>22</v>
      </c>
      <c r="I205" t="s">
        <v>76</v>
      </c>
      <c r="J205">
        <v>94.7</v>
      </c>
      <c r="K205">
        <v>4</v>
      </c>
      <c r="L205" s="34">
        <f t="shared" si="5"/>
        <v>42.238648363252373</v>
      </c>
    </row>
    <row r="206" spans="1:12" x14ac:dyDescent="0.2">
      <c r="A206" t="s">
        <v>563</v>
      </c>
      <c r="B206" t="s">
        <v>564</v>
      </c>
      <c r="C206" t="s">
        <v>524</v>
      </c>
      <c r="D206" s="17" t="s">
        <v>679</v>
      </c>
      <c r="E206" s="19" t="s">
        <v>668</v>
      </c>
      <c r="F206" t="s">
        <v>689</v>
      </c>
      <c r="G206" s="19" t="s">
        <v>668</v>
      </c>
      <c r="H206" s="17">
        <f>VLOOKUP(D206, '[1]0.Ref'!$AZ$1:$BG$9, MATCH(F206, '[1]0.Ref'!$AZ$1:$BG$1, 0), FALSE)</f>
        <v>2</v>
      </c>
      <c r="I206" t="s">
        <v>76</v>
      </c>
      <c r="J206">
        <v>213</v>
      </c>
      <c r="K206">
        <v>11</v>
      </c>
      <c r="L206" s="34">
        <f t="shared" si="5"/>
        <v>51.643192488262912</v>
      </c>
    </row>
    <row r="207" spans="1:12" x14ac:dyDescent="0.2">
      <c r="A207" t="s">
        <v>563</v>
      </c>
      <c r="B207" t="s">
        <v>564</v>
      </c>
      <c r="C207" t="s">
        <v>524</v>
      </c>
      <c r="D207" s="17" t="s">
        <v>686</v>
      </c>
      <c r="E207" s="19" t="s">
        <v>668</v>
      </c>
      <c r="F207" t="s">
        <v>689</v>
      </c>
      <c r="G207" s="19" t="s">
        <v>668</v>
      </c>
      <c r="H207" s="17">
        <f>VLOOKUP(D207, '[1]0.Ref'!$AZ$1:$BG$9, MATCH(F207, '[1]0.Ref'!$AZ$1:$BG$1, 0), FALSE)</f>
        <v>9</v>
      </c>
      <c r="I207" t="s">
        <v>76</v>
      </c>
      <c r="J207">
        <v>210</v>
      </c>
      <c r="K207">
        <v>15</v>
      </c>
      <c r="L207" s="34">
        <f t="shared" si="5"/>
        <v>71.428571428571431</v>
      </c>
    </row>
    <row r="208" spans="1:12" x14ac:dyDescent="0.2">
      <c r="A208" t="s">
        <v>563</v>
      </c>
      <c r="B208" t="s">
        <v>564</v>
      </c>
      <c r="C208" t="s">
        <v>524</v>
      </c>
      <c r="D208" s="17" t="s">
        <v>687</v>
      </c>
      <c r="E208" s="19" t="s">
        <v>668</v>
      </c>
      <c r="F208" t="s">
        <v>689</v>
      </c>
      <c r="G208" s="19" t="s">
        <v>668</v>
      </c>
      <c r="H208" s="17">
        <f>VLOOKUP(D208, '[1]0.Ref'!$AZ$1:$BG$9, MATCH(F208, '[1]0.Ref'!$AZ$1:$BG$1, 0), FALSE)</f>
        <v>23</v>
      </c>
      <c r="I208" t="s">
        <v>76</v>
      </c>
      <c r="J208">
        <v>68.2</v>
      </c>
      <c r="K208">
        <v>3</v>
      </c>
      <c r="L208" s="34">
        <f t="shared" si="5"/>
        <v>43.988269794721404</v>
      </c>
    </row>
    <row r="209" spans="1:12" x14ac:dyDescent="0.2">
      <c r="A209" t="s">
        <v>563</v>
      </c>
      <c r="B209" t="s">
        <v>564</v>
      </c>
      <c r="C209" t="s">
        <v>524</v>
      </c>
      <c r="D209" s="17" t="s">
        <v>667</v>
      </c>
      <c r="E209" s="19" t="s">
        <v>668</v>
      </c>
      <c r="F209" t="s">
        <v>685</v>
      </c>
      <c r="G209" s="19" t="s">
        <v>668</v>
      </c>
      <c r="H209" s="17">
        <f>VLOOKUP(D209, '[1]0.Ref'!$AZ$1:$BG$9, MATCH(F209, '[1]0.Ref'!$AZ$1:$BG$1, 0), FALSE)</f>
        <v>15</v>
      </c>
      <c r="I209" t="s">
        <v>76</v>
      </c>
      <c r="J209">
        <f>J203+J204</f>
        <v>284</v>
      </c>
      <c r="K209">
        <f>K203+K204</f>
        <v>19</v>
      </c>
      <c r="L209" s="34">
        <f t="shared" si="5"/>
        <v>66.901408450704224</v>
      </c>
    </row>
    <row r="210" spans="1:12" x14ac:dyDescent="0.2">
      <c r="A210" t="s">
        <v>563</v>
      </c>
      <c r="B210" t="s">
        <v>564</v>
      </c>
      <c r="C210" t="s">
        <v>524</v>
      </c>
      <c r="D210" s="17" t="s">
        <v>684</v>
      </c>
      <c r="E210" s="19" t="s">
        <v>668</v>
      </c>
      <c r="F210" t="s">
        <v>685</v>
      </c>
      <c r="G210" s="19" t="s">
        <v>668</v>
      </c>
      <c r="H210" s="17">
        <f>VLOOKUP(D210, '[1]0.Ref'!$AZ$1:$BG$9, MATCH(F210, '[1]0.Ref'!$AZ$1:$BG$1, 0), FALSE)</f>
        <v>29</v>
      </c>
      <c r="I210" t="s">
        <v>76</v>
      </c>
      <c r="J210">
        <f>J203+J204+J205</f>
        <v>378.7</v>
      </c>
      <c r="K210">
        <f>K203+K204+K205</f>
        <v>23</v>
      </c>
      <c r="L210" s="34">
        <f t="shared" si="5"/>
        <v>60.734090308951679</v>
      </c>
    </row>
    <row r="211" spans="1:12" x14ac:dyDescent="0.2">
      <c r="A211" t="s">
        <v>563</v>
      </c>
      <c r="B211" t="s">
        <v>564</v>
      </c>
      <c r="C211" t="s">
        <v>524</v>
      </c>
      <c r="D211" s="17" t="s">
        <v>667</v>
      </c>
      <c r="E211" s="19" t="s">
        <v>668</v>
      </c>
      <c r="F211" t="s">
        <v>689</v>
      </c>
      <c r="G211" s="19" t="s">
        <v>668</v>
      </c>
      <c r="H211" s="17">
        <f>VLOOKUP(D211, '[1]0.Ref'!$AZ$1:$BG$9, MATCH(F211, '[1]0.Ref'!$AZ$1:$BG$1, 0), FALSE)</f>
        <v>16</v>
      </c>
      <c r="I211" t="s">
        <v>76</v>
      </c>
      <c r="J211">
        <f>J206+J207</f>
        <v>423</v>
      </c>
      <c r="K211">
        <f>K206+K207</f>
        <v>26</v>
      </c>
      <c r="L211" s="34">
        <f t="shared" si="5"/>
        <v>61.465721040189123</v>
      </c>
    </row>
    <row r="212" spans="1:12" x14ac:dyDescent="0.2">
      <c r="A212" t="s">
        <v>563</v>
      </c>
      <c r="B212" t="s">
        <v>564</v>
      </c>
      <c r="C212" t="s">
        <v>524</v>
      </c>
      <c r="D212" s="17" t="s">
        <v>684</v>
      </c>
      <c r="E212" s="19" t="s">
        <v>668</v>
      </c>
      <c r="F212" t="s">
        <v>689</v>
      </c>
      <c r="G212" s="19" t="s">
        <v>668</v>
      </c>
      <c r="H212" s="17">
        <f>VLOOKUP(D212, '[1]0.Ref'!$AZ$1:$BG$9, MATCH(F212, '[1]0.Ref'!$AZ$1:$BG$1, 0), FALSE)</f>
        <v>30</v>
      </c>
      <c r="I212" t="s">
        <v>76</v>
      </c>
      <c r="J212">
        <f>J206+J207+J208</f>
        <v>491.2</v>
      </c>
      <c r="K212">
        <f>K206+K207+K208</f>
        <v>29</v>
      </c>
      <c r="L212" s="34">
        <f t="shared" si="5"/>
        <v>59.039087947882734</v>
      </c>
    </row>
    <row r="213" spans="1:12" x14ac:dyDescent="0.2">
      <c r="A213" t="s">
        <v>563</v>
      </c>
      <c r="B213" t="s">
        <v>564</v>
      </c>
      <c r="C213" t="s">
        <v>524</v>
      </c>
      <c r="D213" s="17" t="s">
        <v>679</v>
      </c>
      <c r="E213" s="19" t="s">
        <v>668</v>
      </c>
      <c r="F213" t="s">
        <v>676</v>
      </c>
      <c r="G213" s="19" t="s">
        <v>668</v>
      </c>
      <c r="H213" s="17">
        <f>VLOOKUP(D213, '[1]0.Ref'!$AZ$1:$BG$9, MATCH(F213, '[1]0.Ref'!$AZ$1:$BG$1, 0), FALSE)</f>
        <v>3</v>
      </c>
      <c r="I213" t="s">
        <v>76</v>
      </c>
      <c r="J213">
        <f>J203+J206</f>
        <v>356</v>
      </c>
      <c r="K213">
        <f>K203+K206</f>
        <v>15</v>
      </c>
      <c r="L213" s="34">
        <f t="shared" si="5"/>
        <v>42.134831460674157</v>
      </c>
    </row>
    <row r="214" spans="1:12" x14ac:dyDescent="0.2">
      <c r="A214" t="s">
        <v>563</v>
      </c>
      <c r="B214" t="s">
        <v>564</v>
      </c>
      <c r="C214" t="s">
        <v>524</v>
      </c>
      <c r="D214" s="17" t="s">
        <v>686</v>
      </c>
      <c r="E214" s="19" t="s">
        <v>668</v>
      </c>
      <c r="F214" t="s">
        <v>676</v>
      </c>
      <c r="G214" s="19" t="s">
        <v>668</v>
      </c>
      <c r="H214" s="17">
        <f>VLOOKUP(D214, '[1]0.Ref'!$AZ$1:$BG$9, MATCH(F214, '[1]0.Ref'!$AZ$1:$BG$1, 0), FALSE)</f>
        <v>10</v>
      </c>
      <c r="I214" t="s">
        <v>76</v>
      </c>
      <c r="J214">
        <f t="shared" ref="J214:K215" si="20">J204+J207</f>
        <v>351</v>
      </c>
      <c r="K214">
        <f t="shared" si="20"/>
        <v>30</v>
      </c>
      <c r="L214" s="34">
        <f t="shared" si="5"/>
        <v>85.470085470085465</v>
      </c>
    </row>
    <row r="215" spans="1:12" x14ac:dyDescent="0.2">
      <c r="A215" t="s">
        <v>563</v>
      </c>
      <c r="B215" t="s">
        <v>564</v>
      </c>
      <c r="C215" t="s">
        <v>524</v>
      </c>
      <c r="D215" s="17" t="s">
        <v>687</v>
      </c>
      <c r="E215" s="19" t="s">
        <v>668</v>
      </c>
      <c r="F215" t="s">
        <v>676</v>
      </c>
      <c r="G215" s="19" t="s">
        <v>668</v>
      </c>
      <c r="H215" s="17">
        <f>VLOOKUP(D215, '[1]0.Ref'!$AZ$1:$BG$9, MATCH(F215, '[1]0.Ref'!$AZ$1:$BG$1, 0), FALSE)</f>
        <v>24</v>
      </c>
      <c r="I215" t="s">
        <v>76</v>
      </c>
      <c r="J215">
        <f t="shared" si="20"/>
        <v>162.9</v>
      </c>
      <c r="K215">
        <f t="shared" si="20"/>
        <v>7</v>
      </c>
      <c r="L215" s="34">
        <f t="shared" si="5"/>
        <v>42.971147943523633</v>
      </c>
    </row>
    <row r="216" spans="1:12" x14ac:dyDescent="0.2">
      <c r="A216" t="s">
        <v>563</v>
      </c>
      <c r="B216" t="s">
        <v>564</v>
      </c>
      <c r="C216" t="s">
        <v>524</v>
      </c>
      <c r="D216" s="17" t="s">
        <v>667</v>
      </c>
      <c r="E216" s="19" t="s">
        <v>668</v>
      </c>
      <c r="F216" t="s">
        <v>676</v>
      </c>
      <c r="G216" s="19" t="s">
        <v>668</v>
      </c>
      <c r="H216" s="17">
        <f>VLOOKUP(D216, '[1]0.Ref'!$AZ$1:$BG$9, MATCH(F216, '[1]0.Ref'!$AZ$1:$BG$1, 0), FALSE)</f>
        <v>17</v>
      </c>
      <c r="I216" t="s">
        <v>76</v>
      </c>
      <c r="J216">
        <f>J209+J211</f>
        <v>707</v>
      </c>
      <c r="K216">
        <f>K209+K211</f>
        <v>45</v>
      </c>
      <c r="L216" s="34">
        <f t="shared" ref="L216:L279" si="21">K216/J216*1000</f>
        <v>63.649222065063654</v>
      </c>
    </row>
    <row r="217" spans="1:12" x14ac:dyDescent="0.2">
      <c r="A217" t="s">
        <v>563</v>
      </c>
      <c r="B217" t="s">
        <v>564</v>
      </c>
      <c r="C217" t="s">
        <v>524</v>
      </c>
      <c r="D217" s="17" t="s">
        <v>684</v>
      </c>
      <c r="E217" s="19" t="s">
        <v>668</v>
      </c>
      <c r="F217" t="s">
        <v>676</v>
      </c>
      <c r="G217" s="19" t="s">
        <v>668</v>
      </c>
      <c r="H217" s="17">
        <f>VLOOKUP(D217, '[1]0.Ref'!$AZ$1:$BG$9, MATCH(F217, '[1]0.Ref'!$AZ$1:$BG$1, 0), FALSE)</f>
        <v>31</v>
      </c>
      <c r="I217" t="s">
        <v>76</v>
      </c>
      <c r="J217">
        <f>J210+J212</f>
        <v>869.9</v>
      </c>
      <c r="K217">
        <f>K210+K212</f>
        <v>52</v>
      </c>
      <c r="L217" s="34">
        <f t="shared" si="21"/>
        <v>59.77698586044373</v>
      </c>
    </row>
    <row r="218" spans="1:12" x14ac:dyDescent="0.2">
      <c r="A218" t="s">
        <v>572</v>
      </c>
      <c r="B218" t="s">
        <v>573</v>
      </c>
      <c r="C218" t="s">
        <v>524</v>
      </c>
      <c r="D218" s="17" t="s">
        <v>679</v>
      </c>
      <c r="E218" s="19" t="s">
        <v>668</v>
      </c>
      <c r="F218" t="s">
        <v>685</v>
      </c>
      <c r="G218" s="19" t="s">
        <v>668</v>
      </c>
      <c r="H218" s="17">
        <f>VLOOKUP(D218, '[1]0.Ref'!$AZ$1:$BG$9, MATCH(F218, '[1]0.Ref'!$AZ$1:$BG$1, 0), FALSE)</f>
        <v>1</v>
      </c>
      <c r="I218" t="s">
        <v>76</v>
      </c>
      <c r="J218">
        <v>8.9</v>
      </c>
      <c r="K218">
        <v>4</v>
      </c>
      <c r="L218" s="34">
        <f t="shared" si="21"/>
        <v>449.43820224719099</v>
      </c>
    </row>
    <row r="219" spans="1:12" x14ac:dyDescent="0.2">
      <c r="A219" t="s">
        <v>572</v>
      </c>
      <c r="B219" t="s">
        <v>573</v>
      </c>
      <c r="C219" t="s">
        <v>524</v>
      </c>
      <c r="D219" s="17" t="s">
        <v>686</v>
      </c>
      <c r="E219" s="19" t="s">
        <v>668</v>
      </c>
      <c r="F219" t="s">
        <v>685</v>
      </c>
      <c r="G219" s="19" t="s">
        <v>668</v>
      </c>
      <c r="H219" s="17">
        <f>VLOOKUP(D219, '[1]0.Ref'!$AZ$1:$BG$9, MATCH(F219, '[1]0.Ref'!$AZ$1:$BG$1, 0), FALSE)</f>
        <v>8</v>
      </c>
      <c r="I219" t="s">
        <v>76</v>
      </c>
      <c r="J219">
        <v>12.5</v>
      </c>
      <c r="K219">
        <v>0</v>
      </c>
      <c r="L219" s="34">
        <f t="shared" si="21"/>
        <v>0</v>
      </c>
    </row>
    <row r="220" spans="1:12" x14ac:dyDescent="0.2">
      <c r="A220" t="s">
        <v>572</v>
      </c>
      <c r="B220" t="s">
        <v>573</v>
      </c>
      <c r="C220" t="s">
        <v>524</v>
      </c>
      <c r="D220" s="17" t="s">
        <v>687</v>
      </c>
      <c r="E220" s="19" t="s">
        <v>668</v>
      </c>
      <c r="F220" t="s">
        <v>685</v>
      </c>
      <c r="G220" s="19" t="s">
        <v>668</v>
      </c>
      <c r="H220" s="17">
        <f>VLOOKUP(D220, '[1]0.Ref'!$AZ$1:$BG$9, MATCH(F220, '[1]0.Ref'!$AZ$1:$BG$1, 0), FALSE)</f>
        <v>22</v>
      </c>
      <c r="I220" t="s">
        <v>76</v>
      </c>
      <c r="J220">
        <v>5.26</v>
      </c>
      <c r="K220">
        <v>0</v>
      </c>
      <c r="L220" s="34">
        <f t="shared" si="21"/>
        <v>0</v>
      </c>
    </row>
    <row r="221" spans="1:12" x14ac:dyDescent="0.2">
      <c r="A221" t="s">
        <v>572</v>
      </c>
      <c r="B221" t="s">
        <v>573</v>
      </c>
      <c r="C221" t="s">
        <v>524</v>
      </c>
      <c r="D221" s="17" t="s">
        <v>679</v>
      </c>
      <c r="E221" s="19" t="s">
        <v>668</v>
      </c>
      <c r="F221" t="s">
        <v>689</v>
      </c>
      <c r="G221" s="19" t="s">
        <v>668</v>
      </c>
      <c r="H221" s="17">
        <f>VLOOKUP(D221, '[1]0.Ref'!$AZ$1:$BG$9, MATCH(F221, '[1]0.Ref'!$AZ$1:$BG$1, 0), FALSE)</f>
        <v>2</v>
      </c>
      <c r="I221" t="s">
        <v>76</v>
      </c>
      <c r="J221">
        <v>34.700000000000003</v>
      </c>
      <c r="K221">
        <v>10</v>
      </c>
      <c r="L221" s="34">
        <f t="shared" si="21"/>
        <v>288.18443804034581</v>
      </c>
    </row>
    <row r="222" spans="1:12" x14ac:dyDescent="0.2">
      <c r="A222" t="s">
        <v>572</v>
      </c>
      <c r="B222" t="s">
        <v>573</v>
      </c>
      <c r="C222" t="s">
        <v>524</v>
      </c>
      <c r="D222" s="17" t="s">
        <v>686</v>
      </c>
      <c r="E222" s="19" t="s">
        <v>668</v>
      </c>
      <c r="F222" t="s">
        <v>689</v>
      </c>
      <c r="G222" s="19" t="s">
        <v>668</v>
      </c>
      <c r="H222" s="17">
        <f>VLOOKUP(D222, '[1]0.Ref'!$AZ$1:$BG$9, MATCH(F222, '[1]0.Ref'!$AZ$1:$BG$1, 0), FALSE)</f>
        <v>9</v>
      </c>
      <c r="I222" t="s">
        <v>76</v>
      </c>
      <c r="J222">
        <v>43.8</v>
      </c>
      <c r="K222">
        <v>1</v>
      </c>
      <c r="L222" s="34">
        <f t="shared" si="21"/>
        <v>22.831050228310506</v>
      </c>
    </row>
    <row r="223" spans="1:12" x14ac:dyDescent="0.2">
      <c r="A223" t="s">
        <v>572</v>
      </c>
      <c r="B223" t="s">
        <v>573</v>
      </c>
      <c r="C223" t="s">
        <v>524</v>
      </c>
      <c r="D223" s="17" t="s">
        <v>687</v>
      </c>
      <c r="E223" s="19" t="s">
        <v>668</v>
      </c>
      <c r="F223" t="s">
        <v>689</v>
      </c>
      <c r="G223" s="19" t="s">
        <v>668</v>
      </c>
      <c r="H223" s="17">
        <f>VLOOKUP(D223, '[1]0.Ref'!$AZ$1:$BG$9, MATCH(F223, '[1]0.Ref'!$AZ$1:$BG$1, 0), FALSE)</f>
        <v>23</v>
      </c>
      <c r="I223" t="s">
        <v>76</v>
      </c>
      <c r="J223">
        <v>11.6</v>
      </c>
      <c r="K223">
        <v>0</v>
      </c>
      <c r="L223" s="34">
        <f t="shared" si="21"/>
        <v>0</v>
      </c>
    </row>
    <row r="224" spans="1:12" x14ac:dyDescent="0.2">
      <c r="A224" t="s">
        <v>572</v>
      </c>
      <c r="B224" t="s">
        <v>573</v>
      </c>
      <c r="C224" t="s">
        <v>524</v>
      </c>
      <c r="D224" s="17" t="s">
        <v>679</v>
      </c>
      <c r="E224" s="19" t="s">
        <v>668</v>
      </c>
      <c r="F224" t="s">
        <v>669</v>
      </c>
      <c r="G224" s="19" t="s">
        <v>668</v>
      </c>
      <c r="H224" s="17">
        <f>VLOOKUP(D224, '[1]0.Ref'!$AZ$1:$BG$9, MATCH(F224, '[1]0.Ref'!$AZ$1:$BG$1, 0), FALSE)</f>
        <v>4</v>
      </c>
      <c r="I224" t="s">
        <v>76</v>
      </c>
      <c r="J224">
        <v>64.7</v>
      </c>
      <c r="K224">
        <v>14</v>
      </c>
      <c r="L224" s="34">
        <f t="shared" si="21"/>
        <v>216.38330757341575</v>
      </c>
    </row>
    <row r="225" spans="1:12" x14ac:dyDescent="0.2">
      <c r="A225" t="s">
        <v>572</v>
      </c>
      <c r="B225" t="s">
        <v>573</v>
      </c>
      <c r="C225" t="s">
        <v>524</v>
      </c>
      <c r="D225" s="17" t="s">
        <v>686</v>
      </c>
      <c r="E225" s="19" t="s">
        <v>668</v>
      </c>
      <c r="F225" t="s">
        <v>669</v>
      </c>
      <c r="G225" s="19" t="s">
        <v>668</v>
      </c>
      <c r="H225" s="17">
        <f>VLOOKUP(D225, '[1]0.Ref'!$AZ$1:$BG$9, MATCH(F225, '[1]0.Ref'!$AZ$1:$BG$1, 0), FALSE)</f>
        <v>11</v>
      </c>
      <c r="I225" t="s">
        <v>76</v>
      </c>
      <c r="J225">
        <v>66.8</v>
      </c>
      <c r="K225">
        <v>1</v>
      </c>
      <c r="L225" s="34">
        <f t="shared" si="21"/>
        <v>14.970059880239521</v>
      </c>
    </row>
    <row r="226" spans="1:12" x14ac:dyDescent="0.2">
      <c r="A226" t="s">
        <v>572</v>
      </c>
      <c r="B226" t="s">
        <v>573</v>
      </c>
      <c r="C226" t="s">
        <v>524</v>
      </c>
      <c r="D226" s="17" t="s">
        <v>687</v>
      </c>
      <c r="E226" s="19" t="s">
        <v>668</v>
      </c>
      <c r="F226" t="s">
        <v>669</v>
      </c>
      <c r="G226" s="19" t="s">
        <v>668</v>
      </c>
      <c r="H226" s="17">
        <f>VLOOKUP(D226, '[1]0.Ref'!$AZ$1:$BG$9, MATCH(F226, '[1]0.Ref'!$AZ$1:$BG$1, 0), FALSE)</f>
        <v>25</v>
      </c>
      <c r="I226" t="s">
        <v>76</v>
      </c>
      <c r="J226">
        <v>9.0299999999999994</v>
      </c>
      <c r="K226">
        <v>0</v>
      </c>
      <c r="L226" s="34">
        <f t="shared" si="21"/>
        <v>0</v>
      </c>
    </row>
    <row r="227" spans="1:12" x14ac:dyDescent="0.2">
      <c r="A227" t="s">
        <v>572</v>
      </c>
      <c r="B227" t="s">
        <v>573</v>
      </c>
      <c r="C227" t="s">
        <v>524</v>
      </c>
      <c r="D227" s="17" t="s">
        <v>679</v>
      </c>
      <c r="E227" s="19" t="s">
        <v>668</v>
      </c>
      <c r="F227" t="s">
        <v>671</v>
      </c>
      <c r="G227" s="19" t="s">
        <v>668</v>
      </c>
      <c r="H227" s="17">
        <f>VLOOKUP(D227, '[1]0.Ref'!$AZ$1:$BG$9, MATCH(F227, '[1]0.Ref'!$AZ$1:$BG$1, 0), FALSE)</f>
        <v>5</v>
      </c>
      <c r="I227" t="s">
        <v>76</v>
      </c>
      <c r="J227">
        <v>6.74</v>
      </c>
      <c r="K227">
        <v>1</v>
      </c>
      <c r="L227" s="34">
        <f t="shared" si="21"/>
        <v>148.36795252225519</v>
      </c>
    </row>
    <row r="228" spans="1:12" x14ac:dyDescent="0.2">
      <c r="A228" t="s">
        <v>572</v>
      </c>
      <c r="B228" t="s">
        <v>573</v>
      </c>
      <c r="C228" t="s">
        <v>524</v>
      </c>
      <c r="D228" s="17" t="s">
        <v>686</v>
      </c>
      <c r="E228" s="19" t="s">
        <v>668</v>
      </c>
      <c r="F228" t="s">
        <v>671</v>
      </c>
      <c r="G228" s="19" t="s">
        <v>668</v>
      </c>
      <c r="H228" s="17">
        <f>VLOOKUP(D228, '[1]0.Ref'!$AZ$1:$BG$9, MATCH(F228, '[1]0.Ref'!$AZ$1:$BG$1, 0), FALSE)</f>
        <v>12</v>
      </c>
      <c r="I228" t="s">
        <v>76</v>
      </c>
      <c r="J228">
        <v>6.31</v>
      </c>
      <c r="K228">
        <v>0</v>
      </c>
      <c r="L228" s="34">
        <f t="shared" si="21"/>
        <v>0</v>
      </c>
    </row>
    <row r="229" spans="1:12" x14ac:dyDescent="0.2">
      <c r="A229" t="s">
        <v>572</v>
      </c>
      <c r="B229" t="s">
        <v>573</v>
      </c>
      <c r="C229" t="s">
        <v>524</v>
      </c>
      <c r="D229" s="17" t="s">
        <v>687</v>
      </c>
      <c r="E229" s="19" t="s">
        <v>668</v>
      </c>
      <c r="F229" t="s">
        <v>671</v>
      </c>
      <c r="G229" s="19" t="s">
        <v>668</v>
      </c>
      <c r="H229" s="17">
        <f>VLOOKUP(D229, '[1]0.Ref'!$AZ$1:$BG$9, MATCH(F229, '[1]0.Ref'!$AZ$1:$BG$1, 0), FALSE)</f>
        <v>26</v>
      </c>
      <c r="I229" t="s">
        <v>76</v>
      </c>
      <c r="J229">
        <v>0.57499999999999996</v>
      </c>
      <c r="K229">
        <v>0</v>
      </c>
      <c r="L229" s="34">
        <f t="shared" si="21"/>
        <v>0</v>
      </c>
    </row>
    <row r="230" spans="1:12" x14ac:dyDescent="0.2">
      <c r="A230" t="s">
        <v>572</v>
      </c>
      <c r="B230" t="s">
        <v>573</v>
      </c>
      <c r="C230" t="s">
        <v>524</v>
      </c>
      <c r="D230" s="17" t="s">
        <v>679</v>
      </c>
      <c r="E230" s="19" t="s">
        <v>668</v>
      </c>
      <c r="F230" t="s">
        <v>676</v>
      </c>
      <c r="G230" s="19" t="s">
        <v>668</v>
      </c>
      <c r="H230" s="17">
        <f>VLOOKUP(D230, '[1]0.Ref'!$AZ$1:$BG$9, MATCH(F230, '[1]0.Ref'!$AZ$1:$BG$1, 0), FALSE)</f>
        <v>3</v>
      </c>
      <c r="I230" t="s">
        <v>76</v>
      </c>
      <c r="J230">
        <f>J218+J221</f>
        <v>43.6</v>
      </c>
      <c r="K230">
        <f>K218+K221</f>
        <v>14</v>
      </c>
      <c r="L230" s="34">
        <f t="shared" si="21"/>
        <v>321.10091743119261</v>
      </c>
    </row>
    <row r="231" spans="1:12" x14ac:dyDescent="0.2">
      <c r="A231" t="s">
        <v>572</v>
      </c>
      <c r="B231" t="s">
        <v>573</v>
      </c>
      <c r="C231" t="s">
        <v>524</v>
      </c>
      <c r="D231" s="17" t="s">
        <v>686</v>
      </c>
      <c r="E231" s="19" t="s">
        <v>668</v>
      </c>
      <c r="F231" t="s">
        <v>676</v>
      </c>
      <c r="G231" s="19" t="s">
        <v>668</v>
      </c>
      <c r="H231" s="17">
        <f>VLOOKUP(D231, '[1]0.Ref'!$AZ$1:$BG$9, MATCH(F231, '[1]0.Ref'!$AZ$1:$BG$1, 0), FALSE)</f>
        <v>10</v>
      </c>
      <c r="I231" t="s">
        <v>76</v>
      </c>
      <c r="J231">
        <f t="shared" ref="J231:K232" si="22">J219+J222</f>
        <v>56.3</v>
      </c>
      <c r="K231">
        <f t="shared" si="22"/>
        <v>1</v>
      </c>
      <c r="L231" s="34">
        <f t="shared" si="21"/>
        <v>17.761989342806398</v>
      </c>
    </row>
    <row r="232" spans="1:12" x14ac:dyDescent="0.2">
      <c r="A232" t="s">
        <v>572</v>
      </c>
      <c r="B232" t="s">
        <v>573</v>
      </c>
      <c r="C232" t="s">
        <v>524</v>
      </c>
      <c r="D232" s="17" t="s">
        <v>687</v>
      </c>
      <c r="E232" s="19" t="s">
        <v>668</v>
      </c>
      <c r="F232" t="s">
        <v>676</v>
      </c>
      <c r="G232" s="19" t="s">
        <v>668</v>
      </c>
      <c r="H232" s="17">
        <f>VLOOKUP(D232, '[1]0.Ref'!$AZ$1:$BG$9, MATCH(F232, '[1]0.Ref'!$AZ$1:$BG$1, 0), FALSE)</f>
        <v>24</v>
      </c>
      <c r="I232" t="s">
        <v>76</v>
      </c>
      <c r="J232">
        <f t="shared" si="22"/>
        <v>16.86</v>
      </c>
      <c r="K232">
        <f t="shared" si="22"/>
        <v>0</v>
      </c>
      <c r="L232" s="34">
        <f t="shared" si="21"/>
        <v>0</v>
      </c>
    </row>
    <row r="233" spans="1:12" x14ac:dyDescent="0.2">
      <c r="A233" t="s">
        <v>572</v>
      </c>
      <c r="B233" t="s">
        <v>573</v>
      </c>
      <c r="C233" t="s">
        <v>524</v>
      </c>
      <c r="D233" s="17" t="s">
        <v>679</v>
      </c>
      <c r="E233" s="19" t="s">
        <v>668</v>
      </c>
      <c r="F233" t="s">
        <v>673</v>
      </c>
      <c r="G233" s="19" t="s">
        <v>668</v>
      </c>
      <c r="H233" s="17">
        <f>VLOOKUP(D233, '[1]0.Ref'!$AZ$1:$BG$9, MATCH(F233, '[1]0.Ref'!$AZ$1:$BG$1, 0), FALSE)</f>
        <v>6</v>
      </c>
      <c r="I233" t="s">
        <v>76</v>
      </c>
      <c r="J233">
        <f>J224+J227</f>
        <v>71.44</v>
      </c>
      <c r="K233">
        <f>K224+K227</f>
        <v>15</v>
      </c>
      <c r="L233" s="34">
        <f t="shared" si="21"/>
        <v>209.96640537514</v>
      </c>
    </row>
    <row r="234" spans="1:12" x14ac:dyDescent="0.2">
      <c r="A234" t="s">
        <v>572</v>
      </c>
      <c r="B234" t="s">
        <v>573</v>
      </c>
      <c r="C234" t="s">
        <v>524</v>
      </c>
      <c r="D234" s="17" t="s">
        <v>686</v>
      </c>
      <c r="E234" s="19" t="s">
        <v>668</v>
      </c>
      <c r="F234" t="s">
        <v>673</v>
      </c>
      <c r="G234" s="19" t="s">
        <v>668</v>
      </c>
      <c r="H234" s="17">
        <f>VLOOKUP(D234, '[1]0.Ref'!$AZ$1:$BG$9, MATCH(F234, '[1]0.Ref'!$AZ$1:$BG$1, 0), FALSE)</f>
        <v>13</v>
      </c>
      <c r="I234" t="s">
        <v>76</v>
      </c>
      <c r="J234">
        <f t="shared" ref="J234:K235" si="23">J225+J228</f>
        <v>73.11</v>
      </c>
      <c r="K234">
        <f t="shared" si="23"/>
        <v>1</v>
      </c>
      <c r="L234" s="34">
        <f t="shared" si="21"/>
        <v>13.67801942278758</v>
      </c>
    </row>
    <row r="235" spans="1:12" x14ac:dyDescent="0.2">
      <c r="A235" t="s">
        <v>572</v>
      </c>
      <c r="B235" t="s">
        <v>573</v>
      </c>
      <c r="C235" t="s">
        <v>524</v>
      </c>
      <c r="D235" s="17" t="s">
        <v>687</v>
      </c>
      <c r="E235" s="19" t="s">
        <v>668</v>
      </c>
      <c r="F235" t="s">
        <v>673</v>
      </c>
      <c r="G235" s="19" t="s">
        <v>668</v>
      </c>
      <c r="H235" s="17">
        <f>VLOOKUP(D235, '[1]0.Ref'!$AZ$1:$BG$9, MATCH(F235, '[1]0.Ref'!$AZ$1:$BG$1, 0), FALSE)</f>
        <v>27</v>
      </c>
      <c r="I235" t="s">
        <v>76</v>
      </c>
      <c r="J235">
        <f t="shared" si="23"/>
        <v>9.6049999999999986</v>
      </c>
      <c r="K235">
        <f t="shared" si="23"/>
        <v>0</v>
      </c>
      <c r="L235" s="34">
        <f t="shared" si="21"/>
        <v>0</v>
      </c>
    </row>
    <row r="236" spans="1:12" x14ac:dyDescent="0.2">
      <c r="A236" t="s">
        <v>572</v>
      </c>
      <c r="B236" t="s">
        <v>573</v>
      </c>
      <c r="C236" t="s">
        <v>524</v>
      </c>
      <c r="D236" s="17" t="s">
        <v>679</v>
      </c>
      <c r="E236" s="19" t="s">
        <v>668</v>
      </c>
      <c r="F236" t="s">
        <v>634</v>
      </c>
      <c r="G236" s="19" t="s">
        <v>668</v>
      </c>
      <c r="H236" s="17">
        <f>VLOOKUP(D236, '[1]0.Ref'!$AZ$1:$BG$9, MATCH(F236, '[1]0.Ref'!$AZ$1:$BG$1, 0), FALSE)</f>
        <v>7</v>
      </c>
      <c r="I236" t="s">
        <v>76</v>
      </c>
      <c r="J236">
        <f>J230+J233</f>
        <v>115.03999999999999</v>
      </c>
      <c r="K236">
        <f>K230+K233</f>
        <v>29</v>
      </c>
      <c r="L236" s="34">
        <f t="shared" si="21"/>
        <v>252.086230876217</v>
      </c>
    </row>
    <row r="237" spans="1:12" x14ac:dyDescent="0.2">
      <c r="A237" t="s">
        <v>572</v>
      </c>
      <c r="B237" t="s">
        <v>573</v>
      </c>
      <c r="C237" t="s">
        <v>524</v>
      </c>
      <c r="D237" s="17" t="s">
        <v>686</v>
      </c>
      <c r="E237" s="19" t="s">
        <v>668</v>
      </c>
      <c r="F237" t="s">
        <v>634</v>
      </c>
      <c r="G237" s="19" t="s">
        <v>668</v>
      </c>
      <c r="H237" s="17">
        <f>VLOOKUP(D237, '[1]0.Ref'!$AZ$1:$BG$9, MATCH(F237, '[1]0.Ref'!$AZ$1:$BG$1, 0), FALSE)</f>
        <v>14</v>
      </c>
      <c r="I237" t="s">
        <v>76</v>
      </c>
      <c r="J237">
        <f t="shared" ref="J237:K238" si="24">J231+J234</f>
        <v>129.41</v>
      </c>
      <c r="K237">
        <f t="shared" si="24"/>
        <v>2</v>
      </c>
      <c r="L237" s="34">
        <f t="shared" si="21"/>
        <v>15.454756201220926</v>
      </c>
    </row>
    <row r="238" spans="1:12" x14ac:dyDescent="0.2">
      <c r="A238" t="s">
        <v>572</v>
      </c>
      <c r="B238" t="s">
        <v>573</v>
      </c>
      <c r="C238" t="s">
        <v>524</v>
      </c>
      <c r="D238" s="17" t="s">
        <v>687</v>
      </c>
      <c r="E238" s="19" t="s">
        <v>668</v>
      </c>
      <c r="F238" t="s">
        <v>634</v>
      </c>
      <c r="G238" s="19" t="s">
        <v>668</v>
      </c>
      <c r="H238" s="17">
        <f>VLOOKUP(D238, '[1]0.Ref'!$AZ$1:$BG$9, MATCH(F238, '[1]0.Ref'!$AZ$1:$BG$1, 0), FALSE)</f>
        <v>28</v>
      </c>
      <c r="I238" t="s">
        <v>76</v>
      </c>
      <c r="J238">
        <f t="shared" si="24"/>
        <v>26.464999999999996</v>
      </c>
      <c r="K238">
        <f t="shared" si="24"/>
        <v>0</v>
      </c>
      <c r="L238" s="34">
        <f t="shared" si="21"/>
        <v>0</v>
      </c>
    </row>
    <row r="239" spans="1:12" x14ac:dyDescent="0.2">
      <c r="A239" t="s">
        <v>572</v>
      </c>
      <c r="B239" t="s">
        <v>573</v>
      </c>
      <c r="C239" t="s">
        <v>524</v>
      </c>
      <c r="D239" s="17" t="s">
        <v>667</v>
      </c>
      <c r="E239" s="19" t="s">
        <v>668</v>
      </c>
      <c r="F239" t="s">
        <v>685</v>
      </c>
      <c r="G239" s="19" t="s">
        <v>668</v>
      </c>
      <c r="H239" s="17">
        <f>VLOOKUP(D239, '[1]0.Ref'!$AZ$1:$BG$9, MATCH(F239, '[1]0.Ref'!$AZ$1:$BG$1, 0), FALSE)</f>
        <v>15</v>
      </c>
      <c r="I239" t="s">
        <v>76</v>
      </c>
      <c r="J239">
        <f>J218+J219</f>
        <v>21.4</v>
      </c>
      <c r="K239">
        <f>K218+K219</f>
        <v>4</v>
      </c>
      <c r="L239" s="34">
        <f t="shared" si="21"/>
        <v>186.9158878504673</v>
      </c>
    </row>
    <row r="240" spans="1:12" x14ac:dyDescent="0.2">
      <c r="A240" t="s">
        <v>572</v>
      </c>
      <c r="B240" t="s">
        <v>573</v>
      </c>
      <c r="C240" t="s">
        <v>524</v>
      </c>
      <c r="D240" s="17" t="s">
        <v>684</v>
      </c>
      <c r="E240" s="19" t="s">
        <v>668</v>
      </c>
      <c r="F240" t="s">
        <v>685</v>
      </c>
      <c r="G240" s="19" t="s">
        <v>668</v>
      </c>
      <c r="H240" s="17">
        <f>VLOOKUP(D240, '[1]0.Ref'!$AZ$1:$BG$9, MATCH(F240, '[1]0.Ref'!$AZ$1:$BG$1, 0), FALSE)</f>
        <v>29</v>
      </c>
      <c r="I240" t="s">
        <v>76</v>
      </c>
      <c r="J240">
        <f>J218+J219+J220</f>
        <v>26.659999999999997</v>
      </c>
      <c r="K240">
        <f>K218+K219+K220</f>
        <v>4</v>
      </c>
      <c r="L240" s="34">
        <f t="shared" si="21"/>
        <v>150.03750937734435</v>
      </c>
    </row>
    <row r="241" spans="1:12" x14ac:dyDescent="0.2">
      <c r="A241" t="s">
        <v>572</v>
      </c>
      <c r="B241" t="s">
        <v>573</v>
      </c>
      <c r="C241" t="s">
        <v>524</v>
      </c>
      <c r="D241" s="17" t="s">
        <v>667</v>
      </c>
      <c r="E241" s="19" t="s">
        <v>668</v>
      </c>
      <c r="F241" t="s">
        <v>689</v>
      </c>
      <c r="G241" s="19" t="s">
        <v>668</v>
      </c>
      <c r="H241" s="17">
        <f>VLOOKUP(D241, '[1]0.Ref'!$AZ$1:$BG$9, MATCH(F241, '[1]0.Ref'!$AZ$1:$BG$1, 0), FALSE)</f>
        <v>16</v>
      </c>
      <c r="I241" t="s">
        <v>76</v>
      </c>
      <c r="J241">
        <f>J222+J221</f>
        <v>78.5</v>
      </c>
      <c r="K241">
        <f>K222+K221</f>
        <v>11</v>
      </c>
      <c r="L241" s="34">
        <f t="shared" si="21"/>
        <v>140.12738853503186</v>
      </c>
    </row>
    <row r="242" spans="1:12" x14ac:dyDescent="0.2">
      <c r="A242" t="s">
        <v>572</v>
      </c>
      <c r="B242" t="s">
        <v>573</v>
      </c>
      <c r="C242" t="s">
        <v>524</v>
      </c>
      <c r="D242" s="17" t="s">
        <v>684</v>
      </c>
      <c r="E242" s="19" t="s">
        <v>668</v>
      </c>
      <c r="F242" t="s">
        <v>689</v>
      </c>
      <c r="G242" s="19" t="s">
        <v>668</v>
      </c>
      <c r="H242" s="17">
        <f>VLOOKUP(D242, '[1]0.Ref'!$AZ$1:$BG$9, MATCH(F242, '[1]0.Ref'!$AZ$1:$BG$1, 0), FALSE)</f>
        <v>30</v>
      </c>
      <c r="I242" t="s">
        <v>76</v>
      </c>
      <c r="J242">
        <f>J223+J221+J222</f>
        <v>90.1</v>
      </c>
      <c r="K242">
        <f>K223+K221+K222</f>
        <v>11</v>
      </c>
      <c r="L242" s="34">
        <f t="shared" si="21"/>
        <v>122.08657047724751</v>
      </c>
    </row>
    <row r="243" spans="1:12" x14ac:dyDescent="0.2">
      <c r="A243" t="s">
        <v>572</v>
      </c>
      <c r="B243" t="s">
        <v>573</v>
      </c>
      <c r="C243" t="s">
        <v>524</v>
      </c>
      <c r="D243" s="17" t="s">
        <v>667</v>
      </c>
      <c r="E243" s="19" t="s">
        <v>668</v>
      </c>
      <c r="F243" t="s">
        <v>669</v>
      </c>
      <c r="G243" s="19" t="s">
        <v>668</v>
      </c>
      <c r="H243" s="17">
        <f>VLOOKUP(D243, '[1]0.Ref'!$AZ$1:$BG$9, MATCH(F243, '[1]0.Ref'!$AZ$1:$BG$1, 0), FALSE)</f>
        <v>18</v>
      </c>
      <c r="I243" t="s">
        <v>76</v>
      </c>
      <c r="J243">
        <f>J225+J224</f>
        <v>131.5</v>
      </c>
      <c r="K243">
        <f>K225+K224</f>
        <v>15</v>
      </c>
      <c r="L243" s="34">
        <f t="shared" si="21"/>
        <v>114.06844106463879</v>
      </c>
    </row>
    <row r="244" spans="1:12" x14ac:dyDescent="0.2">
      <c r="A244" t="s">
        <v>572</v>
      </c>
      <c r="B244" t="s">
        <v>573</v>
      </c>
      <c r="C244" t="s">
        <v>524</v>
      </c>
      <c r="D244" s="17" t="s">
        <v>684</v>
      </c>
      <c r="E244" s="19" t="s">
        <v>668</v>
      </c>
      <c r="F244" t="s">
        <v>669</v>
      </c>
      <c r="G244" s="19" t="s">
        <v>668</v>
      </c>
      <c r="H244" s="17">
        <f>VLOOKUP(D244, '[1]0.Ref'!$AZ$1:$BG$9, MATCH(F244, '[1]0.Ref'!$AZ$1:$BG$1, 0), FALSE)</f>
        <v>32</v>
      </c>
      <c r="I244" t="s">
        <v>76</v>
      </c>
      <c r="J244">
        <f>J226+J225+J224</f>
        <v>140.53</v>
      </c>
      <c r="K244">
        <f>K226+K225+K224</f>
        <v>15</v>
      </c>
      <c r="L244" s="34">
        <f t="shared" si="21"/>
        <v>106.73877463886714</v>
      </c>
    </row>
    <row r="245" spans="1:12" x14ac:dyDescent="0.2">
      <c r="A245" t="s">
        <v>572</v>
      </c>
      <c r="B245" t="s">
        <v>573</v>
      </c>
      <c r="C245" t="s">
        <v>524</v>
      </c>
      <c r="D245" s="17" t="s">
        <v>667</v>
      </c>
      <c r="E245" s="19" t="s">
        <v>668</v>
      </c>
      <c r="F245" t="s">
        <v>671</v>
      </c>
      <c r="G245" s="19" t="s">
        <v>668</v>
      </c>
      <c r="H245" s="17">
        <f>VLOOKUP(D245, '[1]0.Ref'!$AZ$1:$BG$9, MATCH(F245, '[1]0.Ref'!$AZ$1:$BG$1, 0), FALSE)</f>
        <v>19</v>
      </c>
      <c r="I245" t="s">
        <v>76</v>
      </c>
      <c r="J245">
        <f>J227+J228</f>
        <v>13.05</v>
      </c>
      <c r="K245">
        <f>K227+K228</f>
        <v>1</v>
      </c>
      <c r="L245" s="34">
        <f t="shared" si="21"/>
        <v>76.628352490421449</v>
      </c>
    </row>
    <row r="246" spans="1:12" x14ac:dyDescent="0.2">
      <c r="A246" t="s">
        <v>572</v>
      </c>
      <c r="B246" t="s">
        <v>573</v>
      </c>
      <c r="C246" t="s">
        <v>524</v>
      </c>
      <c r="D246" s="17" t="s">
        <v>684</v>
      </c>
      <c r="E246" s="19" t="s">
        <v>668</v>
      </c>
      <c r="F246" t="s">
        <v>671</v>
      </c>
      <c r="G246" s="19" t="s">
        <v>668</v>
      </c>
      <c r="H246" s="17">
        <f>VLOOKUP(D246, '[1]0.Ref'!$AZ$1:$BG$9, MATCH(F246, '[1]0.Ref'!$AZ$1:$BG$1, 0), FALSE)</f>
        <v>33</v>
      </c>
      <c r="I246" t="s">
        <v>76</v>
      </c>
      <c r="J246">
        <f>J229+J228+J227</f>
        <v>13.625</v>
      </c>
      <c r="K246">
        <f>K229+K228+K227</f>
        <v>1</v>
      </c>
      <c r="L246" s="34">
        <f t="shared" si="21"/>
        <v>73.394495412844037</v>
      </c>
    </row>
    <row r="247" spans="1:12" x14ac:dyDescent="0.2">
      <c r="A247" t="s">
        <v>572</v>
      </c>
      <c r="B247" t="s">
        <v>573</v>
      </c>
      <c r="C247" t="s">
        <v>524</v>
      </c>
      <c r="D247" s="17" t="s">
        <v>667</v>
      </c>
      <c r="E247" s="19" t="s">
        <v>668</v>
      </c>
      <c r="F247" t="s">
        <v>676</v>
      </c>
      <c r="G247" s="19" t="s">
        <v>668</v>
      </c>
      <c r="H247" s="17">
        <f>VLOOKUP(D247, '[1]0.Ref'!$AZ$1:$BG$9, MATCH(F247, '[1]0.Ref'!$AZ$1:$BG$1, 0), FALSE)</f>
        <v>17</v>
      </c>
      <c r="I247" t="s">
        <v>76</v>
      </c>
      <c r="J247">
        <f>J230+J231</f>
        <v>99.9</v>
      </c>
      <c r="K247">
        <f>K230+K231</f>
        <v>15</v>
      </c>
      <c r="L247" s="34">
        <f t="shared" si="21"/>
        <v>150.15015015015015</v>
      </c>
    </row>
    <row r="248" spans="1:12" x14ac:dyDescent="0.2">
      <c r="A248" t="s">
        <v>572</v>
      </c>
      <c r="B248" t="s">
        <v>573</v>
      </c>
      <c r="C248" t="s">
        <v>524</v>
      </c>
      <c r="D248" s="17" t="s">
        <v>684</v>
      </c>
      <c r="E248" s="19" t="s">
        <v>668</v>
      </c>
      <c r="F248" t="s">
        <v>676</v>
      </c>
      <c r="G248" s="19" t="s">
        <v>668</v>
      </c>
      <c r="H248" s="17">
        <f>VLOOKUP(D248, '[1]0.Ref'!$AZ$1:$BG$9, MATCH(F248, '[1]0.Ref'!$AZ$1:$BG$1, 0), FALSE)</f>
        <v>31</v>
      </c>
      <c r="I248" t="s">
        <v>76</v>
      </c>
      <c r="J248">
        <f>J230+J231+J232</f>
        <v>116.76</v>
      </c>
      <c r="K248">
        <f>K230+K231+K232</f>
        <v>15</v>
      </c>
      <c r="L248" s="34">
        <f t="shared" si="21"/>
        <v>128.46865364850976</v>
      </c>
    </row>
    <row r="249" spans="1:12" x14ac:dyDescent="0.2">
      <c r="A249" t="s">
        <v>572</v>
      </c>
      <c r="B249" t="s">
        <v>573</v>
      </c>
      <c r="C249" t="s">
        <v>524</v>
      </c>
      <c r="D249" s="17" t="s">
        <v>667</v>
      </c>
      <c r="E249" s="19" t="s">
        <v>668</v>
      </c>
      <c r="F249" t="s">
        <v>673</v>
      </c>
      <c r="G249" s="19" t="s">
        <v>668</v>
      </c>
      <c r="H249" s="17">
        <f>VLOOKUP(D249, '[1]0.Ref'!$AZ$1:$BG$9, MATCH(F249, '[1]0.Ref'!$AZ$1:$BG$1, 0), FALSE)</f>
        <v>20</v>
      </c>
      <c r="I249" t="s">
        <v>76</v>
      </c>
      <c r="J249">
        <f>J233+J234</f>
        <v>144.55000000000001</v>
      </c>
      <c r="K249">
        <f>K233+K234</f>
        <v>16</v>
      </c>
      <c r="L249" s="34">
        <f t="shared" si="21"/>
        <v>110.68834313386371</v>
      </c>
    </row>
    <row r="250" spans="1:12" x14ac:dyDescent="0.2">
      <c r="A250" t="s">
        <v>572</v>
      </c>
      <c r="B250" t="s">
        <v>573</v>
      </c>
      <c r="C250" t="s">
        <v>524</v>
      </c>
      <c r="D250" s="17" t="s">
        <v>684</v>
      </c>
      <c r="E250" s="19" t="s">
        <v>668</v>
      </c>
      <c r="F250" t="s">
        <v>673</v>
      </c>
      <c r="G250" s="19" t="s">
        <v>668</v>
      </c>
      <c r="H250" s="17">
        <f>VLOOKUP(D250, '[1]0.Ref'!$AZ$1:$BG$9, MATCH(F250, '[1]0.Ref'!$AZ$1:$BG$1, 0), FALSE)</f>
        <v>34</v>
      </c>
      <c r="I250" t="s">
        <v>76</v>
      </c>
      <c r="J250">
        <f>J233+J234+J235</f>
        <v>154.155</v>
      </c>
      <c r="K250">
        <f>K233+K234+K235</f>
        <v>16</v>
      </c>
      <c r="L250" s="34">
        <f t="shared" si="21"/>
        <v>103.79163828614057</v>
      </c>
    </row>
    <row r="251" spans="1:12" x14ac:dyDescent="0.2">
      <c r="A251" t="s">
        <v>572</v>
      </c>
      <c r="B251" t="s">
        <v>573</v>
      </c>
      <c r="C251" t="s">
        <v>524</v>
      </c>
      <c r="D251" s="17" t="s">
        <v>667</v>
      </c>
      <c r="E251" s="19" t="s">
        <v>668</v>
      </c>
      <c r="F251" t="s">
        <v>634</v>
      </c>
      <c r="G251" s="19" t="s">
        <v>668</v>
      </c>
      <c r="H251" s="17">
        <f>VLOOKUP(D251, '[1]0.Ref'!$AZ$1:$BG$9, MATCH(F251, '[1]0.Ref'!$AZ$1:$BG$1, 0), FALSE)</f>
        <v>21</v>
      </c>
      <c r="I251" t="s">
        <v>76</v>
      </c>
      <c r="J251">
        <f>J236+J237</f>
        <v>244.45</v>
      </c>
      <c r="K251">
        <f>K236+K237</f>
        <v>31</v>
      </c>
      <c r="L251" s="34">
        <f t="shared" si="21"/>
        <v>126.81529965228064</v>
      </c>
    </row>
    <row r="252" spans="1:12" x14ac:dyDescent="0.2">
      <c r="A252" t="s">
        <v>572</v>
      </c>
      <c r="B252" t="s">
        <v>573</v>
      </c>
      <c r="C252" t="s">
        <v>524</v>
      </c>
      <c r="D252" s="17" t="s">
        <v>684</v>
      </c>
      <c r="E252" s="19" t="s">
        <v>668</v>
      </c>
      <c r="F252" t="s">
        <v>634</v>
      </c>
      <c r="G252" s="19" t="s">
        <v>668</v>
      </c>
      <c r="H252" s="17">
        <f>VLOOKUP(D252, '[1]0.Ref'!$AZ$1:$BG$9, MATCH(F252, '[1]0.Ref'!$AZ$1:$BG$1, 0), FALSE)</f>
        <v>35</v>
      </c>
      <c r="I252" t="s">
        <v>76</v>
      </c>
      <c r="J252">
        <f>J236+J237+J238</f>
        <v>270.91499999999996</v>
      </c>
      <c r="K252">
        <f>K236+K237+K238</f>
        <v>31</v>
      </c>
      <c r="L252" s="34">
        <f t="shared" si="21"/>
        <v>114.42703430965435</v>
      </c>
    </row>
    <row r="253" spans="1:12" x14ac:dyDescent="0.2">
      <c r="A253" t="s">
        <v>581</v>
      </c>
      <c r="B253" t="s">
        <v>582</v>
      </c>
      <c r="C253" t="s">
        <v>524</v>
      </c>
      <c r="D253" s="17" t="s">
        <v>679</v>
      </c>
      <c r="E253" s="19" t="s">
        <v>668</v>
      </c>
      <c r="F253" t="s">
        <v>669</v>
      </c>
      <c r="G253" s="19" t="s">
        <v>668</v>
      </c>
      <c r="H253" s="17">
        <f>VLOOKUP(D253, '[1]0.Ref'!$AZ$1:$BG$9, MATCH(F253, '[1]0.Ref'!$AZ$1:$BG$1, 0), FALSE)</f>
        <v>4</v>
      </c>
      <c r="I253" t="s">
        <v>76</v>
      </c>
      <c r="J253">
        <v>1334</v>
      </c>
      <c r="K253">
        <v>102</v>
      </c>
      <c r="L253" s="34">
        <f>K253/J253*1000</f>
        <v>76.46176911544228</v>
      </c>
    </row>
    <row r="254" spans="1:12" x14ac:dyDescent="0.2">
      <c r="A254" t="s">
        <v>581</v>
      </c>
      <c r="B254" t="s">
        <v>582</v>
      </c>
      <c r="C254" t="s">
        <v>524</v>
      </c>
      <c r="D254" s="17" t="s">
        <v>686</v>
      </c>
      <c r="E254" s="19" t="s">
        <v>668</v>
      </c>
      <c r="F254" t="s">
        <v>669</v>
      </c>
      <c r="G254" s="19" t="s">
        <v>668</v>
      </c>
      <c r="H254" s="17">
        <f>VLOOKUP(D254, '[1]0.Ref'!$AZ$1:$BG$9, MATCH(F254, '[1]0.Ref'!$AZ$1:$BG$1, 0), FALSE)</f>
        <v>11</v>
      </c>
      <c r="I254" t="s">
        <v>76</v>
      </c>
      <c r="J254">
        <v>1327</v>
      </c>
      <c r="K254">
        <v>33</v>
      </c>
      <c r="L254" s="34">
        <f>K254/J254*1000</f>
        <v>24.868123587038433</v>
      </c>
    </row>
    <row r="255" spans="1:12" x14ac:dyDescent="0.2">
      <c r="A255" t="s">
        <v>581</v>
      </c>
      <c r="B255" t="s">
        <v>582</v>
      </c>
      <c r="C255" t="s">
        <v>524</v>
      </c>
      <c r="D255" s="17" t="s">
        <v>679</v>
      </c>
      <c r="E255" s="19" t="s">
        <v>668</v>
      </c>
      <c r="F255" t="s">
        <v>671</v>
      </c>
      <c r="G255" s="19" t="s">
        <v>729</v>
      </c>
      <c r="H255" s="17">
        <f>VLOOKUP(D255, '[1]0.Ref'!$AZ$1:$BG$9, MATCH(F255, '[1]0.Ref'!$AZ$1:$BG$1, 0), FALSE)</f>
        <v>5</v>
      </c>
      <c r="I255" t="s">
        <v>76</v>
      </c>
      <c r="J255">
        <v>707</v>
      </c>
      <c r="K255">
        <v>32</v>
      </c>
      <c r="L255" s="34">
        <f>K255/J255*1000</f>
        <v>45.261669024045261</v>
      </c>
    </row>
    <row r="256" spans="1:12" x14ac:dyDescent="0.2">
      <c r="A256" t="s">
        <v>581</v>
      </c>
      <c r="B256" t="s">
        <v>582</v>
      </c>
      <c r="C256" t="s">
        <v>524</v>
      </c>
      <c r="D256" s="17" t="s">
        <v>686</v>
      </c>
      <c r="E256" s="19" t="s">
        <v>668</v>
      </c>
      <c r="F256" t="s">
        <v>671</v>
      </c>
      <c r="G256" s="19" t="s">
        <v>729</v>
      </c>
      <c r="H256" s="17">
        <f>VLOOKUP(D256, '[1]0.Ref'!$AZ$1:$BG$9, MATCH(F256, '[1]0.Ref'!$AZ$1:$BG$1, 0), FALSE)</f>
        <v>12</v>
      </c>
      <c r="I256" t="s">
        <v>76</v>
      </c>
      <c r="J256">
        <v>704</v>
      </c>
      <c r="K256">
        <v>14</v>
      </c>
      <c r="L256" s="34">
        <f>K256/J256*1000</f>
        <v>19.886363636363637</v>
      </c>
    </row>
    <row r="257" spans="1:12" x14ac:dyDescent="0.2">
      <c r="A257" t="s">
        <v>581</v>
      </c>
      <c r="B257" t="s">
        <v>582</v>
      </c>
      <c r="C257" t="s">
        <v>524</v>
      </c>
      <c r="D257" s="17" t="s">
        <v>667</v>
      </c>
      <c r="E257" s="19" t="s">
        <v>668</v>
      </c>
      <c r="F257" t="s">
        <v>669</v>
      </c>
      <c r="G257" s="19" t="s">
        <v>668</v>
      </c>
      <c r="H257" s="17">
        <f>VLOOKUP(D257, '[1]0.Ref'!$AZ$1:$BG$9, MATCH(F257, '[1]0.Ref'!$AZ$1:$BG$1, 0), FALSE)</f>
        <v>18</v>
      </c>
      <c r="I257" t="s">
        <v>76</v>
      </c>
      <c r="J257">
        <f>J253+J254</f>
        <v>2661</v>
      </c>
      <c r="K257">
        <f>K253+K254</f>
        <v>135</v>
      </c>
      <c r="L257" s="34">
        <f t="shared" ref="L257:L320" si="25">K257/J257*1000</f>
        <v>50.732807215332585</v>
      </c>
    </row>
    <row r="258" spans="1:12" x14ac:dyDescent="0.2">
      <c r="A258" t="s">
        <v>581</v>
      </c>
      <c r="B258" t="s">
        <v>582</v>
      </c>
      <c r="C258" t="s">
        <v>524</v>
      </c>
      <c r="D258" s="17" t="s">
        <v>667</v>
      </c>
      <c r="E258" s="19" t="s">
        <v>668</v>
      </c>
      <c r="F258" t="s">
        <v>671</v>
      </c>
      <c r="G258" s="19" t="s">
        <v>729</v>
      </c>
      <c r="H258" s="17">
        <f>VLOOKUP(D258, '[1]0.Ref'!$AZ$1:$BG$9, MATCH(F258, '[1]0.Ref'!$AZ$1:$BG$1, 0), FALSE)</f>
        <v>19</v>
      </c>
      <c r="I258" t="s">
        <v>76</v>
      </c>
      <c r="J258">
        <f>J255+J256</f>
        <v>1411</v>
      </c>
      <c r="K258">
        <f>K255+K256</f>
        <v>46</v>
      </c>
      <c r="L258" s="34">
        <f t="shared" si="25"/>
        <v>32.600992204110554</v>
      </c>
    </row>
    <row r="259" spans="1:12" x14ac:dyDescent="0.2">
      <c r="A259" t="s">
        <v>581</v>
      </c>
      <c r="B259" t="s">
        <v>582</v>
      </c>
      <c r="C259" t="s">
        <v>524</v>
      </c>
      <c r="D259" s="17" t="s">
        <v>679</v>
      </c>
      <c r="E259" s="19" t="s">
        <v>668</v>
      </c>
      <c r="F259" t="s">
        <v>673</v>
      </c>
      <c r="G259" s="19" t="s">
        <v>674</v>
      </c>
      <c r="H259" s="17">
        <f>VLOOKUP(D259, '[1]0.Ref'!$AZ$1:$BG$9, MATCH(F259, '[1]0.Ref'!$AZ$1:$BG$1, 0), FALSE)</f>
        <v>6</v>
      </c>
      <c r="I259" t="s">
        <v>76</v>
      </c>
      <c r="J259">
        <f>J253+J255</f>
        <v>2041</v>
      </c>
      <c r="K259">
        <f>K253+K255</f>
        <v>134</v>
      </c>
      <c r="L259" s="34">
        <f t="shared" si="25"/>
        <v>65.65409113179814</v>
      </c>
    </row>
    <row r="260" spans="1:12" x14ac:dyDescent="0.2">
      <c r="A260" t="s">
        <v>581</v>
      </c>
      <c r="B260" t="s">
        <v>582</v>
      </c>
      <c r="C260" t="s">
        <v>524</v>
      </c>
      <c r="D260" s="17" t="s">
        <v>686</v>
      </c>
      <c r="E260" s="19" t="s">
        <v>668</v>
      </c>
      <c r="F260" t="s">
        <v>673</v>
      </c>
      <c r="G260" s="19" t="s">
        <v>674</v>
      </c>
      <c r="H260" s="17">
        <f>VLOOKUP(D260, '[1]0.Ref'!$AZ$1:$BG$9, MATCH(F260, '[1]0.Ref'!$AZ$1:$BG$1, 0), FALSE)</f>
        <v>13</v>
      </c>
      <c r="I260" t="s">
        <v>76</v>
      </c>
      <c r="J260">
        <f>J254+J256</f>
        <v>2031</v>
      </c>
      <c r="K260">
        <f>K254+K256</f>
        <v>47</v>
      </c>
      <c r="L260" s="34">
        <f t="shared" si="25"/>
        <v>23.141309699655341</v>
      </c>
    </row>
    <row r="261" spans="1:12" x14ac:dyDescent="0.2">
      <c r="A261" t="s">
        <v>581</v>
      </c>
      <c r="B261" t="s">
        <v>582</v>
      </c>
      <c r="C261" t="s">
        <v>524</v>
      </c>
      <c r="D261" s="17" t="s">
        <v>667</v>
      </c>
      <c r="E261" s="19" t="s">
        <v>668</v>
      </c>
      <c r="F261" t="s">
        <v>673</v>
      </c>
      <c r="G261" s="19" t="s">
        <v>674</v>
      </c>
      <c r="H261" s="17">
        <f>VLOOKUP(D261, '[1]0.Ref'!$AZ$1:$BG$9, MATCH(F261, '[1]0.Ref'!$AZ$1:$BG$1, 0), FALSE)</f>
        <v>20</v>
      </c>
      <c r="I261" t="s">
        <v>76</v>
      </c>
      <c r="J261">
        <f>J259+J260</f>
        <v>4072</v>
      </c>
      <c r="K261">
        <f>K259+K260</f>
        <v>181</v>
      </c>
      <c r="L261" s="34">
        <f t="shared" si="25"/>
        <v>44.449901768172886</v>
      </c>
    </row>
    <row r="262" spans="1:12" x14ac:dyDescent="0.2">
      <c r="A262" t="s">
        <v>590</v>
      </c>
      <c r="B262" t="s">
        <v>591</v>
      </c>
      <c r="C262" t="s">
        <v>524</v>
      </c>
      <c r="D262" s="17" t="s">
        <v>684</v>
      </c>
      <c r="E262" s="19" t="s">
        <v>668</v>
      </c>
      <c r="F262" t="s">
        <v>685</v>
      </c>
      <c r="G262" s="19" t="s">
        <v>668</v>
      </c>
      <c r="H262" s="17">
        <f>VLOOKUP(D262, '[1]0.Ref'!$AZ$1:$BG$9, MATCH(F262, '[1]0.Ref'!$AZ$1:$BG$1, 0), FALSE)</f>
        <v>29</v>
      </c>
      <c r="I262" t="s">
        <v>76</v>
      </c>
      <c r="J262">
        <v>118</v>
      </c>
      <c r="K262">
        <v>6</v>
      </c>
      <c r="L262" s="34">
        <f t="shared" si="25"/>
        <v>50.847457627118651</v>
      </c>
    </row>
    <row r="263" spans="1:12" x14ac:dyDescent="0.2">
      <c r="A263" t="s">
        <v>590</v>
      </c>
      <c r="B263" t="s">
        <v>591</v>
      </c>
      <c r="C263" t="s">
        <v>524</v>
      </c>
      <c r="D263" s="17" t="s">
        <v>684</v>
      </c>
      <c r="E263" s="19" t="s">
        <v>668</v>
      </c>
      <c r="F263" t="s">
        <v>689</v>
      </c>
      <c r="G263" s="19" t="s">
        <v>668</v>
      </c>
      <c r="H263" s="17">
        <f>VLOOKUP(D263, '[1]0.Ref'!$AZ$1:$BG$9, MATCH(F263, '[1]0.Ref'!$AZ$1:$BG$1, 0), FALSE)</f>
        <v>30</v>
      </c>
      <c r="I263" t="s">
        <v>76</v>
      </c>
      <c r="J263">
        <v>276</v>
      </c>
      <c r="K263">
        <v>4</v>
      </c>
      <c r="L263" s="34">
        <f t="shared" si="25"/>
        <v>14.492753623188406</v>
      </c>
    </row>
    <row r="264" spans="1:12" x14ac:dyDescent="0.2">
      <c r="A264" t="s">
        <v>590</v>
      </c>
      <c r="B264" t="s">
        <v>591</v>
      </c>
      <c r="C264" t="s">
        <v>524</v>
      </c>
      <c r="D264" s="17" t="s">
        <v>684</v>
      </c>
      <c r="E264" s="19" t="s">
        <v>668</v>
      </c>
      <c r="F264" t="s">
        <v>669</v>
      </c>
      <c r="G264" s="19" t="s">
        <v>668</v>
      </c>
      <c r="H264" s="17">
        <f>VLOOKUP(D264, '[1]0.Ref'!$AZ$1:$BG$9, MATCH(F264, '[1]0.Ref'!$AZ$1:$BG$1, 0), FALSE)</f>
        <v>32</v>
      </c>
      <c r="I264" t="s">
        <v>76</v>
      </c>
      <c r="J264">
        <v>588</v>
      </c>
      <c r="K264">
        <v>6</v>
      </c>
      <c r="L264" s="34">
        <f t="shared" si="25"/>
        <v>10.204081632653061</v>
      </c>
    </row>
    <row r="265" spans="1:12" x14ac:dyDescent="0.2">
      <c r="A265" t="s">
        <v>590</v>
      </c>
      <c r="B265" t="s">
        <v>591</v>
      </c>
      <c r="C265" t="s">
        <v>524</v>
      </c>
      <c r="D265" s="17" t="s">
        <v>684</v>
      </c>
      <c r="E265" s="19" t="s">
        <v>668</v>
      </c>
      <c r="F265" t="s">
        <v>671</v>
      </c>
      <c r="G265" s="19" t="s">
        <v>729</v>
      </c>
      <c r="H265" s="17">
        <f>VLOOKUP(D265, '[1]0.Ref'!$AZ$1:$BG$9, MATCH(F265, '[1]0.Ref'!$AZ$1:$BG$1, 0), FALSE)</f>
        <v>33</v>
      </c>
      <c r="I265" t="s">
        <v>76</v>
      </c>
      <c r="J265">
        <v>114</v>
      </c>
      <c r="K265">
        <v>1</v>
      </c>
      <c r="L265" s="34">
        <f t="shared" si="25"/>
        <v>8.7719298245614024</v>
      </c>
    </row>
    <row r="266" spans="1:12" x14ac:dyDescent="0.2">
      <c r="A266" t="s">
        <v>590</v>
      </c>
      <c r="B266" t="s">
        <v>591</v>
      </c>
      <c r="C266" t="s">
        <v>524</v>
      </c>
      <c r="D266" s="17" t="s">
        <v>684</v>
      </c>
      <c r="E266" s="19" t="s">
        <v>668</v>
      </c>
      <c r="F266" t="s">
        <v>676</v>
      </c>
      <c r="G266" s="19" t="s">
        <v>668</v>
      </c>
      <c r="H266" s="17">
        <f>VLOOKUP(D266, '[1]0.Ref'!$AZ$1:$BG$9, MATCH(F266, '[1]0.Ref'!$AZ$1:$BG$1, 0), FALSE)</f>
        <v>31</v>
      </c>
      <c r="I266" t="s">
        <v>76</v>
      </c>
      <c r="J266">
        <f>J262+J263</f>
        <v>394</v>
      </c>
      <c r="K266">
        <f>K262+K263</f>
        <v>10</v>
      </c>
      <c r="L266" s="34">
        <f t="shared" si="25"/>
        <v>25.380710659898476</v>
      </c>
    </row>
    <row r="267" spans="1:12" x14ac:dyDescent="0.2">
      <c r="A267" t="s">
        <v>590</v>
      </c>
      <c r="B267" t="s">
        <v>591</v>
      </c>
      <c r="C267" t="s">
        <v>524</v>
      </c>
      <c r="D267" s="17" t="s">
        <v>684</v>
      </c>
      <c r="E267" s="19" t="s">
        <v>668</v>
      </c>
      <c r="F267" t="s">
        <v>673</v>
      </c>
      <c r="G267" s="19" t="s">
        <v>674</v>
      </c>
      <c r="H267" s="17">
        <f>VLOOKUP(D267, '[1]0.Ref'!$AZ$1:$BG$9, MATCH(F267, '[1]0.Ref'!$AZ$1:$BG$1, 0), FALSE)</f>
        <v>34</v>
      </c>
      <c r="I267" t="s">
        <v>76</v>
      </c>
      <c r="J267">
        <f>J264+J265</f>
        <v>702</v>
      </c>
      <c r="K267">
        <f>K264+K265</f>
        <v>7</v>
      </c>
      <c r="L267" s="34">
        <f t="shared" si="25"/>
        <v>9.9715099715099722</v>
      </c>
    </row>
    <row r="268" spans="1:12" x14ac:dyDescent="0.2">
      <c r="A268" t="s">
        <v>590</v>
      </c>
      <c r="B268" t="s">
        <v>591</v>
      </c>
      <c r="C268" t="s">
        <v>524</v>
      </c>
      <c r="D268" s="17" t="s">
        <v>684</v>
      </c>
      <c r="E268" s="19" t="s">
        <v>668</v>
      </c>
      <c r="F268" t="s">
        <v>634</v>
      </c>
      <c r="G268" s="19" t="s">
        <v>682</v>
      </c>
      <c r="H268" s="17">
        <f>VLOOKUP(D268, '[1]0.Ref'!$AZ$1:$BG$9, MATCH(F268, '[1]0.Ref'!$AZ$1:$BG$1, 0), FALSE)</f>
        <v>35</v>
      </c>
      <c r="I268" t="s">
        <v>76</v>
      </c>
      <c r="J268">
        <f>J266+J267</f>
        <v>1096</v>
      </c>
      <c r="K268">
        <f>K266+K267</f>
        <v>17</v>
      </c>
      <c r="L268" s="34">
        <f t="shared" si="25"/>
        <v>15.510948905109489</v>
      </c>
    </row>
    <row r="269" spans="1:12" x14ac:dyDescent="0.2">
      <c r="A269" t="s">
        <v>598</v>
      </c>
      <c r="B269" t="s">
        <v>599</v>
      </c>
      <c r="C269" t="s">
        <v>524</v>
      </c>
      <c r="D269" s="17" t="s">
        <v>679</v>
      </c>
      <c r="E269" s="19" t="s">
        <v>668</v>
      </c>
      <c r="F269" t="s">
        <v>685</v>
      </c>
      <c r="G269" s="19" t="s">
        <v>668</v>
      </c>
      <c r="H269" s="17">
        <f>VLOOKUP(D269, '[1]0.Ref'!$AZ$1:$BG$9, MATCH(F269, '[1]0.Ref'!$AZ$1:$BG$1, 0), FALSE)</f>
        <v>1</v>
      </c>
      <c r="I269" t="s">
        <v>76</v>
      </c>
      <c r="J269">
        <v>3.75</v>
      </c>
      <c r="K269" s="19">
        <v>0</v>
      </c>
      <c r="L269" s="34">
        <f t="shared" si="25"/>
        <v>0</v>
      </c>
    </row>
    <row r="270" spans="1:12" x14ac:dyDescent="0.2">
      <c r="A270" t="s">
        <v>598</v>
      </c>
      <c r="B270" t="s">
        <v>599</v>
      </c>
      <c r="C270" t="s">
        <v>524</v>
      </c>
      <c r="D270" s="17" t="s">
        <v>686</v>
      </c>
      <c r="E270" s="19" t="s">
        <v>668</v>
      </c>
      <c r="F270" t="s">
        <v>685</v>
      </c>
      <c r="G270" s="19" t="s">
        <v>668</v>
      </c>
      <c r="H270" s="17">
        <f>VLOOKUP(D270, '[1]0.Ref'!$AZ$1:$BG$9, MATCH(F270, '[1]0.Ref'!$AZ$1:$BG$1, 0), FALSE)</f>
        <v>8</v>
      </c>
      <c r="I270" t="s">
        <v>76</v>
      </c>
      <c r="J270">
        <v>5.48</v>
      </c>
      <c r="K270" s="19">
        <v>1</v>
      </c>
      <c r="L270" s="34">
        <f t="shared" si="25"/>
        <v>182.48175182481751</v>
      </c>
    </row>
    <row r="271" spans="1:12" x14ac:dyDescent="0.2">
      <c r="A271" t="s">
        <v>598</v>
      </c>
      <c r="B271" t="s">
        <v>599</v>
      </c>
      <c r="C271" t="s">
        <v>524</v>
      </c>
      <c r="D271" s="17" t="s">
        <v>687</v>
      </c>
      <c r="E271" s="19" t="s">
        <v>668</v>
      </c>
      <c r="F271" t="s">
        <v>685</v>
      </c>
      <c r="G271" s="19" t="s">
        <v>668</v>
      </c>
      <c r="H271" s="17">
        <f>VLOOKUP(D271, '[1]0.Ref'!$AZ$1:$BG$9, MATCH(F271, '[1]0.Ref'!$AZ$1:$BG$1, 0), FALSE)</f>
        <v>22</v>
      </c>
      <c r="I271" t="s">
        <v>76</v>
      </c>
      <c r="J271">
        <v>11</v>
      </c>
      <c r="K271" s="19">
        <v>0</v>
      </c>
      <c r="L271" s="34">
        <f t="shared" si="25"/>
        <v>0</v>
      </c>
    </row>
    <row r="272" spans="1:12" x14ac:dyDescent="0.2">
      <c r="A272" t="s">
        <v>598</v>
      </c>
      <c r="B272" t="s">
        <v>599</v>
      </c>
      <c r="C272" t="s">
        <v>524</v>
      </c>
      <c r="D272" s="17" t="s">
        <v>688</v>
      </c>
      <c r="E272" s="19" t="s">
        <v>668</v>
      </c>
      <c r="F272" t="s">
        <v>685</v>
      </c>
      <c r="G272" s="19" t="s">
        <v>668</v>
      </c>
      <c r="H272" s="17">
        <f>VLOOKUP(D272, '[1]0.Ref'!$AZ$1:$BG$9, MATCH(F272, '[1]0.Ref'!$AZ$1:$BG$1, 0), FALSE)</f>
        <v>36</v>
      </c>
      <c r="I272" t="s">
        <v>76</v>
      </c>
      <c r="J272">
        <v>32.4</v>
      </c>
      <c r="K272" s="19">
        <v>0</v>
      </c>
      <c r="L272" s="34">
        <f t="shared" si="25"/>
        <v>0</v>
      </c>
    </row>
    <row r="273" spans="1:12" x14ac:dyDescent="0.2">
      <c r="A273" t="s">
        <v>598</v>
      </c>
      <c r="B273" t="s">
        <v>599</v>
      </c>
      <c r="C273" t="s">
        <v>524</v>
      </c>
      <c r="D273" s="17" t="s">
        <v>679</v>
      </c>
      <c r="E273" s="19" t="s">
        <v>668</v>
      </c>
      <c r="F273" t="s">
        <v>689</v>
      </c>
      <c r="G273" s="19" t="s">
        <v>668</v>
      </c>
      <c r="H273" s="17">
        <f>VLOOKUP(D273, '[1]0.Ref'!$AZ$1:$BG$9, MATCH(F273, '[1]0.Ref'!$AZ$1:$BG$1, 0), FALSE)</f>
        <v>2</v>
      </c>
      <c r="I273" t="s">
        <v>76</v>
      </c>
      <c r="J273">
        <v>71.400000000000006</v>
      </c>
      <c r="K273" s="19">
        <v>14</v>
      </c>
      <c r="L273" s="34">
        <f t="shared" si="25"/>
        <v>196.07843137254901</v>
      </c>
    </row>
    <row r="274" spans="1:12" x14ac:dyDescent="0.2">
      <c r="A274" t="s">
        <v>598</v>
      </c>
      <c r="B274" t="s">
        <v>599</v>
      </c>
      <c r="C274" t="s">
        <v>524</v>
      </c>
      <c r="D274" s="17" t="s">
        <v>686</v>
      </c>
      <c r="E274" s="19" t="s">
        <v>668</v>
      </c>
      <c r="F274" t="s">
        <v>689</v>
      </c>
      <c r="G274" s="19" t="s">
        <v>668</v>
      </c>
      <c r="H274" s="17">
        <f>VLOOKUP(D274, '[1]0.Ref'!$AZ$1:$BG$9, MATCH(F274, '[1]0.Ref'!$AZ$1:$BG$1, 0), FALSE)</f>
        <v>9</v>
      </c>
      <c r="I274" t="s">
        <v>76</v>
      </c>
      <c r="J274">
        <v>104</v>
      </c>
      <c r="K274" s="19">
        <v>12</v>
      </c>
      <c r="L274" s="34">
        <f t="shared" si="25"/>
        <v>115.38461538461539</v>
      </c>
    </row>
    <row r="275" spans="1:12" x14ac:dyDescent="0.2">
      <c r="A275" t="s">
        <v>598</v>
      </c>
      <c r="B275" t="s">
        <v>599</v>
      </c>
      <c r="C275" t="s">
        <v>524</v>
      </c>
      <c r="D275" s="17" t="s">
        <v>687</v>
      </c>
      <c r="E275" s="19" t="s">
        <v>668</v>
      </c>
      <c r="F275" t="s">
        <v>689</v>
      </c>
      <c r="G275" s="19" t="s">
        <v>668</v>
      </c>
      <c r="H275" s="17">
        <f>VLOOKUP(D275, '[1]0.Ref'!$AZ$1:$BG$9, MATCH(F275, '[1]0.Ref'!$AZ$1:$BG$1, 0), FALSE)</f>
        <v>23</v>
      </c>
      <c r="I275" t="s">
        <v>76</v>
      </c>
      <c r="J275">
        <v>209</v>
      </c>
      <c r="K275" s="19">
        <v>8</v>
      </c>
      <c r="L275" s="34">
        <f t="shared" si="25"/>
        <v>38.277511961722489</v>
      </c>
    </row>
    <row r="276" spans="1:12" x14ac:dyDescent="0.2">
      <c r="A276" t="s">
        <v>598</v>
      </c>
      <c r="B276" t="s">
        <v>599</v>
      </c>
      <c r="C276" t="s">
        <v>524</v>
      </c>
      <c r="D276" s="17" t="s">
        <v>688</v>
      </c>
      <c r="E276" s="19" t="s">
        <v>668</v>
      </c>
      <c r="F276" t="s">
        <v>689</v>
      </c>
      <c r="G276" s="19" t="s">
        <v>668</v>
      </c>
      <c r="H276" s="17">
        <f>VLOOKUP(D276, '[1]0.Ref'!$AZ$1:$BG$9, MATCH(F276, '[1]0.Ref'!$AZ$1:$BG$1, 0), FALSE)</f>
        <v>37</v>
      </c>
      <c r="I276" t="s">
        <v>76</v>
      </c>
      <c r="J276">
        <v>611</v>
      </c>
      <c r="K276" s="19">
        <v>1</v>
      </c>
      <c r="L276" s="34">
        <f t="shared" si="25"/>
        <v>1.6366612111292964</v>
      </c>
    </row>
    <row r="277" spans="1:12" x14ac:dyDescent="0.2">
      <c r="A277" t="s">
        <v>598</v>
      </c>
      <c r="B277" t="s">
        <v>599</v>
      </c>
      <c r="C277" t="s">
        <v>524</v>
      </c>
      <c r="D277" s="17" t="s">
        <v>679</v>
      </c>
      <c r="E277" s="19" t="s">
        <v>668</v>
      </c>
      <c r="F277" t="s">
        <v>669</v>
      </c>
      <c r="G277" s="19" t="s">
        <v>668</v>
      </c>
      <c r="H277" s="17">
        <f>VLOOKUP(D277, '[1]0.Ref'!$AZ$1:$BG$9, MATCH(F277, '[1]0.Ref'!$AZ$1:$BG$1, 0), FALSE)</f>
        <v>4</v>
      </c>
      <c r="I277" t="s">
        <v>76</v>
      </c>
      <c r="J277">
        <v>178</v>
      </c>
      <c r="K277" s="19">
        <v>28</v>
      </c>
      <c r="L277" s="34">
        <f t="shared" si="25"/>
        <v>157.30337078651684</v>
      </c>
    </row>
    <row r="278" spans="1:12" x14ac:dyDescent="0.2">
      <c r="A278" t="s">
        <v>598</v>
      </c>
      <c r="B278" t="s">
        <v>599</v>
      </c>
      <c r="C278" t="s">
        <v>524</v>
      </c>
      <c r="D278" s="17" t="s">
        <v>686</v>
      </c>
      <c r="E278" s="19" t="s">
        <v>668</v>
      </c>
      <c r="F278" t="s">
        <v>669</v>
      </c>
      <c r="G278" s="19" t="s">
        <v>668</v>
      </c>
      <c r="H278" s="17">
        <f>VLOOKUP(D278, '[1]0.Ref'!$AZ$1:$BG$9, MATCH(F278, '[1]0.Ref'!$AZ$1:$BG$1, 0), FALSE)</f>
        <v>11</v>
      </c>
      <c r="I278" t="s">
        <v>76</v>
      </c>
      <c r="J278">
        <v>242</v>
      </c>
      <c r="K278" s="19">
        <v>13</v>
      </c>
      <c r="L278" s="34">
        <f t="shared" si="25"/>
        <v>53.719008264462815</v>
      </c>
    </row>
    <row r="279" spans="1:12" x14ac:dyDescent="0.2">
      <c r="A279" t="s">
        <v>598</v>
      </c>
      <c r="B279" t="s">
        <v>599</v>
      </c>
      <c r="C279" t="s">
        <v>524</v>
      </c>
      <c r="D279" s="17" t="s">
        <v>687</v>
      </c>
      <c r="E279" s="19" t="s">
        <v>668</v>
      </c>
      <c r="F279" t="s">
        <v>669</v>
      </c>
      <c r="G279" s="19" t="s">
        <v>668</v>
      </c>
      <c r="H279" s="17">
        <f>VLOOKUP(D279, '[1]0.Ref'!$AZ$1:$BG$9, MATCH(F279, '[1]0.Ref'!$AZ$1:$BG$1, 0), FALSE)</f>
        <v>25</v>
      </c>
      <c r="I279" t="s">
        <v>76</v>
      </c>
      <c r="J279">
        <v>486</v>
      </c>
      <c r="K279" s="19">
        <v>2</v>
      </c>
      <c r="L279" s="34">
        <f t="shared" si="25"/>
        <v>4.1152263374485596</v>
      </c>
    </row>
    <row r="280" spans="1:12" x14ac:dyDescent="0.2">
      <c r="A280" t="s">
        <v>598</v>
      </c>
      <c r="B280" t="s">
        <v>599</v>
      </c>
      <c r="C280" t="s">
        <v>524</v>
      </c>
      <c r="D280" s="17" t="s">
        <v>688</v>
      </c>
      <c r="E280" s="19" t="s">
        <v>668</v>
      </c>
      <c r="F280" t="s">
        <v>669</v>
      </c>
      <c r="G280" s="19" t="s">
        <v>668</v>
      </c>
      <c r="H280" s="17">
        <f>VLOOKUP(D280, '[1]0.Ref'!$AZ$1:$BG$9, MATCH(F280, '[1]0.Ref'!$AZ$1:$BG$1, 0), FALSE)</f>
        <v>39</v>
      </c>
      <c r="I280" t="s">
        <v>76</v>
      </c>
      <c r="J280">
        <v>1424</v>
      </c>
      <c r="K280" s="19">
        <v>0</v>
      </c>
      <c r="L280" s="34">
        <f t="shared" si="25"/>
        <v>0</v>
      </c>
    </row>
    <row r="281" spans="1:12" x14ac:dyDescent="0.2">
      <c r="A281" t="s">
        <v>598</v>
      </c>
      <c r="B281" t="s">
        <v>599</v>
      </c>
      <c r="C281" t="s">
        <v>524</v>
      </c>
      <c r="D281" s="17" t="s">
        <v>679</v>
      </c>
      <c r="E281" s="19" t="s">
        <v>668</v>
      </c>
      <c r="F281" t="s">
        <v>671</v>
      </c>
      <c r="G281" s="19" t="s">
        <v>668</v>
      </c>
      <c r="H281" s="17">
        <f>VLOOKUP(D281, '[1]0.Ref'!$AZ$1:$BG$9, MATCH(F281, '[1]0.Ref'!$AZ$1:$BG$1, 0), FALSE)</f>
        <v>5</v>
      </c>
      <c r="I281" t="s">
        <v>76</v>
      </c>
      <c r="J281">
        <v>220</v>
      </c>
      <c r="K281" s="19">
        <v>17</v>
      </c>
      <c r="L281" s="34">
        <f t="shared" si="25"/>
        <v>77.272727272727266</v>
      </c>
    </row>
    <row r="282" spans="1:12" x14ac:dyDescent="0.2">
      <c r="A282" t="s">
        <v>598</v>
      </c>
      <c r="B282" t="s">
        <v>599</v>
      </c>
      <c r="C282" t="s">
        <v>524</v>
      </c>
      <c r="D282" s="17" t="s">
        <v>686</v>
      </c>
      <c r="E282" s="19" t="s">
        <v>668</v>
      </c>
      <c r="F282" t="s">
        <v>671</v>
      </c>
      <c r="G282" s="19" t="s">
        <v>668</v>
      </c>
      <c r="H282" s="17">
        <f>VLOOKUP(D282, '[1]0.Ref'!$AZ$1:$BG$9, MATCH(F282, '[1]0.Ref'!$AZ$1:$BG$1, 0), FALSE)</f>
        <v>12</v>
      </c>
      <c r="I282" t="s">
        <v>76</v>
      </c>
      <c r="J282">
        <v>292</v>
      </c>
      <c r="K282" s="19">
        <v>3</v>
      </c>
      <c r="L282" s="34">
        <f t="shared" si="25"/>
        <v>10.273972602739725</v>
      </c>
    </row>
    <row r="283" spans="1:12" x14ac:dyDescent="0.2">
      <c r="A283" t="s">
        <v>598</v>
      </c>
      <c r="B283" t="s">
        <v>599</v>
      </c>
      <c r="C283" t="s">
        <v>524</v>
      </c>
      <c r="D283" s="17" t="s">
        <v>687</v>
      </c>
      <c r="E283" s="19" t="s">
        <v>668</v>
      </c>
      <c r="F283" t="s">
        <v>671</v>
      </c>
      <c r="G283" s="19" t="s">
        <v>668</v>
      </c>
      <c r="H283" s="17">
        <f>VLOOKUP(D283, '[1]0.Ref'!$AZ$1:$BG$9, MATCH(F283, '[1]0.Ref'!$AZ$1:$BG$1, 0), FALSE)</f>
        <v>26</v>
      </c>
      <c r="I283" t="s">
        <v>76</v>
      </c>
      <c r="J283">
        <v>586</v>
      </c>
      <c r="K283" s="19">
        <v>4</v>
      </c>
      <c r="L283" s="34">
        <f t="shared" si="25"/>
        <v>6.8259385665529013</v>
      </c>
    </row>
    <row r="284" spans="1:12" x14ac:dyDescent="0.2">
      <c r="A284" t="s">
        <v>598</v>
      </c>
      <c r="B284" t="s">
        <v>599</v>
      </c>
      <c r="C284" t="s">
        <v>524</v>
      </c>
      <c r="D284" s="17" t="s">
        <v>688</v>
      </c>
      <c r="E284" s="19" t="s">
        <v>668</v>
      </c>
      <c r="F284" t="s">
        <v>671</v>
      </c>
      <c r="G284" s="19" t="s">
        <v>668</v>
      </c>
      <c r="H284" s="17">
        <f>VLOOKUP(D284, '[1]0.Ref'!$AZ$1:$BG$9, MATCH(F284, '[1]0.Ref'!$AZ$1:$BG$1, 0), FALSE)</f>
        <v>40</v>
      </c>
      <c r="I284" t="s">
        <v>76</v>
      </c>
      <c r="J284">
        <v>1715</v>
      </c>
      <c r="K284" s="19">
        <v>3</v>
      </c>
      <c r="L284" s="34">
        <f t="shared" si="25"/>
        <v>1.749271137026239</v>
      </c>
    </row>
    <row r="285" spans="1:12" x14ac:dyDescent="0.2">
      <c r="A285" t="s">
        <v>598</v>
      </c>
      <c r="B285" t="s">
        <v>599</v>
      </c>
      <c r="C285" t="s">
        <v>524</v>
      </c>
      <c r="D285" s="17" t="s">
        <v>667</v>
      </c>
      <c r="E285" s="19" t="s">
        <v>668</v>
      </c>
      <c r="F285" t="s">
        <v>685</v>
      </c>
      <c r="G285" s="19" t="s">
        <v>668</v>
      </c>
      <c r="H285" s="17">
        <f>VLOOKUP(D285, '[1]0.Ref'!$AZ$1:$BG$9, MATCH(F285, '[1]0.Ref'!$AZ$1:$BG$1, 0), FALSE)</f>
        <v>15</v>
      </c>
      <c r="I285" t="s">
        <v>76</v>
      </c>
      <c r="J285">
        <f>J269+J270</f>
        <v>9.23</v>
      </c>
      <c r="K285">
        <f>K269+K270</f>
        <v>1</v>
      </c>
      <c r="L285" s="34">
        <f t="shared" si="25"/>
        <v>108.34236186348862</v>
      </c>
    </row>
    <row r="286" spans="1:12" x14ac:dyDescent="0.2">
      <c r="A286" t="s">
        <v>598</v>
      </c>
      <c r="B286" t="s">
        <v>599</v>
      </c>
      <c r="C286" t="s">
        <v>524</v>
      </c>
      <c r="D286" s="17" t="s">
        <v>684</v>
      </c>
      <c r="E286" s="19" t="s">
        <v>668</v>
      </c>
      <c r="F286" t="s">
        <v>685</v>
      </c>
      <c r="G286" s="19" t="s">
        <v>668</v>
      </c>
      <c r="H286" s="17">
        <f>VLOOKUP(D286, '[1]0.Ref'!$AZ$1:$BG$9, MATCH(F286, '[1]0.Ref'!$AZ$1:$BG$1, 0), FALSE)</f>
        <v>29</v>
      </c>
      <c r="I286" t="s">
        <v>76</v>
      </c>
      <c r="J286">
        <f>J269+J270+J271</f>
        <v>20.23</v>
      </c>
      <c r="K286">
        <f>K269+K270+K271</f>
        <v>1</v>
      </c>
      <c r="L286" s="34">
        <f t="shared" si="25"/>
        <v>49.431537320810676</v>
      </c>
    </row>
    <row r="287" spans="1:12" x14ac:dyDescent="0.2">
      <c r="A287" t="s">
        <v>598</v>
      </c>
      <c r="B287" t="s">
        <v>599</v>
      </c>
      <c r="C287" t="s">
        <v>524</v>
      </c>
      <c r="D287" s="17" t="s">
        <v>690</v>
      </c>
      <c r="E287" s="19" t="s">
        <v>668</v>
      </c>
      <c r="F287" t="s">
        <v>685</v>
      </c>
      <c r="G287" s="19" t="s">
        <v>668</v>
      </c>
      <c r="H287" s="17">
        <f>VLOOKUP(D287, '[1]0.Ref'!$AZ$1:$BG$9, MATCH(F287, '[1]0.Ref'!$AZ$1:$BG$1, 0), FALSE)</f>
        <v>43</v>
      </c>
      <c r="I287" t="s">
        <v>76</v>
      </c>
      <c r="J287">
        <f>J271+J272</f>
        <v>43.4</v>
      </c>
      <c r="K287">
        <f>K271+K272</f>
        <v>0</v>
      </c>
      <c r="L287" s="34">
        <f t="shared" si="25"/>
        <v>0</v>
      </c>
    </row>
    <row r="288" spans="1:12" x14ac:dyDescent="0.2">
      <c r="A288" t="s">
        <v>598</v>
      </c>
      <c r="B288" t="s">
        <v>599</v>
      </c>
      <c r="C288" t="s">
        <v>524</v>
      </c>
      <c r="D288" s="17" t="s">
        <v>691</v>
      </c>
      <c r="E288" s="19" t="s">
        <v>668</v>
      </c>
      <c r="F288" t="s">
        <v>685</v>
      </c>
      <c r="G288" s="19" t="s">
        <v>668</v>
      </c>
      <c r="H288" s="17">
        <f>VLOOKUP(D288, '[1]0.Ref'!$AZ$1:$BG$9, MATCH(F288, '[1]0.Ref'!$AZ$1:$BG$1, 0), FALSE)</f>
        <v>50</v>
      </c>
      <c r="I288" t="s">
        <v>76</v>
      </c>
      <c r="J288">
        <f>J269+J270+J271+J272</f>
        <v>52.629999999999995</v>
      </c>
      <c r="K288">
        <f>K269+K270+K271+K272</f>
        <v>1</v>
      </c>
      <c r="L288" s="34">
        <f t="shared" si="25"/>
        <v>19.000570017100515</v>
      </c>
    </row>
    <row r="289" spans="1:12" x14ac:dyDescent="0.2">
      <c r="A289" t="s">
        <v>598</v>
      </c>
      <c r="B289" t="s">
        <v>599</v>
      </c>
      <c r="C289" t="s">
        <v>524</v>
      </c>
      <c r="D289" s="17" t="s">
        <v>667</v>
      </c>
      <c r="E289" s="19" t="s">
        <v>668</v>
      </c>
      <c r="F289" t="s">
        <v>689</v>
      </c>
      <c r="G289" s="19" t="s">
        <v>668</v>
      </c>
      <c r="H289" s="17">
        <f>VLOOKUP(D289, '[1]0.Ref'!$AZ$1:$BG$9, MATCH(F289, '[1]0.Ref'!$AZ$1:$BG$1, 0), FALSE)</f>
        <v>16</v>
      </c>
      <c r="I289" t="s">
        <v>76</v>
      </c>
      <c r="J289">
        <f>J273+J274</f>
        <v>175.4</v>
      </c>
      <c r="K289">
        <f>K273+K274</f>
        <v>26</v>
      </c>
      <c r="L289" s="34">
        <f t="shared" si="25"/>
        <v>148.23261117445838</v>
      </c>
    </row>
    <row r="290" spans="1:12" x14ac:dyDescent="0.2">
      <c r="A290" t="s">
        <v>598</v>
      </c>
      <c r="B290" t="s">
        <v>599</v>
      </c>
      <c r="C290" t="s">
        <v>524</v>
      </c>
      <c r="D290" s="17" t="s">
        <v>684</v>
      </c>
      <c r="E290" s="19" t="s">
        <v>668</v>
      </c>
      <c r="F290" t="s">
        <v>689</v>
      </c>
      <c r="G290" s="19" t="s">
        <v>668</v>
      </c>
      <c r="H290" s="17">
        <f>VLOOKUP(D290, '[1]0.Ref'!$AZ$1:$BG$9, MATCH(F290, '[1]0.Ref'!$AZ$1:$BG$1, 0), FALSE)</f>
        <v>30</v>
      </c>
      <c r="I290" t="s">
        <v>76</v>
      </c>
      <c r="J290">
        <f>J273+J274+J275</f>
        <v>384.4</v>
      </c>
      <c r="K290">
        <f>K273+K274+K275</f>
        <v>34</v>
      </c>
      <c r="L290" s="34">
        <f t="shared" si="25"/>
        <v>88.449531737773157</v>
      </c>
    </row>
    <row r="291" spans="1:12" x14ac:dyDescent="0.2">
      <c r="A291" t="s">
        <v>598</v>
      </c>
      <c r="B291" t="s">
        <v>599</v>
      </c>
      <c r="C291" t="s">
        <v>524</v>
      </c>
      <c r="D291" s="17" t="s">
        <v>690</v>
      </c>
      <c r="E291" s="19" t="s">
        <v>668</v>
      </c>
      <c r="F291" t="s">
        <v>689</v>
      </c>
      <c r="G291" s="19" t="s">
        <v>668</v>
      </c>
      <c r="H291" s="17">
        <f>VLOOKUP(D291, '[1]0.Ref'!$AZ$1:$BG$9, MATCH(F291, '[1]0.Ref'!$AZ$1:$BG$1, 0), FALSE)</f>
        <v>44</v>
      </c>
      <c r="I291" t="s">
        <v>76</v>
      </c>
      <c r="J291">
        <f>J275+J276</f>
        <v>820</v>
      </c>
      <c r="K291">
        <f>K275+K276</f>
        <v>9</v>
      </c>
      <c r="L291" s="34">
        <f t="shared" si="25"/>
        <v>10.97560975609756</v>
      </c>
    </row>
    <row r="292" spans="1:12" x14ac:dyDescent="0.2">
      <c r="A292" t="s">
        <v>598</v>
      </c>
      <c r="B292" t="s">
        <v>599</v>
      </c>
      <c r="C292" t="s">
        <v>524</v>
      </c>
      <c r="D292" s="17" t="s">
        <v>691</v>
      </c>
      <c r="E292" s="19" t="s">
        <v>668</v>
      </c>
      <c r="F292" t="s">
        <v>689</v>
      </c>
      <c r="G292" s="19" t="s">
        <v>668</v>
      </c>
      <c r="H292" s="17">
        <f>VLOOKUP(D292, '[1]0.Ref'!$AZ$1:$BG$9, MATCH(F292, '[1]0.Ref'!$AZ$1:$BG$1, 0), FALSE)</f>
        <v>51</v>
      </c>
      <c r="I292" t="s">
        <v>76</v>
      </c>
      <c r="J292">
        <f>J273+J274+J275+J276</f>
        <v>995.4</v>
      </c>
      <c r="K292">
        <f>K273+K274+K275+K276</f>
        <v>35</v>
      </c>
      <c r="L292" s="34">
        <f t="shared" si="25"/>
        <v>35.161744022503512</v>
      </c>
    </row>
    <row r="293" spans="1:12" x14ac:dyDescent="0.2">
      <c r="A293" t="s">
        <v>598</v>
      </c>
      <c r="B293" t="s">
        <v>599</v>
      </c>
      <c r="C293" t="s">
        <v>524</v>
      </c>
      <c r="D293" s="17" t="s">
        <v>667</v>
      </c>
      <c r="E293" s="19" t="s">
        <v>668</v>
      </c>
      <c r="F293" t="s">
        <v>669</v>
      </c>
      <c r="G293" s="19" t="s">
        <v>668</v>
      </c>
      <c r="H293" s="17">
        <f>VLOOKUP(D293, '[1]0.Ref'!$AZ$1:$BG$9, MATCH(F293, '[1]0.Ref'!$AZ$1:$BG$1, 0), FALSE)</f>
        <v>18</v>
      </c>
      <c r="I293" t="s">
        <v>76</v>
      </c>
      <c r="J293">
        <f>J277+J278</f>
        <v>420</v>
      </c>
      <c r="K293">
        <f>K277+K278</f>
        <v>41</v>
      </c>
      <c r="L293" s="34">
        <f t="shared" si="25"/>
        <v>97.61904761904762</v>
      </c>
    </row>
    <row r="294" spans="1:12" x14ac:dyDescent="0.2">
      <c r="A294" t="s">
        <v>598</v>
      </c>
      <c r="B294" t="s">
        <v>599</v>
      </c>
      <c r="C294" t="s">
        <v>524</v>
      </c>
      <c r="D294" s="17" t="s">
        <v>684</v>
      </c>
      <c r="E294" s="19" t="s">
        <v>668</v>
      </c>
      <c r="F294" t="s">
        <v>669</v>
      </c>
      <c r="G294" s="19" t="s">
        <v>668</v>
      </c>
      <c r="H294" s="17">
        <f>VLOOKUP(D294, '[1]0.Ref'!$AZ$1:$BG$9, MATCH(F294, '[1]0.Ref'!$AZ$1:$BG$1, 0), FALSE)</f>
        <v>32</v>
      </c>
      <c r="I294" t="s">
        <v>76</v>
      </c>
      <c r="J294">
        <f>J277+J278+J279</f>
        <v>906</v>
      </c>
      <c r="K294">
        <f>K277+K278+K279</f>
        <v>43</v>
      </c>
      <c r="L294" s="34">
        <f t="shared" si="25"/>
        <v>47.46136865342163</v>
      </c>
    </row>
    <row r="295" spans="1:12" x14ac:dyDescent="0.2">
      <c r="A295" t="s">
        <v>598</v>
      </c>
      <c r="B295" t="s">
        <v>599</v>
      </c>
      <c r="C295" t="s">
        <v>524</v>
      </c>
      <c r="D295" s="17" t="s">
        <v>690</v>
      </c>
      <c r="E295" s="19" t="s">
        <v>668</v>
      </c>
      <c r="F295" t="s">
        <v>669</v>
      </c>
      <c r="G295" s="19" t="s">
        <v>668</v>
      </c>
      <c r="H295" s="17">
        <f>VLOOKUP(D295, '[1]0.Ref'!$AZ$1:$BG$9, MATCH(F295, '[1]0.Ref'!$AZ$1:$BG$1, 0), FALSE)</f>
        <v>46</v>
      </c>
      <c r="I295" t="s">
        <v>76</v>
      </c>
      <c r="J295">
        <f>J279+J280</f>
        <v>1910</v>
      </c>
      <c r="K295">
        <f>K279+K280</f>
        <v>2</v>
      </c>
      <c r="L295" s="34">
        <f t="shared" si="25"/>
        <v>1.0471204188481678</v>
      </c>
    </row>
    <row r="296" spans="1:12" x14ac:dyDescent="0.2">
      <c r="A296" t="s">
        <v>598</v>
      </c>
      <c r="B296" t="s">
        <v>599</v>
      </c>
      <c r="C296" t="s">
        <v>524</v>
      </c>
      <c r="D296" s="17" t="s">
        <v>691</v>
      </c>
      <c r="E296" s="19" t="s">
        <v>668</v>
      </c>
      <c r="F296" t="s">
        <v>669</v>
      </c>
      <c r="G296" s="19" t="s">
        <v>668</v>
      </c>
      <c r="H296" s="17">
        <f>VLOOKUP(D296, '[1]0.Ref'!$AZ$1:$BG$9, MATCH(F296, '[1]0.Ref'!$AZ$1:$BG$1, 0), FALSE)</f>
        <v>53</v>
      </c>
      <c r="I296" t="s">
        <v>76</v>
      </c>
      <c r="J296">
        <f>J277+J278+J279+J280</f>
        <v>2330</v>
      </c>
      <c r="K296">
        <f>K277+K278+K279+K280</f>
        <v>43</v>
      </c>
      <c r="L296" s="34">
        <f t="shared" si="25"/>
        <v>18.454935622317596</v>
      </c>
    </row>
    <row r="297" spans="1:12" x14ac:dyDescent="0.2">
      <c r="A297" t="s">
        <v>598</v>
      </c>
      <c r="B297" t="s">
        <v>599</v>
      </c>
      <c r="C297" t="s">
        <v>524</v>
      </c>
      <c r="D297" s="17" t="s">
        <v>667</v>
      </c>
      <c r="E297" s="19" t="s">
        <v>668</v>
      </c>
      <c r="F297" t="s">
        <v>671</v>
      </c>
      <c r="G297" s="19" t="s">
        <v>668</v>
      </c>
      <c r="H297" s="17">
        <f>VLOOKUP(D297, '[1]0.Ref'!$AZ$1:$BG$9, MATCH(F297, '[1]0.Ref'!$AZ$1:$BG$1, 0), FALSE)</f>
        <v>19</v>
      </c>
      <c r="I297" t="s">
        <v>76</v>
      </c>
      <c r="J297">
        <f>J281+J282</f>
        <v>512</v>
      </c>
      <c r="K297">
        <f>K281+K282</f>
        <v>20</v>
      </c>
      <c r="L297" s="34">
        <f t="shared" si="25"/>
        <v>39.0625</v>
      </c>
    </row>
    <row r="298" spans="1:12" x14ac:dyDescent="0.2">
      <c r="A298" t="s">
        <v>598</v>
      </c>
      <c r="B298" t="s">
        <v>599</v>
      </c>
      <c r="C298" t="s">
        <v>524</v>
      </c>
      <c r="D298" s="17" t="s">
        <v>684</v>
      </c>
      <c r="E298" s="19" t="s">
        <v>668</v>
      </c>
      <c r="F298" t="s">
        <v>671</v>
      </c>
      <c r="G298" s="19" t="s">
        <v>668</v>
      </c>
      <c r="H298" s="17">
        <f>VLOOKUP(D298, '[1]0.Ref'!$AZ$1:$BG$9, MATCH(F298, '[1]0.Ref'!$AZ$1:$BG$1, 0), FALSE)</f>
        <v>33</v>
      </c>
      <c r="I298" t="s">
        <v>76</v>
      </c>
      <c r="J298">
        <f>J281+J282+J283</f>
        <v>1098</v>
      </c>
      <c r="K298">
        <f>K281+K282+K283</f>
        <v>24</v>
      </c>
      <c r="L298" s="34">
        <f t="shared" si="25"/>
        <v>21.857923497267759</v>
      </c>
    </row>
    <row r="299" spans="1:12" x14ac:dyDescent="0.2">
      <c r="A299" t="s">
        <v>598</v>
      </c>
      <c r="B299" t="s">
        <v>599</v>
      </c>
      <c r="C299" t="s">
        <v>524</v>
      </c>
      <c r="D299" s="17" t="s">
        <v>690</v>
      </c>
      <c r="E299" s="19" t="s">
        <v>668</v>
      </c>
      <c r="F299" t="s">
        <v>671</v>
      </c>
      <c r="G299" s="19" t="s">
        <v>668</v>
      </c>
      <c r="H299" s="17">
        <f>VLOOKUP(D299, '[1]0.Ref'!$AZ$1:$BG$9, MATCH(F299, '[1]0.Ref'!$AZ$1:$BG$1, 0), FALSE)</f>
        <v>47</v>
      </c>
      <c r="I299" t="s">
        <v>76</v>
      </c>
      <c r="J299">
        <f>J283+J284</f>
        <v>2301</v>
      </c>
      <c r="K299">
        <f>K283+K284</f>
        <v>7</v>
      </c>
      <c r="L299" s="34">
        <f t="shared" si="25"/>
        <v>3.0421555845284658</v>
      </c>
    </row>
    <row r="300" spans="1:12" x14ac:dyDescent="0.2">
      <c r="A300" t="s">
        <v>598</v>
      </c>
      <c r="B300" t="s">
        <v>599</v>
      </c>
      <c r="C300" t="s">
        <v>524</v>
      </c>
      <c r="D300" s="17" t="s">
        <v>691</v>
      </c>
      <c r="E300" s="19" t="s">
        <v>668</v>
      </c>
      <c r="F300" t="s">
        <v>671</v>
      </c>
      <c r="G300" s="19" t="s">
        <v>668</v>
      </c>
      <c r="H300" s="17">
        <f>VLOOKUP(D300, '[1]0.Ref'!$AZ$1:$BG$9, MATCH(F300, '[1]0.Ref'!$AZ$1:$BG$1, 0), FALSE)</f>
        <v>54</v>
      </c>
      <c r="I300" t="s">
        <v>76</v>
      </c>
      <c r="J300">
        <f>J281+J282+J283+J284</f>
        <v>2813</v>
      </c>
      <c r="K300">
        <f>K281+K282+K283+K284</f>
        <v>27</v>
      </c>
      <c r="L300" s="34">
        <f t="shared" si="25"/>
        <v>9.5982936366868117</v>
      </c>
    </row>
    <row r="301" spans="1:12" x14ac:dyDescent="0.2">
      <c r="A301" t="s">
        <v>598</v>
      </c>
      <c r="B301" t="s">
        <v>599</v>
      </c>
      <c r="C301" t="s">
        <v>524</v>
      </c>
      <c r="D301" s="17" t="s">
        <v>679</v>
      </c>
      <c r="E301" s="19" t="s">
        <v>668</v>
      </c>
      <c r="F301" t="s">
        <v>676</v>
      </c>
      <c r="G301" s="19" t="s">
        <v>668</v>
      </c>
      <c r="H301" s="17">
        <f>VLOOKUP(D301, '[1]0.Ref'!$AZ$1:$BG$9, MATCH(F301, '[1]0.Ref'!$AZ$1:$BG$1, 0), FALSE)</f>
        <v>3</v>
      </c>
      <c r="I301" t="s">
        <v>76</v>
      </c>
      <c r="J301">
        <f>J269+J273</f>
        <v>75.150000000000006</v>
      </c>
      <c r="K301">
        <f>K269+K273</f>
        <v>14</v>
      </c>
      <c r="L301" s="34">
        <f t="shared" si="25"/>
        <v>186.29407850964736</v>
      </c>
    </row>
    <row r="302" spans="1:12" x14ac:dyDescent="0.2">
      <c r="A302" t="s">
        <v>598</v>
      </c>
      <c r="B302" t="s">
        <v>599</v>
      </c>
      <c r="C302" t="s">
        <v>524</v>
      </c>
      <c r="D302" s="17" t="s">
        <v>686</v>
      </c>
      <c r="E302" s="19" t="s">
        <v>668</v>
      </c>
      <c r="F302" t="s">
        <v>676</v>
      </c>
      <c r="G302" s="19" t="s">
        <v>668</v>
      </c>
      <c r="H302" s="17">
        <f>VLOOKUP(D302, '[1]0.Ref'!$AZ$1:$BG$9, MATCH(F302, '[1]0.Ref'!$AZ$1:$BG$1, 0), FALSE)</f>
        <v>10</v>
      </c>
      <c r="I302" t="s">
        <v>76</v>
      </c>
      <c r="J302">
        <f t="shared" ref="J302:K304" si="26">J270+J274</f>
        <v>109.48</v>
      </c>
      <c r="K302">
        <f t="shared" si="26"/>
        <v>13</v>
      </c>
      <c r="L302" s="34">
        <f t="shared" si="25"/>
        <v>118.74314943368651</v>
      </c>
    </row>
    <row r="303" spans="1:12" x14ac:dyDescent="0.2">
      <c r="A303" t="s">
        <v>598</v>
      </c>
      <c r="B303" t="s">
        <v>599</v>
      </c>
      <c r="C303" t="s">
        <v>524</v>
      </c>
      <c r="D303" s="17" t="s">
        <v>687</v>
      </c>
      <c r="E303" s="19" t="s">
        <v>668</v>
      </c>
      <c r="F303" t="s">
        <v>676</v>
      </c>
      <c r="G303" s="19" t="s">
        <v>668</v>
      </c>
      <c r="H303" s="17">
        <f>VLOOKUP(D303, '[1]0.Ref'!$AZ$1:$BG$9, MATCH(F303, '[1]0.Ref'!$AZ$1:$BG$1, 0), FALSE)</f>
        <v>24</v>
      </c>
      <c r="I303" t="s">
        <v>76</v>
      </c>
      <c r="J303">
        <f t="shared" si="26"/>
        <v>220</v>
      </c>
      <c r="K303">
        <f t="shared" si="26"/>
        <v>8</v>
      </c>
      <c r="L303" s="34">
        <f t="shared" si="25"/>
        <v>36.36363636363636</v>
      </c>
    </row>
    <row r="304" spans="1:12" x14ac:dyDescent="0.2">
      <c r="A304" t="s">
        <v>598</v>
      </c>
      <c r="B304" t="s">
        <v>599</v>
      </c>
      <c r="C304" t="s">
        <v>524</v>
      </c>
      <c r="D304" s="17" t="s">
        <v>688</v>
      </c>
      <c r="E304" s="19" t="s">
        <v>668</v>
      </c>
      <c r="F304" t="s">
        <v>676</v>
      </c>
      <c r="G304" s="19" t="s">
        <v>668</v>
      </c>
      <c r="H304" s="17">
        <f>VLOOKUP(D304, '[1]0.Ref'!$AZ$1:$BG$9, MATCH(F304, '[1]0.Ref'!$AZ$1:$BG$1, 0), FALSE)</f>
        <v>38</v>
      </c>
      <c r="I304" t="s">
        <v>76</v>
      </c>
      <c r="J304">
        <f>J272+J276</f>
        <v>643.4</v>
      </c>
      <c r="K304">
        <f t="shared" si="26"/>
        <v>1</v>
      </c>
      <c r="L304" s="34">
        <f t="shared" si="25"/>
        <v>1.5542430836182779</v>
      </c>
    </row>
    <row r="305" spans="1:12" x14ac:dyDescent="0.2">
      <c r="A305" t="s">
        <v>598</v>
      </c>
      <c r="B305" t="s">
        <v>599</v>
      </c>
      <c r="C305" t="s">
        <v>524</v>
      </c>
      <c r="D305" s="17" t="s">
        <v>679</v>
      </c>
      <c r="E305" s="19" t="s">
        <v>668</v>
      </c>
      <c r="F305" t="s">
        <v>673</v>
      </c>
      <c r="G305" s="19" t="s">
        <v>668</v>
      </c>
      <c r="H305" s="17">
        <f>VLOOKUP(D305, '[1]0.Ref'!$AZ$1:$BG$9, MATCH(F305, '[1]0.Ref'!$AZ$1:$BG$1, 0), FALSE)</f>
        <v>6</v>
      </c>
      <c r="I305" t="s">
        <v>76</v>
      </c>
      <c r="J305">
        <f>J277+J281</f>
        <v>398</v>
      </c>
      <c r="K305">
        <f>K277+K281</f>
        <v>45</v>
      </c>
      <c r="L305" s="34">
        <f t="shared" si="25"/>
        <v>113.06532663316584</v>
      </c>
    </row>
    <row r="306" spans="1:12" x14ac:dyDescent="0.2">
      <c r="A306" t="s">
        <v>598</v>
      </c>
      <c r="B306" t="s">
        <v>599</v>
      </c>
      <c r="C306" t="s">
        <v>524</v>
      </c>
      <c r="D306" s="17" t="s">
        <v>686</v>
      </c>
      <c r="E306" s="19" t="s">
        <v>668</v>
      </c>
      <c r="F306" t="s">
        <v>673</v>
      </c>
      <c r="G306" s="19" t="s">
        <v>668</v>
      </c>
      <c r="H306" s="17">
        <f>VLOOKUP(D306, '[1]0.Ref'!$AZ$1:$BG$9, MATCH(F306, '[1]0.Ref'!$AZ$1:$BG$1, 0), FALSE)</f>
        <v>13</v>
      </c>
      <c r="I306" t="s">
        <v>76</v>
      </c>
      <c r="J306">
        <f t="shared" ref="J306:K308" si="27">J278+J282</f>
        <v>534</v>
      </c>
      <c r="K306">
        <f t="shared" si="27"/>
        <v>16</v>
      </c>
      <c r="L306" s="34">
        <f t="shared" si="25"/>
        <v>29.962546816479399</v>
      </c>
    </row>
    <row r="307" spans="1:12" x14ac:dyDescent="0.2">
      <c r="A307" t="s">
        <v>598</v>
      </c>
      <c r="B307" t="s">
        <v>599</v>
      </c>
      <c r="C307" t="s">
        <v>524</v>
      </c>
      <c r="D307" s="17" t="s">
        <v>687</v>
      </c>
      <c r="E307" s="19" t="s">
        <v>668</v>
      </c>
      <c r="F307" t="s">
        <v>673</v>
      </c>
      <c r="G307" s="19" t="s">
        <v>668</v>
      </c>
      <c r="H307" s="17">
        <f>VLOOKUP(D307, '[1]0.Ref'!$AZ$1:$BG$9, MATCH(F307, '[1]0.Ref'!$AZ$1:$BG$1, 0), FALSE)</f>
        <v>27</v>
      </c>
      <c r="I307" t="s">
        <v>76</v>
      </c>
      <c r="J307">
        <f t="shared" si="27"/>
        <v>1072</v>
      </c>
      <c r="K307">
        <f t="shared" si="27"/>
        <v>6</v>
      </c>
      <c r="L307" s="34">
        <f t="shared" si="25"/>
        <v>5.5970149253731343</v>
      </c>
    </row>
    <row r="308" spans="1:12" x14ac:dyDescent="0.2">
      <c r="A308" t="s">
        <v>598</v>
      </c>
      <c r="B308" t="s">
        <v>599</v>
      </c>
      <c r="C308" t="s">
        <v>524</v>
      </c>
      <c r="D308" s="17" t="s">
        <v>688</v>
      </c>
      <c r="E308" s="19" t="s">
        <v>668</v>
      </c>
      <c r="F308" t="s">
        <v>673</v>
      </c>
      <c r="G308" s="19" t="s">
        <v>668</v>
      </c>
      <c r="H308" s="17">
        <f>VLOOKUP(D308, '[1]0.Ref'!$AZ$1:$BG$9, MATCH(F308, '[1]0.Ref'!$AZ$1:$BG$1, 0), FALSE)</f>
        <v>41</v>
      </c>
      <c r="I308" t="s">
        <v>76</v>
      </c>
      <c r="J308">
        <f>J280+J284</f>
        <v>3139</v>
      </c>
      <c r="K308">
        <f t="shared" si="27"/>
        <v>3</v>
      </c>
      <c r="L308" s="34">
        <f t="shared" si="25"/>
        <v>0.95571838165020706</v>
      </c>
    </row>
    <row r="309" spans="1:12" x14ac:dyDescent="0.2">
      <c r="A309" t="s">
        <v>598</v>
      </c>
      <c r="B309" t="s">
        <v>599</v>
      </c>
      <c r="C309" t="s">
        <v>524</v>
      </c>
      <c r="D309" s="17" t="s">
        <v>679</v>
      </c>
      <c r="E309" s="19" t="s">
        <v>668</v>
      </c>
      <c r="F309" t="s">
        <v>634</v>
      </c>
      <c r="G309" s="19" t="s">
        <v>668</v>
      </c>
      <c r="H309" s="17">
        <f>VLOOKUP(D309, '[1]0.Ref'!$AZ$1:$BG$9, MATCH(F309, '[1]0.Ref'!$AZ$1:$BG$1, 0), FALSE)</f>
        <v>7</v>
      </c>
      <c r="I309" t="s">
        <v>76</v>
      </c>
      <c r="J309">
        <f>J301+J305</f>
        <v>473.15</v>
      </c>
      <c r="K309">
        <f>K301+K305</f>
        <v>59</v>
      </c>
      <c r="L309" s="34">
        <f t="shared" si="25"/>
        <v>124.69618514213253</v>
      </c>
    </row>
    <row r="310" spans="1:12" x14ac:dyDescent="0.2">
      <c r="A310" t="s">
        <v>598</v>
      </c>
      <c r="B310" t="s">
        <v>599</v>
      </c>
      <c r="C310" t="s">
        <v>524</v>
      </c>
      <c r="D310" s="17" t="s">
        <v>686</v>
      </c>
      <c r="E310" s="19" t="s">
        <v>668</v>
      </c>
      <c r="F310" t="s">
        <v>634</v>
      </c>
      <c r="G310" s="19" t="s">
        <v>668</v>
      </c>
      <c r="H310" s="17">
        <f>VLOOKUP(D310, '[1]0.Ref'!$AZ$1:$BG$9, MATCH(F310, '[1]0.Ref'!$AZ$1:$BG$1, 0), FALSE)</f>
        <v>14</v>
      </c>
      <c r="I310" t="s">
        <v>76</v>
      </c>
      <c r="J310">
        <f t="shared" ref="J310:K312" si="28">J302+J306</f>
        <v>643.48</v>
      </c>
      <c r="K310">
        <f t="shared" si="28"/>
        <v>29</v>
      </c>
      <c r="L310" s="34">
        <f t="shared" si="25"/>
        <v>45.067445763660096</v>
      </c>
    </row>
    <row r="311" spans="1:12" x14ac:dyDescent="0.2">
      <c r="A311" t="s">
        <v>598</v>
      </c>
      <c r="B311" t="s">
        <v>599</v>
      </c>
      <c r="C311" t="s">
        <v>524</v>
      </c>
      <c r="D311" s="17" t="s">
        <v>687</v>
      </c>
      <c r="E311" s="19" t="s">
        <v>668</v>
      </c>
      <c r="F311" t="s">
        <v>634</v>
      </c>
      <c r="G311" s="19" t="s">
        <v>668</v>
      </c>
      <c r="H311" s="17">
        <f>VLOOKUP(D311, '[1]0.Ref'!$AZ$1:$BG$9, MATCH(F311, '[1]0.Ref'!$AZ$1:$BG$1, 0), FALSE)</f>
        <v>28</v>
      </c>
      <c r="I311" t="s">
        <v>76</v>
      </c>
      <c r="J311">
        <f t="shared" si="28"/>
        <v>1292</v>
      </c>
      <c r="K311">
        <f t="shared" si="28"/>
        <v>14</v>
      </c>
      <c r="L311" s="34">
        <f t="shared" si="25"/>
        <v>10.835913312693499</v>
      </c>
    </row>
    <row r="312" spans="1:12" x14ac:dyDescent="0.2">
      <c r="A312" t="s">
        <v>598</v>
      </c>
      <c r="B312" t="s">
        <v>599</v>
      </c>
      <c r="C312" t="s">
        <v>524</v>
      </c>
      <c r="D312" s="17" t="s">
        <v>688</v>
      </c>
      <c r="E312" s="19" t="s">
        <v>668</v>
      </c>
      <c r="F312" t="s">
        <v>634</v>
      </c>
      <c r="G312" s="19" t="s">
        <v>668</v>
      </c>
      <c r="H312" s="17">
        <f>VLOOKUP(D312, '[1]0.Ref'!$AZ$1:$BG$9, MATCH(F312, '[1]0.Ref'!$AZ$1:$BG$1, 0), FALSE)</f>
        <v>42</v>
      </c>
      <c r="I312" t="s">
        <v>76</v>
      </c>
      <c r="J312">
        <f t="shared" si="28"/>
        <v>3782.4</v>
      </c>
      <c r="K312">
        <f t="shared" si="28"/>
        <v>4</v>
      </c>
      <c r="L312" s="34">
        <f t="shared" si="25"/>
        <v>1.0575296108291032</v>
      </c>
    </row>
    <row r="313" spans="1:12" x14ac:dyDescent="0.2">
      <c r="A313" t="s">
        <v>598</v>
      </c>
      <c r="B313" t="s">
        <v>599</v>
      </c>
      <c r="C313" t="s">
        <v>524</v>
      </c>
      <c r="D313" s="17" t="s">
        <v>667</v>
      </c>
      <c r="E313" s="19" t="s">
        <v>668</v>
      </c>
      <c r="F313" t="s">
        <v>676</v>
      </c>
      <c r="G313" s="19" t="s">
        <v>668</v>
      </c>
      <c r="H313" s="17">
        <f>VLOOKUP(D313, '[1]0.Ref'!$AZ$1:$BG$9, MATCH(F313, '[1]0.Ref'!$AZ$1:$BG$1, 0), FALSE)</f>
        <v>17</v>
      </c>
      <c r="I313" t="s">
        <v>76</v>
      </c>
      <c r="J313">
        <f>J301+J302</f>
        <v>184.63</v>
      </c>
      <c r="K313">
        <f>K301+K302</f>
        <v>27</v>
      </c>
      <c r="L313" s="34">
        <f t="shared" si="25"/>
        <v>146.23842279152902</v>
      </c>
    </row>
    <row r="314" spans="1:12" x14ac:dyDescent="0.2">
      <c r="A314" t="s">
        <v>598</v>
      </c>
      <c r="B314" t="s">
        <v>599</v>
      </c>
      <c r="C314" t="s">
        <v>524</v>
      </c>
      <c r="D314" s="17" t="s">
        <v>684</v>
      </c>
      <c r="E314" s="19" t="s">
        <v>668</v>
      </c>
      <c r="F314" t="s">
        <v>676</v>
      </c>
      <c r="G314" s="19" t="s">
        <v>668</v>
      </c>
      <c r="H314" s="17">
        <f>VLOOKUP(D314, '[1]0.Ref'!$AZ$1:$BG$9, MATCH(F314, '[1]0.Ref'!$AZ$1:$BG$1, 0), FALSE)</f>
        <v>31</v>
      </c>
      <c r="I314" t="s">
        <v>76</v>
      </c>
      <c r="J314">
        <f>J301+J302+J303</f>
        <v>404.63</v>
      </c>
      <c r="K314">
        <f>K301+K302+K303</f>
        <v>35</v>
      </c>
      <c r="L314" s="34">
        <f t="shared" si="25"/>
        <v>86.498776660158669</v>
      </c>
    </row>
    <row r="315" spans="1:12" x14ac:dyDescent="0.2">
      <c r="A315" t="s">
        <v>598</v>
      </c>
      <c r="B315" t="s">
        <v>599</v>
      </c>
      <c r="C315" t="s">
        <v>524</v>
      </c>
      <c r="D315" s="17" t="s">
        <v>690</v>
      </c>
      <c r="E315" s="19" t="s">
        <v>668</v>
      </c>
      <c r="F315" t="s">
        <v>676</v>
      </c>
      <c r="G315" s="19" t="s">
        <v>668</v>
      </c>
      <c r="H315" s="17">
        <f>VLOOKUP(D315, '[1]0.Ref'!$AZ$1:$BG$9, MATCH(F315, '[1]0.Ref'!$AZ$1:$BG$1, 0), FALSE)</f>
        <v>45</v>
      </c>
      <c r="I315" t="s">
        <v>76</v>
      </c>
      <c r="J315">
        <f>J303+J304</f>
        <v>863.4</v>
      </c>
      <c r="K315">
        <f>K303+K304</f>
        <v>9</v>
      </c>
      <c r="L315" s="34">
        <f t="shared" si="25"/>
        <v>10.423905489923559</v>
      </c>
    </row>
    <row r="316" spans="1:12" x14ac:dyDescent="0.2">
      <c r="A316" t="s">
        <v>598</v>
      </c>
      <c r="B316" t="s">
        <v>599</v>
      </c>
      <c r="C316" t="s">
        <v>524</v>
      </c>
      <c r="D316" s="17" t="s">
        <v>691</v>
      </c>
      <c r="E316" s="19" t="s">
        <v>668</v>
      </c>
      <c r="F316" t="s">
        <v>676</v>
      </c>
      <c r="G316" s="19" t="s">
        <v>668</v>
      </c>
      <c r="H316" s="17">
        <f>VLOOKUP(D316, '[1]0.Ref'!$AZ$1:$BG$9, MATCH(F316, '[1]0.Ref'!$AZ$1:$BG$1, 0), FALSE)</f>
        <v>52</v>
      </c>
      <c r="I316" t="s">
        <v>76</v>
      </c>
      <c r="J316">
        <f>J301+J302+J303+J304</f>
        <v>1048.03</v>
      </c>
      <c r="K316">
        <f>K301+K302+K303+K304</f>
        <v>36</v>
      </c>
      <c r="L316" s="34">
        <f t="shared" si="25"/>
        <v>34.350161732011493</v>
      </c>
    </row>
    <row r="317" spans="1:12" x14ac:dyDescent="0.2">
      <c r="A317" t="s">
        <v>598</v>
      </c>
      <c r="B317" t="s">
        <v>599</v>
      </c>
      <c r="C317" t="s">
        <v>524</v>
      </c>
      <c r="D317" s="17" t="s">
        <v>667</v>
      </c>
      <c r="E317" s="19" t="s">
        <v>668</v>
      </c>
      <c r="F317" t="s">
        <v>673</v>
      </c>
      <c r="G317" s="19" t="s">
        <v>668</v>
      </c>
      <c r="H317" s="17">
        <f>VLOOKUP(D317, '[1]0.Ref'!$AZ$1:$BG$9, MATCH(F317, '[1]0.Ref'!$AZ$1:$BG$1, 0), FALSE)</f>
        <v>20</v>
      </c>
      <c r="I317" t="s">
        <v>76</v>
      </c>
      <c r="J317">
        <f>J305+J306</f>
        <v>932</v>
      </c>
      <c r="K317">
        <f>K305+K306</f>
        <v>61</v>
      </c>
      <c r="L317" s="34">
        <f t="shared" si="25"/>
        <v>65.450643776824037</v>
      </c>
    </row>
    <row r="318" spans="1:12" x14ac:dyDescent="0.2">
      <c r="A318" t="s">
        <v>598</v>
      </c>
      <c r="B318" t="s">
        <v>599</v>
      </c>
      <c r="C318" t="s">
        <v>524</v>
      </c>
      <c r="D318" s="17" t="s">
        <v>684</v>
      </c>
      <c r="E318" s="19" t="s">
        <v>668</v>
      </c>
      <c r="F318" t="s">
        <v>673</v>
      </c>
      <c r="G318" s="19" t="s">
        <v>668</v>
      </c>
      <c r="H318" s="17">
        <f>VLOOKUP(D318, '[1]0.Ref'!$AZ$1:$BG$9, MATCH(F318, '[1]0.Ref'!$AZ$1:$BG$1, 0), FALSE)</f>
        <v>34</v>
      </c>
      <c r="I318" t="s">
        <v>76</v>
      </c>
      <c r="J318">
        <f>J305+J306+J307</f>
        <v>2004</v>
      </c>
      <c r="K318">
        <f>K305+K306+K307</f>
        <v>67</v>
      </c>
      <c r="L318" s="34">
        <f t="shared" si="25"/>
        <v>33.433133732534934</v>
      </c>
    </row>
    <row r="319" spans="1:12" x14ac:dyDescent="0.2">
      <c r="A319" t="s">
        <v>598</v>
      </c>
      <c r="B319" t="s">
        <v>599</v>
      </c>
      <c r="C319" t="s">
        <v>524</v>
      </c>
      <c r="D319" s="17" t="s">
        <v>690</v>
      </c>
      <c r="E319" s="19" t="s">
        <v>668</v>
      </c>
      <c r="F319" t="s">
        <v>673</v>
      </c>
      <c r="G319" s="19" t="s">
        <v>668</v>
      </c>
      <c r="H319" s="17">
        <f>VLOOKUP(D319, '[1]0.Ref'!$AZ$1:$BG$9, MATCH(F319, '[1]0.Ref'!$AZ$1:$BG$1, 0), FALSE)</f>
        <v>48</v>
      </c>
      <c r="I319" t="s">
        <v>76</v>
      </c>
      <c r="J319">
        <f>J307+J308</f>
        <v>4211</v>
      </c>
      <c r="K319">
        <f>K307+K308</f>
        <v>9</v>
      </c>
      <c r="L319" s="34">
        <f t="shared" si="25"/>
        <v>2.1372595582996916</v>
      </c>
    </row>
    <row r="320" spans="1:12" x14ac:dyDescent="0.2">
      <c r="A320" t="s">
        <v>598</v>
      </c>
      <c r="B320" t="s">
        <v>599</v>
      </c>
      <c r="C320" t="s">
        <v>524</v>
      </c>
      <c r="D320" s="17" t="s">
        <v>691</v>
      </c>
      <c r="E320" s="19" t="s">
        <v>668</v>
      </c>
      <c r="F320" t="s">
        <v>673</v>
      </c>
      <c r="G320" s="19" t="s">
        <v>668</v>
      </c>
      <c r="H320" s="17">
        <f>VLOOKUP(D320, '[1]0.Ref'!$AZ$1:$BG$9, MATCH(F320, '[1]0.Ref'!$AZ$1:$BG$1, 0), FALSE)</f>
        <v>55</v>
      </c>
      <c r="I320" t="s">
        <v>76</v>
      </c>
      <c r="J320">
        <f>J305+J306+J307+J308</f>
        <v>5143</v>
      </c>
      <c r="K320">
        <f>K305+K306+K307+K308</f>
        <v>70</v>
      </c>
      <c r="L320" s="34">
        <f t="shared" si="25"/>
        <v>13.610733035193466</v>
      </c>
    </row>
    <row r="321" spans="1:12" x14ac:dyDescent="0.2">
      <c r="A321" t="s">
        <v>598</v>
      </c>
      <c r="B321" t="s">
        <v>599</v>
      </c>
      <c r="C321" t="s">
        <v>524</v>
      </c>
      <c r="D321" s="17" t="s">
        <v>667</v>
      </c>
      <c r="E321" s="19" t="s">
        <v>668</v>
      </c>
      <c r="F321" t="s">
        <v>634</v>
      </c>
      <c r="G321" s="19" t="s">
        <v>668</v>
      </c>
      <c r="H321" s="17">
        <f>VLOOKUP(D321, '[1]0.Ref'!$AZ$1:$BG$9, MATCH(F321, '[1]0.Ref'!$AZ$1:$BG$1, 0), FALSE)</f>
        <v>21</v>
      </c>
      <c r="I321" t="s">
        <v>76</v>
      </c>
      <c r="J321">
        <f>J309+J310</f>
        <v>1116.6300000000001</v>
      </c>
      <c r="K321">
        <f>K309+K310</f>
        <v>88</v>
      </c>
      <c r="L321" s="34">
        <f t="shared" ref="L321:L384" si="29">K321/J321*1000</f>
        <v>78.808557892945728</v>
      </c>
    </row>
    <row r="322" spans="1:12" x14ac:dyDescent="0.2">
      <c r="A322" t="s">
        <v>598</v>
      </c>
      <c r="B322" t="s">
        <v>599</v>
      </c>
      <c r="C322" t="s">
        <v>524</v>
      </c>
      <c r="D322" s="17" t="s">
        <v>684</v>
      </c>
      <c r="E322" s="19" t="s">
        <v>668</v>
      </c>
      <c r="F322" t="s">
        <v>634</v>
      </c>
      <c r="G322" s="19" t="s">
        <v>668</v>
      </c>
      <c r="H322" s="17">
        <f>VLOOKUP(D322, '[1]0.Ref'!$AZ$1:$BG$9, MATCH(F322, '[1]0.Ref'!$AZ$1:$BG$1, 0), FALSE)</f>
        <v>35</v>
      </c>
      <c r="I322" t="s">
        <v>76</v>
      </c>
      <c r="J322">
        <f>J309+J310+J311</f>
        <v>2408.63</v>
      </c>
      <c r="K322">
        <f>K309+K310+K311</f>
        <v>102</v>
      </c>
      <c r="L322" s="34">
        <f t="shared" si="29"/>
        <v>42.34772464014813</v>
      </c>
    </row>
    <row r="323" spans="1:12" x14ac:dyDescent="0.2">
      <c r="A323" t="s">
        <v>598</v>
      </c>
      <c r="B323" t="s">
        <v>599</v>
      </c>
      <c r="C323" t="s">
        <v>524</v>
      </c>
      <c r="D323" s="17" t="s">
        <v>690</v>
      </c>
      <c r="E323" s="19" t="s">
        <v>668</v>
      </c>
      <c r="F323" t="s">
        <v>634</v>
      </c>
      <c r="G323" s="19" t="s">
        <v>668</v>
      </c>
      <c r="H323" s="17">
        <f>VLOOKUP(D323, '[1]0.Ref'!$AZ$1:$BG$9, MATCH(F323, '[1]0.Ref'!$AZ$1:$BG$1, 0), FALSE)</f>
        <v>49</v>
      </c>
      <c r="I323" t="s">
        <v>76</v>
      </c>
      <c r="J323">
        <f>J311+J312</f>
        <v>5074.3999999999996</v>
      </c>
      <c r="K323">
        <f>K311+K312</f>
        <v>18</v>
      </c>
      <c r="L323" s="34">
        <f t="shared" si="29"/>
        <v>3.5472174050134009</v>
      </c>
    </row>
    <row r="324" spans="1:12" x14ac:dyDescent="0.2">
      <c r="A324" t="s">
        <v>598</v>
      </c>
      <c r="B324" t="s">
        <v>599</v>
      </c>
      <c r="C324" t="s">
        <v>524</v>
      </c>
      <c r="D324" s="17" t="s">
        <v>691</v>
      </c>
      <c r="E324" s="19" t="s">
        <v>668</v>
      </c>
      <c r="F324" t="s">
        <v>634</v>
      </c>
      <c r="G324" s="19" t="s">
        <v>668</v>
      </c>
      <c r="H324" s="17">
        <f>VLOOKUP(D324, '[1]0.Ref'!$AZ$1:$BG$9, MATCH(F324, '[1]0.Ref'!$AZ$1:$BG$1, 0), FALSE)</f>
        <v>56</v>
      </c>
      <c r="I324" t="s">
        <v>76</v>
      </c>
      <c r="J324">
        <f>J309+J310+J311+J312</f>
        <v>6191.0300000000007</v>
      </c>
      <c r="K324">
        <f>K309+K310+K311+K312</f>
        <v>106</v>
      </c>
      <c r="L324" s="34">
        <f t="shared" si="29"/>
        <v>17.121545203302198</v>
      </c>
    </row>
    <row r="325" spans="1:12" x14ac:dyDescent="0.2">
      <c r="A325" t="s">
        <v>607</v>
      </c>
      <c r="B325" t="s">
        <v>608</v>
      </c>
      <c r="C325" t="s">
        <v>524</v>
      </c>
      <c r="D325" s="17" t="s">
        <v>679</v>
      </c>
      <c r="E325" s="19" t="s">
        <v>668</v>
      </c>
      <c r="F325" t="s">
        <v>685</v>
      </c>
      <c r="G325" s="19" t="s">
        <v>668</v>
      </c>
      <c r="H325" s="17">
        <f>VLOOKUP(D325, '[1]0.Ref'!$AZ$1:$BG$9, MATCH(F325, '[1]0.Ref'!$AZ$1:$BG$1, 0), FALSE)</f>
        <v>1</v>
      </c>
      <c r="I325" t="s">
        <v>76</v>
      </c>
      <c r="J325">
        <v>7.54</v>
      </c>
      <c r="K325">
        <v>0</v>
      </c>
      <c r="L325" s="34">
        <f t="shared" si="29"/>
        <v>0</v>
      </c>
    </row>
    <row r="326" spans="1:12" x14ac:dyDescent="0.2">
      <c r="A326" t="s">
        <v>607</v>
      </c>
      <c r="B326" t="s">
        <v>608</v>
      </c>
      <c r="C326" t="s">
        <v>524</v>
      </c>
      <c r="D326" s="17" t="s">
        <v>686</v>
      </c>
      <c r="E326" s="19" t="s">
        <v>668</v>
      </c>
      <c r="F326" t="s">
        <v>685</v>
      </c>
      <c r="G326" s="19" t="s">
        <v>668</v>
      </c>
      <c r="H326" s="17">
        <f>VLOOKUP(D326, '[1]0.Ref'!$AZ$1:$BG$9, MATCH(F326, '[1]0.Ref'!$AZ$1:$BG$1, 0), FALSE)</f>
        <v>8</v>
      </c>
      <c r="I326" t="s">
        <v>76</v>
      </c>
      <c r="J326">
        <v>7.48</v>
      </c>
      <c r="K326">
        <v>0</v>
      </c>
      <c r="L326" s="34">
        <f t="shared" si="29"/>
        <v>0</v>
      </c>
    </row>
    <row r="327" spans="1:12" x14ac:dyDescent="0.2">
      <c r="A327" t="s">
        <v>607</v>
      </c>
      <c r="B327" t="s">
        <v>608</v>
      </c>
      <c r="C327" t="s">
        <v>524</v>
      </c>
      <c r="D327" s="17" t="s">
        <v>687</v>
      </c>
      <c r="E327" s="19" t="s">
        <v>668</v>
      </c>
      <c r="F327" t="s">
        <v>685</v>
      </c>
      <c r="G327" s="19" t="s">
        <v>668</v>
      </c>
      <c r="H327" s="17">
        <f>VLOOKUP(D327, '[1]0.Ref'!$AZ$1:$BG$9, MATCH(F327, '[1]0.Ref'!$AZ$1:$BG$1, 0), FALSE)</f>
        <v>22</v>
      </c>
      <c r="I327" t="s">
        <v>76</v>
      </c>
      <c r="J327">
        <v>13.5</v>
      </c>
      <c r="K327">
        <v>0</v>
      </c>
      <c r="L327" s="34">
        <f t="shared" si="29"/>
        <v>0</v>
      </c>
    </row>
    <row r="328" spans="1:12" x14ac:dyDescent="0.2">
      <c r="A328" t="s">
        <v>607</v>
      </c>
      <c r="B328" t="s">
        <v>608</v>
      </c>
      <c r="C328" t="s">
        <v>524</v>
      </c>
      <c r="D328" s="17" t="s">
        <v>679</v>
      </c>
      <c r="E328" s="19" t="s">
        <v>668</v>
      </c>
      <c r="F328" t="s">
        <v>689</v>
      </c>
      <c r="G328" s="19" t="s">
        <v>668</v>
      </c>
      <c r="H328" s="17">
        <f>VLOOKUP(D328, '[1]0.Ref'!$AZ$1:$BG$9, MATCH(F328, '[1]0.Ref'!$AZ$1:$BG$1, 0), FALSE)</f>
        <v>2</v>
      </c>
      <c r="I328" t="s">
        <v>76</v>
      </c>
      <c r="J328">
        <v>52.9</v>
      </c>
      <c r="K328">
        <v>0</v>
      </c>
      <c r="L328" s="34">
        <f t="shared" si="29"/>
        <v>0</v>
      </c>
    </row>
    <row r="329" spans="1:12" x14ac:dyDescent="0.2">
      <c r="A329" t="s">
        <v>607</v>
      </c>
      <c r="B329" t="s">
        <v>608</v>
      </c>
      <c r="C329" t="s">
        <v>524</v>
      </c>
      <c r="D329" s="17" t="s">
        <v>686</v>
      </c>
      <c r="E329" s="19" t="s">
        <v>668</v>
      </c>
      <c r="F329" t="s">
        <v>689</v>
      </c>
      <c r="G329" s="19" t="s">
        <v>668</v>
      </c>
      <c r="H329" s="17">
        <f>VLOOKUP(D329, '[1]0.Ref'!$AZ$1:$BG$9, MATCH(F329, '[1]0.Ref'!$AZ$1:$BG$1, 0), FALSE)</f>
        <v>9</v>
      </c>
      <c r="I329" t="s">
        <v>76</v>
      </c>
      <c r="J329">
        <v>48.9</v>
      </c>
      <c r="K329">
        <v>0</v>
      </c>
      <c r="L329" s="34">
        <f t="shared" si="29"/>
        <v>0</v>
      </c>
    </row>
    <row r="330" spans="1:12" x14ac:dyDescent="0.2">
      <c r="A330" t="s">
        <v>607</v>
      </c>
      <c r="B330" t="s">
        <v>608</v>
      </c>
      <c r="C330" t="s">
        <v>524</v>
      </c>
      <c r="D330" s="17" t="s">
        <v>687</v>
      </c>
      <c r="E330" s="19" t="s">
        <v>668</v>
      </c>
      <c r="F330" t="s">
        <v>689</v>
      </c>
      <c r="G330" s="19" t="s">
        <v>668</v>
      </c>
      <c r="H330" s="17">
        <f>VLOOKUP(D330, '[1]0.Ref'!$AZ$1:$BG$9, MATCH(F330, '[1]0.Ref'!$AZ$1:$BG$1, 0), FALSE)</f>
        <v>23</v>
      </c>
      <c r="I330" t="s">
        <v>76</v>
      </c>
      <c r="J330">
        <v>77.8</v>
      </c>
      <c r="K330">
        <v>2</v>
      </c>
      <c r="L330" s="34">
        <f t="shared" si="29"/>
        <v>25.70694087403599</v>
      </c>
    </row>
    <row r="331" spans="1:12" x14ac:dyDescent="0.2">
      <c r="A331" t="s">
        <v>607</v>
      </c>
      <c r="B331" t="s">
        <v>608</v>
      </c>
      <c r="C331" t="s">
        <v>524</v>
      </c>
      <c r="D331" s="17" t="s">
        <v>679</v>
      </c>
      <c r="E331" s="19" t="s">
        <v>668</v>
      </c>
      <c r="F331" t="s">
        <v>669</v>
      </c>
      <c r="G331" s="19" t="s">
        <v>668</v>
      </c>
      <c r="H331" s="17">
        <f>VLOOKUP(D331, '[1]0.Ref'!$AZ$1:$BG$9, MATCH(F331, '[1]0.Ref'!$AZ$1:$BG$1, 0), FALSE)</f>
        <v>4</v>
      </c>
      <c r="I331" t="s">
        <v>76</v>
      </c>
      <c r="J331">
        <v>145</v>
      </c>
      <c r="K331">
        <v>3</v>
      </c>
      <c r="L331" s="34">
        <f t="shared" si="29"/>
        <v>20.689655172413794</v>
      </c>
    </row>
    <row r="332" spans="1:12" x14ac:dyDescent="0.2">
      <c r="A332" t="s">
        <v>607</v>
      </c>
      <c r="B332" t="s">
        <v>608</v>
      </c>
      <c r="C332" t="s">
        <v>524</v>
      </c>
      <c r="D332" s="17" t="s">
        <v>686</v>
      </c>
      <c r="E332" s="19" t="s">
        <v>668</v>
      </c>
      <c r="F332" t="s">
        <v>669</v>
      </c>
      <c r="G332" s="19" t="s">
        <v>668</v>
      </c>
      <c r="H332" s="17">
        <f>VLOOKUP(D332, '[1]0.Ref'!$AZ$1:$BG$9, MATCH(F332, '[1]0.Ref'!$AZ$1:$BG$1, 0), FALSE)</f>
        <v>11</v>
      </c>
      <c r="I332" t="s">
        <v>76</v>
      </c>
      <c r="J332">
        <v>135</v>
      </c>
      <c r="K332">
        <v>0</v>
      </c>
      <c r="L332" s="34">
        <f t="shared" si="29"/>
        <v>0</v>
      </c>
    </row>
    <row r="333" spans="1:12" x14ac:dyDescent="0.2">
      <c r="A333" t="s">
        <v>607</v>
      </c>
      <c r="B333" t="s">
        <v>608</v>
      </c>
      <c r="C333" t="s">
        <v>524</v>
      </c>
      <c r="D333" s="17" t="s">
        <v>687</v>
      </c>
      <c r="E333" s="19" t="s">
        <v>668</v>
      </c>
      <c r="F333" t="s">
        <v>669</v>
      </c>
      <c r="G333" s="19" t="s">
        <v>668</v>
      </c>
      <c r="H333" s="17">
        <f>VLOOKUP(D333, '[1]0.Ref'!$AZ$1:$BG$9, MATCH(F333, '[1]0.Ref'!$AZ$1:$BG$1, 0), FALSE)</f>
        <v>25</v>
      </c>
      <c r="I333" t="s">
        <v>76</v>
      </c>
      <c r="J333">
        <v>235</v>
      </c>
      <c r="K333">
        <v>3</v>
      </c>
      <c r="L333" s="34">
        <f t="shared" si="29"/>
        <v>12.76595744680851</v>
      </c>
    </row>
    <row r="334" spans="1:12" x14ac:dyDescent="0.2">
      <c r="A334" t="s">
        <v>607</v>
      </c>
      <c r="B334" t="s">
        <v>608</v>
      </c>
      <c r="C334" t="s">
        <v>524</v>
      </c>
      <c r="D334" s="17" t="s">
        <v>679</v>
      </c>
      <c r="E334" s="19" t="s">
        <v>668</v>
      </c>
      <c r="F334" t="s">
        <v>671</v>
      </c>
      <c r="G334" s="19" t="s">
        <v>668</v>
      </c>
      <c r="H334" s="17">
        <f>VLOOKUP(D334, '[1]0.Ref'!$AZ$1:$BG$9, MATCH(F334, '[1]0.Ref'!$AZ$1:$BG$1, 0), FALSE)</f>
        <v>5</v>
      </c>
      <c r="I334" t="s">
        <v>76</v>
      </c>
      <c r="J334">
        <v>338</v>
      </c>
      <c r="K334">
        <v>2</v>
      </c>
      <c r="L334" s="34">
        <f t="shared" si="29"/>
        <v>5.9171597633136095</v>
      </c>
    </row>
    <row r="335" spans="1:12" x14ac:dyDescent="0.2">
      <c r="A335" t="s">
        <v>607</v>
      </c>
      <c r="B335" t="s">
        <v>608</v>
      </c>
      <c r="C335" t="s">
        <v>524</v>
      </c>
      <c r="D335" s="17" t="s">
        <v>686</v>
      </c>
      <c r="E335" s="19" t="s">
        <v>668</v>
      </c>
      <c r="F335" t="s">
        <v>671</v>
      </c>
      <c r="G335" s="19" t="s">
        <v>668</v>
      </c>
      <c r="H335" s="17">
        <f>VLOOKUP(D335, '[1]0.Ref'!$AZ$1:$BG$9, MATCH(F335, '[1]0.Ref'!$AZ$1:$BG$1, 0), FALSE)</f>
        <v>12</v>
      </c>
      <c r="I335" t="s">
        <v>76</v>
      </c>
      <c r="J335">
        <v>306</v>
      </c>
      <c r="K335">
        <v>7</v>
      </c>
      <c r="L335" s="34">
        <f t="shared" si="29"/>
        <v>22.875816993464049</v>
      </c>
    </row>
    <row r="336" spans="1:12" x14ac:dyDescent="0.2">
      <c r="A336" t="s">
        <v>607</v>
      </c>
      <c r="B336" t="s">
        <v>608</v>
      </c>
      <c r="C336" t="s">
        <v>524</v>
      </c>
      <c r="D336" s="17" t="s">
        <v>687</v>
      </c>
      <c r="E336" s="19" t="s">
        <v>668</v>
      </c>
      <c r="F336" t="s">
        <v>671</v>
      </c>
      <c r="G336" s="19" t="s">
        <v>668</v>
      </c>
      <c r="H336" s="17">
        <f>VLOOKUP(D336, '[1]0.Ref'!$AZ$1:$BG$9, MATCH(F336, '[1]0.Ref'!$AZ$1:$BG$1, 0), FALSE)</f>
        <v>26</v>
      </c>
      <c r="I336" t="s">
        <v>76</v>
      </c>
      <c r="J336">
        <v>492</v>
      </c>
      <c r="K336">
        <v>3</v>
      </c>
      <c r="L336" s="34">
        <f t="shared" si="29"/>
        <v>6.0975609756097562</v>
      </c>
    </row>
    <row r="337" spans="1:12" x14ac:dyDescent="0.2">
      <c r="A337" t="s">
        <v>607</v>
      </c>
      <c r="B337" t="s">
        <v>608</v>
      </c>
      <c r="C337" t="s">
        <v>524</v>
      </c>
      <c r="D337" s="17" t="s">
        <v>679</v>
      </c>
      <c r="E337" s="19" t="s">
        <v>668</v>
      </c>
      <c r="F337" t="s">
        <v>676</v>
      </c>
      <c r="G337" s="19" t="s">
        <v>668</v>
      </c>
      <c r="H337" s="17">
        <f>VLOOKUP(D337, '[1]0.Ref'!$AZ$1:$BG$9, MATCH(F337, '[1]0.Ref'!$AZ$1:$BG$1, 0), FALSE)</f>
        <v>3</v>
      </c>
      <c r="I337" t="s">
        <v>76</v>
      </c>
      <c r="J337">
        <f>J325+J328</f>
        <v>60.44</v>
      </c>
      <c r="K337">
        <f>K325+K328</f>
        <v>0</v>
      </c>
      <c r="L337" s="34">
        <f t="shared" si="29"/>
        <v>0</v>
      </c>
    </row>
    <row r="338" spans="1:12" x14ac:dyDescent="0.2">
      <c r="A338" t="s">
        <v>607</v>
      </c>
      <c r="B338" t="s">
        <v>608</v>
      </c>
      <c r="C338" t="s">
        <v>524</v>
      </c>
      <c r="D338" s="17" t="s">
        <v>686</v>
      </c>
      <c r="E338" s="19" t="s">
        <v>668</v>
      </c>
      <c r="F338" t="s">
        <v>676</v>
      </c>
      <c r="G338" s="19" t="s">
        <v>668</v>
      </c>
      <c r="H338" s="17">
        <f>VLOOKUP(D338, '[1]0.Ref'!$AZ$1:$BG$9, MATCH(F338, '[1]0.Ref'!$AZ$1:$BG$1, 0), FALSE)</f>
        <v>10</v>
      </c>
      <c r="I338" t="s">
        <v>76</v>
      </c>
      <c r="J338">
        <f t="shared" ref="J338:K339" si="30">J326+J329</f>
        <v>56.379999999999995</v>
      </c>
      <c r="K338">
        <f t="shared" si="30"/>
        <v>0</v>
      </c>
      <c r="L338" s="34">
        <f t="shared" si="29"/>
        <v>0</v>
      </c>
    </row>
    <row r="339" spans="1:12" x14ac:dyDescent="0.2">
      <c r="A339" t="s">
        <v>607</v>
      </c>
      <c r="B339" t="s">
        <v>608</v>
      </c>
      <c r="C339" t="s">
        <v>524</v>
      </c>
      <c r="D339" s="17" t="s">
        <v>687</v>
      </c>
      <c r="E339" s="19" t="s">
        <v>668</v>
      </c>
      <c r="F339" t="s">
        <v>676</v>
      </c>
      <c r="G339" s="19" t="s">
        <v>668</v>
      </c>
      <c r="H339" s="17">
        <f>VLOOKUP(D339, '[1]0.Ref'!$AZ$1:$BG$9, MATCH(F339, '[1]0.Ref'!$AZ$1:$BG$1, 0), FALSE)</f>
        <v>24</v>
      </c>
      <c r="I339" t="s">
        <v>76</v>
      </c>
      <c r="J339">
        <f t="shared" si="30"/>
        <v>91.3</v>
      </c>
      <c r="K339">
        <f t="shared" si="30"/>
        <v>2</v>
      </c>
      <c r="L339" s="34">
        <f t="shared" si="29"/>
        <v>21.90580503833516</v>
      </c>
    </row>
    <row r="340" spans="1:12" x14ac:dyDescent="0.2">
      <c r="A340" t="s">
        <v>607</v>
      </c>
      <c r="B340" t="s">
        <v>608</v>
      </c>
      <c r="C340" t="s">
        <v>524</v>
      </c>
      <c r="D340" s="17" t="s">
        <v>679</v>
      </c>
      <c r="E340" s="19" t="s">
        <v>668</v>
      </c>
      <c r="F340" t="s">
        <v>673</v>
      </c>
      <c r="G340" s="19" t="s">
        <v>668</v>
      </c>
      <c r="H340" s="17">
        <f>VLOOKUP(D340, '[1]0.Ref'!$AZ$1:$BG$9, MATCH(F340, '[1]0.Ref'!$AZ$1:$BG$1, 0), FALSE)</f>
        <v>6</v>
      </c>
      <c r="I340" t="s">
        <v>76</v>
      </c>
      <c r="J340">
        <f>J331+J334</f>
        <v>483</v>
      </c>
      <c r="K340">
        <f>K331+K334</f>
        <v>5</v>
      </c>
      <c r="L340" s="34">
        <f t="shared" si="29"/>
        <v>10.351966873706004</v>
      </c>
    </row>
    <row r="341" spans="1:12" x14ac:dyDescent="0.2">
      <c r="A341" t="s">
        <v>607</v>
      </c>
      <c r="B341" t="s">
        <v>608</v>
      </c>
      <c r="C341" t="s">
        <v>524</v>
      </c>
      <c r="D341" s="17" t="s">
        <v>686</v>
      </c>
      <c r="E341" s="19" t="s">
        <v>668</v>
      </c>
      <c r="F341" t="s">
        <v>673</v>
      </c>
      <c r="G341" s="19" t="s">
        <v>668</v>
      </c>
      <c r="H341" s="17">
        <f>VLOOKUP(D341, '[1]0.Ref'!$AZ$1:$BG$9, MATCH(F341, '[1]0.Ref'!$AZ$1:$BG$1, 0), FALSE)</f>
        <v>13</v>
      </c>
      <c r="I341" t="s">
        <v>76</v>
      </c>
      <c r="J341">
        <f t="shared" ref="J341:K342" si="31">J332+J335</f>
        <v>441</v>
      </c>
      <c r="K341">
        <f t="shared" si="31"/>
        <v>7</v>
      </c>
      <c r="L341" s="34">
        <f t="shared" si="29"/>
        <v>15.873015873015872</v>
      </c>
    </row>
    <row r="342" spans="1:12" x14ac:dyDescent="0.2">
      <c r="A342" t="s">
        <v>607</v>
      </c>
      <c r="B342" t="s">
        <v>608</v>
      </c>
      <c r="C342" t="s">
        <v>524</v>
      </c>
      <c r="D342" s="17" t="s">
        <v>687</v>
      </c>
      <c r="E342" s="19" t="s">
        <v>668</v>
      </c>
      <c r="F342" t="s">
        <v>673</v>
      </c>
      <c r="G342" s="19" t="s">
        <v>668</v>
      </c>
      <c r="H342" s="17">
        <f>VLOOKUP(D342, '[1]0.Ref'!$AZ$1:$BG$9, MATCH(F342, '[1]0.Ref'!$AZ$1:$BG$1, 0), FALSE)</f>
        <v>27</v>
      </c>
      <c r="I342" t="s">
        <v>76</v>
      </c>
      <c r="J342">
        <f t="shared" si="31"/>
        <v>727</v>
      </c>
      <c r="K342">
        <f t="shared" si="31"/>
        <v>6</v>
      </c>
      <c r="L342" s="34">
        <f t="shared" si="29"/>
        <v>8.2530949105914715</v>
      </c>
    </row>
    <row r="343" spans="1:12" x14ac:dyDescent="0.2">
      <c r="A343" t="s">
        <v>607</v>
      </c>
      <c r="B343" t="s">
        <v>608</v>
      </c>
      <c r="C343" t="s">
        <v>524</v>
      </c>
      <c r="D343" s="17" t="s">
        <v>679</v>
      </c>
      <c r="E343" s="19" t="s">
        <v>668</v>
      </c>
      <c r="F343" t="s">
        <v>634</v>
      </c>
      <c r="G343" s="19" t="s">
        <v>668</v>
      </c>
      <c r="H343" s="17">
        <f>VLOOKUP(D343, '[1]0.Ref'!$AZ$1:$BG$9, MATCH(F343, '[1]0.Ref'!$AZ$1:$BG$1, 0), FALSE)</f>
        <v>7</v>
      </c>
      <c r="I343" t="s">
        <v>76</v>
      </c>
      <c r="J343">
        <f>J337+J340</f>
        <v>543.44000000000005</v>
      </c>
      <c r="K343">
        <f>K337+K340</f>
        <v>5</v>
      </c>
      <c r="L343" s="34">
        <f t="shared" si="29"/>
        <v>9.2006477255998824</v>
      </c>
    </row>
    <row r="344" spans="1:12" x14ac:dyDescent="0.2">
      <c r="A344" t="s">
        <v>607</v>
      </c>
      <c r="B344" t="s">
        <v>608</v>
      </c>
      <c r="C344" t="s">
        <v>524</v>
      </c>
      <c r="D344" s="17" t="s">
        <v>686</v>
      </c>
      <c r="E344" s="19" t="s">
        <v>668</v>
      </c>
      <c r="F344" t="s">
        <v>634</v>
      </c>
      <c r="G344" s="19" t="s">
        <v>668</v>
      </c>
      <c r="H344" s="17">
        <f>VLOOKUP(D344, '[1]0.Ref'!$AZ$1:$BG$9, MATCH(F344, '[1]0.Ref'!$AZ$1:$BG$1, 0), FALSE)</f>
        <v>14</v>
      </c>
      <c r="I344" t="s">
        <v>76</v>
      </c>
      <c r="J344">
        <f t="shared" ref="J344:K345" si="32">J338+J341</f>
        <v>497.38</v>
      </c>
      <c r="K344">
        <f t="shared" si="32"/>
        <v>7</v>
      </c>
      <c r="L344" s="34">
        <f t="shared" si="29"/>
        <v>14.073746431300012</v>
      </c>
    </row>
    <row r="345" spans="1:12" x14ac:dyDescent="0.2">
      <c r="A345" t="s">
        <v>607</v>
      </c>
      <c r="B345" t="s">
        <v>608</v>
      </c>
      <c r="C345" t="s">
        <v>524</v>
      </c>
      <c r="D345" s="17" t="s">
        <v>687</v>
      </c>
      <c r="E345" s="19" t="s">
        <v>668</v>
      </c>
      <c r="F345" t="s">
        <v>634</v>
      </c>
      <c r="G345" s="19" t="s">
        <v>668</v>
      </c>
      <c r="H345" s="17">
        <f>VLOOKUP(D345, '[1]0.Ref'!$AZ$1:$BG$9, MATCH(F345, '[1]0.Ref'!$AZ$1:$BG$1, 0), FALSE)</f>
        <v>28</v>
      </c>
      <c r="I345" t="s">
        <v>76</v>
      </c>
      <c r="J345">
        <f t="shared" si="32"/>
        <v>818.3</v>
      </c>
      <c r="K345">
        <f t="shared" si="32"/>
        <v>8</v>
      </c>
      <c r="L345" s="34">
        <f t="shared" si="29"/>
        <v>9.7763656360747913</v>
      </c>
    </row>
    <row r="346" spans="1:12" x14ac:dyDescent="0.2">
      <c r="A346" t="s">
        <v>607</v>
      </c>
      <c r="B346" t="s">
        <v>608</v>
      </c>
      <c r="C346" t="s">
        <v>524</v>
      </c>
      <c r="D346" s="17" t="s">
        <v>667</v>
      </c>
      <c r="E346" s="19" t="s">
        <v>668</v>
      </c>
      <c r="F346" t="s">
        <v>685</v>
      </c>
      <c r="G346" s="19" t="s">
        <v>668</v>
      </c>
      <c r="H346" s="17">
        <f>VLOOKUP(D346, '[1]0.Ref'!$AZ$1:$BG$9, MATCH(F346, '[1]0.Ref'!$AZ$1:$BG$1, 0), FALSE)</f>
        <v>15</v>
      </c>
      <c r="I346" t="s">
        <v>76</v>
      </c>
      <c r="J346">
        <f>J325+J326</f>
        <v>15.02</v>
      </c>
      <c r="K346">
        <f>K325+K326</f>
        <v>0</v>
      </c>
      <c r="L346" s="34">
        <f t="shared" si="29"/>
        <v>0</v>
      </c>
    </row>
    <row r="347" spans="1:12" x14ac:dyDescent="0.2">
      <c r="A347" t="s">
        <v>607</v>
      </c>
      <c r="B347" t="s">
        <v>608</v>
      </c>
      <c r="C347" t="s">
        <v>524</v>
      </c>
      <c r="D347" s="17" t="s">
        <v>684</v>
      </c>
      <c r="E347" s="19" t="s">
        <v>668</v>
      </c>
      <c r="F347" t="s">
        <v>685</v>
      </c>
      <c r="G347" s="19" t="s">
        <v>668</v>
      </c>
      <c r="H347" s="17">
        <f>VLOOKUP(D347, '[1]0.Ref'!$AZ$1:$BG$9, MATCH(F347, '[1]0.Ref'!$AZ$1:$BG$1, 0), FALSE)</f>
        <v>29</v>
      </c>
      <c r="I347" t="s">
        <v>76</v>
      </c>
      <c r="J347">
        <f>J325+J326+J327</f>
        <v>28.52</v>
      </c>
      <c r="K347">
        <f>K325+K326+K327</f>
        <v>0</v>
      </c>
      <c r="L347" s="34">
        <f t="shared" si="29"/>
        <v>0</v>
      </c>
    </row>
    <row r="348" spans="1:12" x14ac:dyDescent="0.2">
      <c r="A348" t="s">
        <v>607</v>
      </c>
      <c r="B348" t="s">
        <v>608</v>
      </c>
      <c r="C348" t="s">
        <v>524</v>
      </c>
      <c r="D348" s="17" t="s">
        <v>667</v>
      </c>
      <c r="E348" s="19" t="s">
        <v>668</v>
      </c>
      <c r="F348" t="s">
        <v>689</v>
      </c>
      <c r="G348" s="19" t="s">
        <v>668</v>
      </c>
      <c r="H348" s="17">
        <f>VLOOKUP(D348, '[1]0.Ref'!$AZ$1:$BG$9, MATCH(F348, '[1]0.Ref'!$AZ$1:$BG$1, 0), FALSE)</f>
        <v>16</v>
      </c>
      <c r="I348" t="s">
        <v>76</v>
      </c>
      <c r="J348">
        <f>J329+J328</f>
        <v>101.8</v>
      </c>
      <c r="K348">
        <f>K329+K328</f>
        <v>0</v>
      </c>
      <c r="L348" s="34">
        <f t="shared" si="29"/>
        <v>0</v>
      </c>
    </row>
    <row r="349" spans="1:12" x14ac:dyDescent="0.2">
      <c r="A349" t="s">
        <v>607</v>
      </c>
      <c r="B349" t="s">
        <v>608</v>
      </c>
      <c r="C349" t="s">
        <v>524</v>
      </c>
      <c r="D349" s="17" t="s">
        <v>684</v>
      </c>
      <c r="E349" s="19" t="s">
        <v>668</v>
      </c>
      <c r="F349" t="s">
        <v>689</v>
      </c>
      <c r="G349" s="19" t="s">
        <v>668</v>
      </c>
      <c r="H349" s="17">
        <f>VLOOKUP(D349, '[1]0.Ref'!$AZ$1:$BG$9, MATCH(F349, '[1]0.Ref'!$AZ$1:$BG$1, 0), FALSE)</f>
        <v>30</v>
      </c>
      <c r="I349" t="s">
        <v>76</v>
      </c>
      <c r="J349">
        <f>J330+J328+J329</f>
        <v>179.6</v>
      </c>
      <c r="K349">
        <f>K330+K328+K329</f>
        <v>2</v>
      </c>
      <c r="L349" s="34">
        <f t="shared" si="29"/>
        <v>11.135857461024498</v>
      </c>
    </row>
    <row r="350" spans="1:12" x14ac:dyDescent="0.2">
      <c r="A350" t="s">
        <v>607</v>
      </c>
      <c r="B350" t="s">
        <v>608</v>
      </c>
      <c r="C350" t="s">
        <v>524</v>
      </c>
      <c r="D350" s="17" t="s">
        <v>667</v>
      </c>
      <c r="E350" s="19" t="s">
        <v>668</v>
      </c>
      <c r="F350" t="s">
        <v>669</v>
      </c>
      <c r="G350" s="19" t="s">
        <v>668</v>
      </c>
      <c r="H350" s="17">
        <f>VLOOKUP(D350, '[1]0.Ref'!$AZ$1:$BG$9, MATCH(F350, '[1]0.Ref'!$AZ$1:$BG$1, 0), FALSE)</f>
        <v>18</v>
      </c>
      <c r="I350" t="s">
        <v>76</v>
      </c>
      <c r="J350">
        <f>J332+J331</f>
        <v>280</v>
      </c>
      <c r="K350">
        <f>K332+K331</f>
        <v>3</v>
      </c>
      <c r="L350" s="34">
        <f t="shared" si="29"/>
        <v>10.714285714285714</v>
      </c>
    </row>
    <row r="351" spans="1:12" x14ac:dyDescent="0.2">
      <c r="A351" t="s">
        <v>607</v>
      </c>
      <c r="B351" t="s">
        <v>608</v>
      </c>
      <c r="C351" t="s">
        <v>524</v>
      </c>
      <c r="D351" s="17" t="s">
        <v>684</v>
      </c>
      <c r="E351" s="19" t="s">
        <v>668</v>
      </c>
      <c r="F351" t="s">
        <v>669</v>
      </c>
      <c r="G351" s="19" t="s">
        <v>668</v>
      </c>
      <c r="H351" s="17">
        <f>VLOOKUP(D351, '[1]0.Ref'!$AZ$1:$BG$9, MATCH(F351, '[1]0.Ref'!$AZ$1:$BG$1, 0), FALSE)</f>
        <v>32</v>
      </c>
      <c r="I351" t="s">
        <v>76</v>
      </c>
      <c r="J351">
        <f>J333+J332+J331</f>
        <v>515</v>
      </c>
      <c r="K351">
        <f>K333+K332+K331</f>
        <v>6</v>
      </c>
      <c r="L351" s="34">
        <f t="shared" si="29"/>
        <v>11.650485436893204</v>
      </c>
    </row>
    <row r="352" spans="1:12" x14ac:dyDescent="0.2">
      <c r="A352" t="s">
        <v>607</v>
      </c>
      <c r="B352" t="s">
        <v>608</v>
      </c>
      <c r="C352" t="s">
        <v>524</v>
      </c>
      <c r="D352" s="17" t="s">
        <v>667</v>
      </c>
      <c r="E352" s="19" t="s">
        <v>668</v>
      </c>
      <c r="F352" t="s">
        <v>671</v>
      </c>
      <c r="G352" s="19" t="s">
        <v>668</v>
      </c>
      <c r="H352" s="17">
        <f>VLOOKUP(D352, '[1]0.Ref'!$AZ$1:$BG$9, MATCH(F352, '[1]0.Ref'!$AZ$1:$BG$1, 0), FALSE)</f>
        <v>19</v>
      </c>
      <c r="I352" t="s">
        <v>76</v>
      </c>
      <c r="J352">
        <f>J334+J335</f>
        <v>644</v>
      </c>
      <c r="K352">
        <f>K334+K335</f>
        <v>9</v>
      </c>
      <c r="L352" s="34">
        <f t="shared" si="29"/>
        <v>13.975155279503106</v>
      </c>
    </row>
    <row r="353" spans="1:12" x14ac:dyDescent="0.2">
      <c r="A353" t="s">
        <v>607</v>
      </c>
      <c r="B353" t="s">
        <v>608</v>
      </c>
      <c r="C353" t="s">
        <v>524</v>
      </c>
      <c r="D353" s="17" t="s">
        <v>684</v>
      </c>
      <c r="E353" s="19" t="s">
        <v>668</v>
      </c>
      <c r="F353" t="s">
        <v>671</v>
      </c>
      <c r="G353" s="19" t="s">
        <v>668</v>
      </c>
      <c r="H353" s="17">
        <f>VLOOKUP(D353, '[1]0.Ref'!$AZ$1:$BG$9, MATCH(F353, '[1]0.Ref'!$AZ$1:$BG$1, 0), FALSE)</f>
        <v>33</v>
      </c>
      <c r="I353" t="s">
        <v>76</v>
      </c>
      <c r="J353">
        <f>J336+J335+J334</f>
        <v>1136</v>
      </c>
      <c r="K353">
        <f>K336+K335+K334</f>
        <v>12</v>
      </c>
      <c r="L353" s="34">
        <f t="shared" si="29"/>
        <v>10.56338028169014</v>
      </c>
    </row>
    <row r="354" spans="1:12" x14ac:dyDescent="0.2">
      <c r="A354" t="s">
        <v>607</v>
      </c>
      <c r="B354" t="s">
        <v>608</v>
      </c>
      <c r="C354" t="s">
        <v>524</v>
      </c>
      <c r="D354" s="17" t="s">
        <v>667</v>
      </c>
      <c r="E354" s="19" t="s">
        <v>668</v>
      </c>
      <c r="F354" t="s">
        <v>676</v>
      </c>
      <c r="G354" s="19" t="s">
        <v>668</v>
      </c>
      <c r="H354" s="17">
        <f>VLOOKUP(D354, '[1]0.Ref'!$AZ$1:$BG$9, MATCH(F354, '[1]0.Ref'!$AZ$1:$BG$1, 0), FALSE)</f>
        <v>17</v>
      </c>
      <c r="I354" t="s">
        <v>76</v>
      </c>
      <c r="J354">
        <f>J337+J338</f>
        <v>116.82</v>
      </c>
      <c r="K354">
        <f>K337+K338</f>
        <v>0</v>
      </c>
      <c r="L354" s="34">
        <f t="shared" si="29"/>
        <v>0</v>
      </c>
    </row>
    <row r="355" spans="1:12" x14ac:dyDescent="0.2">
      <c r="A355" t="s">
        <v>607</v>
      </c>
      <c r="B355" t="s">
        <v>608</v>
      </c>
      <c r="C355" t="s">
        <v>524</v>
      </c>
      <c r="D355" s="17" t="s">
        <v>684</v>
      </c>
      <c r="E355" s="19" t="s">
        <v>668</v>
      </c>
      <c r="F355" t="s">
        <v>676</v>
      </c>
      <c r="G355" s="19" t="s">
        <v>668</v>
      </c>
      <c r="H355" s="17">
        <f>VLOOKUP(D355, '[1]0.Ref'!$AZ$1:$BG$9, MATCH(F355, '[1]0.Ref'!$AZ$1:$BG$1, 0), FALSE)</f>
        <v>31</v>
      </c>
      <c r="I355" t="s">
        <v>76</v>
      </c>
      <c r="J355">
        <f>J337+J338+J339</f>
        <v>208.12</v>
      </c>
      <c r="K355">
        <f>K337+K338+K339</f>
        <v>2</v>
      </c>
      <c r="L355" s="34">
        <f t="shared" si="29"/>
        <v>9.6098404766480865</v>
      </c>
    </row>
    <row r="356" spans="1:12" x14ac:dyDescent="0.2">
      <c r="A356" t="s">
        <v>607</v>
      </c>
      <c r="B356" t="s">
        <v>608</v>
      </c>
      <c r="C356" t="s">
        <v>524</v>
      </c>
      <c r="D356" s="17" t="s">
        <v>667</v>
      </c>
      <c r="E356" s="19" t="s">
        <v>668</v>
      </c>
      <c r="F356" t="s">
        <v>673</v>
      </c>
      <c r="G356" s="19" t="s">
        <v>668</v>
      </c>
      <c r="H356" s="17">
        <f>VLOOKUP(D356, '[1]0.Ref'!$AZ$1:$BG$9, MATCH(F356, '[1]0.Ref'!$AZ$1:$BG$1, 0), FALSE)</f>
        <v>20</v>
      </c>
      <c r="I356" t="s">
        <v>76</v>
      </c>
      <c r="J356">
        <f>J340+J341</f>
        <v>924</v>
      </c>
      <c r="K356">
        <f>K340+K341</f>
        <v>12</v>
      </c>
      <c r="L356" s="34">
        <f t="shared" si="29"/>
        <v>12.987012987012989</v>
      </c>
    </row>
    <row r="357" spans="1:12" x14ac:dyDescent="0.2">
      <c r="A357" t="s">
        <v>607</v>
      </c>
      <c r="B357" t="s">
        <v>608</v>
      </c>
      <c r="C357" t="s">
        <v>524</v>
      </c>
      <c r="D357" s="17" t="s">
        <v>684</v>
      </c>
      <c r="E357" s="19" t="s">
        <v>668</v>
      </c>
      <c r="F357" t="s">
        <v>673</v>
      </c>
      <c r="G357" s="19" t="s">
        <v>668</v>
      </c>
      <c r="H357" s="17">
        <f>VLOOKUP(D357, '[1]0.Ref'!$AZ$1:$BG$9, MATCH(F357, '[1]0.Ref'!$AZ$1:$BG$1, 0), FALSE)</f>
        <v>34</v>
      </c>
      <c r="I357" t="s">
        <v>76</v>
      </c>
      <c r="J357">
        <f>J340+J341+J342</f>
        <v>1651</v>
      </c>
      <c r="K357">
        <f>K340+K341+K342</f>
        <v>18</v>
      </c>
      <c r="L357" s="34">
        <f t="shared" si="29"/>
        <v>10.902483343428226</v>
      </c>
    </row>
    <row r="358" spans="1:12" x14ac:dyDescent="0.2">
      <c r="A358" t="s">
        <v>607</v>
      </c>
      <c r="B358" t="s">
        <v>608</v>
      </c>
      <c r="C358" t="s">
        <v>524</v>
      </c>
      <c r="D358" s="17" t="s">
        <v>667</v>
      </c>
      <c r="E358" s="19" t="s">
        <v>668</v>
      </c>
      <c r="F358" t="s">
        <v>634</v>
      </c>
      <c r="G358" s="19" t="s">
        <v>668</v>
      </c>
      <c r="H358" s="17">
        <f>VLOOKUP(D358, '[1]0.Ref'!$AZ$1:$BG$9, MATCH(F358, '[1]0.Ref'!$AZ$1:$BG$1, 0), FALSE)</f>
        <v>21</v>
      </c>
      <c r="I358" t="s">
        <v>76</v>
      </c>
      <c r="J358">
        <f>J343+J344</f>
        <v>1040.8200000000002</v>
      </c>
      <c r="K358">
        <f>K343+K344</f>
        <v>12</v>
      </c>
      <c r="L358" s="34">
        <f t="shared" si="29"/>
        <v>11.529371072807976</v>
      </c>
    </row>
    <row r="359" spans="1:12" x14ac:dyDescent="0.2">
      <c r="A359" t="s">
        <v>607</v>
      </c>
      <c r="B359" t="s">
        <v>608</v>
      </c>
      <c r="C359" t="s">
        <v>524</v>
      </c>
      <c r="D359" s="17" t="s">
        <v>684</v>
      </c>
      <c r="E359" s="19" t="s">
        <v>668</v>
      </c>
      <c r="F359" t="s">
        <v>634</v>
      </c>
      <c r="G359" s="19" t="s">
        <v>668</v>
      </c>
      <c r="H359" s="17">
        <f>VLOOKUP(D359, '[1]0.Ref'!$AZ$1:$BG$9, MATCH(F359, '[1]0.Ref'!$AZ$1:$BG$1, 0), FALSE)</f>
        <v>35</v>
      </c>
      <c r="I359" t="s">
        <v>76</v>
      </c>
      <c r="J359">
        <f>J343+J344+J345</f>
        <v>1859.1200000000001</v>
      </c>
      <c r="K359">
        <f>K343+K344+K345</f>
        <v>20</v>
      </c>
      <c r="L359" s="34">
        <f t="shared" si="29"/>
        <v>10.757777873402469</v>
      </c>
    </row>
    <row r="360" spans="1:12" x14ac:dyDescent="0.2">
      <c r="A360" t="s">
        <v>623</v>
      </c>
      <c r="B360" t="s">
        <v>624</v>
      </c>
      <c r="C360" t="s">
        <v>524</v>
      </c>
      <c r="D360" s="17" t="s">
        <v>684</v>
      </c>
      <c r="E360" s="19" t="s">
        <v>668</v>
      </c>
      <c r="F360" t="s">
        <v>673</v>
      </c>
      <c r="G360" t="s">
        <v>669</v>
      </c>
      <c r="H360" s="17">
        <f>VLOOKUP(D360, '[1]0.Ref'!$AZ$1:$BG$9, MATCH(F360, '[1]0.Ref'!$AZ$1:$BG$1, 0), FALSE)</f>
        <v>34</v>
      </c>
      <c r="I360" t="s">
        <v>76</v>
      </c>
      <c r="J360">
        <v>5694</v>
      </c>
      <c r="K360">
        <v>202</v>
      </c>
      <c r="L360" s="34">
        <f t="shared" si="29"/>
        <v>35.475939585528621</v>
      </c>
    </row>
    <row r="361" spans="1:12" x14ac:dyDescent="0.2">
      <c r="A361" t="s">
        <v>631</v>
      </c>
      <c r="B361" t="s">
        <v>632</v>
      </c>
      <c r="C361" t="s">
        <v>524</v>
      </c>
      <c r="D361" s="17" t="s">
        <v>679</v>
      </c>
      <c r="E361" s="19" t="s">
        <v>668</v>
      </c>
      <c r="F361" t="s">
        <v>685</v>
      </c>
      <c r="G361" s="19" t="s">
        <v>668</v>
      </c>
      <c r="H361" s="17">
        <f>VLOOKUP(D361, '[1]0.Ref'!$AZ$1:$BG$9, MATCH(F361, '[1]0.Ref'!$AZ$1:$BG$1, 0), FALSE)</f>
        <v>1</v>
      </c>
      <c r="I361" t="s">
        <v>76</v>
      </c>
      <c r="J361">
        <v>1041</v>
      </c>
      <c r="K361">
        <v>79</v>
      </c>
      <c r="L361" s="34">
        <f t="shared" si="29"/>
        <v>75.888568683957729</v>
      </c>
    </row>
    <row r="362" spans="1:12" x14ac:dyDescent="0.2">
      <c r="A362" t="s">
        <v>631</v>
      </c>
      <c r="B362" t="s">
        <v>632</v>
      </c>
      <c r="C362" t="s">
        <v>524</v>
      </c>
      <c r="D362" s="17" t="s">
        <v>686</v>
      </c>
      <c r="E362" s="19" t="s">
        <v>668</v>
      </c>
      <c r="F362" t="s">
        <v>685</v>
      </c>
      <c r="G362" s="19" t="s">
        <v>668</v>
      </c>
      <c r="H362" s="17">
        <f>VLOOKUP(D362, '[1]0.Ref'!$AZ$1:$BG$9, MATCH(F362, '[1]0.Ref'!$AZ$1:$BG$1, 0), FALSE)</f>
        <v>8</v>
      </c>
      <c r="I362" t="s">
        <v>76</v>
      </c>
      <c r="J362">
        <v>2467.5</v>
      </c>
      <c r="K362">
        <v>261</v>
      </c>
      <c r="L362" s="34">
        <f t="shared" si="29"/>
        <v>105.77507598784194</v>
      </c>
    </row>
    <row r="363" spans="1:12" x14ac:dyDescent="0.2">
      <c r="A363" t="s">
        <v>631</v>
      </c>
      <c r="B363" t="s">
        <v>632</v>
      </c>
      <c r="C363" t="s">
        <v>524</v>
      </c>
      <c r="D363" s="17" t="s">
        <v>687</v>
      </c>
      <c r="E363" s="19" t="s">
        <v>668</v>
      </c>
      <c r="F363" t="s">
        <v>685</v>
      </c>
      <c r="G363" s="19" t="s">
        <v>668</v>
      </c>
      <c r="H363" s="17">
        <f>VLOOKUP(D363, '[1]0.Ref'!$AZ$1:$BG$9, MATCH(F363, '[1]0.Ref'!$AZ$1:$BG$1, 0), FALSE)</f>
        <v>22</v>
      </c>
      <c r="I363" t="s">
        <v>76</v>
      </c>
      <c r="J363">
        <v>6230</v>
      </c>
      <c r="K363">
        <v>555</v>
      </c>
      <c r="L363" s="34">
        <f t="shared" si="29"/>
        <v>89.085072231139648</v>
      </c>
    </row>
    <row r="364" spans="1:12" x14ac:dyDescent="0.2">
      <c r="A364" t="s">
        <v>631</v>
      </c>
      <c r="B364" t="s">
        <v>632</v>
      </c>
      <c r="C364" t="s">
        <v>524</v>
      </c>
      <c r="D364" s="17" t="s">
        <v>679</v>
      </c>
      <c r="E364" s="19" t="s">
        <v>668</v>
      </c>
      <c r="F364" t="s">
        <v>689</v>
      </c>
      <c r="G364" s="19" t="s">
        <v>668</v>
      </c>
      <c r="H364" s="17">
        <f>VLOOKUP(D364, '[1]0.Ref'!$AZ$1:$BG$9, MATCH(F364, '[1]0.Ref'!$AZ$1:$BG$1, 0), FALSE)</f>
        <v>2</v>
      </c>
      <c r="I364" t="s">
        <v>76</v>
      </c>
      <c r="J364">
        <v>12460.5</v>
      </c>
      <c r="K364">
        <v>837</v>
      </c>
      <c r="L364" s="34">
        <f t="shared" si="29"/>
        <v>67.172264355362941</v>
      </c>
    </row>
    <row r="365" spans="1:12" x14ac:dyDescent="0.2">
      <c r="A365" t="s">
        <v>631</v>
      </c>
      <c r="B365" t="s">
        <v>632</v>
      </c>
      <c r="C365" t="s">
        <v>524</v>
      </c>
      <c r="D365" s="17" t="s">
        <v>686</v>
      </c>
      <c r="E365" s="19" t="s">
        <v>668</v>
      </c>
      <c r="F365" t="s">
        <v>689</v>
      </c>
      <c r="G365" s="19" t="s">
        <v>668</v>
      </c>
      <c r="H365" s="17">
        <f>VLOOKUP(D365, '[1]0.Ref'!$AZ$1:$BG$9, MATCH(F365, '[1]0.Ref'!$AZ$1:$BG$1, 0), FALSE)</f>
        <v>9</v>
      </c>
      <c r="I365" t="s">
        <v>76</v>
      </c>
      <c r="J365">
        <v>1041</v>
      </c>
      <c r="K365">
        <v>85</v>
      </c>
      <c r="L365" s="34">
        <f t="shared" si="29"/>
        <v>81.652257444764643</v>
      </c>
    </row>
    <row r="366" spans="1:12" x14ac:dyDescent="0.2">
      <c r="A366" t="s">
        <v>631</v>
      </c>
      <c r="B366" t="s">
        <v>632</v>
      </c>
      <c r="C366" t="s">
        <v>524</v>
      </c>
      <c r="D366" s="17" t="s">
        <v>687</v>
      </c>
      <c r="E366" s="19" t="s">
        <v>668</v>
      </c>
      <c r="F366" t="s">
        <v>689</v>
      </c>
      <c r="G366" s="19" t="s">
        <v>668</v>
      </c>
      <c r="H366" s="17">
        <f>VLOOKUP(D366, '[1]0.Ref'!$AZ$1:$BG$9, MATCH(F366, '[1]0.Ref'!$AZ$1:$BG$1, 0), FALSE)</f>
        <v>23</v>
      </c>
      <c r="I366" t="s">
        <v>76</v>
      </c>
      <c r="J366">
        <v>2467.5</v>
      </c>
      <c r="K366">
        <v>197</v>
      </c>
      <c r="L366" s="34">
        <f t="shared" si="29"/>
        <v>79.837892603850051</v>
      </c>
    </row>
    <row r="367" spans="1:12" x14ac:dyDescent="0.2">
      <c r="A367" t="s">
        <v>631</v>
      </c>
      <c r="B367" t="s">
        <v>632</v>
      </c>
      <c r="C367" t="s">
        <v>524</v>
      </c>
      <c r="D367" s="17" t="s">
        <v>679</v>
      </c>
      <c r="E367" s="19" t="s">
        <v>668</v>
      </c>
      <c r="F367" t="s">
        <v>669</v>
      </c>
      <c r="G367" s="19" t="s">
        <v>668</v>
      </c>
      <c r="H367" s="17">
        <f>VLOOKUP(D367, '[1]0.Ref'!$AZ$1:$BG$9, MATCH(F367, '[1]0.Ref'!$AZ$1:$BG$1, 0), FALSE)</f>
        <v>4</v>
      </c>
      <c r="I367" t="s">
        <v>76</v>
      </c>
      <c r="J367">
        <v>6230</v>
      </c>
      <c r="K367">
        <v>238</v>
      </c>
      <c r="L367" s="34">
        <f t="shared" si="29"/>
        <v>38.202247191011239</v>
      </c>
    </row>
    <row r="368" spans="1:12" x14ac:dyDescent="0.2">
      <c r="A368" t="s">
        <v>631</v>
      </c>
      <c r="B368" t="s">
        <v>632</v>
      </c>
      <c r="C368" t="s">
        <v>524</v>
      </c>
      <c r="D368" s="17" t="s">
        <v>686</v>
      </c>
      <c r="E368" s="19" t="s">
        <v>668</v>
      </c>
      <c r="F368" t="s">
        <v>669</v>
      </c>
      <c r="G368" s="19" t="s">
        <v>668</v>
      </c>
      <c r="H368" s="17">
        <f>VLOOKUP(D368, '[1]0.Ref'!$AZ$1:$BG$9, MATCH(F368, '[1]0.Ref'!$AZ$1:$BG$1, 0), FALSE)</f>
        <v>11</v>
      </c>
      <c r="I368" t="s">
        <v>76</v>
      </c>
      <c r="J368">
        <v>12460.5</v>
      </c>
      <c r="K368">
        <v>327</v>
      </c>
      <c r="L368" s="34">
        <f t="shared" si="29"/>
        <v>26.242927651378356</v>
      </c>
    </row>
    <row r="369" spans="1:12" x14ac:dyDescent="0.2">
      <c r="A369" t="s">
        <v>631</v>
      </c>
      <c r="B369" t="s">
        <v>632</v>
      </c>
      <c r="C369" t="s">
        <v>524</v>
      </c>
      <c r="D369" s="17" t="s">
        <v>687</v>
      </c>
      <c r="E369" s="19" t="s">
        <v>668</v>
      </c>
      <c r="F369" t="s">
        <v>669</v>
      </c>
      <c r="G369" s="19" t="s">
        <v>668</v>
      </c>
      <c r="H369" s="17">
        <f>VLOOKUP(D369, '[1]0.Ref'!$AZ$1:$BG$9, MATCH(F369, '[1]0.Ref'!$AZ$1:$BG$1, 0), FALSE)</f>
        <v>25</v>
      </c>
      <c r="I369" t="s">
        <v>76</v>
      </c>
      <c r="J369">
        <v>2082</v>
      </c>
      <c r="K369">
        <v>111</v>
      </c>
      <c r="L369" s="34">
        <f t="shared" si="29"/>
        <v>53.314121037463977</v>
      </c>
    </row>
    <row r="370" spans="1:12" x14ac:dyDescent="0.2">
      <c r="A370" t="s">
        <v>631</v>
      </c>
      <c r="B370" t="s">
        <v>632</v>
      </c>
      <c r="C370" t="s">
        <v>524</v>
      </c>
      <c r="D370" s="17" t="s">
        <v>679</v>
      </c>
      <c r="E370" s="19" t="s">
        <v>668</v>
      </c>
      <c r="F370" t="s">
        <v>671</v>
      </c>
      <c r="G370" s="19" t="s">
        <v>668</v>
      </c>
      <c r="H370" s="17">
        <f>VLOOKUP(D370, '[1]0.Ref'!$AZ$1:$BG$9, MATCH(F370, '[1]0.Ref'!$AZ$1:$BG$1, 0), FALSE)</f>
        <v>5</v>
      </c>
      <c r="I370" t="s">
        <v>76</v>
      </c>
      <c r="J370">
        <v>4935</v>
      </c>
      <c r="K370">
        <v>138</v>
      </c>
      <c r="L370" s="34">
        <f t="shared" si="29"/>
        <v>27.96352583586626</v>
      </c>
    </row>
    <row r="371" spans="1:12" x14ac:dyDescent="0.2">
      <c r="A371" t="s">
        <v>631</v>
      </c>
      <c r="B371" t="s">
        <v>632</v>
      </c>
      <c r="C371" t="s">
        <v>524</v>
      </c>
      <c r="D371" s="17" t="s">
        <v>686</v>
      </c>
      <c r="E371" s="19" t="s">
        <v>668</v>
      </c>
      <c r="F371" t="s">
        <v>671</v>
      </c>
      <c r="G371" s="19" t="s">
        <v>668</v>
      </c>
      <c r="H371" s="17">
        <f>VLOOKUP(D371, '[1]0.Ref'!$AZ$1:$BG$9, MATCH(F371, '[1]0.Ref'!$AZ$1:$BG$1, 0), FALSE)</f>
        <v>12</v>
      </c>
      <c r="I371" t="s">
        <v>76</v>
      </c>
      <c r="J371">
        <v>12460</v>
      </c>
      <c r="K371">
        <v>190</v>
      </c>
      <c r="L371" s="34">
        <f t="shared" si="29"/>
        <v>15.248796147672552</v>
      </c>
    </row>
    <row r="372" spans="1:12" x14ac:dyDescent="0.2">
      <c r="A372" t="s">
        <v>631</v>
      </c>
      <c r="B372" t="s">
        <v>632</v>
      </c>
      <c r="C372" t="s">
        <v>524</v>
      </c>
      <c r="D372" s="17" t="s">
        <v>687</v>
      </c>
      <c r="E372" s="19" t="s">
        <v>668</v>
      </c>
      <c r="F372" t="s">
        <v>671</v>
      </c>
      <c r="G372" s="19" t="s">
        <v>668</v>
      </c>
      <c r="H372" s="17">
        <f>VLOOKUP(D372, '[1]0.Ref'!$AZ$1:$BG$9, MATCH(F372, '[1]0.Ref'!$AZ$1:$BG$1, 0), FALSE)</f>
        <v>26</v>
      </c>
      <c r="I372" t="s">
        <v>76</v>
      </c>
      <c r="J372">
        <v>24921</v>
      </c>
      <c r="K372">
        <v>229</v>
      </c>
      <c r="L372" s="34">
        <f t="shared" si="29"/>
        <v>9.1890373580514435</v>
      </c>
    </row>
    <row r="373" spans="1:12" x14ac:dyDescent="0.2">
      <c r="A373" t="s">
        <v>631</v>
      </c>
      <c r="B373" t="s">
        <v>632</v>
      </c>
      <c r="C373" t="s">
        <v>524</v>
      </c>
      <c r="D373" s="17" t="s">
        <v>679</v>
      </c>
      <c r="E373" s="19" t="s">
        <v>668</v>
      </c>
      <c r="F373" t="s">
        <v>676</v>
      </c>
      <c r="G373" s="19" t="s">
        <v>668</v>
      </c>
      <c r="H373" s="17">
        <f>VLOOKUP(D373, '[1]0.Ref'!$AZ$1:$BG$9, MATCH(F373, '[1]0.Ref'!$AZ$1:$BG$1, 0), FALSE)</f>
        <v>3</v>
      </c>
      <c r="I373" t="s">
        <v>76</v>
      </c>
      <c r="J373">
        <f>J361+J364</f>
        <v>13501.5</v>
      </c>
      <c r="K373">
        <f>K361+K364</f>
        <v>916</v>
      </c>
      <c r="L373" s="34">
        <f t="shared" si="29"/>
        <v>67.84431359478576</v>
      </c>
    </row>
    <row r="374" spans="1:12" x14ac:dyDescent="0.2">
      <c r="A374" t="s">
        <v>631</v>
      </c>
      <c r="B374" t="s">
        <v>632</v>
      </c>
      <c r="C374" t="s">
        <v>524</v>
      </c>
      <c r="D374" s="17" t="s">
        <v>686</v>
      </c>
      <c r="E374" s="19" t="s">
        <v>668</v>
      </c>
      <c r="F374" t="s">
        <v>676</v>
      </c>
      <c r="G374" s="19" t="s">
        <v>668</v>
      </c>
      <c r="H374" s="17">
        <f>VLOOKUP(D374, '[1]0.Ref'!$AZ$1:$BG$9, MATCH(F374, '[1]0.Ref'!$AZ$1:$BG$1, 0), FALSE)</f>
        <v>10</v>
      </c>
      <c r="I374" t="s">
        <v>76</v>
      </c>
      <c r="J374">
        <f t="shared" ref="J374:K375" si="33">J362+J365</f>
        <v>3508.5</v>
      </c>
      <c r="K374">
        <f t="shared" si="33"/>
        <v>346</v>
      </c>
      <c r="L374" s="34">
        <f t="shared" si="29"/>
        <v>98.617642867322218</v>
      </c>
    </row>
    <row r="375" spans="1:12" x14ac:dyDescent="0.2">
      <c r="A375" t="s">
        <v>631</v>
      </c>
      <c r="B375" t="s">
        <v>632</v>
      </c>
      <c r="C375" t="s">
        <v>524</v>
      </c>
      <c r="D375" s="17" t="s">
        <v>687</v>
      </c>
      <c r="E375" s="19" t="s">
        <v>668</v>
      </c>
      <c r="F375" t="s">
        <v>676</v>
      </c>
      <c r="G375" s="19" t="s">
        <v>668</v>
      </c>
      <c r="H375" s="17">
        <f>VLOOKUP(D375, '[1]0.Ref'!$AZ$1:$BG$9, MATCH(F375, '[1]0.Ref'!$AZ$1:$BG$1, 0), FALSE)</f>
        <v>24</v>
      </c>
      <c r="I375" t="s">
        <v>76</v>
      </c>
      <c r="J375">
        <f t="shared" si="33"/>
        <v>8697.5</v>
      </c>
      <c r="K375">
        <f t="shared" si="33"/>
        <v>752</v>
      </c>
      <c r="L375" s="34">
        <f t="shared" si="29"/>
        <v>86.461626904282838</v>
      </c>
    </row>
    <row r="376" spans="1:12" x14ac:dyDescent="0.2">
      <c r="A376" t="s">
        <v>631</v>
      </c>
      <c r="B376" t="s">
        <v>632</v>
      </c>
      <c r="C376" t="s">
        <v>524</v>
      </c>
      <c r="D376" s="17" t="s">
        <v>679</v>
      </c>
      <c r="E376" s="19" t="s">
        <v>668</v>
      </c>
      <c r="F376" t="s">
        <v>673</v>
      </c>
      <c r="G376" s="19" t="s">
        <v>668</v>
      </c>
      <c r="H376" s="17">
        <f>VLOOKUP(D376, '[1]0.Ref'!$AZ$1:$BG$9, MATCH(F376, '[1]0.Ref'!$AZ$1:$BG$1, 0), FALSE)</f>
        <v>6</v>
      </c>
      <c r="I376" t="s">
        <v>76</v>
      </c>
      <c r="J376">
        <f>J367+J370</f>
        <v>11165</v>
      </c>
      <c r="K376">
        <f>K367+K370</f>
        <v>376</v>
      </c>
      <c r="L376" s="34">
        <f t="shared" si="29"/>
        <v>33.676668159426775</v>
      </c>
    </row>
    <row r="377" spans="1:12" x14ac:dyDescent="0.2">
      <c r="A377" t="s">
        <v>631</v>
      </c>
      <c r="B377" t="s">
        <v>632</v>
      </c>
      <c r="C377" t="s">
        <v>524</v>
      </c>
      <c r="D377" s="17" t="s">
        <v>686</v>
      </c>
      <c r="E377" s="19" t="s">
        <v>668</v>
      </c>
      <c r="F377" t="s">
        <v>673</v>
      </c>
      <c r="G377" s="19" t="s">
        <v>668</v>
      </c>
      <c r="H377" s="17">
        <f>VLOOKUP(D377, '[1]0.Ref'!$AZ$1:$BG$9, MATCH(F377, '[1]0.Ref'!$AZ$1:$BG$1, 0), FALSE)</f>
        <v>13</v>
      </c>
      <c r="I377" t="s">
        <v>76</v>
      </c>
      <c r="J377">
        <f t="shared" ref="J377:K378" si="34">J368+J371</f>
        <v>24920.5</v>
      </c>
      <c r="K377">
        <f t="shared" si="34"/>
        <v>517</v>
      </c>
      <c r="L377" s="34">
        <f t="shared" si="29"/>
        <v>20.745972191569187</v>
      </c>
    </row>
    <row r="378" spans="1:12" x14ac:dyDescent="0.2">
      <c r="A378" t="s">
        <v>631</v>
      </c>
      <c r="B378" t="s">
        <v>632</v>
      </c>
      <c r="C378" t="s">
        <v>524</v>
      </c>
      <c r="D378" s="17" t="s">
        <v>687</v>
      </c>
      <c r="E378" s="19" t="s">
        <v>668</v>
      </c>
      <c r="F378" t="s">
        <v>673</v>
      </c>
      <c r="G378" s="19" t="s">
        <v>668</v>
      </c>
      <c r="H378" s="17">
        <f>VLOOKUP(D378, '[1]0.Ref'!$AZ$1:$BG$9, MATCH(F378, '[1]0.Ref'!$AZ$1:$BG$1, 0), FALSE)</f>
        <v>27</v>
      </c>
      <c r="I378" t="s">
        <v>76</v>
      </c>
      <c r="J378">
        <f t="shared" si="34"/>
        <v>27003</v>
      </c>
      <c r="K378">
        <f t="shared" si="34"/>
        <v>340</v>
      </c>
      <c r="L378" s="34">
        <f t="shared" si="29"/>
        <v>12.591193571084695</v>
      </c>
    </row>
    <row r="379" spans="1:12" x14ac:dyDescent="0.2">
      <c r="A379" t="s">
        <v>631</v>
      </c>
      <c r="B379" t="s">
        <v>632</v>
      </c>
      <c r="C379" t="s">
        <v>524</v>
      </c>
      <c r="D379" s="17" t="s">
        <v>679</v>
      </c>
      <c r="E379" s="19" t="s">
        <v>668</v>
      </c>
      <c r="F379" t="s">
        <v>634</v>
      </c>
      <c r="G379" s="19" t="s">
        <v>668</v>
      </c>
      <c r="H379" s="17">
        <f>VLOOKUP(D379, '[1]0.Ref'!$AZ$1:$BG$9, MATCH(F379, '[1]0.Ref'!$AZ$1:$BG$1, 0), FALSE)</f>
        <v>7</v>
      </c>
      <c r="I379" t="s">
        <v>76</v>
      </c>
      <c r="J379">
        <f>J373+J376</f>
        <v>24666.5</v>
      </c>
      <c r="K379">
        <f>K373+K376</f>
        <v>1292</v>
      </c>
      <c r="L379" s="34">
        <f t="shared" si="29"/>
        <v>52.378732288731683</v>
      </c>
    </row>
    <row r="380" spans="1:12" x14ac:dyDescent="0.2">
      <c r="A380" t="s">
        <v>631</v>
      </c>
      <c r="B380" t="s">
        <v>632</v>
      </c>
      <c r="C380" t="s">
        <v>524</v>
      </c>
      <c r="D380" s="17" t="s">
        <v>686</v>
      </c>
      <c r="E380" s="19" t="s">
        <v>668</v>
      </c>
      <c r="F380" t="s">
        <v>634</v>
      </c>
      <c r="G380" s="19" t="s">
        <v>668</v>
      </c>
      <c r="H380" s="17">
        <f>VLOOKUP(D380, '[1]0.Ref'!$AZ$1:$BG$9, MATCH(F380, '[1]0.Ref'!$AZ$1:$BG$1, 0), FALSE)</f>
        <v>14</v>
      </c>
      <c r="I380" t="s">
        <v>76</v>
      </c>
      <c r="J380">
        <f t="shared" ref="J380:K381" si="35">J374+J377</f>
        <v>28429</v>
      </c>
      <c r="K380">
        <f t="shared" si="35"/>
        <v>863</v>
      </c>
      <c r="L380" s="34">
        <f t="shared" si="29"/>
        <v>30.356326286538394</v>
      </c>
    </row>
    <row r="381" spans="1:12" x14ac:dyDescent="0.2">
      <c r="A381" t="s">
        <v>631</v>
      </c>
      <c r="B381" t="s">
        <v>632</v>
      </c>
      <c r="C381" t="s">
        <v>524</v>
      </c>
      <c r="D381" s="17" t="s">
        <v>687</v>
      </c>
      <c r="E381" s="19" t="s">
        <v>668</v>
      </c>
      <c r="F381" t="s">
        <v>634</v>
      </c>
      <c r="G381" s="19" t="s">
        <v>668</v>
      </c>
      <c r="H381" s="17">
        <f>VLOOKUP(D381, '[1]0.Ref'!$AZ$1:$BG$9, MATCH(F381, '[1]0.Ref'!$AZ$1:$BG$1, 0), FALSE)</f>
        <v>28</v>
      </c>
      <c r="I381" t="s">
        <v>76</v>
      </c>
      <c r="J381">
        <f t="shared" si="35"/>
        <v>35700.5</v>
      </c>
      <c r="K381">
        <f t="shared" si="35"/>
        <v>1092</v>
      </c>
      <c r="L381" s="34">
        <f t="shared" si="29"/>
        <v>30.587806893460876</v>
      </c>
    </row>
    <row r="382" spans="1:12" x14ac:dyDescent="0.2">
      <c r="A382" t="s">
        <v>631</v>
      </c>
      <c r="B382" t="s">
        <v>632</v>
      </c>
      <c r="C382" t="s">
        <v>524</v>
      </c>
      <c r="D382" s="17" t="s">
        <v>667</v>
      </c>
      <c r="E382" s="19" t="s">
        <v>668</v>
      </c>
      <c r="F382" t="s">
        <v>685</v>
      </c>
      <c r="G382" s="19" t="s">
        <v>668</v>
      </c>
      <c r="H382" s="17">
        <f>VLOOKUP(D382, '[1]0.Ref'!$AZ$1:$BG$9, MATCH(F382, '[1]0.Ref'!$AZ$1:$BG$1, 0), FALSE)</f>
        <v>15</v>
      </c>
      <c r="I382" t="s">
        <v>76</v>
      </c>
      <c r="J382">
        <f>J361+J362</f>
        <v>3508.5</v>
      </c>
      <c r="K382">
        <f>K361+K362</f>
        <v>340</v>
      </c>
      <c r="L382" s="34">
        <f t="shared" si="29"/>
        <v>96.907510332050734</v>
      </c>
    </row>
    <row r="383" spans="1:12" x14ac:dyDescent="0.2">
      <c r="A383" t="s">
        <v>631</v>
      </c>
      <c r="B383" t="s">
        <v>632</v>
      </c>
      <c r="C383" t="s">
        <v>524</v>
      </c>
      <c r="D383" s="17" t="s">
        <v>684</v>
      </c>
      <c r="E383" s="19" t="s">
        <v>668</v>
      </c>
      <c r="F383" t="s">
        <v>685</v>
      </c>
      <c r="G383" s="19" t="s">
        <v>668</v>
      </c>
      <c r="H383" s="17">
        <f>VLOOKUP(D383, '[1]0.Ref'!$AZ$1:$BG$9, MATCH(F383, '[1]0.Ref'!$AZ$1:$BG$1, 0), FALSE)</f>
        <v>29</v>
      </c>
      <c r="I383" t="s">
        <v>76</v>
      </c>
      <c r="J383">
        <f>J361+J362+J363</f>
        <v>9738.5</v>
      </c>
      <c r="K383">
        <f>K361+K362+K363</f>
        <v>895</v>
      </c>
      <c r="L383" s="34">
        <f t="shared" si="29"/>
        <v>91.90327052420804</v>
      </c>
    </row>
    <row r="384" spans="1:12" x14ac:dyDescent="0.2">
      <c r="A384" t="s">
        <v>631</v>
      </c>
      <c r="B384" t="s">
        <v>632</v>
      </c>
      <c r="C384" t="s">
        <v>524</v>
      </c>
      <c r="D384" s="17" t="s">
        <v>667</v>
      </c>
      <c r="E384" s="19" t="s">
        <v>668</v>
      </c>
      <c r="F384" t="s">
        <v>689</v>
      </c>
      <c r="G384" s="19" t="s">
        <v>668</v>
      </c>
      <c r="H384" s="17">
        <f>VLOOKUP(D384, '[1]0.Ref'!$AZ$1:$BG$9, MATCH(F384, '[1]0.Ref'!$AZ$1:$BG$1, 0), FALSE)</f>
        <v>16</v>
      </c>
      <c r="I384" t="s">
        <v>76</v>
      </c>
      <c r="J384">
        <f>J365+J364</f>
        <v>13501.5</v>
      </c>
      <c r="K384">
        <f>K365+K364</f>
        <v>922</v>
      </c>
      <c r="L384" s="34">
        <f t="shared" si="29"/>
        <v>68.288708662000516</v>
      </c>
    </row>
    <row r="385" spans="1:12" x14ac:dyDescent="0.2">
      <c r="A385" t="s">
        <v>631</v>
      </c>
      <c r="B385" t="s">
        <v>632</v>
      </c>
      <c r="C385" t="s">
        <v>524</v>
      </c>
      <c r="D385" s="17" t="s">
        <v>684</v>
      </c>
      <c r="E385" s="19" t="s">
        <v>668</v>
      </c>
      <c r="F385" t="s">
        <v>689</v>
      </c>
      <c r="G385" s="19" t="s">
        <v>668</v>
      </c>
      <c r="H385" s="17">
        <f>VLOOKUP(D385, '[1]0.Ref'!$AZ$1:$BG$9, MATCH(F385, '[1]0.Ref'!$AZ$1:$BG$1, 0), FALSE)</f>
        <v>30</v>
      </c>
      <c r="I385" t="s">
        <v>76</v>
      </c>
      <c r="J385">
        <f>J366+J364+J365</f>
        <v>15969</v>
      </c>
      <c r="K385">
        <f>K366+K364+K365</f>
        <v>1119</v>
      </c>
      <c r="L385" s="34">
        <f t="shared" ref="L385:L431" si="36">K385/J385*1000</f>
        <v>70.073266954724787</v>
      </c>
    </row>
    <row r="386" spans="1:12" x14ac:dyDescent="0.2">
      <c r="A386" t="s">
        <v>631</v>
      </c>
      <c r="B386" t="s">
        <v>632</v>
      </c>
      <c r="C386" t="s">
        <v>524</v>
      </c>
      <c r="D386" s="17" t="s">
        <v>667</v>
      </c>
      <c r="E386" s="19" t="s">
        <v>668</v>
      </c>
      <c r="F386" t="s">
        <v>669</v>
      </c>
      <c r="G386" s="19" t="s">
        <v>668</v>
      </c>
      <c r="H386" s="17">
        <f>VLOOKUP(D386, '[1]0.Ref'!$AZ$1:$BG$9, MATCH(F386, '[1]0.Ref'!$AZ$1:$BG$1, 0), FALSE)</f>
        <v>18</v>
      </c>
      <c r="I386" t="s">
        <v>76</v>
      </c>
      <c r="J386">
        <f>J368+J367</f>
        <v>18690.5</v>
      </c>
      <c r="K386">
        <f>K368+K367</f>
        <v>565</v>
      </c>
      <c r="L386" s="34">
        <f t="shared" si="36"/>
        <v>30.229260854444775</v>
      </c>
    </row>
    <row r="387" spans="1:12" x14ac:dyDescent="0.2">
      <c r="A387" t="s">
        <v>631</v>
      </c>
      <c r="B387" t="s">
        <v>632</v>
      </c>
      <c r="C387" t="s">
        <v>524</v>
      </c>
      <c r="D387" s="17" t="s">
        <v>684</v>
      </c>
      <c r="E387" s="19" t="s">
        <v>668</v>
      </c>
      <c r="F387" t="s">
        <v>669</v>
      </c>
      <c r="G387" s="19" t="s">
        <v>668</v>
      </c>
      <c r="H387" s="17">
        <f>VLOOKUP(D387, '[1]0.Ref'!$AZ$1:$BG$9, MATCH(F387, '[1]0.Ref'!$AZ$1:$BG$1, 0), FALSE)</f>
        <v>32</v>
      </c>
      <c r="I387" t="s">
        <v>76</v>
      </c>
      <c r="J387">
        <f>J369+J368+J367</f>
        <v>20772.5</v>
      </c>
      <c r="K387">
        <f>K369+K368+K367</f>
        <v>676</v>
      </c>
      <c r="L387" s="34">
        <f t="shared" si="36"/>
        <v>32.54302563485377</v>
      </c>
    </row>
    <row r="388" spans="1:12" x14ac:dyDescent="0.2">
      <c r="A388" t="s">
        <v>631</v>
      </c>
      <c r="B388" t="s">
        <v>632</v>
      </c>
      <c r="C388" t="s">
        <v>524</v>
      </c>
      <c r="D388" s="17" t="s">
        <v>667</v>
      </c>
      <c r="E388" s="19" t="s">
        <v>668</v>
      </c>
      <c r="F388" t="s">
        <v>671</v>
      </c>
      <c r="G388" s="19" t="s">
        <v>668</v>
      </c>
      <c r="H388" s="17">
        <f>VLOOKUP(D388, '[1]0.Ref'!$AZ$1:$BG$9, MATCH(F388, '[1]0.Ref'!$AZ$1:$BG$1, 0), FALSE)</f>
        <v>19</v>
      </c>
      <c r="I388" t="s">
        <v>76</v>
      </c>
      <c r="J388">
        <f>J370+J371</f>
        <v>17395</v>
      </c>
      <c r="K388">
        <f>K370+K371</f>
        <v>328</v>
      </c>
      <c r="L388" s="34">
        <f t="shared" si="36"/>
        <v>18.855993101465938</v>
      </c>
    </row>
    <row r="389" spans="1:12" x14ac:dyDescent="0.2">
      <c r="A389" t="s">
        <v>631</v>
      </c>
      <c r="B389" t="s">
        <v>632</v>
      </c>
      <c r="C389" t="s">
        <v>524</v>
      </c>
      <c r="D389" s="17" t="s">
        <v>684</v>
      </c>
      <c r="E389" s="19" t="s">
        <v>668</v>
      </c>
      <c r="F389" t="s">
        <v>671</v>
      </c>
      <c r="G389" s="19" t="s">
        <v>668</v>
      </c>
      <c r="H389" s="17">
        <f>VLOOKUP(D389, '[1]0.Ref'!$AZ$1:$BG$9, MATCH(F389, '[1]0.Ref'!$AZ$1:$BG$1, 0), FALSE)</f>
        <v>33</v>
      </c>
      <c r="I389" t="s">
        <v>76</v>
      </c>
      <c r="J389">
        <f>J372+J371+J370</f>
        <v>42316</v>
      </c>
      <c r="K389">
        <f>K372+K371+K370</f>
        <v>557</v>
      </c>
      <c r="L389" s="34">
        <f t="shared" si="36"/>
        <v>13.162869836468476</v>
      </c>
    </row>
    <row r="390" spans="1:12" x14ac:dyDescent="0.2">
      <c r="A390" t="s">
        <v>631</v>
      </c>
      <c r="B390" t="s">
        <v>632</v>
      </c>
      <c r="C390" t="s">
        <v>524</v>
      </c>
      <c r="D390" s="17" t="s">
        <v>667</v>
      </c>
      <c r="E390" s="19" t="s">
        <v>668</v>
      </c>
      <c r="F390" t="s">
        <v>676</v>
      </c>
      <c r="G390" s="19" t="s">
        <v>668</v>
      </c>
      <c r="H390" s="17">
        <f>VLOOKUP(D390, '[1]0.Ref'!$AZ$1:$BG$9, MATCH(F390, '[1]0.Ref'!$AZ$1:$BG$1, 0), FALSE)</f>
        <v>17</v>
      </c>
      <c r="I390" t="s">
        <v>76</v>
      </c>
      <c r="J390">
        <f>J373+J374</f>
        <v>17010</v>
      </c>
      <c r="K390">
        <f>K373+K374</f>
        <v>1262</v>
      </c>
      <c r="L390" s="34">
        <f t="shared" si="36"/>
        <v>74.191651969429742</v>
      </c>
    </row>
    <row r="391" spans="1:12" x14ac:dyDescent="0.2">
      <c r="A391" t="s">
        <v>631</v>
      </c>
      <c r="B391" t="s">
        <v>632</v>
      </c>
      <c r="C391" t="s">
        <v>524</v>
      </c>
      <c r="D391" s="17" t="s">
        <v>684</v>
      </c>
      <c r="E391" s="19" t="s">
        <v>668</v>
      </c>
      <c r="F391" t="s">
        <v>676</v>
      </c>
      <c r="G391" s="19" t="s">
        <v>668</v>
      </c>
      <c r="H391" s="17">
        <f>VLOOKUP(D391, '[1]0.Ref'!$AZ$1:$BG$9, MATCH(F391, '[1]0.Ref'!$AZ$1:$BG$1, 0), FALSE)</f>
        <v>31</v>
      </c>
      <c r="I391" t="s">
        <v>76</v>
      </c>
      <c r="J391">
        <f>J373+J374+J375</f>
        <v>25707.5</v>
      </c>
      <c r="K391">
        <f>K373+K374+K375</f>
        <v>2014</v>
      </c>
      <c r="L391" s="34">
        <f t="shared" si="36"/>
        <v>78.342896042011091</v>
      </c>
    </row>
    <row r="392" spans="1:12" x14ac:dyDescent="0.2">
      <c r="A392" t="s">
        <v>631</v>
      </c>
      <c r="B392" t="s">
        <v>632</v>
      </c>
      <c r="C392" t="s">
        <v>524</v>
      </c>
      <c r="D392" s="17" t="s">
        <v>667</v>
      </c>
      <c r="E392" s="19" t="s">
        <v>668</v>
      </c>
      <c r="F392" t="s">
        <v>673</v>
      </c>
      <c r="G392" s="19" t="s">
        <v>668</v>
      </c>
      <c r="H392" s="17">
        <f>VLOOKUP(D392, '[1]0.Ref'!$AZ$1:$BG$9, MATCH(F392, '[1]0.Ref'!$AZ$1:$BG$1, 0), FALSE)</f>
        <v>20</v>
      </c>
      <c r="I392" t="s">
        <v>76</v>
      </c>
      <c r="J392">
        <f>J376+J377</f>
        <v>36085.5</v>
      </c>
      <c r="K392">
        <f>K376+K377</f>
        <v>893</v>
      </c>
      <c r="L392" s="34">
        <f t="shared" si="36"/>
        <v>24.74678194842804</v>
      </c>
    </row>
    <row r="393" spans="1:12" x14ac:dyDescent="0.2">
      <c r="A393" t="s">
        <v>631</v>
      </c>
      <c r="B393" t="s">
        <v>632</v>
      </c>
      <c r="C393" t="s">
        <v>524</v>
      </c>
      <c r="D393" s="17" t="s">
        <v>684</v>
      </c>
      <c r="E393" s="19" t="s">
        <v>668</v>
      </c>
      <c r="F393" t="s">
        <v>673</v>
      </c>
      <c r="G393" s="19" t="s">
        <v>668</v>
      </c>
      <c r="H393" s="17">
        <f>VLOOKUP(D393, '[1]0.Ref'!$AZ$1:$BG$9, MATCH(F393, '[1]0.Ref'!$AZ$1:$BG$1, 0), FALSE)</f>
        <v>34</v>
      </c>
      <c r="I393" t="s">
        <v>76</v>
      </c>
      <c r="J393">
        <f>J376+J377+J378</f>
        <v>63088.5</v>
      </c>
      <c r="K393">
        <f>K376+K377+K378</f>
        <v>1233</v>
      </c>
      <c r="L393" s="34">
        <f t="shared" si="36"/>
        <v>19.543973941368076</v>
      </c>
    </row>
    <row r="394" spans="1:12" x14ac:dyDescent="0.2">
      <c r="A394" t="s">
        <v>631</v>
      </c>
      <c r="B394" t="s">
        <v>632</v>
      </c>
      <c r="C394" t="s">
        <v>524</v>
      </c>
      <c r="D394" s="17" t="s">
        <v>667</v>
      </c>
      <c r="E394" s="19" t="s">
        <v>668</v>
      </c>
      <c r="F394" t="s">
        <v>634</v>
      </c>
      <c r="G394" s="19" t="s">
        <v>668</v>
      </c>
      <c r="H394" s="17">
        <f>VLOOKUP(D394, '[1]0.Ref'!$AZ$1:$BG$9, MATCH(F394, '[1]0.Ref'!$AZ$1:$BG$1, 0), FALSE)</f>
        <v>21</v>
      </c>
      <c r="I394" t="s">
        <v>76</v>
      </c>
      <c r="J394">
        <f>J379+J380</f>
        <v>53095.5</v>
      </c>
      <c r="K394">
        <f>K379+K380</f>
        <v>2155</v>
      </c>
      <c r="L394" s="34">
        <f t="shared" si="36"/>
        <v>40.587243740053296</v>
      </c>
    </row>
    <row r="395" spans="1:12" x14ac:dyDescent="0.2">
      <c r="A395" t="s">
        <v>631</v>
      </c>
      <c r="B395" t="s">
        <v>632</v>
      </c>
      <c r="C395" t="s">
        <v>524</v>
      </c>
      <c r="D395" s="17" t="s">
        <v>684</v>
      </c>
      <c r="E395" s="19" t="s">
        <v>668</v>
      </c>
      <c r="F395" t="s">
        <v>634</v>
      </c>
      <c r="G395" s="19" t="s">
        <v>668</v>
      </c>
      <c r="H395" s="17">
        <f>VLOOKUP(D395, '[1]0.Ref'!$AZ$1:$BG$9, MATCH(F395, '[1]0.Ref'!$AZ$1:$BG$1, 0), FALSE)</f>
        <v>35</v>
      </c>
      <c r="I395" t="s">
        <v>76</v>
      </c>
      <c r="J395">
        <f>J379+J380+J381</f>
        <v>88796</v>
      </c>
      <c r="K395">
        <f>K379+K380+K381</f>
        <v>3247</v>
      </c>
      <c r="L395" s="34">
        <f t="shared" si="36"/>
        <v>36.566962475787193</v>
      </c>
    </row>
    <row r="396" spans="1:12" x14ac:dyDescent="0.2">
      <c r="A396" t="s">
        <v>636</v>
      </c>
      <c r="B396" t="s">
        <v>637</v>
      </c>
      <c r="C396" t="s">
        <v>524</v>
      </c>
      <c r="D396" s="17" t="s">
        <v>679</v>
      </c>
      <c r="E396" s="19" t="s">
        <v>668</v>
      </c>
      <c r="F396" t="s">
        <v>685</v>
      </c>
      <c r="G396" s="19" t="s">
        <v>668</v>
      </c>
      <c r="H396" s="17">
        <f>VLOOKUP(D396, '[1]0.Ref'!$AZ$1:$BG$9, MATCH(F396, '[1]0.Ref'!$AZ$1:$BG$1, 0), FALSE)</f>
        <v>1</v>
      </c>
      <c r="I396" t="s">
        <v>76</v>
      </c>
      <c r="J396">
        <v>56</v>
      </c>
      <c r="K396">
        <f>2/3*5</f>
        <v>3.333333333333333</v>
      </c>
      <c r="L396" s="34">
        <f t="shared" si="36"/>
        <v>59.523809523809518</v>
      </c>
    </row>
    <row r="397" spans="1:12" x14ac:dyDescent="0.2">
      <c r="A397" t="s">
        <v>636</v>
      </c>
      <c r="B397" t="s">
        <v>637</v>
      </c>
      <c r="C397" t="s">
        <v>524</v>
      </c>
      <c r="D397" s="17" t="s">
        <v>686</v>
      </c>
      <c r="E397" s="19" t="s">
        <v>668</v>
      </c>
      <c r="F397" t="s">
        <v>685</v>
      </c>
      <c r="G397" s="19" t="s">
        <v>668</v>
      </c>
      <c r="H397" s="17">
        <f>VLOOKUP(D397, '[1]0.Ref'!$AZ$1:$BG$9, MATCH(F397, '[1]0.Ref'!$AZ$1:$BG$1, 0), FALSE)</f>
        <v>8</v>
      </c>
      <c r="I397" t="s">
        <v>76</v>
      </c>
      <c r="J397">
        <v>56</v>
      </c>
      <c r="K397">
        <v>0</v>
      </c>
      <c r="L397" s="34">
        <f t="shared" si="36"/>
        <v>0</v>
      </c>
    </row>
    <row r="398" spans="1:12" x14ac:dyDescent="0.2">
      <c r="A398" t="s">
        <v>636</v>
      </c>
      <c r="B398" t="s">
        <v>637</v>
      </c>
      <c r="C398" t="s">
        <v>524</v>
      </c>
      <c r="D398" s="17" t="s">
        <v>687</v>
      </c>
      <c r="E398" s="19" t="s">
        <v>668</v>
      </c>
      <c r="F398" t="s">
        <v>685</v>
      </c>
      <c r="G398" s="19" t="s">
        <v>668</v>
      </c>
      <c r="H398" s="17">
        <f>VLOOKUP(D398, '[1]0.Ref'!$AZ$1:$BG$9, MATCH(F398, '[1]0.Ref'!$AZ$1:$BG$1, 0), FALSE)</f>
        <v>22</v>
      </c>
      <c r="I398" t="s">
        <v>76</v>
      </c>
      <c r="J398">
        <v>112</v>
      </c>
      <c r="K398">
        <v>0</v>
      </c>
      <c r="L398" s="34">
        <f t="shared" si="36"/>
        <v>0</v>
      </c>
    </row>
    <row r="399" spans="1:12" x14ac:dyDescent="0.2">
      <c r="A399" t="s">
        <v>636</v>
      </c>
      <c r="B399" t="s">
        <v>637</v>
      </c>
      <c r="C399" t="s">
        <v>524</v>
      </c>
      <c r="D399" s="17" t="s">
        <v>679</v>
      </c>
      <c r="E399" s="19" t="s">
        <v>668</v>
      </c>
      <c r="F399" t="s">
        <v>689</v>
      </c>
      <c r="G399" s="19" t="s">
        <v>668</v>
      </c>
      <c r="H399" s="17">
        <f>VLOOKUP(D399, '[1]0.Ref'!$AZ$1:$BG$9, MATCH(F399, '[1]0.Ref'!$AZ$1:$BG$1, 0), FALSE)</f>
        <v>2</v>
      </c>
      <c r="I399" t="s">
        <v>76</v>
      </c>
      <c r="J399">
        <v>118</v>
      </c>
      <c r="K399">
        <f>3/7*10</f>
        <v>4.2857142857142856</v>
      </c>
      <c r="L399" s="34">
        <f t="shared" si="36"/>
        <v>36.319612590799032</v>
      </c>
    </row>
    <row r="400" spans="1:12" x14ac:dyDescent="0.2">
      <c r="A400" t="s">
        <v>636</v>
      </c>
      <c r="B400" t="s">
        <v>637</v>
      </c>
      <c r="C400" t="s">
        <v>524</v>
      </c>
      <c r="D400" s="17" t="s">
        <v>686</v>
      </c>
      <c r="E400" s="19" t="s">
        <v>668</v>
      </c>
      <c r="F400" t="s">
        <v>689</v>
      </c>
      <c r="G400" s="19" t="s">
        <v>668</v>
      </c>
      <c r="H400" s="17">
        <f>VLOOKUP(D400, '[1]0.Ref'!$AZ$1:$BG$9, MATCH(F400, '[1]0.Ref'!$AZ$1:$BG$1, 0), FALSE)</f>
        <v>9</v>
      </c>
      <c r="I400" t="s">
        <v>76</v>
      </c>
      <c r="J400">
        <v>118</v>
      </c>
      <c r="K400">
        <v>0</v>
      </c>
      <c r="L400" s="34">
        <f t="shared" si="36"/>
        <v>0</v>
      </c>
    </row>
    <row r="401" spans="1:12" x14ac:dyDescent="0.2">
      <c r="A401" t="s">
        <v>636</v>
      </c>
      <c r="B401" t="s">
        <v>637</v>
      </c>
      <c r="C401" t="s">
        <v>524</v>
      </c>
      <c r="D401" s="17" t="s">
        <v>687</v>
      </c>
      <c r="E401" s="19" t="s">
        <v>668</v>
      </c>
      <c r="F401" t="s">
        <v>689</v>
      </c>
      <c r="G401" s="19" t="s">
        <v>668</v>
      </c>
      <c r="H401" s="17">
        <f>VLOOKUP(D401, '[1]0.Ref'!$AZ$1:$BG$9, MATCH(F401, '[1]0.Ref'!$AZ$1:$BG$1, 0), FALSE)</f>
        <v>23</v>
      </c>
      <c r="I401" t="s">
        <v>76</v>
      </c>
      <c r="J401">
        <v>236</v>
      </c>
      <c r="K401">
        <f>2/4*7</f>
        <v>3.5</v>
      </c>
      <c r="L401" s="34">
        <f t="shared" si="36"/>
        <v>14.830508474576272</v>
      </c>
    </row>
    <row r="402" spans="1:12" x14ac:dyDescent="0.2">
      <c r="A402" t="s">
        <v>636</v>
      </c>
      <c r="B402" t="s">
        <v>637</v>
      </c>
      <c r="C402" t="s">
        <v>524</v>
      </c>
      <c r="D402" s="17" t="s">
        <v>679</v>
      </c>
      <c r="E402" s="19" t="s">
        <v>668</v>
      </c>
      <c r="F402" t="s">
        <v>669</v>
      </c>
      <c r="G402" s="19" t="s">
        <v>668</v>
      </c>
      <c r="H402" s="17">
        <f>VLOOKUP(D402, '[1]0.Ref'!$AZ$1:$BG$9, MATCH(F402, '[1]0.Ref'!$AZ$1:$BG$1, 0), FALSE)</f>
        <v>4</v>
      </c>
      <c r="I402" t="s">
        <v>76</v>
      </c>
      <c r="J402">
        <v>182</v>
      </c>
      <c r="K402">
        <f>7/13*22</f>
        <v>11.846153846153845</v>
      </c>
      <c r="L402" s="34">
        <f t="shared" si="36"/>
        <v>65.088757396449708</v>
      </c>
    </row>
    <row r="403" spans="1:12" x14ac:dyDescent="0.2">
      <c r="A403" t="s">
        <v>636</v>
      </c>
      <c r="B403" t="s">
        <v>637</v>
      </c>
      <c r="C403" t="s">
        <v>524</v>
      </c>
      <c r="D403" s="17" t="s">
        <v>686</v>
      </c>
      <c r="E403" s="19" t="s">
        <v>668</v>
      </c>
      <c r="F403" t="s">
        <v>669</v>
      </c>
      <c r="G403" s="19" t="s">
        <v>668</v>
      </c>
      <c r="H403" s="17">
        <f>VLOOKUP(D403, '[1]0.Ref'!$AZ$1:$BG$9, MATCH(F403, '[1]0.Ref'!$AZ$1:$BG$1, 0), FALSE)</f>
        <v>11</v>
      </c>
      <c r="I403" t="s">
        <v>76</v>
      </c>
      <c r="J403">
        <v>182</v>
      </c>
      <c r="K403">
        <f>1/7*11</f>
        <v>1.5714285714285714</v>
      </c>
      <c r="L403" s="34">
        <f t="shared" si="36"/>
        <v>8.6342229199372049</v>
      </c>
    </row>
    <row r="404" spans="1:12" x14ac:dyDescent="0.2">
      <c r="A404" t="s">
        <v>636</v>
      </c>
      <c r="B404" t="s">
        <v>637</v>
      </c>
      <c r="C404" t="s">
        <v>524</v>
      </c>
      <c r="D404" s="17" t="s">
        <v>687</v>
      </c>
      <c r="E404" s="19" t="s">
        <v>668</v>
      </c>
      <c r="F404" t="s">
        <v>669</v>
      </c>
      <c r="G404" s="19" t="s">
        <v>668</v>
      </c>
      <c r="H404" s="17">
        <f>VLOOKUP(D404, '[1]0.Ref'!$AZ$1:$BG$9, MATCH(F404, '[1]0.Ref'!$AZ$1:$BG$1, 0), FALSE)</f>
        <v>25</v>
      </c>
      <c r="I404" t="s">
        <v>76</v>
      </c>
      <c r="J404">
        <v>364</v>
      </c>
      <c r="K404">
        <f>1/2*4</f>
        <v>2</v>
      </c>
      <c r="L404" s="34">
        <f t="shared" si="36"/>
        <v>5.4945054945054945</v>
      </c>
    </row>
    <row r="405" spans="1:12" x14ac:dyDescent="0.2">
      <c r="A405" t="s">
        <v>636</v>
      </c>
      <c r="B405" t="s">
        <v>637</v>
      </c>
      <c r="C405" t="s">
        <v>524</v>
      </c>
      <c r="D405" s="17" t="s">
        <v>679</v>
      </c>
      <c r="E405" s="19" t="s">
        <v>668</v>
      </c>
      <c r="F405" t="s">
        <v>671</v>
      </c>
      <c r="G405" s="19" t="s">
        <v>668</v>
      </c>
      <c r="H405" s="17">
        <f>VLOOKUP(D405, '[1]0.Ref'!$AZ$1:$BG$9, MATCH(F405, '[1]0.Ref'!$AZ$1:$BG$1, 0), FALSE)</f>
        <v>5</v>
      </c>
      <c r="I405" t="s">
        <v>76</v>
      </c>
      <c r="J405">
        <v>363.5</v>
      </c>
      <c r="K405">
        <f>18/32/44</f>
        <v>1.278409090909091E-2</v>
      </c>
      <c r="L405" s="34">
        <f t="shared" si="36"/>
        <v>3.51694385394523E-2</v>
      </c>
    </row>
    <row r="406" spans="1:12" x14ac:dyDescent="0.2">
      <c r="A406" t="s">
        <v>636</v>
      </c>
      <c r="B406" t="s">
        <v>637</v>
      </c>
      <c r="C406" t="s">
        <v>524</v>
      </c>
      <c r="D406" s="17" t="s">
        <v>686</v>
      </c>
      <c r="E406" s="19" t="s">
        <v>668</v>
      </c>
      <c r="F406" t="s">
        <v>671</v>
      </c>
      <c r="G406" s="19" t="s">
        <v>668</v>
      </c>
      <c r="H406" s="17">
        <f>VLOOKUP(D406, '[1]0.Ref'!$AZ$1:$BG$9, MATCH(F406, '[1]0.Ref'!$AZ$1:$BG$1, 0), FALSE)</f>
        <v>12</v>
      </c>
      <c r="I406" t="s">
        <v>76</v>
      </c>
      <c r="J406">
        <v>363.5</v>
      </c>
      <c r="K406">
        <f>3/8*14</f>
        <v>5.25</v>
      </c>
      <c r="L406" s="34">
        <f t="shared" si="36"/>
        <v>14.442916093535075</v>
      </c>
    </row>
    <row r="407" spans="1:12" x14ac:dyDescent="0.2">
      <c r="A407" t="s">
        <v>636</v>
      </c>
      <c r="B407" t="s">
        <v>637</v>
      </c>
      <c r="C407" t="s">
        <v>524</v>
      </c>
      <c r="D407" s="17" t="s">
        <v>687</v>
      </c>
      <c r="E407" s="19" t="s">
        <v>668</v>
      </c>
      <c r="F407" t="s">
        <v>671</v>
      </c>
      <c r="G407" s="19" t="s">
        <v>668</v>
      </c>
      <c r="H407" s="17">
        <f>VLOOKUP(D407, '[1]0.Ref'!$AZ$1:$BG$9, MATCH(F407, '[1]0.Ref'!$AZ$1:$BG$1, 0), FALSE)</f>
        <v>26</v>
      </c>
      <c r="I407" t="s">
        <v>76</v>
      </c>
      <c r="J407">
        <v>727</v>
      </c>
      <c r="K407">
        <f>2/7*15</f>
        <v>4.2857142857142856</v>
      </c>
      <c r="L407" s="34">
        <f t="shared" si="36"/>
        <v>5.8950677932796225</v>
      </c>
    </row>
    <row r="408" spans="1:12" x14ac:dyDescent="0.2">
      <c r="A408" t="s">
        <v>636</v>
      </c>
      <c r="B408" t="s">
        <v>637</v>
      </c>
      <c r="C408" t="s">
        <v>524</v>
      </c>
      <c r="D408" s="17" t="s">
        <v>679</v>
      </c>
      <c r="E408" s="19" t="s">
        <v>668</v>
      </c>
      <c r="F408" t="s">
        <v>676</v>
      </c>
      <c r="G408" s="19" t="s">
        <v>668</v>
      </c>
      <c r="H408" s="17">
        <f>VLOOKUP(D408, '[1]0.Ref'!$AZ$1:$BG$9, MATCH(F408, '[1]0.Ref'!$AZ$1:$BG$1, 0), FALSE)</f>
        <v>3</v>
      </c>
      <c r="I408" t="s">
        <v>76</v>
      </c>
      <c r="J408">
        <f>J396+J399</f>
        <v>174</v>
      </c>
      <c r="K408">
        <f>K396+K399</f>
        <v>7.6190476190476186</v>
      </c>
      <c r="L408" s="34">
        <f t="shared" si="36"/>
        <v>43.787629994526547</v>
      </c>
    </row>
    <row r="409" spans="1:12" x14ac:dyDescent="0.2">
      <c r="A409" t="s">
        <v>636</v>
      </c>
      <c r="B409" t="s">
        <v>637</v>
      </c>
      <c r="C409" t="s">
        <v>524</v>
      </c>
      <c r="D409" s="17" t="s">
        <v>686</v>
      </c>
      <c r="E409" s="19" t="s">
        <v>668</v>
      </c>
      <c r="F409" t="s">
        <v>676</v>
      </c>
      <c r="G409" s="19" t="s">
        <v>668</v>
      </c>
      <c r="H409" s="17">
        <f>VLOOKUP(D409, '[1]0.Ref'!$AZ$1:$BG$9, MATCH(F409, '[1]0.Ref'!$AZ$1:$BG$1, 0), FALSE)</f>
        <v>10</v>
      </c>
      <c r="I409" t="s">
        <v>76</v>
      </c>
      <c r="J409">
        <f t="shared" ref="J409:K410" si="37">J397+J400</f>
        <v>174</v>
      </c>
      <c r="K409">
        <f t="shared" si="37"/>
        <v>0</v>
      </c>
      <c r="L409" s="34">
        <f t="shared" si="36"/>
        <v>0</v>
      </c>
    </row>
    <row r="410" spans="1:12" x14ac:dyDescent="0.2">
      <c r="A410" t="s">
        <v>636</v>
      </c>
      <c r="B410" t="s">
        <v>637</v>
      </c>
      <c r="C410" t="s">
        <v>524</v>
      </c>
      <c r="D410" s="17" t="s">
        <v>687</v>
      </c>
      <c r="E410" s="19" t="s">
        <v>668</v>
      </c>
      <c r="F410" t="s">
        <v>676</v>
      </c>
      <c r="G410" s="19" t="s">
        <v>668</v>
      </c>
      <c r="H410" s="17">
        <f>VLOOKUP(D410, '[1]0.Ref'!$AZ$1:$BG$9, MATCH(F410, '[1]0.Ref'!$AZ$1:$BG$1, 0), FALSE)</f>
        <v>24</v>
      </c>
      <c r="I410" t="s">
        <v>76</v>
      </c>
      <c r="J410">
        <f t="shared" si="37"/>
        <v>348</v>
      </c>
      <c r="K410">
        <f t="shared" si="37"/>
        <v>3.5</v>
      </c>
      <c r="L410" s="34">
        <f t="shared" si="36"/>
        <v>10.057471264367816</v>
      </c>
    </row>
    <row r="411" spans="1:12" x14ac:dyDescent="0.2">
      <c r="A411" t="s">
        <v>636</v>
      </c>
      <c r="B411" t="s">
        <v>637</v>
      </c>
      <c r="C411" t="s">
        <v>524</v>
      </c>
      <c r="D411" s="17" t="s">
        <v>679</v>
      </c>
      <c r="E411" s="19" t="s">
        <v>668</v>
      </c>
      <c r="F411" t="s">
        <v>673</v>
      </c>
      <c r="G411" s="19" t="s">
        <v>668</v>
      </c>
      <c r="H411" s="17">
        <f>VLOOKUP(D411, '[1]0.Ref'!$AZ$1:$BG$9, MATCH(F411, '[1]0.Ref'!$AZ$1:$BG$1, 0), FALSE)</f>
        <v>6</v>
      </c>
      <c r="I411" t="s">
        <v>76</v>
      </c>
      <c r="J411">
        <f>J402+J405</f>
        <v>545.5</v>
      </c>
      <c r="K411">
        <f>K402+K405</f>
        <v>11.858937937062937</v>
      </c>
      <c r="L411" s="34">
        <f t="shared" si="36"/>
        <v>21.739574586733156</v>
      </c>
    </row>
    <row r="412" spans="1:12" x14ac:dyDescent="0.2">
      <c r="A412" t="s">
        <v>636</v>
      </c>
      <c r="B412" t="s">
        <v>637</v>
      </c>
      <c r="C412" t="s">
        <v>524</v>
      </c>
      <c r="D412" s="17" t="s">
        <v>686</v>
      </c>
      <c r="E412" s="19" t="s">
        <v>668</v>
      </c>
      <c r="F412" t="s">
        <v>673</v>
      </c>
      <c r="G412" s="19" t="s">
        <v>668</v>
      </c>
      <c r="H412" s="17">
        <f>VLOOKUP(D412, '[1]0.Ref'!$AZ$1:$BG$9, MATCH(F412, '[1]0.Ref'!$AZ$1:$BG$1, 0), FALSE)</f>
        <v>13</v>
      </c>
      <c r="I412" t="s">
        <v>76</v>
      </c>
      <c r="J412">
        <f t="shared" ref="J412:K413" si="38">J403+J406</f>
        <v>545.5</v>
      </c>
      <c r="K412">
        <f t="shared" si="38"/>
        <v>6.8214285714285712</v>
      </c>
      <c r="L412" s="34">
        <f t="shared" si="36"/>
        <v>12.504910305093624</v>
      </c>
    </row>
    <row r="413" spans="1:12" x14ac:dyDescent="0.2">
      <c r="A413" t="s">
        <v>636</v>
      </c>
      <c r="B413" t="s">
        <v>637</v>
      </c>
      <c r="C413" t="s">
        <v>524</v>
      </c>
      <c r="D413" s="17" t="s">
        <v>687</v>
      </c>
      <c r="E413" s="19" t="s">
        <v>668</v>
      </c>
      <c r="F413" t="s">
        <v>673</v>
      </c>
      <c r="G413" s="19" t="s">
        <v>668</v>
      </c>
      <c r="H413" s="17">
        <f>VLOOKUP(D413, '[1]0.Ref'!$AZ$1:$BG$9, MATCH(F413, '[1]0.Ref'!$AZ$1:$BG$1, 0), FALSE)</f>
        <v>27</v>
      </c>
      <c r="I413" t="s">
        <v>76</v>
      </c>
      <c r="J413">
        <f t="shared" si="38"/>
        <v>1091</v>
      </c>
      <c r="K413">
        <f t="shared" si="38"/>
        <v>6.2857142857142856</v>
      </c>
      <c r="L413" s="34">
        <f t="shared" si="36"/>
        <v>5.7614246431844967</v>
      </c>
    </row>
    <row r="414" spans="1:12" x14ac:dyDescent="0.2">
      <c r="A414" t="s">
        <v>636</v>
      </c>
      <c r="B414" t="s">
        <v>637</v>
      </c>
      <c r="C414" t="s">
        <v>524</v>
      </c>
      <c r="D414" s="17" t="s">
        <v>679</v>
      </c>
      <c r="E414" s="19" t="s">
        <v>668</v>
      </c>
      <c r="F414" t="s">
        <v>634</v>
      </c>
      <c r="G414" s="19" t="s">
        <v>668</v>
      </c>
      <c r="H414" s="17">
        <f>VLOOKUP(D414, '[1]0.Ref'!$AZ$1:$BG$9, MATCH(F414, '[1]0.Ref'!$AZ$1:$BG$1, 0), FALSE)</f>
        <v>7</v>
      </c>
      <c r="I414" t="s">
        <v>76</v>
      </c>
      <c r="J414">
        <f>J408+J411</f>
        <v>719.5</v>
      </c>
      <c r="K414">
        <f>K408+K411</f>
        <v>19.477985556110553</v>
      </c>
      <c r="L414" s="34">
        <f t="shared" si="36"/>
        <v>27.071557409465676</v>
      </c>
    </row>
    <row r="415" spans="1:12" x14ac:dyDescent="0.2">
      <c r="A415" t="s">
        <v>636</v>
      </c>
      <c r="B415" t="s">
        <v>637</v>
      </c>
      <c r="C415" t="s">
        <v>524</v>
      </c>
      <c r="D415" s="17" t="s">
        <v>686</v>
      </c>
      <c r="E415" s="19" t="s">
        <v>668</v>
      </c>
      <c r="F415" t="s">
        <v>634</v>
      </c>
      <c r="G415" s="19" t="s">
        <v>668</v>
      </c>
      <c r="H415" s="17">
        <f>VLOOKUP(D415, '[1]0.Ref'!$AZ$1:$BG$9, MATCH(F415, '[1]0.Ref'!$AZ$1:$BG$1, 0), FALSE)</f>
        <v>14</v>
      </c>
      <c r="I415" t="s">
        <v>76</v>
      </c>
      <c r="J415">
        <f t="shared" ref="J415:K416" si="39">J409+J412</f>
        <v>719.5</v>
      </c>
      <c r="K415">
        <f t="shared" si="39"/>
        <v>6.8214285714285712</v>
      </c>
      <c r="L415" s="34">
        <f t="shared" si="36"/>
        <v>9.4807902313114258</v>
      </c>
    </row>
    <row r="416" spans="1:12" x14ac:dyDescent="0.2">
      <c r="A416" t="s">
        <v>636</v>
      </c>
      <c r="B416" t="s">
        <v>637</v>
      </c>
      <c r="C416" t="s">
        <v>524</v>
      </c>
      <c r="D416" s="17" t="s">
        <v>687</v>
      </c>
      <c r="E416" s="19" t="s">
        <v>668</v>
      </c>
      <c r="F416" t="s">
        <v>634</v>
      </c>
      <c r="G416" s="19" t="s">
        <v>668</v>
      </c>
      <c r="H416" s="17">
        <f>VLOOKUP(D416, '[1]0.Ref'!$AZ$1:$BG$9, MATCH(F416, '[1]0.Ref'!$AZ$1:$BG$1, 0), FALSE)</f>
        <v>28</v>
      </c>
      <c r="I416" t="s">
        <v>76</v>
      </c>
      <c r="J416">
        <f t="shared" si="39"/>
        <v>1439</v>
      </c>
      <c r="K416">
        <f t="shared" si="39"/>
        <v>9.7857142857142847</v>
      </c>
      <c r="L416" s="34">
        <f t="shared" si="36"/>
        <v>6.8003573910453676</v>
      </c>
    </row>
    <row r="417" spans="1:12" x14ac:dyDescent="0.2">
      <c r="A417" t="s">
        <v>636</v>
      </c>
      <c r="B417" t="s">
        <v>637</v>
      </c>
      <c r="C417" t="s">
        <v>524</v>
      </c>
      <c r="D417" s="17" t="s">
        <v>667</v>
      </c>
      <c r="E417" s="19" t="s">
        <v>668</v>
      </c>
      <c r="F417" t="s">
        <v>685</v>
      </c>
      <c r="G417" s="19" t="s">
        <v>668</v>
      </c>
      <c r="H417" s="17">
        <f>VLOOKUP(D417, '[1]0.Ref'!$AZ$1:$BG$9, MATCH(F417, '[1]0.Ref'!$AZ$1:$BG$1, 0), FALSE)</f>
        <v>15</v>
      </c>
      <c r="I417" t="s">
        <v>76</v>
      </c>
      <c r="J417">
        <f>J396+J397</f>
        <v>112</v>
      </c>
      <c r="K417">
        <f>K396+K397</f>
        <v>3.333333333333333</v>
      </c>
      <c r="L417" s="34">
        <f t="shared" si="36"/>
        <v>29.761904761904759</v>
      </c>
    </row>
    <row r="418" spans="1:12" x14ac:dyDescent="0.2">
      <c r="A418" t="s">
        <v>636</v>
      </c>
      <c r="B418" t="s">
        <v>637</v>
      </c>
      <c r="C418" t="s">
        <v>524</v>
      </c>
      <c r="D418" s="17" t="s">
        <v>684</v>
      </c>
      <c r="E418" s="19" t="s">
        <v>668</v>
      </c>
      <c r="F418" t="s">
        <v>685</v>
      </c>
      <c r="G418" s="19" t="s">
        <v>668</v>
      </c>
      <c r="H418" s="17">
        <f>VLOOKUP(D418, '[1]0.Ref'!$AZ$1:$BG$9, MATCH(F418, '[1]0.Ref'!$AZ$1:$BG$1, 0), FALSE)</f>
        <v>29</v>
      </c>
      <c r="I418" t="s">
        <v>76</v>
      </c>
      <c r="J418">
        <f>J396+J397+J398</f>
        <v>224</v>
      </c>
      <c r="K418">
        <f>K396+K397+K398</f>
        <v>3.333333333333333</v>
      </c>
      <c r="L418" s="34">
        <f t="shared" si="36"/>
        <v>14.88095238095238</v>
      </c>
    </row>
    <row r="419" spans="1:12" x14ac:dyDescent="0.2">
      <c r="A419" t="s">
        <v>636</v>
      </c>
      <c r="B419" t="s">
        <v>637</v>
      </c>
      <c r="C419" t="s">
        <v>524</v>
      </c>
      <c r="D419" s="17" t="s">
        <v>667</v>
      </c>
      <c r="E419" s="19" t="s">
        <v>668</v>
      </c>
      <c r="F419" t="s">
        <v>689</v>
      </c>
      <c r="G419" s="19" t="s">
        <v>668</v>
      </c>
      <c r="H419" s="17">
        <f>VLOOKUP(D419, '[1]0.Ref'!$AZ$1:$BG$9, MATCH(F419, '[1]0.Ref'!$AZ$1:$BG$1, 0), FALSE)</f>
        <v>16</v>
      </c>
      <c r="I419" t="s">
        <v>76</v>
      </c>
      <c r="J419">
        <f>J400+J399</f>
        <v>236</v>
      </c>
      <c r="K419">
        <f>K400+K399</f>
        <v>4.2857142857142856</v>
      </c>
      <c r="L419" s="34">
        <f t="shared" si="36"/>
        <v>18.159806295399516</v>
      </c>
    </row>
    <row r="420" spans="1:12" x14ac:dyDescent="0.2">
      <c r="A420" t="s">
        <v>636</v>
      </c>
      <c r="B420" t="s">
        <v>637</v>
      </c>
      <c r="C420" t="s">
        <v>524</v>
      </c>
      <c r="D420" s="17" t="s">
        <v>684</v>
      </c>
      <c r="E420" s="19" t="s">
        <v>668</v>
      </c>
      <c r="F420" t="s">
        <v>689</v>
      </c>
      <c r="G420" s="19" t="s">
        <v>668</v>
      </c>
      <c r="H420" s="17">
        <f>VLOOKUP(D420, '[1]0.Ref'!$AZ$1:$BG$9, MATCH(F420, '[1]0.Ref'!$AZ$1:$BG$1, 0), FALSE)</f>
        <v>30</v>
      </c>
      <c r="I420" t="s">
        <v>76</v>
      </c>
      <c r="J420">
        <f>J401+J399+J400</f>
        <v>472</v>
      </c>
      <c r="K420">
        <f>K401+K399+K400</f>
        <v>7.7857142857142856</v>
      </c>
      <c r="L420" s="34">
        <f t="shared" si="36"/>
        <v>16.495157384987891</v>
      </c>
    </row>
    <row r="421" spans="1:12" x14ac:dyDescent="0.2">
      <c r="A421" t="s">
        <v>636</v>
      </c>
      <c r="B421" t="s">
        <v>637</v>
      </c>
      <c r="C421" t="s">
        <v>524</v>
      </c>
      <c r="D421" s="17" t="s">
        <v>667</v>
      </c>
      <c r="E421" s="19" t="s">
        <v>668</v>
      </c>
      <c r="F421" t="s">
        <v>669</v>
      </c>
      <c r="G421" s="19" t="s">
        <v>668</v>
      </c>
      <c r="H421" s="17">
        <f>VLOOKUP(D421, '[1]0.Ref'!$AZ$1:$BG$9, MATCH(F421, '[1]0.Ref'!$AZ$1:$BG$1, 0), FALSE)</f>
        <v>18</v>
      </c>
      <c r="I421" t="s">
        <v>76</v>
      </c>
      <c r="J421">
        <f>J403+J402</f>
        <v>364</v>
      </c>
      <c r="K421">
        <f>K403+K402</f>
        <v>13.417582417582416</v>
      </c>
      <c r="L421" s="34">
        <f t="shared" si="36"/>
        <v>36.861490158193448</v>
      </c>
    </row>
    <row r="422" spans="1:12" x14ac:dyDescent="0.2">
      <c r="A422" t="s">
        <v>636</v>
      </c>
      <c r="B422" t="s">
        <v>637</v>
      </c>
      <c r="C422" t="s">
        <v>524</v>
      </c>
      <c r="D422" s="17" t="s">
        <v>684</v>
      </c>
      <c r="E422" s="19" t="s">
        <v>668</v>
      </c>
      <c r="F422" t="s">
        <v>669</v>
      </c>
      <c r="G422" s="19" t="s">
        <v>668</v>
      </c>
      <c r="H422" s="17">
        <f>VLOOKUP(D422, '[1]0.Ref'!$AZ$1:$BG$9, MATCH(F422, '[1]0.Ref'!$AZ$1:$BG$1, 0), FALSE)</f>
        <v>32</v>
      </c>
      <c r="I422" t="s">
        <v>76</v>
      </c>
      <c r="J422">
        <f>J404+J403+J402</f>
        <v>728</v>
      </c>
      <c r="K422">
        <f>K404+K403+K402</f>
        <v>15.417582417582416</v>
      </c>
      <c r="L422" s="34">
        <f t="shared" si="36"/>
        <v>21.177997826349472</v>
      </c>
    </row>
    <row r="423" spans="1:12" x14ac:dyDescent="0.2">
      <c r="A423" t="s">
        <v>636</v>
      </c>
      <c r="B423" t="s">
        <v>637</v>
      </c>
      <c r="C423" t="s">
        <v>524</v>
      </c>
      <c r="D423" s="17" t="s">
        <v>667</v>
      </c>
      <c r="E423" s="19" t="s">
        <v>668</v>
      </c>
      <c r="F423" t="s">
        <v>671</v>
      </c>
      <c r="G423" s="19" t="s">
        <v>668</v>
      </c>
      <c r="H423" s="17">
        <f>VLOOKUP(D423, '[1]0.Ref'!$AZ$1:$BG$9, MATCH(F423, '[1]0.Ref'!$AZ$1:$BG$1, 0), FALSE)</f>
        <v>19</v>
      </c>
      <c r="I423" t="s">
        <v>76</v>
      </c>
      <c r="J423">
        <f>J405+J406</f>
        <v>727</v>
      </c>
      <c r="K423">
        <f>K405+K406</f>
        <v>5.2627840909090908</v>
      </c>
      <c r="L423" s="34">
        <f t="shared" si="36"/>
        <v>7.2390427660372643</v>
      </c>
    </row>
    <row r="424" spans="1:12" x14ac:dyDescent="0.2">
      <c r="A424" t="s">
        <v>636</v>
      </c>
      <c r="B424" t="s">
        <v>637</v>
      </c>
      <c r="C424" t="s">
        <v>524</v>
      </c>
      <c r="D424" s="17" t="s">
        <v>684</v>
      </c>
      <c r="E424" s="19" t="s">
        <v>668</v>
      </c>
      <c r="F424" t="s">
        <v>671</v>
      </c>
      <c r="G424" s="19" t="s">
        <v>668</v>
      </c>
      <c r="H424" s="17">
        <f>VLOOKUP(D424, '[1]0.Ref'!$AZ$1:$BG$9, MATCH(F424, '[1]0.Ref'!$AZ$1:$BG$1, 0), FALSE)</f>
        <v>33</v>
      </c>
      <c r="I424" t="s">
        <v>76</v>
      </c>
      <c r="J424">
        <f>J407+J406+J405</f>
        <v>1454</v>
      </c>
      <c r="K424">
        <f>K407+K406+K405</f>
        <v>9.5484983766233764</v>
      </c>
      <c r="L424" s="34">
        <f t="shared" si="36"/>
        <v>6.5670552796584438</v>
      </c>
    </row>
    <row r="425" spans="1:12" x14ac:dyDescent="0.2">
      <c r="A425" t="s">
        <v>636</v>
      </c>
      <c r="B425" t="s">
        <v>637</v>
      </c>
      <c r="C425" t="s">
        <v>524</v>
      </c>
      <c r="D425" s="17" t="s">
        <v>667</v>
      </c>
      <c r="E425" s="19" t="s">
        <v>668</v>
      </c>
      <c r="F425" t="s">
        <v>676</v>
      </c>
      <c r="G425" s="19" t="s">
        <v>668</v>
      </c>
      <c r="H425" s="17">
        <f>VLOOKUP(D425, '[1]0.Ref'!$AZ$1:$BG$9, MATCH(F425, '[1]0.Ref'!$AZ$1:$BG$1, 0), FALSE)</f>
        <v>17</v>
      </c>
      <c r="I425" t="s">
        <v>76</v>
      </c>
      <c r="J425">
        <f>J408+J409</f>
        <v>348</v>
      </c>
      <c r="K425">
        <f>K408+K409</f>
        <v>7.6190476190476186</v>
      </c>
      <c r="L425" s="34">
        <f t="shared" si="36"/>
        <v>21.893814997263274</v>
      </c>
    </row>
    <row r="426" spans="1:12" x14ac:dyDescent="0.2">
      <c r="A426" t="s">
        <v>636</v>
      </c>
      <c r="B426" t="s">
        <v>637</v>
      </c>
      <c r="C426" t="s">
        <v>524</v>
      </c>
      <c r="D426" s="17" t="s">
        <v>684</v>
      </c>
      <c r="E426" s="19" t="s">
        <v>668</v>
      </c>
      <c r="F426" t="s">
        <v>676</v>
      </c>
      <c r="G426" s="19" t="s">
        <v>668</v>
      </c>
      <c r="H426" s="17">
        <f>VLOOKUP(D426, '[1]0.Ref'!$AZ$1:$BG$9, MATCH(F426, '[1]0.Ref'!$AZ$1:$BG$1, 0), FALSE)</f>
        <v>31</v>
      </c>
      <c r="I426" t="s">
        <v>76</v>
      </c>
      <c r="J426">
        <f>J408+J409+J410</f>
        <v>696</v>
      </c>
      <c r="K426">
        <f>K408+K409+K410</f>
        <v>11.119047619047619</v>
      </c>
      <c r="L426" s="34">
        <f t="shared" si="36"/>
        <v>15.975643130815543</v>
      </c>
    </row>
    <row r="427" spans="1:12" x14ac:dyDescent="0.2">
      <c r="A427" t="s">
        <v>636</v>
      </c>
      <c r="B427" t="s">
        <v>637</v>
      </c>
      <c r="C427" t="s">
        <v>524</v>
      </c>
      <c r="D427" s="17" t="s">
        <v>667</v>
      </c>
      <c r="E427" s="19" t="s">
        <v>668</v>
      </c>
      <c r="F427" t="s">
        <v>673</v>
      </c>
      <c r="G427" s="19" t="s">
        <v>668</v>
      </c>
      <c r="H427" s="17">
        <f>VLOOKUP(D427, '[1]0.Ref'!$AZ$1:$BG$9, MATCH(F427, '[1]0.Ref'!$AZ$1:$BG$1, 0), FALSE)</f>
        <v>20</v>
      </c>
      <c r="I427" t="s">
        <v>76</v>
      </c>
      <c r="J427">
        <f>J411+J412</f>
        <v>1091</v>
      </c>
      <c r="K427">
        <f>K411+K412</f>
        <v>18.68036650849151</v>
      </c>
      <c r="L427" s="34">
        <f t="shared" si="36"/>
        <v>17.122242445913393</v>
      </c>
    </row>
    <row r="428" spans="1:12" x14ac:dyDescent="0.2">
      <c r="A428" t="s">
        <v>636</v>
      </c>
      <c r="B428" t="s">
        <v>637</v>
      </c>
      <c r="C428" t="s">
        <v>524</v>
      </c>
      <c r="D428" s="17" t="s">
        <v>684</v>
      </c>
      <c r="E428" s="19" t="s">
        <v>668</v>
      </c>
      <c r="F428" t="s">
        <v>673</v>
      </c>
      <c r="G428" s="19" t="s">
        <v>668</v>
      </c>
      <c r="H428" s="17">
        <f>VLOOKUP(D428, '[1]0.Ref'!$AZ$1:$BG$9, MATCH(F428, '[1]0.Ref'!$AZ$1:$BG$1, 0), FALSE)</f>
        <v>34</v>
      </c>
      <c r="I428" t="s">
        <v>76</v>
      </c>
      <c r="J428">
        <f>J411+J412+J413</f>
        <v>2182</v>
      </c>
      <c r="K428">
        <f>K411+K412+K413</f>
        <v>24.966080794205794</v>
      </c>
      <c r="L428" s="34">
        <f t="shared" si="36"/>
        <v>11.441833544548942</v>
      </c>
    </row>
    <row r="429" spans="1:12" x14ac:dyDescent="0.2">
      <c r="A429" t="s">
        <v>636</v>
      </c>
      <c r="B429" t="s">
        <v>637</v>
      </c>
      <c r="C429" t="s">
        <v>524</v>
      </c>
      <c r="D429" s="17" t="s">
        <v>667</v>
      </c>
      <c r="E429" s="19" t="s">
        <v>668</v>
      </c>
      <c r="F429" t="s">
        <v>634</v>
      </c>
      <c r="G429" s="19" t="s">
        <v>668</v>
      </c>
      <c r="H429" s="17">
        <f>VLOOKUP(D429, '[1]0.Ref'!$AZ$1:$BG$9, MATCH(F429, '[1]0.Ref'!$AZ$1:$BG$1, 0), FALSE)</f>
        <v>21</v>
      </c>
      <c r="I429" t="s">
        <v>76</v>
      </c>
      <c r="J429">
        <f>J414+J415</f>
        <v>1439</v>
      </c>
      <c r="K429">
        <f>K414+K415</f>
        <v>26.299414127539123</v>
      </c>
      <c r="L429" s="34">
        <f t="shared" si="36"/>
        <v>18.27617382038855</v>
      </c>
    </row>
    <row r="430" spans="1:12" x14ac:dyDescent="0.2">
      <c r="A430" t="s">
        <v>636</v>
      </c>
      <c r="B430" t="s">
        <v>637</v>
      </c>
      <c r="C430" t="s">
        <v>524</v>
      </c>
      <c r="D430" s="17" t="s">
        <v>684</v>
      </c>
      <c r="E430" s="19" t="s">
        <v>668</v>
      </c>
      <c r="F430" t="s">
        <v>634</v>
      </c>
      <c r="G430" s="19" t="s">
        <v>668</v>
      </c>
      <c r="H430" s="17">
        <f>VLOOKUP(D430, '[1]0.Ref'!$AZ$1:$BG$9, MATCH(F430, '[1]0.Ref'!$AZ$1:$BG$1, 0), FALSE)</f>
        <v>35</v>
      </c>
      <c r="I430" t="s">
        <v>76</v>
      </c>
      <c r="J430">
        <f>J414+J415+J416</f>
        <v>2878</v>
      </c>
      <c r="K430">
        <f>K414+K415+K416</f>
        <v>36.085128413253408</v>
      </c>
      <c r="L430" s="34">
        <f t="shared" si="36"/>
        <v>12.538265605716958</v>
      </c>
    </row>
    <row r="431" spans="1:12" x14ac:dyDescent="0.2">
      <c r="A431" t="s">
        <v>404</v>
      </c>
      <c r="B431" t="s">
        <v>405</v>
      </c>
      <c r="C431">
        <v>2001</v>
      </c>
      <c r="D431" s="17" t="s">
        <v>667</v>
      </c>
      <c r="E431" s="19" t="s">
        <v>668</v>
      </c>
      <c r="F431" t="s">
        <v>634</v>
      </c>
      <c r="G431" s="19" t="s">
        <v>682</v>
      </c>
      <c r="H431" s="17">
        <f>VLOOKUP(D431, '[1]0.Ref'!$AZ$1:$BG$9, MATCH(F431, '[1]0.Ref'!$AZ$1:$BG$1, 0), FALSE)</f>
        <v>21</v>
      </c>
      <c r="I431" t="s">
        <v>76</v>
      </c>
      <c r="J431">
        <v>400</v>
      </c>
      <c r="K431">
        <v>24</v>
      </c>
      <c r="L431" s="34">
        <f t="shared" si="36"/>
        <v>60</v>
      </c>
    </row>
  </sheetData>
  <mergeCells count="2">
    <mergeCell ref="A1:J1"/>
    <mergeCell ref="K1:L1"/>
  </mergeCells>
  <phoneticPr fontId="4"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353AC-BDE9-4003-AB59-DD58BBCCC2FC}">
  <dimension ref="A1:K525"/>
  <sheetViews>
    <sheetView workbookViewId="0">
      <selection activeCell="F8" sqref="F8"/>
    </sheetView>
  </sheetViews>
  <sheetFormatPr defaultRowHeight="14.25" x14ac:dyDescent="0.2"/>
  <cols>
    <col min="1" max="7" width="10.75" customWidth="1"/>
    <col min="8" max="8" width="10.75" style="14" customWidth="1"/>
    <col min="9" max="9" width="11.25" customWidth="1"/>
    <col min="10" max="10" width="9.375" customWidth="1"/>
    <col min="11" max="11" width="12.25" style="14" customWidth="1"/>
  </cols>
  <sheetData>
    <row r="1" spans="1:11" x14ac:dyDescent="0.2">
      <c r="A1" s="41" t="s">
        <v>646</v>
      </c>
      <c r="B1" s="42"/>
      <c r="C1" s="42"/>
      <c r="D1" s="42"/>
      <c r="E1" s="42"/>
      <c r="F1" s="42"/>
      <c r="G1" s="42"/>
      <c r="H1" s="43"/>
      <c r="I1" s="41" t="s">
        <v>647</v>
      </c>
      <c r="J1" s="42"/>
      <c r="K1" s="43"/>
    </row>
    <row r="2" spans="1:11" ht="71.25" x14ac:dyDescent="0.2">
      <c r="A2" s="5" t="s">
        <v>6</v>
      </c>
      <c r="B2" s="5" t="s">
        <v>7</v>
      </c>
      <c r="C2" s="5" t="s">
        <v>8</v>
      </c>
      <c r="D2" s="5" t="s">
        <v>648</v>
      </c>
      <c r="E2" s="5" t="s">
        <v>649</v>
      </c>
      <c r="F2" s="5" t="s">
        <v>650</v>
      </c>
      <c r="G2" s="5" t="s">
        <v>651</v>
      </c>
      <c r="H2" s="48" t="s">
        <v>652</v>
      </c>
      <c r="I2" s="5" t="s">
        <v>730</v>
      </c>
      <c r="J2" s="5" t="s">
        <v>731</v>
      </c>
      <c r="K2" s="6" t="s">
        <v>732</v>
      </c>
    </row>
    <row r="3" spans="1:11" x14ac:dyDescent="0.2">
      <c r="A3" s="11" t="s">
        <v>33</v>
      </c>
      <c r="B3" s="11" t="s">
        <v>657</v>
      </c>
      <c r="C3" s="11" t="s">
        <v>35</v>
      </c>
      <c r="D3" s="11" t="s">
        <v>658</v>
      </c>
      <c r="E3" s="11" t="s">
        <v>659</v>
      </c>
      <c r="F3" s="11" t="s">
        <v>660</v>
      </c>
      <c r="G3" s="11" t="s">
        <v>661</v>
      </c>
      <c r="H3" s="12" t="s">
        <v>662</v>
      </c>
      <c r="I3" s="11" t="s">
        <v>692</v>
      </c>
      <c r="J3" s="11" t="s">
        <v>733</v>
      </c>
      <c r="K3" s="12" t="s">
        <v>734</v>
      </c>
    </row>
    <row r="4" spans="1:11" x14ac:dyDescent="0.2">
      <c r="A4" t="s">
        <v>78</v>
      </c>
      <c r="B4" t="s">
        <v>79</v>
      </c>
      <c r="C4">
        <v>2020</v>
      </c>
      <c r="D4" t="s">
        <v>667</v>
      </c>
      <c r="E4" t="s">
        <v>668</v>
      </c>
      <c r="F4" t="s">
        <v>634</v>
      </c>
      <c r="G4" t="s">
        <v>721</v>
      </c>
      <c r="H4">
        <f>VLOOKUP(D4, '[1]0.Ref'!$AZ$1:$BG$9, MATCH(F4, '[1]0.Ref'!$AZ$1:$BG$1, 0), FALSE)</f>
        <v>21</v>
      </c>
      <c r="I4">
        <v>1378</v>
      </c>
      <c r="J4">
        <v>2</v>
      </c>
      <c r="K4">
        <f t="shared" ref="K4:K78" si="0">J4/I4*100</f>
        <v>0.14513788098693758</v>
      </c>
    </row>
    <row r="5" spans="1:11" x14ac:dyDescent="0.2">
      <c r="A5" t="s">
        <v>78</v>
      </c>
      <c r="B5" t="s">
        <v>79</v>
      </c>
      <c r="C5">
        <v>2020</v>
      </c>
      <c r="D5" t="s">
        <v>667</v>
      </c>
      <c r="E5" t="s">
        <v>668</v>
      </c>
      <c r="F5" t="s">
        <v>689</v>
      </c>
      <c r="G5" t="s">
        <v>706</v>
      </c>
      <c r="H5">
        <f>VLOOKUP(D5, '[1]0.Ref'!$AZ$1:$BG$9, MATCH(F5, '[1]0.Ref'!$AZ$1:$BG$1, 0), FALSE)</f>
        <v>16</v>
      </c>
      <c r="I5">
        <v>441</v>
      </c>
      <c r="J5">
        <v>2</v>
      </c>
      <c r="K5">
        <f t="shared" si="0"/>
        <v>0.45351473922902497</v>
      </c>
    </row>
    <row r="6" spans="1:11" x14ac:dyDescent="0.2">
      <c r="A6" t="s">
        <v>78</v>
      </c>
      <c r="B6" t="s">
        <v>79</v>
      </c>
      <c r="C6">
        <v>2020</v>
      </c>
      <c r="D6" t="s">
        <v>667</v>
      </c>
      <c r="E6" t="s">
        <v>668</v>
      </c>
      <c r="F6" t="s">
        <v>673</v>
      </c>
      <c r="G6" t="s">
        <v>704</v>
      </c>
      <c r="H6">
        <f>VLOOKUP(D6, '[1]0.Ref'!$AZ$1:$BG$9, MATCH(F6, '[1]0.Ref'!$AZ$1:$BG$1, 0), FALSE)</f>
        <v>20</v>
      </c>
      <c r="I6">
        <v>937</v>
      </c>
      <c r="J6">
        <v>0</v>
      </c>
      <c r="K6">
        <f t="shared" si="0"/>
        <v>0</v>
      </c>
    </row>
    <row r="7" spans="1:11" x14ac:dyDescent="0.2">
      <c r="A7" t="s">
        <v>78</v>
      </c>
      <c r="B7" t="s">
        <v>79</v>
      </c>
      <c r="C7">
        <v>2020</v>
      </c>
      <c r="D7" t="s">
        <v>667</v>
      </c>
      <c r="E7" t="s">
        <v>668</v>
      </c>
      <c r="F7" t="s">
        <v>669</v>
      </c>
      <c r="G7" t="s">
        <v>716</v>
      </c>
      <c r="H7">
        <f>VLOOKUP(D7, '[1]0.Ref'!$AZ$1:$BG$9, MATCH(F7, '[1]0.Ref'!$AZ$1:$BG$1, 0), FALSE)</f>
        <v>18</v>
      </c>
      <c r="I7">
        <v>571</v>
      </c>
      <c r="J7">
        <v>0</v>
      </c>
      <c r="K7">
        <f t="shared" si="0"/>
        <v>0</v>
      </c>
    </row>
    <row r="8" spans="1:11" x14ac:dyDescent="0.2">
      <c r="A8" t="s">
        <v>78</v>
      </c>
      <c r="B8" t="s">
        <v>79</v>
      </c>
      <c r="C8">
        <v>2020</v>
      </c>
      <c r="D8" t="s">
        <v>667</v>
      </c>
      <c r="E8" t="s">
        <v>668</v>
      </c>
      <c r="F8" t="s">
        <v>671</v>
      </c>
      <c r="G8" t="s">
        <v>672</v>
      </c>
      <c r="H8">
        <f>VLOOKUP(D8, '[1]0.Ref'!$AZ$1:$BG$9, MATCH(F8, '[1]0.Ref'!$AZ$1:$BG$1, 0), FALSE)</f>
        <v>19</v>
      </c>
      <c r="I8">
        <v>336</v>
      </c>
      <c r="J8">
        <v>0</v>
      </c>
      <c r="K8">
        <f t="shared" si="0"/>
        <v>0</v>
      </c>
    </row>
    <row r="9" spans="1:11" x14ac:dyDescent="0.2">
      <c r="A9" t="s">
        <v>694</v>
      </c>
      <c r="B9" t="s">
        <v>695</v>
      </c>
      <c r="C9">
        <v>2014</v>
      </c>
      <c r="D9" t="s">
        <v>667</v>
      </c>
      <c r="E9" t="s">
        <v>668</v>
      </c>
      <c r="F9" t="s">
        <v>634</v>
      </c>
      <c r="G9" t="s">
        <v>682</v>
      </c>
      <c r="H9">
        <f>VLOOKUP(D9, '[1]0.Ref'!$AZ$1:$BG$9, MATCH(F9, '[1]0.Ref'!$AZ$1:$BG$1, 0), FALSE)</f>
        <v>21</v>
      </c>
      <c r="I9">
        <v>30</v>
      </c>
      <c r="J9">
        <v>1</v>
      </c>
      <c r="K9">
        <f t="shared" si="0"/>
        <v>3.3333333333333335</v>
      </c>
    </row>
    <row r="10" spans="1:11" x14ac:dyDescent="0.2">
      <c r="A10" t="s">
        <v>88</v>
      </c>
      <c r="B10" t="s">
        <v>89</v>
      </c>
      <c r="C10">
        <v>2020</v>
      </c>
      <c r="D10" t="s">
        <v>691</v>
      </c>
      <c r="E10" t="s">
        <v>668</v>
      </c>
      <c r="F10" t="s">
        <v>634</v>
      </c>
      <c r="G10" t="s">
        <v>668</v>
      </c>
      <c r="H10">
        <f>VLOOKUP(D10, '[1]0.Ref'!$AZ$1:$BG$9, MATCH(F10, '[1]0.Ref'!$AZ$1:$BG$1, 0), FALSE)</f>
        <v>56</v>
      </c>
      <c r="I10">
        <v>14</v>
      </c>
      <c r="J10">
        <v>1</v>
      </c>
      <c r="K10">
        <f t="shared" si="0"/>
        <v>7.1428571428571423</v>
      </c>
    </row>
    <row r="11" spans="1:11" x14ac:dyDescent="0.2">
      <c r="A11" t="s">
        <v>454</v>
      </c>
      <c r="B11" t="s">
        <v>455</v>
      </c>
      <c r="C11">
        <v>2009</v>
      </c>
      <c r="D11" t="s">
        <v>667</v>
      </c>
      <c r="E11" t="s">
        <v>668</v>
      </c>
      <c r="F11" t="s">
        <v>685</v>
      </c>
      <c r="G11" t="s">
        <v>668</v>
      </c>
      <c r="H11">
        <f>VLOOKUP(D11, '[1]0.Ref'!$AZ$1:$BG$9, MATCH(F11, '[1]0.Ref'!$AZ$1:$BG$1, 0), FALSE)</f>
        <v>15</v>
      </c>
      <c r="I11">
        <v>19</v>
      </c>
      <c r="J11">
        <v>1</v>
      </c>
      <c r="K11">
        <f t="shared" si="0"/>
        <v>5.2631578947368416</v>
      </c>
    </row>
    <row r="12" spans="1:11" x14ac:dyDescent="0.2">
      <c r="A12" t="s">
        <v>454</v>
      </c>
      <c r="B12" t="s">
        <v>455</v>
      </c>
      <c r="C12">
        <v>2009</v>
      </c>
      <c r="D12" t="s">
        <v>667</v>
      </c>
      <c r="E12" t="s">
        <v>668</v>
      </c>
      <c r="F12" t="s">
        <v>689</v>
      </c>
      <c r="G12" t="s">
        <v>668</v>
      </c>
      <c r="H12">
        <f>VLOOKUP(D12, '[1]0.Ref'!$AZ$1:$BG$9, MATCH(F12, '[1]0.Ref'!$AZ$1:$BG$1, 0), FALSE)</f>
        <v>16</v>
      </c>
      <c r="I12">
        <v>40</v>
      </c>
      <c r="J12">
        <v>0</v>
      </c>
      <c r="K12">
        <f t="shared" si="0"/>
        <v>0</v>
      </c>
    </row>
    <row r="13" spans="1:11" x14ac:dyDescent="0.2">
      <c r="A13" t="s">
        <v>454</v>
      </c>
      <c r="B13" t="s">
        <v>455</v>
      </c>
      <c r="C13">
        <v>2009</v>
      </c>
      <c r="D13" t="s">
        <v>667</v>
      </c>
      <c r="E13" t="s">
        <v>668</v>
      </c>
      <c r="F13" t="s">
        <v>676</v>
      </c>
      <c r="G13" t="s">
        <v>668</v>
      </c>
      <c r="H13">
        <f>VLOOKUP(D13, '[1]0.Ref'!$AZ$1:$BG$9, MATCH(F13, '[1]0.Ref'!$AZ$1:$BG$1, 0), FALSE)</f>
        <v>17</v>
      </c>
      <c r="I13">
        <v>59</v>
      </c>
      <c r="J13">
        <v>1</v>
      </c>
      <c r="K13">
        <f t="shared" si="0"/>
        <v>1.6949152542372881</v>
      </c>
    </row>
    <row r="14" spans="1:11" x14ac:dyDescent="0.2">
      <c r="A14" t="s">
        <v>103</v>
      </c>
      <c r="B14" t="s">
        <v>104</v>
      </c>
      <c r="C14">
        <v>2013</v>
      </c>
      <c r="D14" t="s">
        <v>667</v>
      </c>
      <c r="E14" t="s">
        <v>668</v>
      </c>
      <c r="F14" t="s">
        <v>673</v>
      </c>
      <c r="G14" t="s">
        <v>728</v>
      </c>
      <c r="H14">
        <f>VLOOKUP(D14, '[1]0.Ref'!$AZ$1:$BG$9, MATCH(F14, '[1]0.Ref'!$AZ$1:$BG$1, 0), FALSE)</f>
        <v>20</v>
      </c>
      <c r="I14">
        <v>11</v>
      </c>
      <c r="J14">
        <v>0</v>
      </c>
      <c r="K14">
        <f t="shared" si="0"/>
        <v>0</v>
      </c>
    </row>
    <row r="15" spans="1:11" x14ac:dyDescent="0.2">
      <c r="A15" t="s">
        <v>127</v>
      </c>
      <c r="B15" t="s">
        <v>128</v>
      </c>
      <c r="C15">
        <v>2001</v>
      </c>
      <c r="D15" t="s">
        <v>679</v>
      </c>
      <c r="E15" t="s">
        <v>668</v>
      </c>
      <c r="F15" t="s">
        <v>689</v>
      </c>
      <c r="G15" t="s">
        <v>706</v>
      </c>
      <c r="H15">
        <f>VLOOKUP(D15, '[1]0.Ref'!$AZ$1:$BG$9, MATCH(F15, '[1]0.Ref'!$AZ$1:$BG$1, 0), FALSE)</f>
        <v>2</v>
      </c>
      <c r="I15">
        <v>118</v>
      </c>
      <c r="J15">
        <v>0</v>
      </c>
      <c r="K15">
        <f t="shared" si="0"/>
        <v>0</v>
      </c>
    </row>
    <row r="16" spans="1:11" x14ac:dyDescent="0.2">
      <c r="A16" t="s">
        <v>145</v>
      </c>
      <c r="B16" t="s">
        <v>146</v>
      </c>
      <c r="C16">
        <v>2006</v>
      </c>
      <c r="D16" t="s">
        <v>684</v>
      </c>
      <c r="E16" t="s">
        <v>668</v>
      </c>
      <c r="F16" t="s">
        <v>634</v>
      </c>
      <c r="G16" t="s">
        <v>709</v>
      </c>
      <c r="H16">
        <f>VLOOKUP(D16, '[1]0.Ref'!$AZ$1:$BG$9, MATCH(F16, '[1]0.Ref'!$AZ$1:$BG$1, 0), FALSE)</f>
        <v>35</v>
      </c>
      <c r="I16">
        <v>80</v>
      </c>
      <c r="J16">
        <v>0</v>
      </c>
      <c r="K16">
        <f t="shared" si="0"/>
        <v>0</v>
      </c>
    </row>
    <row r="17" spans="1:11" x14ac:dyDescent="0.2">
      <c r="A17" t="s">
        <v>145</v>
      </c>
      <c r="B17" t="s">
        <v>146</v>
      </c>
      <c r="C17">
        <v>2006</v>
      </c>
      <c r="D17" t="s">
        <v>684</v>
      </c>
      <c r="E17" t="s">
        <v>668</v>
      </c>
      <c r="F17" t="s">
        <v>676</v>
      </c>
      <c r="G17" t="s">
        <v>697</v>
      </c>
      <c r="H17">
        <f>VLOOKUP(D17, '[1]0.Ref'!$AZ$1:$BG$9, MATCH(F17, '[1]0.Ref'!$AZ$1:$BG$1, 0), FALSE)</f>
        <v>31</v>
      </c>
      <c r="I17">
        <v>7</v>
      </c>
      <c r="J17">
        <v>0</v>
      </c>
      <c r="K17">
        <f t="shared" si="0"/>
        <v>0</v>
      </c>
    </row>
    <row r="18" spans="1:11" x14ac:dyDescent="0.2">
      <c r="A18" t="s">
        <v>145</v>
      </c>
      <c r="B18" t="s">
        <v>146</v>
      </c>
      <c r="C18">
        <v>2006</v>
      </c>
      <c r="D18" t="s">
        <v>684</v>
      </c>
      <c r="E18" t="s">
        <v>668</v>
      </c>
      <c r="F18" t="s">
        <v>673</v>
      </c>
      <c r="G18" t="s">
        <v>708</v>
      </c>
      <c r="H18">
        <f>VLOOKUP(D18, '[1]0.Ref'!$AZ$1:$BG$9, MATCH(F18, '[1]0.Ref'!$AZ$1:$BG$1, 0), FALSE)</f>
        <v>34</v>
      </c>
      <c r="I18">
        <v>73</v>
      </c>
      <c r="J18">
        <v>0</v>
      </c>
      <c r="K18">
        <f t="shared" si="0"/>
        <v>0</v>
      </c>
    </row>
    <row r="19" spans="1:11" x14ac:dyDescent="0.2">
      <c r="A19" t="s">
        <v>145</v>
      </c>
      <c r="B19" t="s">
        <v>146</v>
      </c>
      <c r="C19">
        <v>2006</v>
      </c>
      <c r="D19" t="s">
        <v>684</v>
      </c>
      <c r="E19" t="s">
        <v>668</v>
      </c>
      <c r="F19" t="s">
        <v>671</v>
      </c>
      <c r="G19" t="s">
        <v>707</v>
      </c>
      <c r="H19">
        <f>VLOOKUP(D19, '[1]0.Ref'!$AZ$1:$BG$9, MATCH(F19, '[1]0.Ref'!$AZ$1:$BG$1, 0), FALSE)</f>
        <v>33</v>
      </c>
      <c r="I19">
        <v>47</v>
      </c>
      <c r="J19">
        <v>0</v>
      </c>
      <c r="K19">
        <f t="shared" si="0"/>
        <v>0</v>
      </c>
    </row>
    <row r="20" spans="1:11" x14ac:dyDescent="0.2">
      <c r="A20" t="s">
        <v>145</v>
      </c>
      <c r="B20" t="s">
        <v>146</v>
      </c>
      <c r="C20">
        <v>2006</v>
      </c>
      <c r="D20" t="s">
        <v>684</v>
      </c>
      <c r="E20" t="s">
        <v>668</v>
      </c>
      <c r="F20" t="s">
        <v>669</v>
      </c>
      <c r="G20" t="s">
        <v>675</v>
      </c>
      <c r="H20">
        <f>VLOOKUP(D20, '[1]0.Ref'!$AZ$1:$BG$9, MATCH(F20, '[1]0.Ref'!$AZ$1:$BG$1, 0), FALSE)</f>
        <v>32</v>
      </c>
      <c r="I20">
        <v>26</v>
      </c>
      <c r="J20">
        <v>0</v>
      </c>
      <c r="K20">
        <f t="shared" si="0"/>
        <v>0</v>
      </c>
    </row>
    <row r="21" spans="1:11" x14ac:dyDescent="0.2">
      <c r="A21" t="s">
        <v>155</v>
      </c>
      <c r="B21" t="s">
        <v>156</v>
      </c>
      <c r="C21">
        <v>2003</v>
      </c>
      <c r="D21" t="s">
        <v>667</v>
      </c>
      <c r="E21" t="s">
        <v>668</v>
      </c>
      <c r="F21" t="s">
        <v>634</v>
      </c>
      <c r="G21" t="s">
        <v>711</v>
      </c>
      <c r="H21">
        <f>VLOOKUP(D21, '[1]0.Ref'!$AZ$1:$BG$9, MATCH(F21, '[1]0.Ref'!$AZ$1:$BG$1, 0), FALSE)</f>
        <v>21</v>
      </c>
      <c r="I21">
        <v>30</v>
      </c>
      <c r="J21">
        <v>0</v>
      </c>
      <c r="K21">
        <f t="shared" si="0"/>
        <v>0</v>
      </c>
    </row>
    <row r="22" spans="1:11" x14ac:dyDescent="0.2">
      <c r="A22" t="s">
        <v>155</v>
      </c>
      <c r="B22" t="s">
        <v>156</v>
      </c>
      <c r="C22">
        <v>2003</v>
      </c>
      <c r="D22" t="s">
        <v>667</v>
      </c>
      <c r="E22" t="s">
        <v>668</v>
      </c>
      <c r="F22" t="s">
        <v>676</v>
      </c>
      <c r="G22" t="s">
        <v>712</v>
      </c>
      <c r="H22">
        <f>VLOOKUP(D22, '[1]0.Ref'!$AZ$1:$BG$9, MATCH(F22, '[1]0.Ref'!$AZ$1:$BG$1, 0), FALSE)</f>
        <v>17</v>
      </c>
      <c r="I22">
        <v>9</v>
      </c>
      <c r="J22">
        <v>0</v>
      </c>
      <c r="K22">
        <f t="shared" si="0"/>
        <v>0</v>
      </c>
    </row>
    <row r="23" spans="1:11" x14ac:dyDescent="0.2">
      <c r="A23" t="s">
        <v>155</v>
      </c>
      <c r="B23" t="s">
        <v>156</v>
      </c>
      <c r="C23">
        <v>2003</v>
      </c>
      <c r="D23" t="s">
        <v>667</v>
      </c>
      <c r="E23" t="s">
        <v>668</v>
      </c>
      <c r="F23" t="s">
        <v>673</v>
      </c>
      <c r="G23" t="s">
        <v>698</v>
      </c>
      <c r="H23">
        <f>VLOOKUP(D23, '[1]0.Ref'!$AZ$1:$BG$9, MATCH(F23, '[1]0.Ref'!$AZ$1:$BG$1, 0), FALSE)</f>
        <v>20</v>
      </c>
      <c r="I23">
        <v>21</v>
      </c>
      <c r="J23">
        <v>0</v>
      </c>
      <c r="K23">
        <f t="shared" si="0"/>
        <v>0</v>
      </c>
    </row>
    <row r="24" spans="1:11" x14ac:dyDescent="0.2">
      <c r="A24" t="s">
        <v>166</v>
      </c>
      <c r="B24" t="s">
        <v>167</v>
      </c>
      <c r="C24">
        <v>2002</v>
      </c>
      <c r="D24" t="s">
        <v>684</v>
      </c>
      <c r="E24" t="s">
        <v>668</v>
      </c>
      <c r="F24" t="s">
        <v>634</v>
      </c>
      <c r="G24" t="s">
        <v>682</v>
      </c>
      <c r="H24">
        <f>VLOOKUP(D24, '[1]0.Ref'!$AZ$1:$BG$9, MATCH(F24, '[1]0.Ref'!$AZ$1:$BG$1, 0), FALSE)</f>
        <v>35</v>
      </c>
      <c r="I24">
        <v>79</v>
      </c>
      <c r="J24">
        <v>1</v>
      </c>
      <c r="K24">
        <f t="shared" si="0"/>
        <v>1.2658227848101267</v>
      </c>
    </row>
    <row r="25" spans="1:11" x14ac:dyDescent="0.2">
      <c r="A25" t="s">
        <v>714</v>
      </c>
      <c r="B25" t="s">
        <v>624</v>
      </c>
      <c r="C25">
        <v>2009</v>
      </c>
      <c r="D25" t="s">
        <v>667</v>
      </c>
      <c r="E25" t="s">
        <v>668</v>
      </c>
      <c r="F25" t="s">
        <v>673</v>
      </c>
      <c r="G25" t="s">
        <v>674</v>
      </c>
      <c r="H25">
        <f>VLOOKUP(D25, '[1]0.Ref'!$AZ$1:$BG$9, MATCH(F25, '[1]0.Ref'!$AZ$1:$BG$1, 0), FALSE)</f>
        <v>20</v>
      </c>
      <c r="I25">
        <v>193</v>
      </c>
      <c r="J25">
        <v>0</v>
      </c>
      <c r="K25">
        <f t="shared" si="0"/>
        <v>0</v>
      </c>
    </row>
    <row r="26" spans="1:11" x14ac:dyDescent="0.2">
      <c r="A26" t="s">
        <v>185</v>
      </c>
      <c r="B26" t="s">
        <v>186</v>
      </c>
      <c r="C26">
        <v>2020</v>
      </c>
      <c r="D26" t="s">
        <v>684</v>
      </c>
      <c r="E26" t="s">
        <v>668</v>
      </c>
      <c r="F26" t="s">
        <v>634</v>
      </c>
      <c r="G26" t="s">
        <v>668</v>
      </c>
      <c r="H26">
        <f>VLOOKUP(D26, '[1]0.Ref'!$AZ$1:$BG$9, MATCH(F26, '[1]0.Ref'!$AZ$1:$BG$1, 0), FALSE)</f>
        <v>35</v>
      </c>
      <c r="I26">
        <v>686</v>
      </c>
      <c r="J26">
        <v>20</v>
      </c>
      <c r="K26">
        <f t="shared" si="0"/>
        <v>2.9154518950437316</v>
      </c>
    </row>
    <row r="27" spans="1:11" x14ac:dyDescent="0.2">
      <c r="A27" t="s">
        <v>209</v>
      </c>
      <c r="B27" t="s">
        <v>210</v>
      </c>
      <c r="C27">
        <v>2020</v>
      </c>
      <c r="D27" t="s">
        <v>667</v>
      </c>
      <c r="E27" t="s">
        <v>668</v>
      </c>
      <c r="F27" t="s">
        <v>673</v>
      </c>
      <c r="G27" t="s">
        <v>698</v>
      </c>
      <c r="H27">
        <f>VLOOKUP(D27, '[1]0.Ref'!$AZ$1:$BG$9, MATCH(F27, '[1]0.Ref'!$AZ$1:$BG$1, 0), FALSE)</f>
        <v>20</v>
      </c>
      <c r="I27">
        <v>164</v>
      </c>
      <c r="J27">
        <v>1</v>
      </c>
      <c r="K27">
        <f t="shared" si="0"/>
        <v>0.6097560975609756</v>
      </c>
    </row>
    <row r="28" spans="1:11" x14ac:dyDescent="0.2">
      <c r="A28" t="s">
        <v>231</v>
      </c>
      <c r="B28" t="s">
        <v>232</v>
      </c>
      <c r="C28">
        <v>2020</v>
      </c>
      <c r="D28" t="s">
        <v>667</v>
      </c>
      <c r="E28" t="s">
        <v>680</v>
      </c>
      <c r="F28" t="s">
        <v>634</v>
      </c>
      <c r="G28" t="s">
        <v>668</v>
      </c>
      <c r="H28">
        <f>VLOOKUP(D28, '[1]0.Ref'!$AZ$1:$BG$9, MATCH(F28, '[1]0.Ref'!$AZ$1:$BG$1, 0), FALSE)</f>
        <v>21</v>
      </c>
      <c r="I28">
        <v>3</v>
      </c>
      <c r="J28">
        <v>0</v>
      </c>
      <c r="K28">
        <f t="shared" si="0"/>
        <v>0</v>
      </c>
    </row>
    <row r="29" spans="1:11" x14ac:dyDescent="0.2">
      <c r="A29" t="s">
        <v>240</v>
      </c>
      <c r="B29" t="s">
        <v>232</v>
      </c>
      <c r="C29">
        <v>2020</v>
      </c>
      <c r="D29" t="s">
        <v>667</v>
      </c>
      <c r="E29" t="s">
        <v>680</v>
      </c>
      <c r="F29" t="s">
        <v>634</v>
      </c>
      <c r="G29" t="s">
        <v>668</v>
      </c>
      <c r="H29">
        <f>VLOOKUP(D29, '[1]0.Ref'!$AZ$1:$BG$9, MATCH(F29, '[1]0.Ref'!$AZ$1:$BG$1, 0), FALSE)</f>
        <v>21</v>
      </c>
      <c r="I29">
        <v>17</v>
      </c>
      <c r="J29">
        <v>0</v>
      </c>
      <c r="K29">
        <f t="shared" si="0"/>
        <v>0</v>
      </c>
    </row>
    <row r="30" spans="1:11" x14ac:dyDescent="0.2">
      <c r="A30" t="s">
        <v>241</v>
      </c>
      <c r="B30" t="s">
        <v>232</v>
      </c>
      <c r="C30">
        <v>2020</v>
      </c>
      <c r="D30" t="s">
        <v>667</v>
      </c>
      <c r="E30" t="s">
        <v>680</v>
      </c>
      <c r="F30" t="s">
        <v>634</v>
      </c>
      <c r="G30" t="s">
        <v>668</v>
      </c>
      <c r="H30">
        <f>VLOOKUP(D30, '[1]0.Ref'!$AZ$1:$BG$9, MATCH(F30, '[1]0.Ref'!$AZ$1:$BG$1, 0), FALSE)</f>
        <v>21</v>
      </c>
      <c r="I30">
        <v>10</v>
      </c>
      <c r="J30">
        <v>0</v>
      </c>
      <c r="K30">
        <f t="shared" si="0"/>
        <v>0</v>
      </c>
    </row>
    <row r="31" spans="1:11" x14ac:dyDescent="0.2">
      <c r="A31" t="s">
        <v>242</v>
      </c>
      <c r="B31" t="s">
        <v>232</v>
      </c>
      <c r="C31">
        <v>2020</v>
      </c>
      <c r="D31" t="s">
        <v>667</v>
      </c>
      <c r="E31" t="s">
        <v>680</v>
      </c>
      <c r="F31" t="s">
        <v>634</v>
      </c>
      <c r="G31" t="s">
        <v>668</v>
      </c>
      <c r="H31">
        <f>VLOOKUP(D31, '[1]0.Ref'!$AZ$1:$BG$9, MATCH(F31, '[1]0.Ref'!$AZ$1:$BG$1, 0), FALSE)</f>
        <v>21</v>
      </c>
      <c r="I31">
        <v>10</v>
      </c>
      <c r="J31">
        <v>0</v>
      </c>
      <c r="K31">
        <f t="shared" si="0"/>
        <v>0</v>
      </c>
    </row>
    <row r="32" spans="1:11" x14ac:dyDescent="0.2">
      <c r="A32" t="s">
        <v>243</v>
      </c>
      <c r="B32" t="s">
        <v>244</v>
      </c>
      <c r="C32">
        <v>2008</v>
      </c>
      <c r="D32" t="s">
        <v>684</v>
      </c>
      <c r="E32" t="s">
        <v>668</v>
      </c>
      <c r="F32" t="s">
        <v>634</v>
      </c>
      <c r="G32" t="s">
        <v>668</v>
      </c>
      <c r="H32">
        <f>VLOOKUP(D32, '[1]0.Ref'!$AZ$1:$BG$9, MATCH(F32, '[1]0.Ref'!$AZ$1:$BG$1, 0), FALSE)</f>
        <v>35</v>
      </c>
      <c r="I32">
        <v>32</v>
      </c>
      <c r="J32">
        <v>0</v>
      </c>
      <c r="K32">
        <f t="shared" si="0"/>
        <v>0</v>
      </c>
    </row>
    <row r="33" spans="1:11" x14ac:dyDescent="0.2">
      <c r="A33" t="s">
        <v>463</v>
      </c>
      <c r="B33" t="s">
        <v>464</v>
      </c>
      <c r="C33">
        <v>1998</v>
      </c>
      <c r="D33" t="s">
        <v>667</v>
      </c>
      <c r="E33" t="s">
        <v>668</v>
      </c>
      <c r="F33" t="s">
        <v>634</v>
      </c>
      <c r="G33" t="s">
        <v>682</v>
      </c>
      <c r="H33">
        <f>VLOOKUP(D33, '[1]0.Ref'!$AZ$1:$BG$9, MATCH(F33, '[1]0.Ref'!$AZ$1:$BG$1, 0), FALSE)</f>
        <v>21</v>
      </c>
      <c r="I33">
        <v>19</v>
      </c>
      <c r="J33">
        <v>0</v>
      </c>
      <c r="K33"/>
    </row>
    <row r="34" spans="1:11" x14ac:dyDescent="0.2">
      <c r="A34" t="s">
        <v>472</v>
      </c>
      <c r="B34" t="s">
        <v>473</v>
      </c>
      <c r="C34">
        <v>2017</v>
      </c>
      <c r="D34" t="s">
        <v>679</v>
      </c>
      <c r="E34" t="s">
        <v>668</v>
      </c>
      <c r="F34" t="s">
        <v>634</v>
      </c>
      <c r="G34" t="s">
        <v>720</v>
      </c>
      <c r="H34">
        <f>VLOOKUP(D34, '[1]0.Ref'!$AZ$1:$BG$9, MATCH(F34, '[1]0.Ref'!$AZ$1:$BG$1, 0), FALSE)</f>
        <v>7</v>
      </c>
      <c r="I34">
        <v>34</v>
      </c>
      <c r="J34">
        <v>0</v>
      </c>
      <c r="K34">
        <f t="shared" si="0"/>
        <v>0</v>
      </c>
    </row>
    <row r="35" spans="1:11" x14ac:dyDescent="0.2">
      <c r="A35" t="s">
        <v>472</v>
      </c>
      <c r="B35" t="s">
        <v>473</v>
      </c>
      <c r="C35">
        <v>2017</v>
      </c>
      <c r="D35" t="s">
        <v>686</v>
      </c>
      <c r="E35" t="s">
        <v>735</v>
      </c>
      <c r="F35" t="s">
        <v>634</v>
      </c>
      <c r="G35" t="s">
        <v>720</v>
      </c>
      <c r="H35">
        <f>VLOOKUP(D35, '[1]0.Ref'!$AZ$1:$BG$9, MATCH(F35, '[1]0.Ref'!$AZ$1:$BG$1, 0), FALSE)</f>
        <v>14</v>
      </c>
      <c r="I35">
        <v>27</v>
      </c>
      <c r="J35">
        <v>0</v>
      </c>
      <c r="K35">
        <f t="shared" si="0"/>
        <v>0</v>
      </c>
    </row>
    <row r="36" spans="1:11" x14ac:dyDescent="0.2">
      <c r="A36" t="s">
        <v>472</v>
      </c>
      <c r="B36" t="s">
        <v>473</v>
      </c>
      <c r="C36">
        <v>2017</v>
      </c>
      <c r="D36" t="s">
        <v>667</v>
      </c>
      <c r="E36" t="s">
        <v>668</v>
      </c>
      <c r="F36" t="s">
        <v>634</v>
      </c>
      <c r="G36" t="s">
        <v>720</v>
      </c>
      <c r="H36">
        <f>VLOOKUP(D36, '[1]0.Ref'!$AZ$1:$BG$9, MATCH(F36, '[1]0.Ref'!$AZ$1:$BG$1, 0), FALSE)</f>
        <v>21</v>
      </c>
      <c r="I36">
        <f>I35+I34</f>
        <v>61</v>
      </c>
      <c r="J36">
        <v>0</v>
      </c>
      <c r="K36">
        <f t="shared" si="0"/>
        <v>0</v>
      </c>
    </row>
    <row r="37" spans="1:11" x14ac:dyDescent="0.2">
      <c r="A37" t="s">
        <v>415</v>
      </c>
      <c r="B37" t="s">
        <v>416</v>
      </c>
      <c r="C37">
        <v>2016</v>
      </c>
      <c r="D37" t="s">
        <v>684</v>
      </c>
      <c r="E37" t="s">
        <v>668</v>
      </c>
      <c r="F37" t="s">
        <v>676</v>
      </c>
      <c r="G37" t="s">
        <v>668</v>
      </c>
      <c r="H37">
        <f>VLOOKUP(D37, '[1]0.Ref'!$AZ$1:$BG$9, MATCH(F37, '[1]0.Ref'!$AZ$1:$BG$1, 0), FALSE)</f>
        <v>31</v>
      </c>
      <c r="I37">
        <v>355</v>
      </c>
      <c r="J37">
        <v>0</v>
      </c>
      <c r="K37"/>
    </row>
    <row r="38" spans="1:11" x14ac:dyDescent="0.2">
      <c r="A38" t="s">
        <v>502</v>
      </c>
      <c r="B38" t="s">
        <v>503</v>
      </c>
      <c r="C38">
        <v>2004</v>
      </c>
      <c r="D38" t="s">
        <v>667</v>
      </c>
      <c r="E38" t="s">
        <v>668</v>
      </c>
      <c r="F38" t="s">
        <v>676</v>
      </c>
      <c r="G38" t="s">
        <v>668</v>
      </c>
      <c r="H38">
        <f>VLOOKUP(D38, '[1]0.Ref'!$AZ$1:$BG$9, MATCH(F38, '[1]0.Ref'!$AZ$1:$BG$1, 0), FALSE)</f>
        <v>17</v>
      </c>
      <c r="I38">
        <v>163</v>
      </c>
      <c r="J38">
        <v>2</v>
      </c>
      <c r="K38">
        <f t="shared" si="0"/>
        <v>1.2269938650306749</v>
      </c>
    </row>
    <row r="39" spans="1:11" x14ac:dyDescent="0.2">
      <c r="A39" t="s">
        <v>270</v>
      </c>
      <c r="B39" t="s">
        <v>271</v>
      </c>
      <c r="C39">
        <v>2006</v>
      </c>
      <c r="D39" t="s">
        <v>691</v>
      </c>
      <c r="E39" t="s">
        <v>668</v>
      </c>
      <c r="F39" t="s">
        <v>676</v>
      </c>
      <c r="G39" t="s">
        <v>668</v>
      </c>
      <c r="H39">
        <f>VLOOKUP(D39, '[1]0.Ref'!$AZ$1:$BG$9, MATCH(F39, '[1]0.Ref'!$AZ$1:$BG$1, 0), FALSE)</f>
        <v>52</v>
      </c>
      <c r="I39">
        <v>133</v>
      </c>
      <c r="J39">
        <v>2</v>
      </c>
      <c r="K39">
        <f t="shared" si="0"/>
        <v>1.5037593984962405</v>
      </c>
    </row>
    <row r="40" spans="1:11" x14ac:dyDescent="0.2">
      <c r="A40" t="s">
        <v>270</v>
      </c>
      <c r="B40" t="s">
        <v>271</v>
      </c>
      <c r="C40">
        <v>2006</v>
      </c>
      <c r="D40" t="s">
        <v>691</v>
      </c>
      <c r="E40" t="s">
        <v>668</v>
      </c>
      <c r="F40" t="s">
        <v>673</v>
      </c>
      <c r="G40" t="s">
        <v>674</v>
      </c>
      <c r="H40">
        <f>VLOOKUP(D40, '[1]0.Ref'!$AZ$1:$BG$9, MATCH(F40, '[1]0.Ref'!$AZ$1:$BG$1, 0), FALSE)</f>
        <v>55</v>
      </c>
      <c r="I40">
        <v>49</v>
      </c>
      <c r="J40">
        <v>0</v>
      </c>
      <c r="K40">
        <f t="shared" si="0"/>
        <v>0</v>
      </c>
    </row>
    <row r="41" spans="1:11" x14ac:dyDescent="0.2">
      <c r="A41" t="s">
        <v>270</v>
      </c>
      <c r="B41" t="s">
        <v>271</v>
      </c>
      <c r="C41">
        <v>2006</v>
      </c>
      <c r="D41" t="s">
        <v>691</v>
      </c>
      <c r="E41" t="s">
        <v>668</v>
      </c>
      <c r="F41" t="s">
        <v>634</v>
      </c>
      <c r="G41" t="s">
        <v>682</v>
      </c>
      <c r="H41">
        <f>VLOOKUP(D41, '[1]0.Ref'!$AZ$1:$BG$9, MATCH(F41, '[1]0.Ref'!$AZ$1:$BG$1, 0), FALSE)</f>
        <v>56</v>
      </c>
      <c r="I41">
        <v>84</v>
      </c>
      <c r="J41">
        <v>2</v>
      </c>
      <c r="K41">
        <f t="shared" si="0"/>
        <v>2.3809523809523809</v>
      </c>
    </row>
    <row r="42" spans="1:11" x14ac:dyDescent="0.2">
      <c r="A42" t="s">
        <v>282</v>
      </c>
      <c r="B42" t="s">
        <v>283</v>
      </c>
      <c r="C42">
        <v>2004</v>
      </c>
      <c r="D42" t="s">
        <v>684</v>
      </c>
      <c r="E42" t="s">
        <v>668</v>
      </c>
      <c r="F42" t="s">
        <v>634</v>
      </c>
      <c r="G42" t="s">
        <v>682</v>
      </c>
      <c r="H42">
        <f>VLOOKUP(D42, '[1]0.Ref'!$AZ$1:$BG$9, MATCH(F42, '[1]0.Ref'!$AZ$1:$BG$1, 0), FALSE)</f>
        <v>35</v>
      </c>
      <c r="I42">
        <v>218</v>
      </c>
      <c r="J42">
        <v>0</v>
      </c>
      <c r="K42">
        <f t="shared" si="0"/>
        <v>0</v>
      </c>
    </row>
    <row r="43" spans="1:11" x14ac:dyDescent="0.2">
      <c r="A43" t="s">
        <v>282</v>
      </c>
      <c r="B43" t="s">
        <v>283</v>
      </c>
      <c r="C43">
        <v>2004</v>
      </c>
      <c r="D43" t="s">
        <v>684</v>
      </c>
      <c r="E43" t="s">
        <v>668</v>
      </c>
      <c r="F43" t="s">
        <v>676</v>
      </c>
      <c r="G43" t="s">
        <v>697</v>
      </c>
      <c r="H43">
        <f>VLOOKUP(D43, '[1]0.Ref'!$AZ$1:$BG$9, MATCH(F43, '[1]0.Ref'!$AZ$1:$BG$1, 0), FALSE)</f>
        <v>31</v>
      </c>
      <c r="I43">
        <v>97</v>
      </c>
      <c r="J43">
        <v>0</v>
      </c>
      <c r="K43">
        <f t="shared" si="0"/>
        <v>0</v>
      </c>
    </row>
    <row r="44" spans="1:11" x14ac:dyDescent="0.2">
      <c r="A44" t="s">
        <v>282</v>
      </c>
      <c r="B44" t="s">
        <v>283</v>
      </c>
      <c r="C44">
        <v>2004</v>
      </c>
      <c r="D44" t="s">
        <v>684</v>
      </c>
      <c r="E44" t="s">
        <v>668</v>
      </c>
      <c r="F44" t="s">
        <v>685</v>
      </c>
      <c r="G44" t="s">
        <v>705</v>
      </c>
      <c r="H44">
        <f>VLOOKUP(D44, '[1]0.Ref'!$AZ$1:$BG$9, MATCH(F44, '[1]0.Ref'!$AZ$1:$BG$1, 0), FALSE)</f>
        <v>29</v>
      </c>
      <c r="I44">
        <v>33</v>
      </c>
      <c r="J44">
        <v>0</v>
      </c>
      <c r="K44">
        <f t="shared" si="0"/>
        <v>0</v>
      </c>
    </row>
    <row r="45" spans="1:11" x14ac:dyDescent="0.2">
      <c r="A45" t="s">
        <v>489</v>
      </c>
      <c r="B45" t="s">
        <v>490</v>
      </c>
      <c r="C45">
        <v>2014</v>
      </c>
      <c r="D45" t="s">
        <v>667</v>
      </c>
      <c r="E45" t="s">
        <v>668</v>
      </c>
      <c r="F45" t="s">
        <v>634</v>
      </c>
      <c r="G45" t="s">
        <v>668</v>
      </c>
      <c r="H45">
        <f>VLOOKUP(D45, '[1]0.Ref'!$AZ$1:$BG$9, MATCH(F45, '[1]0.Ref'!$AZ$1:$BG$1, 0), FALSE)</f>
        <v>21</v>
      </c>
      <c r="I45">
        <v>21</v>
      </c>
      <c r="J45">
        <v>1</v>
      </c>
      <c r="K45">
        <f t="shared" si="0"/>
        <v>4.7619047619047619</v>
      </c>
    </row>
    <row r="46" spans="1:11" x14ac:dyDescent="0.2">
      <c r="A46" t="s">
        <v>289</v>
      </c>
      <c r="B46" t="s">
        <v>290</v>
      </c>
      <c r="C46">
        <v>2020</v>
      </c>
      <c r="D46" t="s">
        <v>667</v>
      </c>
      <c r="E46" t="s">
        <v>668</v>
      </c>
      <c r="F46" t="s">
        <v>634</v>
      </c>
      <c r="G46" t="s">
        <v>668</v>
      </c>
      <c r="H46">
        <f>VLOOKUP(D46, '[1]0.Ref'!$AZ$1:$BG$9, MATCH(F46, '[1]0.Ref'!$AZ$1:$BG$1, 0), FALSE)</f>
        <v>21</v>
      </c>
      <c r="I46">
        <v>278</v>
      </c>
      <c r="J46">
        <v>6</v>
      </c>
      <c r="K46">
        <f t="shared" si="0"/>
        <v>2.1582733812949639</v>
      </c>
    </row>
    <row r="47" spans="1:11" x14ac:dyDescent="0.2">
      <c r="A47" t="s">
        <v>289</v>
      </c>
      <c r="B47" t="s">
        <v>290</v>
      </c>
      <c r="C47">
        <v>2020</v>
      </c>
      <c r="D47" t="s">
        <v>687</v>
      </c>
      <c r="E47" t="s">
        <v>668</v>
      </c>
      <c r="F47" t="s">
        <v>634</v>
      </c>
      <c r="G47" t="s">
        <v>668</v>
      </c>
      <c r="H47">
        <f>VLOOKUP(D47, '[1]0.Ref'!$AZ$1:$BG$9, MATCH(F47, '[1]0.Ref'!$AZ$1:$BG$1, 0), FALSE)</f>
        <v>28</v>
      </c>
      <c r="I47">
        <v>55</v>
      </c>
      <c r="J47">
        <v>0</v>
      </c>
      <c r="K47">
        <f t="shared" si="0"/>
        <v>0</v>
      </c>
    </row>
    <row r="48" spans="1:11" x14ac:dyDescent="0.2">
      <c r="A48" t="s">
        <v>289</v>
      </c>
      <c r="B48" t="s">
        <v>290</v>
      </c>
      <c r="C48">
        <v>2020</v>
      </c>
      <c r="D48" t="s">
        <v>684</v>
      </c>
      <c r="E48" t="s">
        <v>668</v>
      </c>
      <c r="F48" t="s">
        <v>634</v>
      </c>
      <c r="G48" t="s">
        <v>668</v>
      </c>
      <c r="H48">
        <f>VLOOKUP(D48, '[1]0.Ref'!$AZ$1:$BG$9, MATCH(F48, '[1]0.Ref'!$AZ$1:$BG$1, 0), FALSE)</f>
        <v>35</v>
      </c>
      <c r="I48">
        <v>333</v>
      </c>
      <c r="J48">
        <v>6</v>
      </c>
      <c r="K48">
        <f t="shared" si="0"/>
        <v>1.8018018018018018</v>
      </c>
    </row>
    <row r="49" spans="1:11" x14ac:dyDescent="0.2">
      <c r="A49" t="s">
        <v>316</v>
      </c>
      <c r="B49" t="s">
        <v>317</v>
      </c>
      <c r="C49">
        <v>2012</v>
      </c>
      <c r="D49" t="s">
        <v>667</v>
      </c>
      <c r="E49" t="s">
        <v>668</v>
      </c>
      <c r="F49" t="s">
        <v>634</v>
      </c>
      <c r="G49" t="s">
        <v>727</v>
      </c>
      <c r="H49">
        <f>VLOOKUP(D49, '[1]0.Ref'!$AZ$1:$BG$9, MATCH(F49, '[1]0.Ref'!$AZ$1:$BG$1, 0), FALSE)</f>
        <v>21</v>
      </c>
      <c r="I49">
        <v>37</v>
      </c>
      <c r="J49">
        <v>0</v>
      </c>
      <c r="K49">
        <f t="shared" si="0"/>
        <v>0</v>
      </c>
    </row>
    <row r="50" spans="1:11" x14ac:dyDescent="0.2">
      <c r="A50" t="s">
        <v>316</v>
      </c>
      <c r="B50" t="s">
        <v>317</v>
      </c>
      <c r="C50">
        <v>2012</v>
      </c>
      <c r="D50" t="s">
        <v>667</v>
      </c>
      <c r="E50" t="s">
        <v>668</v>
      </c>
      <c r="F50" t="s">
        <v>685</v>
      </c>
      <c r="G50" t="s">
        <v>668</v>
      </c>
      <c r="H50">
        <f>VLOOKUP(D50, '[1]0.Ref'!$AZ$1:$BG$9, MATCH(F50, '[1]0.Ref'!$AZ$1:$BG$1, 0), FALSE)</f>
        <v>15</v>
      </c>
      <c r="I50">
        <v>1</v>
      </c>
      <c r="J50">
        <v>0</v>
      </c>
      <c r="K50">
        <f t="shared" si="0"/>
        <v>0</v>
      </c>
    </row>
    <row r="51" spans="1:11" x14ac:dyDescent="0.2">
      <c r="A51" t="s">
        <v>316</v>
      </c>
      <c r="B51" t="s">
        <v>317</v>
      </c>
      <c r="C51">
        <v>2012</v>
      </c>
      <c r="D51" t="s">
        <v>667</v>
      </c>
      <c r="E51" t="s">
        <v>668</v>
      </c>
      <c r="F51" t="s">
        <v>689</v>
      </c>
      <c r="G51" t="s">
        <v>668</v>
      </c>
      <c r="H51">
        <f>VLOOKUP(D51, '[1]0.Ref'!$AZ$1:$BG$9, MATCH(F51, '[1]0.Ref'!$AZ$1:$BG$1, 0), FALSE)</f>
        <v>16</v>
      </c>
      <c r="I51">
        <v>24</v>
      </c>
      <c r="J51">
        <v>0</v>
      </c>
      <c r="K51">
        <f t="shared" si="0"/>
        <v>0</v>
      </c>
    </row>
    <row r="52" spans="1:11" x14ac:dyDescent="0.2">
      <c r="A52" t="s">
        <v>316</v>
      </c>
      <c r="B52" t="s">
        <v>317</v>
      </c>
      <c r="C52">
        <v>2012</v>
      </c>
      <c r="D52" t="s">
        <v>667</v>
      </c>
      <c r="E52" t="s">
        <v>668</v>
      </c>
      <c r="F52" t="s">
        <v>676</v>
      </c>
      <c r="G52" t="s">
        <v>668</v>
      </c>
      <c r="H52">
        <f>VLOOKUP(D52, '[1]0.Ref'!$AZ$1:$BG$9, MATCH(F52, '[1]0.Ref'!$AZ$1:$BG$1, 0), FALSE)</f>
        <v>17</v>
      </c>
      <c r="I52">
        <v>25</v>
      </c>
      <c r="J52">
        <v>0</v>
      </c>
      <c r="K52">
        <f t="shared" si="0"/>
        <v>0</v>
      </c>
    </row>
    <row r="53" spans="1:11" x14ac:dyDescent="0.2">
      <c r="A53" t="s">
        <v>316</v>
      </c>
      <c r="B53" t="s">
        <v>317</v>
      </c>
      <c r="C53">
        <v>2012</v>
      </c>
      <c r="D53" t="s">
        <v>667</v>
      </c>
      <c r="E53" t="s">
        <v>668</v>
      </c>
      <c r="F53" t="s">
        <v>673</v>
      </c>
      <c r="G53" t="s">
        <v>728</v>
      </c>
      <c r="H53">
        <f>VLOOKUP(D53, '[1]0.Ref'!$AZ$1:$BG$9, MATCH(F53, '[1]0.Ref'!$AZ$1:$BG$1, 0), FALSE)</f>
        <v>20</v>
      </c>
      <c r="I53">
        <v>12</v>
      </c>
      <c r="J53">
        <v>0</v>
      </c>
      <c r="K53">
        <f t="shared" si="0"/>
        <v>0</v>
      </c>
    </row>
    <row r="54" spans="1:11" x14ac:dyDescent="0.2">
      <c r="A54" t="s">
        <v>339</v>
      </c>
      <c r="B54" t="s">
        <v>340</v>
      </c>
      <c r="C54">
        <v>2020</v>
      </c>
      <c r="D54" t="s">
        <v>691</v>
      </c>
      <c r="E54" t="s">
        <v>668</v>
      </c>
      <c r="F54" t="s">
        <v>634</v>
      </c>
      <c r="G54" t="s">
        <v>668</v>
      </c>
      <c r="H54">
        <f>VLOOKUP(D54, '[1]0.Ref'!$AZ$1:$BG$9, MATCH(F54, '[1]0.Ref'!$AZ$1:$BG$1, 0), FALSE)</f>
        <v>56</v>
      </c>
      <c r="I54">
        <v>162</v>
      </c>
      <c r="J54">
        <v>0</v>
      </c>
      <c r="K54">
        <f t="shared" si="0"/>
        <v>0</v>
      </c>
    </row>
    <row r="55" spans="1:11" x14ac:dyDescent="0.2">
      <c r="A55" s="19" t="s">
        <v>683</v>
      </c>
      <c r="B55" s="19" t="s">
        <v>608</v>
      </c>
      <c r="C55" s="19">
        <v>2021</v>
      </c>
      <c r="D55" t="s">
        <v>684</v>
      </c>
      <c r="E55" s="19" t="s">
        <v>668</v>
      </c>
      <c r="F55" s="19" t="s">
        <v>634</v>
      </c>
      <c r="G55" s="19" t="s">
        <v>668</v>
      </c>
      <c r="H55">
        <f>VLOOKUP(D55, '[1]0.Ref'!$AZ$1:$BG$9, MATCH(F55, '[1]0.Ref'!$AZ$1:$BG$1, 0), FALSE)</f>
        <v>35</v>
      </c>
      <c r="I55">
        <v>26</v>
      </c>
      <c r="J55">
        <v>0</v>
      </c>
      <c r="K55">
        <f t="shared" si="0"/>
        <v>0</v>
      </c>
    </row>
    <row r="56" spans="1:11" x14ac:dyDescent="0.2">
      <c r="A56" t="s">
        <v>355</v>
      </c>
      <c r="B56" t="s">
        <v>356</v>
      </c>
      <c r="C56">
        <v>2016</v>
      </c>
      <c r="D56" t="s">
        <v>667</v>
      </c>
      <c r="E56" t="s">
        <v>668</v>
      </c>
      <c r="F56" t="s">
        <v>669</v>
      </c>
      <c r="G56" t="s">
        <v>668</v>
      </c>
      <c r="H56">
        <f>VLOOKUP(D56, '[1]0.Ref'!$AZ$1:$BG$9, MATCH(F56, '[1]0.Ref'!$AZ$1:$BG$1, 0), FALSE)</f>
        <v>18</v>
      </c>
      <c r="I56">
        <v>29</v>
      </c>
      <c r="J56">
        <v>0</v>
      </c>
      <c r="K56">
        <f t="shared" si="0"/>
        <v>0</v>
      </c>
    </row>
    <row r="57" spans="1:11" x14ac:dyDescent="0.2">
      <c r="A57" t="s">
        <v>355</v>
      </c>
      <c r="B57" t="s">
        <v>356</v>
      </c>
      <c r="C57">
        <v>2016</v>
      </c>
      <c r="D57" t="s">
        <v>667</v>
      </c>
      <c r="E57" t="s">
        <v>668</v>
      </c>
      <c r="F57" t="s">
        <v>671</v>
      </c>
      <c r="G57" t="s">
        <v>668</v>
      </c>
      <c r="H57">
        <f>VLOOKUP(D57, '[1]0.Ref'!$AZ$1:$BG$9, MATCH(F57, '[1]0.Ref'!$AZ$1:$BG$1, 0), FALSE)</f>
        <v>19</v>
      </c>
      <c r="I57">
        <v>36</v>
      </c>
      <c r="J57">
        <v>0</v>
      </c>
      <c r="K57">
        <f t="shared" si="0"/>
        <v>0</v>
      </c>
    </row>
    <row r="58" spans="1:11" x14ac:dyDescent="0.2">
      <c r="A58" t="s">
        <v>355</v>
      </c>
      <c r="B58" t="s">
        <v>356</v>
      </c>
      <c r="C58">
        <v>2016</v>
      </c>
      <c r="D58" t="s">
        <v>667</v>
      </c>
      <c r="E58" t="s">
        <v>668</v>
      </c>
      <c r="F58" t="s">
        <v>673</v>
      </c>
      <c r="G58" t="s">
        <v>668</v>
      </c>
      <c r="H58">
        <f>VLOOKUP(D58, '[1]0.Ref'!$AZ$1:$BG$9, MATCH(F58, '[1]0.Ref'!$AZ$1:$BG$1, 0), FALSE)</f>
        <v>20</v>
      </c>
      <c r="I58">
        <v>65</v>
      </c>
      <c r="J58">
        <v>0</v>
      </c>
      <c r="K58">
        <f t="shared" si="0"/>
        <v>0</v>
      </c>
    </row>
    <row r="59" spans="1:11" x14ac:dyDescent="0.2">
      <c r="A59" t="s">
        <v>437</v>
      </c>
      <c r="B59" t="s">
        <v>438</v>
      </c>
      <c r="C59">
        <v>2000</v>
      </c>
      <c r="D59" t="s">
        <v>667</v>
      </c>
      <c r="E59" t="s">
        <v>668</v>
      </c>
      <c r="F59" t="s">
        <v>685</v>
      </c>
      <c r="G59" t="s">
        <v>668</v>
      </c>
      <c r="H59">
        <f>VLOOKUP(D59, '[1]0.Ref'!$AZ$1:$BG$9, MATCH(F59, '[1]0.Ref'!$AZ$1:$BG$1, 0), FALSE)</f>
        <v>15</v>
      </c>
      <c r="I59">
        <v>40</v>
      </c>
      <c r="J59">
        <v>0</v>
      </c>
      <c r="K59">
        <f t="shared" si="0"/>
        <v>0</v>
      </c>
    </row>
    <row r="60" spans="1:11" x14ac:dyDescent="0.2">
      <c r="A60" t="s">
        <v>437</v>
      </c>
      <c r="B60" t="s">
        <v>438</v>
      </c>
      <c r="C60">
        <v>2000</v>
      </c>
      <c r="D60" t="s">
        <v>667</v>
      </c>
      <c r="E60" t="s">
        <v>668</v>
      </c>
      <c r="F60" t="s">
        <v>689</v>
      </c>
      <c r="G60" t="s">
        <v>668</v>
      </c>
      <c r="H60">
        <f>VLOOKUP(D60, '[1]0.Ref'!$AZ$1:$BG$9, MATCH(F60, '[1]0.Ref'!$AZ$1:$BG$1, 0), FALSE)</f>
        <v>16</v>
      </c>
      <c r="I60">
        <v>38</v>
      </c>
      <c r="J60">
        <v>0</v>
      </c>
      <c r="K60">
        <f t="shared" si="0"/>
        <v>0</v>
      </c>
    </row>
    <row r="61" spans="1:11" x14ac:dyDescent="0.2">
      <c r="A61" t="s">
        <v>437</v>
      </c>
      <c r="B61" t="s">
        <v>438</v>
      </c>
      <c r="C61">
        <v>2000</v>
      </c>
      <c r="D61" t="s">
        <v>667</v>
      </c>
      <c r="E61" t="s">
        <v>668</v>
      </c>
      <c r="F61" t="s">
        <v>676</v>
      </c>
      <c r="G61" t="s">
        <v>668</v>
      </c>
      <c r="H61">
        <f>VLOOKUP(D61, '[1]0.Ref'!$AZ$1:$BG$9, MATCH(F61, '[1]0.Ref'!$AZ$1:$BG$1, 0), FALSE)</f>
        <v>17</v>
      </c>
      <c r="I61">
        <v>78</v>
      </c>
      <c r="J61">
        <v>0</v>
      </c>
      <c r="K61">
        <f t="shared" si="0"/>
        <v>0</v>
      </c>
    </row>
    <row r="62" spans="1:11" x14ac:dyDescent="0.2">
      <c r="A62" t="s">
        <v>386</v>
      </c>
      <c r="B62" t="s">
        <v>387</v>
      </c>
      <c r="C62">
        <v>2016</v>
      </c>
      <c r="D62" t="s">
        <v>667</v>
      </c>
      <c r="E62" t="s">
        <v>668</v>
      </c>
      <c r="F62" t="s">
        <v>634</v>
      </c>
      <c r="G62" t="s">
        <v>668</v>
      </c>
      <c r="H62">
        <f>VLOOKUP(D62, '[1]0.Ref'!$AZ$1:$BG$9, MATCH(F62, '[1]0.Ref'!$AZ$1:$BG$1, 0), FALSE)</f>
        <v>21</v>
      </c>
      <c r="I62">
        <v>257</v>
      </c>
      <c r="J62">
        <v>7</v>
      </c>
      <c r="K62">
        <f t="shared" si="0"/>
        <v>2.7237354085603114</v>
      </c>
    </row>
    <row r="63" spans="1:11" x14ac:dyDescent="0.2">
      <c r="A63" t="s">
        <v>386</v>
      </c>
      <c r="B63" t="s">
        <v>387</v>
      </c>
      <c r="C63">
        <v>2016</v>
      </c>
      <c r="D63" t="s">
        <v>667</v>
      </c>
      <c r="E63" t="s">
        <v>668</v>
      </c>
      <c r="F63" t="s">
        <v>685</v>
      </c>
      <c r="G63" t="s">
        <v>705</v>
      </c>
      <c r="H63">
        <f>VLOOKUP(D63, '[1]0.Ref'!$AZ$1:$BG$9, MATCH(F63, '[1]0.Ref'!$AZ$1:$BG$1, 0), FALSE)</f>
        <v>15</v>
      </c>
      <c r="I63">
        <v>29</v>
      </c>
      <c r="J63">
        <v>3</v>
      </c>
      <c r="K63">
        <f t="shared" si="0"/>
        <v>10.344827586206897</v>
      </c>
    </row>
    <row r="64" spans="1:11" x14ac:dyDescent="0.2">
      <c r="A64" t="s">
        <v>386</v>
      </c>
      <c r="B64" t="s">
        <v>387</v>
      </c>
      <c r="C64">
        <v>2016</v>
      </c>
      <c r="D64" t="s">
        <v>667</v>
      </c>
      <c r="E64" t="s">
        <v>668</v>
      </c>
      <c r="F64" t="s">
        <v>689</v>
      </c>
      <c r="G64" t="s">
        <v>706</v>
      </c>
      <c r="H64">
        <f>VLOOKUP(D64, '[1]0.Ref'!$AZ$1:$BG$9, MATCH(F64, '[1]0.Ref'!$AZ$1:$BG$1, 0), FALSE)</f>
        <v>16</v>
      </c>
      <c r="I64">
        <v>83</v>
      </c>
      <c r="J64">
        <v>3</v>
      </c>
      <c r="K64">
        <f t="shared" si="0"/>
        <v>3.6144578313253009</v>
      </c>
    </row>
    <row r="65" spans="1:11" x14ac:dyDescent="0.2">
      <c r="A65" t="s">
        <v>386</v>
      </c>
      <c r="B65" t="s">
        <v>387</v>
      </c>
      <c r="C65">
        <v>2016</v>
      </c>
      <c r="D65" t="s">
        <v>667</v>
      </c>
      <c r="E65" t="s">
        <v>668</v>
      </c>
      <c r="F65" t="s">
        <v>676</v>
      </c>
      <c r="G65" t="s">
        <v>668</v>
      </c>
      <c r="H65">
        <f>VLOOKUP(D65, '[1]0.Ref'!$AZ$1:$BG$9, MATCH(F65, '[1]0.Ref'!$AZ$1:$BG$1, 0), FALSE)</f>
        <v>17</v>
      </c>
      <c r="I65">
        <v>112</v>
      </c>
      <c r="J65">
        <v>6</v>
      </c>
      <c r="K65">
        <f t="shared" si="0"/>
        <v>5.3571428571428568</v>
      </c>
    </row>
    <row r="66" spans="1:11" x14ac:dyDescent="0.2">
      <c r="A66" t="s">
        <v>386</v>
      </c>
      <c r="B66" t="s">
        <v>387</v>
      </c>
      <c r="C66">
        <v>2016</v>
      </c>
      <c r="D66" t="s">
        <v>667</v>
      </c>
      <c r="E66" t="s">
        <v>668</v>
      </c>
      <c r="F66" t="s">
        <v>673</v>
      </c>
      <c r="G66" t="s">
        <v>698</v>
      </c>
      <c r="H66">
        <f>VLOOKUP(D66, '[1]0.Ref'!$AZ$1:$BG$9, MATCH(F66, '[1]0.Ref'!$AZ$1:$BG$1, 0), FALSE)</f>
        <v>20</v>
      </c>
      <c r="I66">
        <v>145</v>
      </c>
      <c r="J66">
        <v>1</v>
      </c>
      <c r="K66">
        <f t="shared" si="0"/>
        <v>0.68965517241379315</v>
      </c>
    </row>
    <row r="67" spans="1:11" x14ac:dyDescent="0.2">
      <c r="A67" t="s">
        <v>394</v>
      </c>
      <c r="B67" t="s">
        <v>395</v>
      </c>
      <c r="C67">
        <v>2001</v>
      </c>
      <c r="D67" t="s">
        <v>684</v>
      </c>
      <c r="E67" t="s">
        <v>668</v>
      </c>
      <c r="F67" t="s">
        <v>634</v>
      </c>
      <c r="G67" t="s">
        <v>668</v>
      </c>
      <c r="H67">
        <f>VLOOKUP(D67, '[1]0.Ref'!$AZ$1:$BG$9, MATCH(F67, '[1]0.Ref'!$AZ$1:$BG$1, 0), FALSE)</f>
        <v>35</v>
      </c>
      <c r="I67">
        <v>12</v>
      </c>
      <c r="J67">
        <v>0</v>
      </c>
      <c r="K67">
        <f t="shared" si="0"/>
        <v>0</v>
      </c>
    </row>
    <row r="68" spans="1:11" x14ac:dyDescent="0.2">
      <c r="A68" t="s">
        <v>394</v>
      </c>
      <c r="B68" t="s">
        <v>395</v>
      </c>
      <c r="C68">
        <v>2001</v>
      </c>
      <c r="D68" t="s">
        <v>684</v>
      </c>
      <c r="E68" t="s">
        <v>668</v>
      </c>
      <c r="F68" t="s">
        <v>676</v>
      </c>
      <c r="G68" t="s">
        <v>668</v>
      </c>
      <c r="H68">
        <f>VLOOKUP(D68, '[1]0.Ref'!$AZ$1:$BG$9, MATCH(F68, '[1]0.Ref'!$AZ$1:$BG$1, 0), FALSE)</f>
        <v>31</v>
      </c>
      <c r="I68">
        <v>3</v>
      </c>
      <c r="J68">
        <v>0</v>
      </c>
      <c r="K68">
        <f t="shared" si="0"/>
        <v>0</v>
      </c>
    </row>
    <row r="69" spans="1:11" x14ac:dyDescent="0.2">
      <c r="A69" t="s">
        <v>394</v>
      </c>
      <c r="B69" t="s">
        <v>395</v>
      </c>
      <c r="C69">
        <v>2001</v>
      </c>
      <c r="D69" t="s">
        <v>684</v>
      </c>
      <c r="E69" t="s">
        <v>668</v>
      </c>
      <c r="F69" t="s">
        <v>673</v>
      </c>
      <c r="G69" t="s">
        <v>668</v>
      </c>
      <c r="H69">
        <f>VLOOKUP(D69, '[1]0.Ref'!$AZ$1:$BG$9, MATCH(F69, '[1]0.Ref'!$AZ$1:$BG$1, 0), FALSE)</f>
        <v>34</v>
      </c>
      <c r="I69">
        <v>9</v>
      </c>
      <c r="J69">
        <v>0</v>
      </c>
      <c r="K69">
        <f t="shared" si="0"/>
        <v>0</v>
      </c>
    </row>
    <row r="70" spans="1:11" x14ac:dyDescent="0.2">
      <c r="A70" s="19" t="s">
        <v>522</v>
      </c>
      <c r="B70" s="19" t="s">
        <v>523</v>
      </c>
      <c r="C70" s="19" t="s">
        <v>524</v>
      </c>
      <c r="D70" s="17" t="s">
        <v>679</v>
      </c>
      <c r="E70" s="17" t="s">
        <v>668</v>
      </c>
      <c r="F70" s="17" t="s">
        <v>676</v>
      </c>
      <c r="G70" s="17" t="s">
        <v>668</v>
      </c>
      <c r="H70">
        <f>VLOOKUP(D70, '[1]0.Ref'!$AZ$1:$BG$9, MATCH(F70, '[1]0.Ref'!$AZ$1:$BG$1, 0), FALSE)</f>
        <v>3</v>
      </c>
      <c r="I70">
        <v>85</v>
      </c>
      <c r="J70">
        <v>1</v>
      </c>
      <c r="K70" s="14">
        <f t="shared" si="0"/>
        <v>1.1764705882352942</v>
      </c>
    </row>
    <row r="71" spans="1:11" x14ac:dyDescent="0.2">
      <c r="A71" s="19" t="s">
        <v>522</v>
      </c>
      <c r="B71" s="19" t="s">
        <v>523</v>
      </c>
      <c r="C71" s="19" t="s">
        <v>524</v>
      </c>
      <c r="D71" s="17" t="s">
        <v>686</v>
      </c>
      <c r="E71" s="17" t="s">
        <v>668</v>
      </c>
      <c r="F71" s="17" t="s">
        <v>676</v>
      </c>
      <c r="G71" s="17" t="s">
        <v>668</v>
      </c>
      <c r="H71">
        <f>VLOOKUP(D71, '[1]0.Ref'!$AZ$1:$BG$9, MATCH(F71, '[1]0.Ref'!$AZ$1:$BG$1, 0), FALSE)</f>
        <v>10</v>
      </c>
      <c r="I71">
        <v>55</v>
      </c>
      <c r="J71">
        <v>0</v>
      </c>
      <c r="K71" s="14">
        <f t="shared" si="0"/>
        <v>0</v>
      </c>
    </row>
    <row r="72" spans="1:11" x14ac:dyDescent="0.2">
      <c r="A72" s="19" t="s">
        <v>522</v>
      </c>
      <c r="B72" s="19" t="s">
        <v>523</v>
      </c>
      <c r="C72" s="19" t="s">
        <v>524</v>
      </c>
      <c r="D72" s="17" t="s">
        <v>687</v>
      </c>
      <c r="E72" s="17" t="s">
        <v>668</v>
      </c>
      <c r="F72" s="17" t="s">
        <v>676</v>
      </c>
      <c r="G72" s="17" t="s">
        <v>668</v>
      </c>
      <c r="H72">
        <f>VLOOKUP(D72, '[1]0.Ref'!$AZ$1:$BG$9, MATCH(F72, '[1]0.Ref'!$AZ$1:$BG$1, 0), FALSE)</f>
        <v>24</v>
      </c>
      <c r="I72">
        <v>85</v>
      </c>
      <c r="J72">
        <v>0</v>
      </c>
      <c r="K72" s="14">
        <f t="shared" si="0"/>
        <v>0</v>
      </c>
    </row>
    <row r="73" spans="1:11" x14ac:dyDescent="0.2">
      <c r="A73" s="19" t="s">
        <v>522</v>
      </c>
      <c r="B73" s="19" t="s">
        <v>523</v>
      </c>
      <c r="C73" s="19" t="s">
        <v>524</v>
      </c>
      <c r="D73" s="17" t="s">
        <v>688</v>
      </c>
      <c r="E73" s="17" t="s">
        <v>668</v>
      </c>
      <c r="F73" s="17" t="s">
        <v>676</v>
      </c>
      <c r="G73" s="17" t="s">
        <v>668</v>
      </c>
      <c r="H73">
        <f>VLOOKUP(D73, '[1]0.Ref'!$AZ$1:$BG$9, MATCH(F73, '[1]0.Ref'!$AZ$1:$BG$1, 0), FALSE)</f>
        <v>38</v>
      </c>
      <c r="I73">
        <v>117</v>
      </c>
      <c r="J73">
        <v>0</v>
      </c>
      <c r="K73" s="14">
        <f t="shared" si="0"/>
        <v>0</v>
      </c>
    </row>
    <row r="74" spans="1:11" x14ac:dyDescent="0.2">
      <c r="A74" s="19" t="s">
        <v>522</v>
      </c>
      <c r="B74" s="19" t="s">
        <v>523</v>
      </c>
      <c r="C74" s="19" t="s">
        <v>524</v>
      </c>
      <c r="D74" s="17" t="s">
        <v>679</v>
      </c>
      <c r="E74" s="17" t="s">
        <v>668</v>
      </c>
      <c r="F74" s="17" t="s">
        <v>673</v>
      </c>
      <c r="G74" s="17" t="s">
        <v>668</v>
      </c>
      <c r="H74">
        <f>VLOOKUP(D74, '[1]0.Ref'!$AZ$1:$BG$9, MATCH(F74, '[1]0.Ref'!$AZ$1:$BG$1, 0), FALSE)</f>
        <v>6</v>
      </c>
      <c r="I74">
        <v>492</v>
      </c>
      <c r="J74">
        <v>3</v>
      </c>
      <c r="K74" s="14">
        <f t="shared" si="0"/>
        <v>0.6097560975609756</v>
      </c>
    </row>
    <row r="75" spans="1:11" x14ac:dyDescent="0.2">
      <c r="A75" s="19" t="s">
        <v>522</v>
      </c>
      <c r="B75" s="19" t="s">
        <v>523</v>
      </c>
      <c r="C75" s="19" t="s">
        <v>524</v>
      </c>
      <c r="D75" s="17" t="s">
        <v>686</v>
      </c>
      <c r="E75" s="17" t="s">
        <v>668</v>
      </c>
      <c r="F75" s="17" t="s">
        <v>673</v>
      </c>
      <c r="G75" s="17" t="s">
        <v>668</v>
      </c>
      <c r="H75">
        <f>VLOOKUP(D75, '[1]0.Ref'!$AZ$1:$BG$9, MATCH(F75, '[1]0.Ref'!$AZ$1:$BG$1, 0), FALSE)</f>
        <v>13</v>
      </c>
      <c r="I75">
        <v>156</v>
      </c>
      <c r="J75">
        <v>1</v>
      </c>
      <c r="K75" s="14">
        <f t="shared" si="0"/>
        <v>0.64102564102564097</v>
      </c>
    </row>
    <row r="76" spans="1:11" x14ac:dyDescent="0.2">
      <c r="A76" s="19" t="s">
        <v>522</v>
      </c>
      <c r="B76" s="19" t="s">
        <v>523</v>
      </c>
      <c r="C76" s="19" t="s">
        <v>524</v>
      </c>
      <c r="D76" s="17" t="s">
        <v>687</v>
      </c>
      <c r="E76" s="17" t="s">
        <v>668</v>
      </c>
      <c r="F76" s="17" t="s">
        <v>673</v>
      </c>
      <c r="G76" s="17" t="s">
        <v>668</v>
      </c>
      <c r="H76">
        <f>VLOOKUP(D76, '[1]0.Ref'!$AZ$1:$BG$9, MATCH(F76, '[1]0.Ref'!$AZ$1:$BG$1, 0), FALSE)</f>
        <v>27</v>
      </c>
      <c r="I76">
        <v>133</v>
      </c>
      <c r="J76">
        <v>0</v>
      </c>
      <c r="K76" s="14">
        <f t="shared" si="0"/>
        <v>0</v>
      </c>
    </row>
    <row r="77" spans="1:11" x14ac:dyDescent="0.2">
      <c r="A77" s="19" t="s">
        <v>522</v>
      </c>
      <c r="B77" s="19" t="s">
        <v>523</v>
      </c>
      <c r="C77" s="19" t="s">
        <v>524</v>
      </c>
      <c r="D77" s="17" t="s">
        <v>688</v>
      </c>
      <c r="E77" s="17" t="s">
        <v>668</v>
      </c>
      <c r="F77" s="17" t="s">
        <v>673</v>
      </c>
      <c r="G77" s="17" t="s">
        <v>668</v>
      </c>
      <c r="H77">
        <f>VLOOKUP(D77, '[1]0.Ref'!$AZ$1:$BG$9, MATCH(F77, '[1]0.Ref'!$AZ$1:$BG$1, 0), FALSE)</f>
        <v>41</v>
      </c>
      <c r="I77">
        <v>123</v>
      </c>
      <c r="J77">
        <v>1</v>
      </c>
      <c r="K77" s="14">
        <f t="shared" si="0"/>
        <v>0.81300813008130091</v>
      </c>
    </row>
    <row r="78" spans="1:11" x14ac:dyDescent="0.2">
      <c r="A78" s="19" t="s">
        <v>522</v>
      </c>
      <c r="B78" s="19" t="s">
        <v>523</v>
      </c>
      <c r="C78" s="19" t="s">
        <v>524</v>
      </c>
      <c r="D78" s="17" t="s">
        <v>667</v>
      </c>
      <c r="E78" s="17" t="s">
        <v>668</v>
      </c>
      <c r="F78" s="17" t="s">
        <v>676</v>
      </c>
      <c r="G78" s="17" t="s">
        <v>668</v>
      </c>
      <c r="H78">
        <f>VLOOKUP(D78, '[1]0.Ref'!$AZ$1:$BG$9, MATCH(F78, '[1]0.Ref'!$AZ$1:$BG$1, 0), FALSE)</f>
        <v>17</v>
      </c>
      <c r="I78">
        <v>140</v>
      </c>
      <c r="J78">
        <f t="shared" ref="J78" si="1">J70+J71</f>
        <v>1</v>
      </c>
      <c r="K78" s="14">
        <f t="shared" si="0"/>
        <v>0.7142857142857143</v>
      </c>
    </row>
    <row r="79" spans="1:11" x14ac:dyDescent="0.2">
      <c r="A79" s="19" t="s">
        <v>522</v>
      </c>
      <c r="B79" s="19" t="s">
        <v>523</v>
      </c>
      <c r="C79" s="19" t="s">
        <v>524</v>
      </c>
      <c r="D79" s="17" t="s">
        <v>684</v>
      </c>
      <c r="E79" s="17" t="s">
        <v>668</v>
      </c>
      <c r="F79" s="17" t="s">
        <v>676</v>
      </c>
      <c r="G79" s="17" t="s">
        <v>668</v>
      </c>
      <c r="H79">
        <f>VLOOKUP(D79, '[1]0.Ref'!$AZ$1:$BG$9, MATCH(F79, '[1]0.Ref'!$AZ$1:$BG$1, 0), FALSE)</f>
        <v>31</v>
      </c>
      <c r="I79">
        <v>225</v>
      </c>
      <c r="J79">
        <f t="shared" ref="J79" si="2">J70+J71+J72</f>
        <v>1</v>
      </c>
      <c r="K79" s="14">
        <f t="shared" ref="K79:K142" si="3">J79/I79*100</f>
        <v>0.44444444444444442</v>
      </c>
    </row>
    <row r="80" spans="1:11" x14ac:dyDescent="0.2">
      <c r="A80" s="19" t="s">
        <v>522</v>
      </c>
      <c r="B80" s="19" t="s">
        <v>523</v>
      </c>
      <c r="C80" s="19" t="s">
        <v>524</v>
      </c>
      <c r="D80" s="17" t="s">
        <v>690</v>
      </c>
      <c r="E80" s="17" t="s">
        <v>668</v>
      </c>
      <c r="F80" s="17" t="s">
        <v>676</v>
      </c>
      <c r="G80" s="17" t="s">
        <v>668</v>
      </c>
      <c r="H80">
        <f>VLOOKUP(D80, '[1]0.Ref'!$AZ$1:$BG$9, MATCH(F80, '[1]0.Ref'!$AZ$1:$BG$1, 0), FALSE)</f>
        <v>45</v>
      </c>
      <c r="I80">
        <v>202</v>
      </c>
      <c r="J80">
        <f t="shared" ref="J80" si="4">J72+J73</f>
        <v>0</v>
      </c>
      <c r="K80" s="14">
        <f t="shared" si="3"/>
        <v>0</v>
      </c>
    </row>
    <row r="81" spans="1:11" x14ac:dyDescent="0.2">
      <c r="A81" s="19" t="s">
        <v>522</v>
      </c>
      <c r="B81" s="19" t="s">
        <v>523</v>
      </c>
      <c r="C81" s="19" t="s">
        <v>524</v>
      </c>
      <c r="D81" s="17" t="s">
        <v>691</v>
      </c>
      <c r="E81" s="17" t="s">
        <v>668</v>
      </c>
      <c r="F81" s="17" t="s">
        <v>676</v>
      </c>
      <c r="G81" s="17" t="s">
        <v>668</v>
      </c>
      <c r="H81">
        <f>VLOOKUP(D81, '[1]0.Ref'!$AZ$1:$BG$9, MATCH(F81, '[1]0.Ref'!$AZ$1:$BG$1, 0), FALSE)</f>
        <v>52</v>
      </c>
      <c r="I81">
        <v>342</v>
      </c>
      <c r="J81">
        <f t="shared" ref="J81" si="5">J70+J71+J72+J73</f>
        <v>1</v>
      </c>
      <c r="K81" s="14">
        <f t="shared" si="3"/>
        <v>0.29239766081871343</v>
      </c>
    </row>
    <row r="82" spans="1:11" x14ac:dyDescent="0.2">
      <c r="A82" s="19" t="s">
        <v>522</v>
      </c>
      <c r="B82" s="19" t="s">
        <v>523</v>
      </c>
      <c r="C82" s="19" t="s">
        <v>524</v>
      </c>
      <c r="D82" s="17" t="s">
        <v>667</v>
      </c>
      <c r="E82" s="17" t="s">
        <v>668</v>
      </c>
      <c r="F82" s="17" t="s">
        <v>673</v>
      </c>
      <c r="G82" s="17" t="s">
        <v>668</v>
      </c>
      <c r="H82">
        <f>VLOOKUP(D82, '[1]0.Ref'!$AZ$1:$BG$9, MATCH(F82, '[1]0.Ref'!$AZ$1:$BG$1, 0), FALSE)</f>
        <v>20</v>
      </c>
      <c r="I82">
        <v>648</v>
      </c>
      <c r="J82">
        <f t="shared" ref="J82" si="6">J74+J75</f>
        <v>4</v>
      </c>
      <c r="K82" s="14">
        <f t="shared" si="3"/>
        <v>0.61728395061728392</v>
      </c>
    </row>
    <row r="83" spans="1:11" x14ac:dyDescent="0.2">
      <c r="A83" s="19" t="s">
        <v>522</v>
      </c>
      <c r="B83" s="19" t="s">
        <v>523</v>
      </c>
      <c r="C83" s="19" t="s">
        <v>524</v>
      </c>
      <c r="D83" s="17" t="s">
        <v>684</v>
      </c>
      <c r="E83" s="17" t="s">
        <v>668</v>
      </c>
      <c r="F83" s="17" t="s">
        <v>673</v>
      </c>
      <c r="G83" s="17" t="s">
        <v>668</v>
      </c>
      <c r="H83">
        <f>VLOOKUP(D83, '[1]0.Ref'!$AZ$1:$BG$9, MATCH(F83, '[1]0.Ref'!$AZ$1:$BG$1, 0), FALSE)</f>
        <v>34</v>
      </c>
      <c r="I83">
        <v>781</v>
      </c>
      <c r="J83">
        <f t="shared" ref="J83" si="7">J74+J75+J76</f>
        <v>4</v>
      </c>
      <c r="K83" s="14">
        <f t="shared" si="3"/>
        <v>0.51216389244558258</v>
      </c>
    </row>
    <row r="84" spans="1:11" x14ac:dyDescent="0.2">
      <c r="A84" s="19" t="s">
        <v>522</v>
      </c>
      <c r="B84" s="19" t="s">
        <v>523</v>
      </c>
      <c r="C84" s="19" t="s">
        <v>524</v>
      </c>
      <c r="D84" s="17" t="s">
        <v>690</v>
      </c>
      <c r="E84" s="17" t="s">
        <v>668</v>
      </c>
      <c r="F84" s="17" t="s">
        <v>673</v>
      </c>
      <c r="G84" s="17" t="s">
        <v>668</v>
      </c>
      <c r="H84">
        <f>VLOOKUP(D84, '[1]0.Ref'!$AZ$1:$BG$9, MATCH(F84, '[1]0.Ref'!$AZ$1:$BG$1, 0), FALSE)</f>
        <v>48</v>
      </c>
      <c r="I84">
        <v>256</v>
      </c>
      <c r="J84">
        <f t="shared" ref="J84" si="8">J76+J77</f>
        <v>1</v>
      </c>
      <c r="K84" s="14">
        <f t="shared" si="3"/>
        <v>0.390625</v>
      </c>
    </row>
    <row r="85" spans="1:11" x14ac:dyDescent="0.2">
      <c r="A85" s="19" t="s">
        <v>522</v>
      </c>
      <c r="B85" s="19" t="s">
        <v>523</v>
      </c>
      <c r="C85" s="19" t="s">
        <v>524</v>
      </c>
      <c r="D85" s="17" t="s">
        <v>691</v>
      </c>
      <c r="E85" s="17" t="s">
        <v>668</v>
      </c>
      <c r="F85" s="17" t="s">
        <v>673</v>
      </c>
      <c r="G85" s="17" t="s">
        <v>668</v>
      </c>
      <c r="H85">
        <f>VLOOKUP(D85, '[1]0.Ref'!$AZ$1:$BG$9, MATCH(F85, '[1]0.Ref'!$AZ$1:$BG$1, 0), FALSE)</f>
        <v>55</v>
      </c>
      <c r="I85">
        <v>904</v>
      </c>
      <c r="J85">
        <f t="shared" ref="J85" si="9">J74+J75+J76+J77</f>
        <v>5</v>
      </c>
      <c r="K85" s="14">
        <f t="shared" si="3"/>
        <v>0.55309734513274333</v>
      </c>
    </row>
    <row r="86" spans="1:11" x14ac:dyDescent="0.2">
      <c r="A86" s="19" t="s">
        <v>522</v>
      </c>
      <c r="B86" s="19" t="s">
        <v>523</v>
      </c>
      <c r="C86" s="19" t="s">
        <v>524</v>
      </c>
      <c r="D86" s="17" t="s">
        <v>679</v>
      </c>
      <c r="E86" s="17" t="s">
        <v>668</v>
      </c>
      <c r="F86" s="17" t="s">
        <v>634</v>
      </c>
      <c r="G86" s="17" t="s">
        <v>668</v>
      </c>
      <c r="H86">
        <f>VLOOKUP(D86, '[1]0.Ref'!$AZ$1:$BG$9, MATCH(F86, '[1]0.Ref'!$AZ$1:$BG$1, 0), FALSE)</f>
        <v>7</v>
      </c>
      <c r="I86">
        <v>577</v>
      </c>
      <c r="J86">
        <f t="shared" ref="J86:J89" si="10">J74+J70</f>
        <v>4</v>
      </c>
      <c r="K86" s="14">
        <f t="shared" si="3"/>
        <v>0.6932409012131715</v>
      </c>
    </row>
    <row r="87" spans="1:11" x14ac:dyDescent="0.2">
      <c r="A87" s="19" t="s">
        <v>522</v>
      </c>
      <c r="B87" s="19" t="s">
        <v>523</v>
      </c>
      <c r="C87" s="19" t="s">
        <v>524</v>
      </c>
      <c r="D87" s="17" t="s">
        <v>686</v>
      </c>
      <c r="E87" s="17" t="s">
        <v>668</v>
      </c>
      <c r="F87" s="17" t="s">
        <v>634</v>
      </c>
      <c r="G87" s="17" t="s">
        <v>668</v>
      </c>
      <c r="H87">
        <f>VLOOKUP(D87, '[1]0.Ref'!$AZ$1:$BG$9, MATCH(F87, '[1]0.Ref'!$AZ$1:$BG$1, 0), FALSE)</f>
        <v>14</v>
      </c>
      <c r="I87">
        <v>211</v>
      </c>
      <c r="J87">
        <f t="shared" si="10"/>
        <v>1</v>
      </c>
      <c r="K87" s="14">
        <f t="shared" si="3"/>
        <v>0.47393364928909953</v>
      </c>
    </row>
    <row r="88" spans="1:11" x14ac:dyDescent="0.2">
      <c r="A88" s="19" t="s">
        <v>522</v>
      </c>
      <c r="B88" s="19" t="s">
        <v>523</v>
      </c>
      <c r="C88" s="19" t="s">
        <v>524</v>
      </c>
      <c r="D88" s="17" t="s">
        <v>687</v>
      </c>
      <c r="E88" s="17" t="s">
        <v>668</v>
      </c>
      <c r="F88" s="17" t="s">
        <v>634</v>
      </c>
      <c r="G88" s="17" t="s">
        <v>668</v>
      </c>
      <c r="H88">
        <f>VLOOKUP(D88, '[1]0.Ref'!$AZ$1:$BG$9, MATCH(F88, '[1]0.Ref'!$AZ$1:$BG$1, 0), FALSE)</f>
        <v>28</v>
      </c>
      <c r="I88">
        <v>218</v>
      </c>
      <c r="J88">
        <f t="shared" si="10"/>
        <v>0</v>
      </c>
      <c r="K88" s="14">
        <f t="shared" si="3"/>
        <v>0</v>
      </c>
    </row>
    <row r="89" spans="1:11" x14ac:dyDescent="0.2">
      <c r="A89" s="19" t="s">
        <v>522</v>
      </c>
      <c r="B89" s="19" t="s">
        <v>523</v>
      </c>
      <c r="C89" s="19" t="s">
        <v>524</v>
      </c>
      <c r="D89" s="17" t="s">
        <v>688</v>
      </c>
      <c r="E89" s="17" t="s">
        <v>668</v>
      </c>
      <c r="F89" s="17" t="s">
        <v>634</v>
      </c>
      <c r="G89" s="17" t="s">
        <v>668</v>
      </c>
      <c r="H89">
        <f>VLOOKUP(D89, '[1]0.Ref'!$AZ$1:$BG$9, MATCH(F89, '[1]0.Ref'!$AZ$1:$BG$1, 0), FALSE)</f>
        <v>42</v>
      </c>
      <c r="I89">
        <v>240</v>
      </c>
      <c r="J89">
        <f t="shared" si="10"/>
        <v>1</v>
      </c>
      <c r="K89" s="14">
        <f t="shared" si="3"/>
        <v>0.41666666666666669</v>
      </c>
    </row>
    <row r="90" spans="1:11" x14ac:dyDescent="0.2">
      <c r="A90" s="19" t="s">
        <v>522</v>
      </c>
      <c r="B90" s="19" t="s">
        <v>523</v>
      </c>
      <c r="C90" s="19" t="s">
        <v>524</v>
      </c>
      <c r="D90" s="17" t="s">
        <v>667</v>
      </c>
      <c r="E90" s="17" t="s">
        <v>668</v>
      </c>
      <c r="F90" s="17" t="s">
        <v>634</v>
      </c>
      <c r="G90" s="17" t="s">
        <v>668</v>
      </c>
      <c r="H90">
        <f>VLOOKUP(D90, '[1]0.Ref'!$AZ$1:$BG$9, MATCH(F90, '[1]0.Ref'!$AZ$1:$BG$1, 0), FALSE)</f>
        <v>21</v>
      </c>
      <c r="I90">
        <v>788</v>
      </c>
      <c r="J90">
        <f t="shared" ref="J90:J93" si="11">J78+J82</f>
        <v>5</v>
      </c>
      <c r="K90" s="14">
        <f t="shared" si="3"/>
        <v>0.63451776649746194</v>
      </c>
    </row>
    <row r="91" spans="1:11" x14ac:dyDescent="0.2">
      <c r="A91" s="19" t="s">
        <v>522</v>
      </c>
      <c r="B91" s="19" t="s">
        <v>523</v>
      </c>
      <c r="C91" s="19" t="s">
        <v>524</v>
      </c>
      <c r="D91" s="17" t="s">
        <v>684</v>
      </c>
      <c r="E91" s="17" t="s">
        <v>668</v>
      </c>
      <c r="F91" s="17" t="s">
        <v>634</v>
      </c>
      <c r="G91" s="17" t="s">
        <v>668</v>
      </c>
      <c r="H91">
        <f>VLOOKUP(D91, '[1]0.Ref'!$AZ$1:$BG$9, MATCH(F91, '[1]0.Ref'!$AZ$1:$BG$1, 0), FALSE)</f>
        <v>35</v>
      </c>
      <c r="I91">
        <v>1006</v>
      </c>
      <c r="J91">
        <f t="shared" si="11"/>
        <v>5</v>
      </c>
      <c r="K91" s="14">
        <f t="shared" si="3"/>
        <v>0.49701789264413521</v>
      </c>
    </row>
    <row r="92" spans="1:11" x14ac:dyDescent="0.2">
      <c r="A92" s="19" t="s">
        <v>522</v>
      </c>
      <c r="B92" s="19" t="s">
        <v>523</v>
      </c>
      <c r="C92" s="19" t="s">
        <v>524</v>
      </c>
      <c r="D92" s="17" t="s">
        <v>690</v>
      </c>
      <c r="E92" s="17" t="s">
        <v>668</v>
      </c>
      <c r="F92" s="17" t="s">
        <v>634</v>
      </c>
      <c r="G92" s="17" t="s">
        <v>668</v>
      </c>
      <c r="H92">
        <f>VLOOKUP(D92, '[1]0.Ref'!$AZ$1:$BG$9, MATCH(F92, '[1]0.Ref'!$AZ$1:$BG$1, 0), FALSE)</f>
        <v>49</v>
      </c>
      <c r="I92">
        <v>458</v>
      </c>
      <c r="J92">
        <f t="shared" si="11"/>
        <v>1</v>
      </c>
      <c r="K92" s="14">
        <f t="shared" si="3"/>
        <v>0.21834061135371177</v>
      </c>
    </row>
    <row r="93" spans="1:11" x14ac:dyDescent="0.2">
      <c r="A93" s="19" t="s">
        <v>522</v>
      </c>
      <c r="B93" s="19" t="s">
        <v>523</v>
      </c>
      <c r="C93" s="19" t="s">
        <v>524</v>
      </c>
      <c r="D93" s="17" t="s">
        <v>691</v>
      </c>
      <c r="E93" s="17" t="s">
        <v>668</v>
      </c>
      <c r="F93" s="17" t="s">
        <v>634</v>
      </c>
      <c r="G93" s="17" t="s">
        <v>668</v>
      </c>
      <c r="H93">
        <f>VLOOKUP(D93, '[1]0.Ref'!$AZ$1:$BG$9, MATCH(F93, '[1]0.Ref'!$AZ$1:$BG$1, 0), FALSE)</f>
        <v>56</v>
      </c>
      <c r="I93">
        <v>1246</v>
      </c>
      <c r="J93">
        <f t="shared" si="11"/>
        <v>6</v>
      </c>
      <c r="K93" s="14">
        <f t="shared" si="3"/>
        <v>0.4815409309791332</v>
      </c>
    </row>
    <row r="94" spans="1:11" x14ac:dyDescent="0.2">
      <c r="A94" t="s">
        <v>540</v>
      </c>
      <c r="B94" t="s">
        <v>541</v>
      </c>
      <c r="C94" t="s">
        <v>524</v>
      </c>
      <c r="D94" s="17" t="s">
        <v>679</v>
      </c>
      <c r="E94" s="19" t="s">
        <v>668</v>
      </c>
      <c r="F94" t="s">
        <v>685</v>
      </c>
      <c r="G94" s="19" t="s">
        <v>668</v>
      </c>
      <c r="H94" s="17">
        <f>VLOOKUP(D94, '[1]0.Ref'!$AZ$1:$BG$9, MATCH(F94, '[1]0.Ref'!$AZ$1:$BG$1, 0), FALSE)</f>
        <v>1</v>
      </c>
      <c r="I94">
        <v>0</v>
      </c>
      <c r="J94">
        <v>0</v>
      </c>
      <c r="K94" s="14" t="s">
        <v>76</v>
      </c>
    </row>
    <row r="95" spans="1:11" x14ac:dyDescent="0.2">
      <c r="A95" t="s">
        <v>540</v>
      </c>
      <c r="B95" t="s">
        <v>541</v>
      </c>
      <c r="C95" t="s">
        <v>524</v>
      </c>
      <c r="D95" s="17" t="s">
        <v>686</v>
      </c>
      <c r="E95" s="19" t="s">
        <v>668</v>
      </c>
      <c r="F95" t="s">
        <v>685</v>
      </c>
      <c r="G95" s="19" t="s">
        <v>668</v>
      </c>
      <c r="H95" s="17">
        <f>VLOOKUP(D95, '[1]0.Ref'!$AZ$1:$BG$9, MATCH(F95, '[1]0.Ref'!$AZ$1:$BG$1, 0), FALSE)</f>
        <v>8</v>
      </c>
      <c r="I95">
        <v>1</v>
      </c>
      <c r="J95">
        <v>0</v>
      </c>
      <c r="K95" s="14">
        <f t="shared" si="3"/>
        <v>0</v>
      </c>
    </row>
    <row r="96" spans="1:11" x14ac:dyDescent="0.2">
      <c r="A96" t="s">
        <v>540</v>
      </c>
      <c r="B96" t="s">
        <v>541</v>
      </c>
      <c r="C96" t="s">
        <v>524</v>
      </c>
      <c r="D96" s="17" t="s">
        <v>687</v>
      </c>
      <c r="E96" s="19" t="s">
        <v>668</v>
      </c>
      <c r="F96" t="s">
        <v>685</v>
      </c>
      <c r="G96" s="19" t="s">
        <v>668</v>
      </c>
      <c r="H96" s="17">
        <f>VLOOKUP(D96, '[1]0.Ref'!$AZ$1:$BG$9, MATCH(F96, '[1]0.Ref'!$AZ$1:$BG$1, 0), FALSE)</f>
        <v>22</v>
      </c>
      <c r="I96">
        <v>0</v>
      </c>
      <c r="J96">
        <v>0</v>
      </c>
      <c r="K96" s="14" t="s">
        <v>76</v>
      </c>
    </row>
    <row r="97" spans="1:11" x14ac:dyDescent="0.2">
      <c r="A97" t="s">
        <v>540</v>
      </c>
      <c r="B97" t="s">
        <v>541</v>
      </c>
      <c r="C97" t="s">
        <v>524</v>
      </c>
      <c r="D97" s="17" t="s">
        <v>679</v>
      </c>
      <c r="E97" s="19" t="s">
        <v>668</v>
      </c>
      <c r="F97" t="s">
        <v>689</v>
      </c>
      <c r="G97" s="19" t="s">
        <v>668</v>
      </c>
      <c r="H97" s="17">
        <f>VLOOKUP(D97, '[1]0.Ref'!$AZ$1:$BG$9, MATCH(F97, '[1]0.Ref'!$AZ$1:$BG$1, 0), FALSE)</f>
        <v>2</v>
      </c>
      <c r="I97">
        <v>4</v>
      </c>
      <c r="J97">
        <v>0</v>
      </c>
      <c r="K97" s="14">
        <f t="shared" si="3"/>
        <v>0</v>
      </c>
    </row>
    <row r="98" spans="1:11" x14ac:dyDescent="0.2">
      <c r="A98" t="s">
        <v>540</v>
      </c>
      <c r="B98" t="s">
        <v>541</v>
      </c>
      <c r="C98" t="s">
        <v>524</v>
      </c>
      <c r="D98" s="17" t="s">
        <v>686</v>
      </c>
      <c r="E98" s="19" t="s">
        <v>668</v>
      </c>
      <c r="F98" t="s">
        <v>689</v>
      </c>
      <c r="G98" s="19" t="s">
        <v>668</v>
      </c>
      <c r="H98" s="17">
        <f>VLOOKUP(D98, '[1]0.Ref'!$AZ$1:$BG$9, MATCH(F98, '[1]0.Ref'!$AZ$1:$BG$1, 0), FALSE)</f>
        <v>9</v>
      </c>
      <c r="I98">
        <v>0</v>
      </c>
      <c r="J98">
        <v>0</v>
      </c>
      <c r="K98" s="14" t="s">
        <v>76</v>
      </c>
    </row>
    <row r="99" spans="1:11" x14ac:dyDescent="0.2">
      <c r="A99" t="s">
        <v>540</v>
      </c>
      <c r="B99" t="s">
        <v>541</v>
      </c>
      <c r="C99" t="s">
        <v>524</v>
      </c>
      <c r="D99" s="17" t="s">
        <v>687</v>
      </c>
      <c r="E99" s="19" t="s">
        <v>668</v>
      </c>
      <c r="F99" t="s">
        <v>689</v>
      </c>
      <c r="G99" s="19" t="s">
        <v>668</v>
      </c>
      <c r="H99" s="17">
        <f>VLOOKUP(D99, '[1]0.Ref'!$AZ$1:$BG$9, MATCH(F99, '[1]0.Ref'!$AZ$1:$BG$1, 0), FALSE)</f>
        <v>23</v>
      </c>
      <c r="I99">
        <v>0</v>
      </c>
      <c r="J99">
        <v>0</v>
      </c>
      <c r="K99" s="14" t="s">
        <v>76</v>
      </c>
    </row>
    <row r="100" spans="1:11" x14ac:dyDescent="0.2">
      <c r="A100" t="s">
        <v>540</v>
      </c>
      <c r="B100" t="s">
        <v>541</v>
      </c>
      <c r="C100" t="s">
        <v>524</v>
      </c>
      <c r="D100" s="17" t="s">
        <v>679</v>
      </c>
      <c r="E100" s="19" t="s">
        <v>668</v>
      </c>
      <c r="F100" t="s">
        <v>669</v>
      </c>
      <c r="G100" s="19" t="s">
        <v>668</v>
      </c>
      <c r="H100" s="17">
        <f>VLOOKUP(D100, '[1]0.Ref'!$AZ$1:$BG$9, MATCH(F100, '[1]0.Ref'!$AZ$1:$BG$1, 0), FALSE)</f>
        <v>4</v>
      </c>
      <c r="I100">
        <v>0</v>
      </c>
      <c r="J100">
        <v>0</v>
      </c>
      <c r="K100" s="14" t="s">
        <v>76</v>
      </c>
    </row>
    <row r="101" spans="1:11" x14ac:dyDescent="0.2">
      <c r="A101" t="s">
        <v>540</v>
      </c>
      <c r="B101" t="s">
        <v>541</v>
      </c>
      <c r="C101" t="s">
        <v>524</v>
      </c>
      <c r="D101" s="17" t="s">
        <v>686</v>
      </c>
      <c r="E101" s="19" t="s">
        <v>668</v>
      </c>
      <c r="F101" t="s">
        <v>669</v>
      </c>
      <c r="G101" s="19" t="s">
        <v>668</v>
      </c>
      <c r="H101" s="17">
        <f>VLOOKUP(D101, '[1]0.Ref'!$AZ$1:$BG$9, MATCH(F101, '[1]0.Ref'!$AZ$1:$BG$1, 0), FALSE)</f>
        <v>11</v>
      </c>
      <c r="I101">
        <v>0</v>
      </c>
      <c r="J101">
        <v>0</v>
      </c>
      <c r="K101" s="14" t="s">
        <v>76</v>
      </c>
    </row>
    <row r="102" spans="1:11" x14ac:dyDescent="0.2">
      <c r="A102" t="s">
        <v>540</v>
      </c>
      <c r="B102" t="s">
        <v>541</v>
      </c>
      <c r="C102" t="s">
        <v>524</v>
      </c>
      <c r="D102" s="17" t="s">
        <v>687</v>
      </c>
      <c r="E102" s="19" t="s">
        <v>668</v>
      </c>
      <c r="F102" t="s">
        <v>669</v>
      </c>
      <c r="G102" s="19" t="s">
        <v>668</v>
      </c>
      <c r="H102" s="17">
        <f>VLOOKUP(D102, '[1]0.Ref'!$AZ$1:$BG$9, MATCH(F102, '[1]0.Ref'!$AZ$1:$BG$1, 0), FALSE)</f>
        <v>25</v>
      </c>
      <c r="I102">
        <v>1</v>
      </c>
      <c r="J102">
        <v>0</v>
      </c>
      <c r="K102" s="14">
        <f t="shared" si="3"/>
        <v>0</v>
      </c>
    </row>
    <row r="103" spans="1:11" x14ac:dyDescent="0.2">
      <c r="A103" t="s">
        <v>540</v>
      </c>
      <c r="B103" t="s">
        <v>541</v>
      </c>
      <c r="C103" t="s">
        <v>524</v>
      </c>
      <c r="D103" s="17" t="s">
        <v>679</v>
      </c>
      <c r="E103" s="19" t="s">
        <v>668</v>
      </c>
      <c r="F103" t="s">
        <v>671</v>
      </c>
      <c r="G103" s="19" t="s">
        <v>668</v>
      </c>
      <c r="H103" s="17">
        <f>VLOOKUP(D103, '[1]0.Ref'!$AZ$1:$BG$9, MATCH(F103, '[1]0.Ref'!$AZ$1:$BG$1, 0), FALSE)</f>
        <v>5</v>
      </c>
      <c r="I103">
        <v>4</v>
      </c>
      <c r="J103">
        <v>0</v>
      </c>
      <c r="K103" s="14">
        <f t="shared" si="3"/>
        <v>0</v>
      </c>
    </row>
    <row r="104" spans="1:11" x14ac:dyDescent="0.2">
      <c r="A104" t="s">
        <v>540</v>
      </c>
      <c r="B104" t="s">
        <v>541</v>
      </c>
      <c r="C104" t="s">
        <v>524</v>
      </c>
      <c r="D104" s="17" t="s">
        <v>686</v>
      </c>
      <c r="E104" s="19" t="s">
        <v>668</v>
      </c>
      <c r="F104" t="s">
        <v>671</v>
      </c>
      <c r="G104" s="19" t="s">
        <v>668</v>
      </c>
      <c r="H104" s="17">
        <f>VLOOKUP(D104, '[1]0.Ref'!$AZ$1:$BG$9, MATCH(F104, '[1]0.Ref'!$AZ$1:$BG$1, 0), FALSE)</f>
        <v>12</v>
      </c>
      <c r="I104">
        <v>2</v>
      </c>
      <c r="J104">
        <v>0</v>
      </c>
      <c r="K104" s="14">
        <f t="shared" si="3"/>
        <v>0</v>
      </c>
    </row>
    <row r="105" spans="1:11" x14ac:dyDescent="0.2">
      <c r="A105" t="s">
        <v>540</v>
      </c>
      <c r="B105" t="s">
        <v>541</v>
      </c>
      <c r="C105" t="s">
        <v>524</v>
      </c>
      <c r="D105" s="17" t="s">
        <v>687</v>
      </c>
      <c r="E105" s="19" t="s">
        <v>668</v>
      </c>
      <c r="F105" t="s">
        <v>671</v>
      </c>
      <c r="G105" s="19" t="s">
        <v>668</v>
      </c>
      <c r="H105" s="17">
        <f>VLOOKUP(D105, '[1]0.Ref'!$AZ$1:$BG$9, MATCH(F105, '[1]0.Ref'!$AZ$1:$BG$1, 0), FALSE)</f>
        <v>26</v>
      </c>
      <c r="I105">
        <v>0</v>
      </c>
      <c r="J105">
        <v>0</v>
      </c>
      <c r="K105" s="14" t="s">
        <v>76</v>
      </c>
    </row>
    <row r="106" spans="1:11" x14ac:dyDescent="0.2">
      <c r="A106" t="s">
        <v>540</v>
      </c>
      <c r="B106" t="s">
        <v>541</v>
      </c>
      <c r="C106" t="s">
        <v>524</v>
      </c>
      <c r="D106" s="17" t="s">
        <v>679</v>
      </c>
      <c r="E106" s="19" t="s">
        <v>668</v>
      </c>
      <c r="F106" t="s">
        <v>676</v>
      </c>
      <c r="G106" s="19" t="s">
        <v>668</v>
      </c>
      <c r="H106" s="17">
        <f>VLOOKUP(D106, '[1]0.Ref'!$AZ$1:$BG$9, MATCH(F106, '[1]0.Ref'!$AZ$1:$BG$1, 0), FALSE)</f>
        <v>3</v>
      </c>
      <c r="I106">
        <f>I94+I97</f>
        <v>4</v>
      </c>
      <c r="J106">
        <v>0</v>
      </c>
      <c r="K106" s="14">
        <f t="shared" si="3"/>
        <v>0</v>
      </c>
    </row>
    <row r="107" spans="1:11" x14ac:dyDescent="0.2">
      <c r="A107" t="s">
        <v>540</v>
      </c>
      <c r="B107" t="s">
        <v>541</v>
      </c>
      <c r="C107" t="s">
        <v>524</v>
      </c>
      <c r="D107" s="17" t="s">
        <v>686</v>
      </c>
      <c r="E107" s="19" t="s">
        <v>668</v>
      </c>
      <c r="F107" t="s">
        <v>676</v>
      </c>
      <c r="G107" s="19" t="s">
        <v>668</v>
      </c>
      <c r="H107" s="17">
        <f>VLOOKUP(D107, '[1]0.Ref'!$AZ$1:$BG$9, MATCH(F107, '[1]0.Ref'!$AZ$1:$BG$1, 0), FALSE)</f>
        <v>10</v>
      </c>
      <c r="I107">
        <f>I95+I98</f>
        <v>1</v>
      </c>
      <c r="J107">
        <v>0</v>
      </c>
      <c r="K107" s="14">
        <f t="shared" si="3"/>
        <v>0</v>
      </c>
    </row>
    <row r="108" spans="1:11" x14ac:dyDescent="0.2">
      <c r="A108" t="s">
        <v>540</v>
      </c>
      <c r="B108" t="s">
        <v>541</v>
      </c>
      <c r="C108" t="s">
        <v>524</v>
      </c>
      <c r="D108" s="17" t="s">
        <v>687</v>
      </c>
      <c r="E108" s="19" t="s">
        <v>668</v>
      </c>
      <c r="F108" t="s">
        <v>676</v>
      </c>
      <c r="G108" s="19" t="s">
        <v>668</v>
      </c>
      <c r="H108" s="17">
        <f>VLOOKUP(D108, '[1]0.Ref'!$AZ$1:$BG$9, MATCH(F108, '[1]0.Ref'!$AZ$1:$BG$1, 0), FALSE)</f>
        <v>24</v>
      </c>
      <c r="I108">
        <f>I96+I99</f>
        <v>0</v>
      </c>
      <c r="J108">
        <v>0</v>
      </c>
      <c r="K108" s="14" t="s">
        <v>76</v>
      </c>
    </row>
    <row r="109" spans="1:11" x14ac:dyDescent="0.2">
      <c r="A109" t="s">
        <v>540</v>
      </c>
      <c r="B109" t="s">
        <v>541</v>
      </c>
      <c r="C109" t="s">
        <v>524</v>
      </c>
      <c r="D109" s="17" t="s">
        <v>679</v>
      </c>
      <c r="E109" s="19" t="s">
        <v>668</v>
      </c>
      <c r="F109" t="s">
        <v>673</v>
      </c>
      <c r="G109" s="19" t="s">
        <v>668</v>
      </c>
      <c r="H109" s="17">
        <f>VLOOKUP(D109, '[1]0.Ref'!$AZ$1:$BG$9, MATCH(F109, '[1]0.Ref'!$AZ$1:$BG$1, 0), FALSE)</f>
        <v>6</v>
      </c>
      <c r="I109">
        <f>I100+I103</f>
        <v>4</v>
      </c>
      <c r="J109">
        <v>0</v>
      </c>
      <c r="K109" s="14">
        <f t="shared" si="3"/>
        <v>0</v>
      </c>
    </row>
    <row r="110" spans="1:11" x14ac:dyDescent="0.2">
      <c r="A110" t="s">
        <v>540</v>
      </c>
      <c r="B110" t="s">
        <v>541</v>
      </c>
      <c r="C110" t="s">
        <v>524</v>
      </c>
      <c r="D110" s="17" t="s">
        <v>686</v>
      </c>
      <c r="E110" s="19" t="s">
        <v>668</v>
      </c>
      <c r="F110" t="s">
        <v>673</v>
      </c>
      <c r="G110" s="19" t="s">
        <v>668</v>
      </c>
      <c r="H110" s="17">
        <f>VLOOKUP(D110, '[1]0.Ref'!$AZ$1:$BG$9, MATCH(F110, '[1]0.Ref'!$AZ$1:$BG$1, 0), FALSE)</f>
        <v>13</v>
      </c>
      <c r="I110">
        <f>I101+I104</f>
        <v>2</v>
      </c>
      <c r="J110">
        <v>0</v>
      </c>
      <c r="K110" s="14">
        <f t="shared" si="3"/>
        <v>0</v>
      </c>
    </row>
    <row r="111" spans="1:11" x14ac:dyDescent="0.2">
      <c r="A111" t="s">
        <v>540</v>
      </c>
      <c r="B111" t="s">
        <v>541</v>
      </c>
      <c r="C111" t="s">
        <v>524</v>
      </c>
      <c r="D111" s="17" t="s">
        <v>687</v>
      </c>
      <c r="E111" s="19" t="s">
        <v>668</v>
      </c>
      <c r="F111" t="s">
        <v>673</v>
      </c>
      <c r="G111" s="19" t="s">
        <v>668</v>
      </c>
      <c r="H111" s="17">
        <f>VLOOKUP(D111, '[1]0.Ref'!$AZ$1:$BG$9, MATCH(F111, '[1]0.Ref'!$AZ$1:$BG$1, 0), FALSE)</f>
        <v>27</v>
      </c>
      <c r="I111">
        <f>I102+I105</f>
        <v>1</v>
      </c>
      <c r="J111">
        <v>0</v>
      </c>
      <c r="K111" s="14">
        <f t="shared" si="3"/>
        <v>0</v>
      </c>
    </row>
    <row r="112" spans="1:11" x14ac:dyDescent="0.2">
      <c r="A112" t="s">
        <v>540</v>
      </c>
      <c r="B112" t="s">
        <v>541</v>
      </c>
      <c r="C112" t="s">
        <v>524</v>
      </c>
      <c r="D112" s="17" t="s">
        <v>679</v>
      </c>
      <c r="E112" s="19" t="s">
        <v>668</v>
      </c>
      <c r="F112" t="s">
        <v>634</v>
      </c>
      <c r="G112" s="19" t="s">
        <v>668</v>
      </c>
      <c r="H112" s="17">
        <f>VLOOKUP(D112, '[1]0.Ref'!$AZ$1:$BG$9, MATCH(F112, '[1]0.Ref'!$AZ$1:$BG$1, 0), FALSE)</f>
        <v>7</v>
      </c>
      <c r="I112">
        <f>I106+I109</f>
        <v>8</v>
      </c>
      <c r="J112">
        <v>0</v>
      </c>
      <c r="K112" s="14">
        <f t="shared" si="3"/>
        <v>0</v>
      </c>
    </row>
    <row r="113" spans="1:11" x14ac:dyDescent="0.2">
      <c r="A113" t="s">
        <v>540</v>
      </c>
      <c r="B113" t="s">
        <v>541</v>
      </c>
      <c r="C113" t="s">
        <v>524</v>
      </c>
      <c r="D113" s="17" t="s">
        <v>686</v>
      </c>
      <c r="E113" s="19" t="s">
        <v>668</v>
      </c>
      <c r="F113" t="s">
        <v>634</v>
      </c>
      <c r="G113" s="19" t="s">
        <v>668</v>
      </c>
      <c r="H113" s="17">
        <f>VLOOKUP(D113, '[1]0.Ref'!$AZ$1:$BG$9, MATCH(F113, '[1]0.Ref'!$AZ$1:$BG$1, 0), FALSE)</f>
        <v>14</v>
      </c>
      <c r="I113">
        <f>I107+I110</f>
        <v>3</v>
      </c>
      <c r="J113">
        <v>0</v>
      </c>
      <c r="K113" s="14">
        <f t="shared" si="3"/>
        <v>0</v>
      </c>
    </row>
    <row r="114" spans="1:11" x14ac:dyDescent="0.2">
      <c r="A114" t="s">
        <v>540</v>
      </c>
      <c r="B114" t="s">
        <v>541</v>
      </c>
      <c r="C114" t="s">
        <v>524</v>
      </c>
      <c r="D114" s="17" t="s">
        <v>687</v>
      </c>
      <c r="E114" s="19" t="s">
        <v>668</v>
      </c>
      <c r="F114" t="s">
        <v>634</v>
      </c>
      <c r="G114" s="19" t="s">
        <v>668</v>
      </c>
      <c r="H114" s="17">
        <f>VLOOKUP(D114, '[1]0.Ref'!$AZ$1:$BG$9, MATCH(F114, '[1]0.Ref'!$AZ$1:$BG$1, 0), FALSE)</f>
        <v>28</v>
      </c>
      <c r="I114">
        <f>I108+I111</f>
        <v>1</v>
      </c>
      <c r="J114">
        <v>0</v>
      </c>
      <c r="K114" s="14">
        <f t="shared" si="3"/>
        <v>0</v>
      </c>
    </row>
    <row r="115" spans="1:11" x14ac:dyDescent="0.2">
      <c r="A115" t="s">
        <v>540</v>
      </c>
      <c r="B115" t="s">
        <v>541</v>
      </c>
      <c r="C115" t="s">
        <v>524</v>
      </c>
      <c r="D115" s="17" t="s">
        <v>667</v>
      </c>
      <c r="E115" s="19" t="s">
        <v>668</v>
      </c>
      <c r="F115" t="s">
        <v>685</v>
      </c>
      <c r="G115" s="19" t="s">
        <v>668</v>
      </c>
      <c r="H115" s="17">
        <f>VLOOKUP(D115, '[1]0.Ref'!$AZ$1:$BG$9, MATCH(F115, '[1]0.Ref'!$AZ$1:$BG$1, 0), FALSE)</f>
        <v>15</v>
      </c>
      <c r="I115">
        <f>I94+I95</f>
        <v>1</v>
      </c>
      <c r="J115">
        <v>0</v>
      </c>
      <c r="K115" s="14">
        <f t="shared" si="3"/>
        <v>0</v>
      </c>
    </row>
    <row r="116" spans="1:11" x14ac:dyDescent="0.2">
      <c r="A116" t="s">
        <v>540</v>
      </c>
      <c r="B116" t="s">
        <v>541</v>
      </c>
      <c r="C116" t="s">
        <v>524</v>
      </c>
      <c r="D116" s="17" t="s">
        <v>684</v>
      </c>
      <c r="E116" s="19" t="s">
        <v>668</v>
      </c>
      <c r="F116" t="s">
        <v>685</v>
      </c>
      <c r="G116" s="19" t="s">
        <v>668</v>
      </c>
      <c r="H116" s="17">
        <f>VLOOKUP(D116, '[1]0.Ref'!$AZ$1:$BG$9, MATCH(F116, '[1]0.Ref'!$AZ$1:$BG$1, 0), FALSE)</f>
        <v>29</v>
      </c>
      <c r="I116">
        <f>I94+I95+I96</f>
        <v>1</v>
      </c>
      <c r="J116">
        <v>0</v>
      </c>
      <c r="K116" s="14">
        <f t="shared" si="3"/>
        <v>0</v>
      </c>
    </row>
    <row r="117" spans="1:11" x14ac:dyDescent="0.2">
      <c r="A117" t="s">
        <v>540</v>
      </c>
      <c r="B117" t="s">
        <v>541</v>
      </c>
      <c r="C117" t="s">
        <v>524</v>
      </c>
      <c r="D117" s="17" t="s">
        <v>667</v>
      </c>
      <c r="E117" s="19" t="s">
        <v>668</v>
      </c>
      <c r="F117" t="s">
        <v>689</v>
      </c>
      <c r="G117" s="19" t="s">
        <v>668</v>
      </c>
      <c r="H117" s="17">
        <f>VLOOKUP(D117, '[1]0.Ref'!$AZ$1:$BG$9, MATCH(F117, '[1]0.Ref'!$AZ$1:$BG$1, 0), FALSE)</f>
        <v>16</v>
      </c>
      <c r="I117">
        <f>I98+I97</f>
        <v>4</v>
      </c>
      <c r="J117">
        <v>0</v>
      </c>
      <c r="K117" s="14">
        <f t="shared" si="3"/>
        <v>0</v>
      </c>
    </row>
    <row r="118" spans="1:11" x14ac:dyDescent="0.2">
      <c r="A118" t="s">
        <v>540</v>
      </c>
      <c r="B118" t="s">
        <v>541</v>
      </c>
      <c r="C118" t="s">
        <v>524</v>
      </c>
      <c r="D118" s="17" t="s">
        <v>684</v>
      </c>
      <c r="E118" s="19" t="s">
        <v>668</v>
      </c>
      <c r="F118" t="s">
        <v>689</v>
      </c>
      <c r="G118" s="19" t="s">
        <v>668</v>
      </c>
      <c r="H118" s="17">
        <f>VLOOKUP(D118, '[1]0.Ref'!$AZ$1:$BG$9, MATCH(F118, '[1]0.Ref'!$AZ$1:$BG$1, 0), FALSE)</f>
        <v>30</v>
      </c>
      <c r="I118">
        <f>I99+I97+I98</f>
        <v>4</v>
      </c>
      <c r="J118">
        <v>0</v>
      </c>
      <c r="K118" s="14">
        <f t="shared" si="3"/>
        <v>0</v>
      </c>
    </row>
    <row r="119" spans="1:11" x14ac:dyDescent="0.2">
      <c r="A119" t="s">
        <v>540</v>
      </c>
      <c r="B119" t="s">
        <v>541</v>
      </c>
      <c r="C119" t="s">
        <v>524</v>
      </c>
      <c r="D119" s="17" t="s">
        <v>667</v>
      </c>
      <c r="E119" s="19" t="s">
        <v>668</v>
      </c>
      <c r="F119" t="s">
        <v>669</v>
      </c>
      <c r="G119" s="19" t="s">
        <v>668</v>
      </c>
      <c r="H119" s="17">
        <f>VLOOKUP(D119, '[1]0.Ref'!$AZ$1:$BG$9, MATCH(F119, '[1]0.Ref'!$AZ$1:$BG$1, 0), FALSE)</f>
        <v>18</v>
      </c>
      <c r="I119">
        <f>I101+I100</f>
        <v>0</v>
      </c>
      <c r="J119">
        <v>0</v>
      </c>
      <c r="K119" s="14" t="s">
        <v>76</v>
      </c>
    </row>
    <row r="120" spans="1:11" x14ac:dyDescent="0.2">
      <c r="A120" t="s">
        <v>540</v>
      </c>
      <c r="B120" t="s">
        <v>541</v>
      </c>
      <c r="C120" t="s">
        <v>524</v>
      </c>
      <c r="D120" s="17" t="s">
        <v>684</v>
      </c>
      <c r="E120" s="19" t="s">
        <v>668</v>
      </c>
      <c r="F120" t="s">
        <v>669</v>
      </c>
      <c r="G120" s="19" t="s">
        <v>668</v>
      </c>
      <c r="H120" s="17">
        <f>VLOOKUP(D120, '[1]0.Ref'!$AZ$1:$BG$9, MATCH(F120, '[1]0.Ref'!$AZ$1:$BG$1, 0), FALSE)</f>
        <v>32</v>
      </c>
      <c r="I120">
        <f>I102+I101+I100</f>
        <v>1</v>
      </c>
      <c r="J120">
        <v>0</v>
      </c>
      <c r="K120" s="14">
        <f t="shared" si="3"/>
        <v>0</v>
      </c>
    </row>
    <row r="121" spans="1:11" x14ac:dyDescent="0.2">
      <c r="A121" t="s">
        <v>540</v>
      </c>
      <c r="B121" t="s">
        <v>541</v>
      </c>
      <c r="C121" t="s">
        <v>524</v>
      </c>
      <c r="D121" s="17" t="s">
        <v>667</v>
      </c>
      <c r="E121" s="19" t="s">
        <v>668</v>
      </c>
      <c r="F121" t="s">
        <v>671</v>
      </c>
      <c r="G121" s="19" t="s">
        <v>668</v>
      </c>
      <c r="H121" s="17">
        <f>VLOOKUP(D121, '[1]0.Ref'!$AZ$1:$BG$9, MATCH(F121, '[1]0.Ref'!$AZ$1:$BG$1, 0), FALSE)</f>
        <v>19</v>
      </c>
      <c r="I121">
        <f>I103+I104</f>
        <v>6</v>
      </c>
      <c r="J121">
        <v>0</v>
      </c>
      <c r="K121" s="14">
        <f t="shared" si="3"/>
        <v>0</v>
      </c>
    </row>
    <row r="122" spans="1:11" x14ac:dyDescent="0.2">
      <c r="A122" t="s">
        <v>540</v>
      </c>
      <c r="B122" t="s">
        <v>541</v>
      </c>
      <c r="C122" t="s">
        <v>524</v>
      </c>
      <c r="D122" s="17" t="s">
        <v>684</v>
      </c>
      <c r="E122" s="19" t="s">
        <v>668</v>
      </c>
      <c r="F122" t="s">
        <v>671</v>
      </c>
      <c r="G122" s="19" t="s">
        <v>668</v>
      </c>
      <c r="H122" s="17">
        <f>VLOOKUP(D122, '[1]0.Ref'!$AZ$1:$BG$9, MATCH(F122, '[1]0.Ref'!$AZ$1:$BG$1, 0), FALSE)</f>
        <v>33</v>
      </c>
      <c r="I122">
        <f>I105+I104+I103</f>
        <v>6</v>
      </c>
      <c r="J122">
        <v>0</v>
      </c>
      <c r="K122" s="14">
        <f t="shared" si="3"/>
        <v>0</v>
      </c>
    </row>
    <row r="123" spans="1:11" x14ac:dyDescent="0.2">
      <c r="A123" t="s">
        <v>540</v>
      </c>
      <c r="B123" t="s">
        <v>541</v>
      </c>
      <c r="C123" t="s">
        <v>524</v>
      </c>
      <c r="D123" s="17" t="s">
        <v>667</v>
      </c>
      <c r="E123" s="19" t="s">
        <v>668</v>
      </c>
      <c r="F123" t="s">
        <v>676</v>
      </c>
      <c r="G123" s="19" t="s">
        <v>668</v>
      </c>
      <c r="H123" s="17">
        <f>VLOOKUP(D123, '[1]0.Ref'!$AZ$1:$BG$9, MATCH(F123, '[1]0.Ref'!$AZ$1:$BG$1, 0), FALSE)</f>
        <v>17</v>
      </c>
      <c r="I123">
        <f>I106+I107</f>
        <v>5</v>
      </c>
      <c r="J123">
        <v>0</v>
      </c>
      <c r="K123" s="14">
        <f t="shared" si="3"/>
        <v>0</v>
      </c>
    </row>
    <row r="124" spans="1:11" x14ac:dyDescent="0.2">
      <c r="A124" t="s">
        <v>540</v>
      </c>
      <c r="B124" t="s">
        <v>541</v>
      </c>
      <c r="C124" t="s">
        <v>524</v>
      </c>
      <c r="D124" s="17" t="s">
        <v>684</v>
      </c>
      <c r="E124" s="19" t="s">
        <v>668</v>
      </c>
      <c r="F124" t="s">
        <v>676</v>
      </c>
      <c r="G124" s="19" t="s">
        <v>668</v>
      </c>
      <c r="H124" s="17">
        <f>VLOOKUP(D124, '[1]0.Ref'!$AZ$1:$BG$9, MATCH(F124, '[1]0.Ref'!$AZ$1:$BG$1, 0), FALSE)</f>
        <v>31</v>
      </c>
      <c r="I124">
        <f>I106+I107+I108</f>
        <v>5</v>
      </c>
      <c r="J124">
        <v>0</v>
      </c>
      <c r="K124" s="14">
        <f t="shared" si="3"/>
        <v>0</v>
      </c>
    </row>
    <row r="125" spans="1:11" x14ac:dyDescent="0.2">
      <c r="A125" t="s">
        <v>540</v>
      </c>
      <c r="B125" t="s">
        <v>541</v>
      </c>
      <c r="C125" t="s">
        <v>524</v>
      </c>
      <c r="D125" s="17" t="s">
        <v>667</v>
      </c>
      <c r="E125" s="19" t="s">
        <v>668</v>
      </c>
      <c r="F125" t="s">
        <v>673</v>
      </c>
      <c r="G125" s="19" t="s">
        <v>668</v>
      </c>
      <c r="H125" s="17">
        <f>VLOOKUP(D125, '[1]0.Ref'!$AZ$1:$BG$9, MATCH(F125, '[1]0.Ref'!$AZ$1:$BG$1, 0), FALSE)</f>
        <v>20</v>
      </c>
      <c r="I125">
        <f>I109+I110</f>
        <v>6</v>
      </c>
      <c r="J125">
        <v>0</v>
      </c>
      <c r="K125" s="14">
        <f t="shared" si="3"/>
        <v>0</v>
      </c>
    </row>
    <row r="126" spans="1:11" x14ac:dyDescent="0.2">
      <c r="A126" t="s">
        <v>540</v>
      </c>
      <c r="B126" t="s">
        <v>541</v>
      </c>
      <c r="C126" t="s">
        <v>524</v>
      </c>
      <c r="D126" s="17" t="s">
        <v>684</v>
      </c>
      <c r="E126" s="19" t="s">
        <v>668</v>
      </c>
      <c r="F126" t="s">
        <v>673</v>
      </c>
      <c r="G126" s="19" t="s">
        <v>668</v>
      </c>
      <c r="H126" s="17">
        <f>VLOOKUP(D126, '[1]0.Ref'!$AZ$1:$BG$9, MATCH(F126, '[1]0.Ref'!$AZ$1:$BG$1, 0), FALSE)</f>
        <v>34</v>
      </c>
      <c r="I126">
        <f>I109+I110+I111</f>
        <v>7</v>
      </c>
      <c r="J126">
        <v>0</v>
      </c>
      <c r="K126" s="14">
        <f t="shared" si="3"/>
        <v>0</v>
      </c>
    </row>
    <row r="127" spans="1:11" x14ac:dyDescent="0.2">
      <c r="A127" t="s">
        <v>540</v>
      </c>
      <c r="B127" t="s">
        <v>541</v>
      </c>
      <c r="C127" t="s">
        <v>524</v>
      </c>
      <c r="D127" s="17" t="s">
        <v>667</v>
      </c>
      <c r="E127" s="19" t="s">
        <v>668</v>
      </c>
      <c r="F127" t="s">
        <v>634</v>
      </c>
      <c r="G127" s="19" t="s">
        <v>668</v>
      </c>
      <c r="H127" s="17">
        <f>VLOOKUP(D127, '[1]0.Ref'!$AZ$1:$BG$9, MATCH(F127, '[1]0.Ref'!$AZ$1:$BG$1, 0), FALSE)</f>
        <v>21</v>
      </c>
      <c r="I127">
        <f>I112+I113</f>
        <v>11</v>
      </c>
      <c r="J127">
        <v>0</v>
      </c>
      <c r="K127" s="14">
        <f t="shared" si="3"/>
        <v>0</v>
      </c>
    </row>
    <row r="128" spans="1:11" x14ac:dyDescent="0.2">
      <c r="A128" t="s">
        <v>540</v>
      </c>
      <c r="B128" t="s">
        <v>541</v>
      </c>
      <c r="C128" t="s">
        <v>524</v>
      </c>
      <c r="D128" s="17" t="s">
        <v>684</v>
      </c>
      <c r="E128" s="19" t="s">
        <v>668</v>
      </c>
      <c r="F128" t="s">
        <v>634</v>
      </c>
      <c r="G128" s="19" t="s">
        <v>668</v>
      </c>
      <c r="H128" s="17">
        <f>VLOOKUP(D128, '[1]0.Ref'!$AZ$1:$BG$9, MATCH(F128, '[1]0.Ref'!$AZ$1:$BG$1, 0), FALSE)</f>
        <v>35</v>
      </c>
      <c r="I128">
        <f>I112+I113+I114</f>
        <v>12</v>
      </c>
      <c r="J128">
        <v>0</v>
      </c>
      <c r="K128" s="14">
        <f t="shared" si="3"/>
        <v>0</v>
      </c>
    </row>
    <row r="129" spans="1:11" x14ac:dyDescent="0.2">
      <c r="A129" t="s">
        <v>547</v>
      </c>
      <c r="B129" t="s">
        <v>329</v>
      </c>
      <c r="C129" t="s">
        <v>524</v>
      </c>
      <c r="D129" s="17" t="s">
        <v>667</v>
      </c>
      <c r="E129" s="19" t="s">
        <v>668</v>
      </c>
      <c r="F129" t="s">
        <v>673</v>
      </c>
      <c r="G129" s="19" t="s">
        <v>671</v>
      </c>
      <c r="H129" s="17">
        <f>VLOOKUP(D129, '[1]0.Ref'!$AZ$1:$BG$9, MATCH(F129, '[1]0.Ref'!$AZ$1:$BG$1, 0), FALSE)</f>
        <v>20</v>
      </c>
      <c r="I129">
        <v>24</v>
      </c>
      <c r="J129">
        <v>0</v>
      </c>
      <c r="K129" s="14">
        <f t="shared" si="3"/>
        <v>0</v>
      </c>
    </row>
    <row r="130" spans="1:11" x14ac:dyDescent="0.2">
      <c r="A130" t="s">
        <v>563</v>
      </c>
      <c r="B130" t="s">
        <v>564</v>
      </c>
      <c r="C130" t="s">
        <v>524</v>
      </c>
      <c r="D130" s="17" t="s">
        <v>679</v>
      </c>
      <c r="E130" s="19" t="s">
        <v>668</v>
      </c>
      <c r="F130" t="s">
        <v>685</v>
      </c>
      <c r="G130" s="19" t="s">
        <v>668</v>
      </c>
      <c r="H130" s="17">
        <f>VLOOKUP(D130, '[1]0.Ref'!$AZ$1:$BG$9, MATCH(F130, '[1]0.Ref'!$AZ$1:$BG$1, 0), FALSE)</f>
        <v>1</v>
      </c>
      <c r="I130">
        <v>4</v>
      </c>
      <c r="J130">
        <v>0</v>
      </c>
      <c r="K130" s="14">
        <f t="shared" si="3"/>
        <v>0</v>
      </c>
    </row>
    <row r="131" spans="1:11" x14ac:dyDescent="0.2">
      <c r="A131" t="s">
        <v>563</v>
      </c>
      <c r="B131" t="s">
        <v>564</v>
      </c>
      <c r="C131" t="s">
        <v>524</v>
      </c>
      <c r="D131" s="17" t="s">
        <v>686</v>
      </c>
      <c r="E131" s="19" t="s">
        <v>668</v>
      </c>
      <c r="F131" t="s">
        <v>685</v>
      </c>
      <c r="G131" s="19" t="s">
        <v>668</v>
      </c>
      <c r="H131" s="17">
        <f>VLOOKUP(D131, '[1]0.Ref'!$AZ$1:$BG$9, MATCH(F131, '[1]0.Ref'!$AZ$1:$BG$1, 0), FALSE)</f>
        <v>8</v>
      </c>
      <c r="I131">
        <v>15</v>
      </c>
      <c r="J131">
        <v>0</v>
      </c>
      <c r="K131" s="14">
        <f t="shared" si="3"/>
        <v>0</v>
      </c>
    </row>
    <row r="132" spans="1:11" x14ac:dyDescent="0.2">
      <c r="A132" t="s">
        <v>563</v>
      </c>
      <c r="B132" t="s">
        <v>564</v>
      </c>
      <c r="C132" t="s">
        <v>524</v>
      </c>
      <c r="D132" s="17" t="s">
        <v>687</v>
      </c>
      <c r="E132" s="19" t="s">
        <v>668</v>
      </c>
      <c r="F132" t="s">
        <v>685</v>
      </c>
      <c r="G132" s="19" t="s">
        <v>668</v>
      </c>
      <c r="H132" s="17">
        <f>VLOOKUP(D132, '[1]0.Ref'!$AZ$1:$BG$9, MATCH(F132, '[1]0.Ref'!$AZ$1:$BG$1, 0), FALSE)</f>
        <v>22</v>
      </c>
      <c r="I132">
        <v>4</v>
      </c>
      <c r="J132">
        <v>0</v>
      </c>
      <c r="K132" s="14">
        <f t="shared" si="3"/>
        <v>0</v>
      </c>
    </row>
    <row r="133" spans="1:11" x14ac:dyDescent="0.2">
      <c r="A133" t="s">
        <v>563</v>
      </c>
      <c r="B133" t="s">
        <v>564</v>
      </c>
      <c r="C133" t="s">
        <v>524</v>
      </c>
      <c r="D133" s="17" t="s">
        <v>679</v>
      </c>
      <c r="E133" s="19" t="s">
        <v>668</v>
      </c>
      <c r="F133" t="s">
        <v>689</v>
      </c>
      <c r="G133" s="19" t="s">
        <v>668</v>
      </c>
      <c r="H133" s="17">
        <f>VLOOKUP(D133, '[1]0.Ref'!$AZ$1:$BG$9, MATCH(F133, '[1]0.Ref'!$AZ$1:$BG$1, 0), FALSE)</f>
        <v>2</v>
      </c>
      <c r="I133">
        <v>11</v>
      </c>
      <c r="J133">
        <v>0</v>
      </c>
      <c r="K133" s="14">
        <f t="shared" si="3"/>
        <v>0</v>
      </c>
    </row>
    <row r="134" spans="1:11" x14ac:dyDescent="0.2">
      <c r="A134" t="s">
        <v>563</v>
      </c>
      <c r="B134" t="s">
        <v>564</v>
      </c>
      <c r="C134" t="s">
        <v>524</v>
      </c>
      <c r="D134" s="17" t="s">
        <v>686</v>
      </c>
      <c r="E134" s="19" t="s">
        <v>668</v>
      </c>
      <c r="F134" t="s">
        <v>689</v>
      </c>
      <c r="G134" s="19" t="s">
        <v>668</v>
      </c>
      <c r="H134" s="17">
        <f>VLOOKUP(D134, '[1]0.Ref'!$AZ$1:$BG$9, MATCH(F134, '[1]0.Ref'!$AZ$1:$BG$1, 0), FALSE)</f>
        <v>9</v>
      </c>
      <c r="I134">
        <v>15</v>
      </c>
      <c r="J134">
        <v>0</v>
      </c>
      <c r="K134" s="14">
        <f t="shared" si="3"/>
        <v>0</v>
      </c>
    </row>
    <row r="135" spans="1:11" x14ac:dyDescent="0.2">
      <c r="A135" t="s">
        <v>563</v>
      </c>
      <c r="B135" t="s">
        <v>564</v>
      </c>
      <c r="C135" t="s">
        <v>524</v>
      </c>
      <c r="D135" s="17" t="s">
        <v>687</v>
      </c>
      <c r="E135" s="19" t="s">
        <v>668</v>
      </c>
      <c r="F135" t="s">
        <v>689</v>
      </c>
      <c r="G135" s="19" t="s">
        <v>668</v>
      </c>
      <c r="H135" s="17">
        <f>VLOOKUP(D135, '[1]0.Ref'!$AZ$1:$BG$9, MATCH(F135, '[1]0.Ref'!$AZ$1:$BG$1, 0), FALSE)</f>
        <v>23</v>
      </c>
      <c r="I135">
        <v>3</v>
      </c>
      <c r="J135">
        <v>0</v>
      </c>
      <c r="K135" s="14">
        <f t="shared" si="3"/>
        <v>0</v>
      </c>
    </row>
    <row r="136" spans="1:11" x14ac:dyDescent="0.2">
      <c r="A136" t="s">
        <v>563</v>
      </c>
      <c r="B136" t="s">
        <v>564</v>
      </c>
      <c r="C136" t="s">
        <v>524</v>
      </c>
      <c r="D136" s="17" t="s">
        <v>667</v>
      </c>
      <c r="E136" s="19" t="s">
        <v>668</v>
      </c>
      <c r="F136" t="s">
        <v>685</v>
      </c>
      <c r="G136" s="19" t="s">
        <v>668</v>
      </c>
      <c r="H136" s="17">
        <f>VLOOKUP(D136, '[1]0.Ref'!$AZ$1:$BG$9, MATCH(F136, '[1]0.Ref'!$AZ$1:$BG$1, 0), FALSE)</f>
        <v>15</v>
      </c>
      <c r="I136">
        <v>19</v>
      </c>
      <c r="J136">
        <v>0</v>
      </c>
      <c r="K136" s="14">
        <f t="shared" si="3"/>
        <v>0</v>
      </c>
    </row>
    <row r="137" spans="1:11" x14ac:dyDescent="0.2">
      <c r="A137" t="s">
        <v>563</v>
      </c>
      <c r="B137" t="s">
        <v>564</v>
      </c>
      <c r="C137" t="s">
        <v>524</v>
      </c>
      <c r="D137" s="17" t="s">
        <v>684</v>
      </c>
      <c r="E137" s="19" t="s">
        <v>668</v>
      </c>
      <c r="F137" t="s">
        <v>685</v>
      </c>
      <c r="G137" s="19" t="s">
        <v>668</v>
      </c>
      <c r="H137" s="17">
        <f>VLOOKUP(D137, '[1]0.Ref'!$AZ$1:$BG$9, MATCH(F137, '[1]0.Ref'!$AZ$1:$BG$1, 0), FALSE)</f>
        <v>29</v>
      </c>
      <c r="I137">
        <v>23</v>
      </c>
      <c r="J137">
        <v>0</v>
      </c>
      <c r="K137" s="14">
        <f t="shared" si="3"/>
        <v>0</v>
      </c>
    </row>
    <row r="138" spans="1:11" x14ac:dyDescent="0.2">
      <c r="A138" t="s">
        <v>563</v>
      </c>
      <c r="B138" t="s">
        <v>564</v>
      </c>
      <c r="C138" t="s">
        <v>524</v>
      </c>
      <c r="D138" s="17" t="s">
        <v>667</v>
      </c>
      <c r="E138" s="19" t="s">
        <v>668</v>
      </c>
      <c r="F138" t="s">
        <v>689</v>
      </c>
      <c r="G138" s="19" t="s">
        <v>668</v>
      </c>
      <c r="H138" s="17">
        <f>VLOOKUP(D138, '[1]0.Ref'!$AZ$1:$BG$9, MATCH(F138, '[1]0.Ref'!$AZ$1:$BG$1, 0), FALSE)</f>
        <v>16</v>
      </c>
      <c r="I138">
        <v>26</v>
      </c>
      <c r="J138">
        <v>0</v>
      </c>
      <c r="K138" s="14">
        <f t="shared" si="3"/>
        <v>0</v>
      </c>
    </row>
    <row r="139" spans="1:11" x14ac:dyDescent="0.2">
      <c r="A139" t="s">
        <v>563</v>
      </c>
      <c r="B139" t="s">
        <v>564</v>
      </c>
      <c r="C139" t="s">
        <v>524</v>
      </c>
      <c r="D139" s="17" t="s">
        <v>684</v>
      </c>
      <c r="E139" s="19" t="s">
        <v>668</v>
      </c>
      <c r="F139" t="s">
        <v>689</v>
      </c>
      <c r="G139" s="19" t="s">
        <v>668</v>
      </c>
      <c r="H139" s="17">
        <f>VLOOKUP(D139, '[1]0.Ref'!$AZ$1:$BG$9, MATCH(F139, '[1]0.Ref'!$AZ$1:$BG$1, 0), FALSE)</f>
        <v>30</v>
      </c>
      <c r="I139">
        <v>29</v>
      </c>
      <c r="J139">
        <v>0</v>
      </c>
      <c r="K139" s="14">
        <f t="shared" si="3"/>
        <v>0</v>
      </c>
    </row>
    <row r="140" spans="1:11" x14ac:dyDescent="0.2">
      <c r="A140" t="s">
        <v>563</v>
      </c>
      <c r="B140" t="s">
        <v>564</v>
      </c>
      <c r="C140" t="s">
        <v>524</v>
      </c>
      <c r="D140" s="17" t="s">
        <v>679</v>
      </c>
      <c r="E140" s="19" t="s">
        <v>668</v>
      </c>
      <c r="F140" t="s">
        <v>676</v>
      </c>
      <c r="G140" s="19" t="s">
        <v>668</v>
      </c>
      <c r="H140" s="17">
        <f>VLOOKUP(D140, '[1]0.Ref'!$AZ$1:$BG$9, MATCH(F140, '[1]0.Ref'!$AZ$1:$BG$1, 0), FALSE)</f>
        <v>3</v>
      </c>
      <c r="I140">
        <v>15</v>
      </c>
      <c r="J140">
        <v>0</v>
      </c>
      <c r="K140" s="14">
        <f t="shared" si="3"/>
        <v>0</v>
      </c>
    </row>
    <row r="141" spans="1:11" x14ac:dyDescent="0.2">
      <c r="A141" t="s">
        <v>563</v>
      </c>
      <c r="B141" t="s">
        <v>564</v>
      </c>
      <c r="C141" t="s">
        <v>524</v>
      </c>
      <c r="D141" s="17" t="s">
        <v>686</v>
      </c>
      <c r="E141" s="19" t="s">
        <v>668</v>
      </c>
      <c r="F141" t="s">
        <v>676</v>
      </c>
      <c r="G141" s="19" t="s">
        <v>668</v>
      </c>
      <c r="H141" s="17">
        <f>VLOOKUP(D141, '[1]0.Ref'!$AZ$1:$BG$9, MATCH(F141, '[1]0.Ref'!$AZ$1:$BG$1, 0), FALSE)</f>
        <v>10</v>
      </c>
      <c r="I141">
        <v>30</v>
      </c>
      <c r="J141">
        <v>0</v>
      </c>
      <c r="K141" s="14">
        <f t="shared" si="3"/>
        <v>0</v>
      </c>
    </row>
    <row r="142" spans="1:11" x14ac:dyDescent="0.2">
      <c r="A142" t="s">
        <v>563</v>
      </c>
      <c r="B142" t="s">
        <v>564</v>
      </c>
      <c r="C142" t="s">
        <v>524</v>
      </c>
      <c r="D142" s="17" t="s">
        <v>687</v>
      </c>
      <c r="E142" s="19" t="s">
        <v>668</v>
      </c>
      <c r="F142" t="s">
        <v>676</v>
      </c>
      <c r="G142" s="19" t="s">
        <v>668</v>
      </c>
      <c r="H142" s="17">
        <f>VLOOKUP(D142, '[1]0.Ref'!$AZ$1:$BG$9, MATCH(F142, '[1]0.Ref'!$AZ$1:$BG$1, 0), FALSE)</f>
        <v>24</v>
      </c>
      <c r="I142">
        <v>7</v>
      </c>
      <c r="J142">
        <v>0</v>
      </c>
      <c r="K142" s="14">
        <f t="shared" si="3"/>
        <v>0</v>
      </c>
    </row>
    <row r="143" spans="1:11" x14ac:dyDescent="0.2">
      <c r="A143" t="s">
        <v>563</v>
      </c>
      <c r="B143" t="s">
        <v>564</v>
      </c>
      <c r="C143" t="s">
        <v>524</v>
      </c>
      <c r="D143" s="17" t="s">
        <v>667</v>
      </c>
      <c r="E143" s="19" t="s">
        <v>668</v>
      </c>
      <c r="F143" t="s">
        <v>676</v>
      </c>
      <c r="G143" s="19" t="s">
        <v>668</v>
      </c>
      <c r="H143" s="17">
        <f>VLOOKUP(D143, '[1]0.Ref'!$AZ$1:$BG$9, MATCH(F143, '[1]0.Ref'!$AZ$1:$BG$1, 0), FALSE)</f>
        <v>17</v>
      </c>
      <c r="I143">
        <v>45</v>
      </c>
      <c r="J143">
        <v>0</v>
      </c>
      <c r="K143" s="14">
        <f t="shared" ref="K143:K206" si="12">J143/I143*100</f>
        <v>0</v>
      </c>
    </row>
    <row r="144" spans="1:11" x14ac:dyDescent="0.2">
      <c r="A144" t="s">
        <v>563</v>
      </c>
      <c r="B144" t="s">
        <v>564</v>
      </c>
      <c r="C144" t="s">
        <v>524</v>
      </c>
      <c r="D144" s="17" t="s">
        <v>684</v>
      </c>
      <c r="E144" s="19" t="s">
        <v>668</v>
      </c>
      <c r="F144" t="s">
        <v>676</v>
      </c>
      <c r="G144" s="19" t="s">
        <v>668</v>
      </c>
      <c r="H144" s="17">
        <f>VLOOKUP(D144, '[1]0.Ref'!$AZ$1:$BG$9, MATCH(F144, '[1]0.Ref'!$AZ$1:$BG$1, 0), FALSE)</f>
        <v>31</v>
      </c>
      <c r="I144">
        <v>52</v>
      </c>
      <c r="J144">
        <v>0</v>
      </c>
      <c r="K144" s="14">
        <f t="shared" si="12"/>
        <v>0</v>
      </c>
    </row>
    <row r="145" spans="1:11" x14ac:dyDescent="0.2">
      <c r="A145" t="s">
        <v>572</v>
      </c>
      <c r="B145" t="s">
        <v>573</v>
      </c>
      <c r="C145" t="s">
        <v>524</v>
      </c>
      <c r="D145" s="17" t="s">
        <v>679</v>
      </c>
      <c r="E145" s="19" t="s">
        <v>668</v>
      </c>
      <c r="F145" t="s">
        <v>685</v>
      </c>
      <c r="G145" s="19" t="s">
        <v>668</v>
      </c>
      <c r="H145" s="17">
        <f>VLOOKUP(D145, '[1]0.Ref'!$AZ$1:$BG$9, MATCH(F145, '[1]0.Ref'!$AZ$1:$BG$1, 0), FALSE)</f>
        <v>1</v>
      </c>
      <c r="I145">
        <v>4</v>
      </c>
      <c r="J145">
        <v>0</v>
      </c>
      <c r="K145" s="14">
        <f t="shared" si="12"/>
        <v>0</v>
      </c>
    </row>
    <row r="146" spans="1:11" x14ac:dyDescent="0.2">
      <c r="A146" t="s">
        <v>572</v>
      </c>
      <c r="B146" t="s">
        <v>573</v>
      </c>
      <c r="C146" t="s">
        <v>524</v>
      </c>
      <c r="D146" s="17" t="s">
        <v>686</v>
      </c>
      <c r="E146" s="19" t="s">
        <v>668</v>
      </c>
      <c r="F146" t="s">
        <v>685</v>
      </c>
      <c r="G146" s="19" t="s">
        <v>668</v>
      </c>
      <c r="H146" s="17">
        <f>VLOOKUP(D146, '[1]0.Ref'!$AZ$1:$BG$9, MATCH(F146, '[1]0.Ref'!$AZ$1:$BG$1, 0), FALSE)</f>
        <v>8</v>
      </c>
      <c r="I146">
        <v>0</v>
      </c>
      <c r="J146">
        <v>0</v>
      </c>
      <c r="K146" s="14" t="s">
        <v>76</v>
      </c>
    </row>
    <row r="147" spans="1:11" x14ac:dyDescent="0.2">
      <c r="A147" t="s">
        <v>572</v>
      </c>
      <c r="B147" t="s">
        <v>573</v>
      </c>
      <c r="C147" t="s">
        <v>524</v>
      </c>
      <c r="D147" s="17" t="s">
        <v>687</v>
      </c>
      <c r="E147" s="19" t="s">
        <v>668</v>
      </c>
      <c r="F147" t="s">
        <v>685</v>
      </c>
      <c r="G147" s="19" t="s">
        <v>668</v>
      </c>
      <c r="H147" s="17">
        <f>VLOOKUP(D147, '[1]0.Ref'!$AZ$1:$BG$9, MATCH(F147, '[1]0.Ref'!$AZ$1:$BG$1, 0), FALSE)</f>
        <v>22</v>
      </c>
      <c r="I147">
        <v>0</v>
      </c>
      <c r="J147">
        <v>0</v>
      </c>
      <c r="K147" s="14" t="s">
        <v>76</v>
      </c>
    </row>
    <row r="148" spans="1:11" x14ac:dyDescent="0.2">
      <c r="A148" t="s">
        <v>572</v>
      </c>
      <c r="B148" t="s">
        <v>573</v>
      </c>
      <c r="C148" t="s">
        <v>524</v>
      </c>
      <c r="D148" s="17" t="s">
        <v>679</v>
      </c>
      <c r="E148" s="19" t="s">
        <v>668</v>
      </c>
      <c r="F148" t="s">
        <v>689</v>
      </c>
      <c r="G148" s="19" t="s">
        <v>668</v>
      </c>
      <c r="H148" s="17">
        <f>VLOOKUP(D148, '[1]0.Ref'!$AZ$1:$BG$9, MATCH(F148, '[1]0.Ref'!$AZ$1:$BG$1, 0), FALSE)</f>
        <v>2</v>
      </c>
      <c r="I148">
        <v>10</v>
      </c>
      <c r="J148">
        <v>0</v>
      </c>
      <c r="K148" s="14">
        <f t="shared" si="12"/>
        <v>0</v>
      </c>
    </row>
    <row r="149" spans="1:11" x14ac:dyDescent="0.2">
      <c r="A149" t="s">
        <v>572</v>
      </c>
      <c r="B149" t="s">
        <v>573</v>
      </c>
      <c r="C149" t="s">
        <v>524</v>
      </c>
      <c r="D149" s="17" t="s">
        <v>686</v>
      </c>
      <c r="E149" s="19" t="s">
        <v>668</v>
      </c>
      <c r="F149" t="s">
        <v>689</v>
      </c>
      <c r="G149" s="19" t="s">
        <v>668</v>
      </c>
      <c r="H149" s="17">
        <f>VLOOKUP(D149, '[1]0.Ref'!$AZ$1:$BG$9, MATCH(F149, '[1]0.Ref'!$AZ$1:$BG$1, 0), FALSE)</f>
        <v>9</v>
      </c>
      <c r="I149">
        <v>1</v>
      </c>
      <c r="J149">
        <v>0</v>
      </c>
      <c r="K149" s="14">
        <f t="shared" si="12"/>
        <v>0</v>
      </c>
    </row>
    <row r="150" spans="1:11" x14ac:dyDescent="0.2">
      <c r="A150" t="s">
        <v>572</v>
      </c>
      <c r="B150" t="s">
        <v>573</v>
      </c>
      <c r="C150" t="s">
        <v>524</v>
      </c>
      <c r="D150" s="17" t="s">
        <v>687</v>
      </c>
      <c r="E150" s="19" t="s">
        <v>668</v>
      </c>
      <c r="F150" t="s">
        <v>689</v>
      </c>
      <c r="G150" s="19" t="s">
        <v>668</v>
      </c>
      <c r="H150" s="17">
        <f>VLOOKUP(D150, '[1]0.Ref'!$AZ$1:$BG$9, MATCH(F150, '[1]0.Ref'!$AZ$1:$BG$1, 0), FALSE)</f>
        <v>23</v>
      </c>
      <c r="I150">
        <v>0</v>
      </c>
      <c r="J150">
        <v>0</v>
      </c>
      <c r="K150" s="14" t="s">
        <v>76</v>
      </c>
    </row>
    <row r="151" spans="1:11" x14ac:dyDescent="0.2">
      <c r="A151" t="s">
        <v>572</v>
      </c>
      <c r="B151" t="s">
        <v>573</v>
      </c>
      <c r="C151" t="s">
        <v>524</v>
      </c>
      <c r="D151" s="17" t="s">
        <v>679</v>
      </c>
      <c r="E151" s="19" t="s">
        <v>668</v>
      </c>
      <c r="F151" t="s">
        <v>669</v>
      </c>
      <c r="G151" s="19" t="s">
        <v>668</v>
      </c>
      <c r="H151" s="17">
        <f>VLOOKUP(D151, '[1]0.Ref'!$AZ$1:$BG$9, MATCH(F151, '[1]0.Ref'!$AZ$1:$BG$1, 0), FALSE)</f>
        <v>4</v>
      </c>
      <c r="I151">
        <v>14</v>
      </c>
      <c r="J151">
        <v>1</v>
      </c>
      <c r="K151" s="14">
        <f t="shared" si="12"/>
        <v>7.1428571428571423</v>
      </c>
    </row>
    <row r="152" spans="1:11" x14ac:dyDescent="0.2">
      <c r="A152" t="s">
        <v>572</v>
      </c>
      <c r="B152" t="s">
        <v>573</v>
      </c>
      <c r="C152" t="s">
        <v>524</v>
      </c>
      <c r="D152" s="17" t="s">
        <v>686</v>
      </c>
      <c r="E152" s="19" t="s">
        <v>668</v>
      </c>
      <c r="F152" t="s">
        <v>669</v>
      </c>
      <c r="G152" s="19" t="s">
        <v>668</v>
      </c>
      <c r="H152" s="17">
        <f>VLOOKUP(D152, '[1]0.Ref'!$AZ$1:$BG$9, MATCH(F152, '[1]0.Ref'!$AZ$1:$BG$1, 0), FALSE)</f>
        <v>11</v>
      </c>
      <c r="I152">
        <v>1</v>
      </c>
      <c r="J152">
        <v>0</v>
      </c>
      <c r="K152" s="14">
        <f t="shared" si="12"/>
        <v>0</v>
      </c>
    </row>
    <row r="153" spans="1:11" x14ac:dyDescent="0.2">
      <c r="A153" t="s">
        <v>572</v>
      </c>
      <c r="B153" t="s">
        <v>573</v>
      </c>
      <c r="C153" t="s">
        <v>524</v>
      </c>
      <c r="D153" s="17" t="s">
        <v>687</v>
      </c>
      <c r="E153" s="19" t="s">
        <v>668</v>
      </c>
      <c r="F153" t="s">
        <v>669</v>
      </c>
      <c r="G153" s="19" t="s">
        <v>668</v>
      </c>
      <c r="H153" s="17">
        <f>VLOOKUP(D153, '[1]0.Ref'!$AZ$1:$BG$9, MATCH(F153, '[1]0.Ref'!$AZ$1:$BG$1, 0), FALSE)</f>
        <v>25</v>
      </c>
      <c r="I153">
        <v>0</v>
      </c>
      <c r="J153">
        <v>0</v>
      </c>
      <c r="K153" s="14" t="s">
        <v>76</v>
      </c>
    </row>
    <row r="154" spans="1:11" x14ac:dyDescent="0.2">
      <c r="A154" t="s">
        <v>572</v>
      </c>
      <c r="B154" t="s">
        <v>573</v>
      </c>
      <c r="C154" t="s">
        <v>524</v>
      </c>
      <c r="D154" s="17" t="s">
        <v>679</v>
      </c>
      <c r="E154" s="19" t="s">
        <v>668</v>
      </c>
      <c r="F154" t="s">
        <v>671</v>
      </c>
      <c r="G154" s="19" t="s">
        <v>668</v>
      </c>
      <c r="H154" s="17">
        <f>VLOOKUP(D154, '[1]0.Ref'!$AZ$1:$BG$9, MATCH(F154, '[1]0.Ref'!$AZ$1:$BG$1, 0), FALSE)</f>
        <v>5</v>
      </c>
      <c r="I154">
        <v>1</v>
      </c>
      <c r="J154">
        <v>0</v>
      </c>
      <c r="K154" s="14">
        <f t="shared" si="12"/>
        <v>0</v>
      </c>
    </row>
    <row r="155" spans="1:11" x14ac:dyDescent="0.2">
      <c r="A155" t="s">
        <v>572</v>
      </c>
      <c r="B155" t="s">
        <v>573</v>
      </c>
      <c r="C155" t="s">
        <v>524</v>
      </c>
      <c r="D155" s="17" t="s">
        <v>686</v>
      </c>
      <c r="E155" s="19" t="s">
        <v>668</v>
      </c>
      <c r="F155" t="s">
        <v>671</v>
      </c>
      <c r="G155" s="19" t="s">
        <v>668</v>
      </c>
      <c r="H155" s="17">
        <f>VLOOKUP(D155, '[1]0.Ref'!$AZ$1:$BG$9, MATCH(F155, '[1]0.Ref'!$AZ$1:$BG$1, 0), FALSE)</f>
        <v>12</v>
      </c>
      <c r="I155">
        <v>0</v>
      </c>
      <c r="J155">
        <v>0</v>
      </c>
      <c r="K155" s="14" t="s">
        <v>76</v>
      </c>
    </row>
    <row r="156" spans="1:11" x14ac:dyDescent="0.2">
      <c r="A156" t="s">
        <v>572</v>
      </c>
      <c r="B156" t="s">
        <v>573</v>
      </c>
      <c r="C156" t="s">
        <v>524</v>
      </c>
      <c r="D156" s="17" t="s">
        <v>687</v>
      </c>
      <c r="E156" s="19" t="s">
        <v>668</v>
      </c>
      <c r="F156" t="s">
        <v>671</v>
      </c>
      <c r="G156" s="19" t="s">
        <v>668</v>
      </c>
      <c r="H156" s="17">
        <f>VLOOKUP(D156, '[1]0.Ref'!$AZ$1:$BG$9, MATCH(F156, '[1]0.Ref'!$AZ$1:$BG$1, 0), FALSE)</f>
        <v>26</v>
      </c>
      <c r="I156">
        <v>0</v>
      </c>
      <c r="J156">
        <v>0</v>
      </c>
      <c r="K156" s="14" t="s">
        <v>76</v>
      </c>
    </row>
    <row r="157" spans="1:11" x14ac:dyDescent="0.2">
      <c r="A157" t="s">
        <v>572</v>
      </c>
      <c r="B157" t="s">
        <v>573</v>
      </c>
      <c r="C157" t="s">
        <v>524</v>
      </c>
      <c r="D157" s="17" t="s">
        <v>679</v>
      </c>
      <c r="E157" s="19" t="s">
        <v>668</v>
      </c>
      <c r="F157" t="s">
        <v>676</v>
      </c>
      <c r="G157" s="19" t="s">
        <v>668</v>
      </c>
      <c r="H157" s="17">
        <f>VLOOKUP(D157, '[1]0.Ref'!$AZ$1:$BG$9, MATCH(F157, '[1]0.Ref'!$AZ$1:$BG$1, 0), FALSE)</f>
        <v>3</v>
      </c>
      <c r="I157">
        <f>I145+I148</f>
        <v>14</v>
      </c>
      <c r="J157">
        <f>J145+J148</f>
        <v>0</v>
      </c>
      <c r="K157" s="14">
        <f t="shared" si="12"/>
        <v>0</v>
      </c>
    </row>
    <row r="158" spans="1:11" x14ac:dyDescent="0.2">
      <c r="A158" t="s">
        <v>572</v>
      </c>
      <c r="B158" t="s">
        <v>573</v>
      </c>
      <c r="C158" t="s">
        <v>524</v>
      </c>
      <c r="D158" s="17" t="s">
        <v>686</v>
      </c>
      <c r="E158" s="19" t="s">
        <v>668</v>
      </c>
      <c r="F158" t="s">
        <v>676</v>
      </c>
      <c r="G158" s="19" t="s">
        <v>668</v>
      </c>
      <c r="H158" s="17">
        <f>VLOOKUP(D158, '[1]0.Ref'!$AZ$1:$BG$9, MATCH(F158, '[1]0.Ref'!$AZ$1:$BG$1, 0), FALSE)</f>
        <v>10</v>
      </c>
      <c r="I158">
        <f t="shared" ref="I158:J159" si="13">I146+I149</f>
        <v>1</v>
      </c>
      <c r="J158">
        <f t="shared" si="13"/>
        <v>0</v>
      </c>
      <c r="K158" s="14">
        <f t="shared" si="12"/>
        <v>0</v>
      </c>
    </row>
    <row r="159" spans="1:11" x14ac:dyDescent="0.2">
      <c r="A159" t="s">
        <v>572</v>
      </c>
      <c r="B159" t="s">
        <v>573</v>
      </c>
      <c r="C159" t="s">
        <v>524</v>
      </c>
      <c r="D159" s="17" t="s">
        <v>687</v>
      </c>
      <c r="E159" s="19" t="s">
        <v>668</v>
      </c>
      <c r="F159" t="s">
        <v>676</v>
      </c>
      <c r="G159" s="19" t="s">
        <v>668</v>
      </c>
      <c r="H159" s="17">
        <f>VLOOKUP(D159, '[1]0.Ref'!$AZ$1:$BG$9, MATCH(F159, '[1]0.Ref'!$AZ$1:$BG$1, 0), FALSE)</f>
        <v>24</v>
      </c>
      <c r="I159">
        <f t="shared" si="13"/>
        <v>0</v>
      </c>
      <c r="J159">
        <f t="shared" si="13"/>
        <v>0</v>
      </c>
      <c r="K159" s="14" t="s">
        <v>76</v>
      </c>
    </row>
    <row r="160" spans="1:11" x14ac:dyDescent="0.2">
      <c r="A160" t="s">
        <v>572</v>
      </c>
      <c r="B160" t="s">
        <v>573</v>
      </c>
      <c r="C160" t="s">
        <v>524</v>
      </c>
      <c r="D160" s="17" t="s">
        <v>679</v>
      </c>
      <c r="E160" s="19" t="s">
        <v>668</v>
      </c>
      <c r="F160" t="s">
        <v>673</v>
      </c>
      <c r="G160" s="19" t="s">
        <v>668</v>
      </c>
      <c r="H160" s="17">
        <f>VLOOKUP(D160, '[1]0.Ref'!$AZ$1:$BG$9, MATCH(F160, '[1]0.Ref'!$AZ$1:$BG$1, 0), FALSE)</f>
        <v>6</v>
      </c>
      <c r="I160">
        <f>I151+I154</f>
        <v>15</v>
      </c>
      <c r="J160">
        <f>J151+J154</f>
        <v>1</v>
      </c>
      <c r="K160" s="14">
        <f t="shared" si="12"/>
        <v>6.666666666666667</v>
      </c>
    </row>
    <row r="161" spans="1:11" x14ac:dyDescent="0.2">
      <c r="A161" t="s">
        <v>572</v>
      </c>
      <c r="B161" t="s">
        <v>573</v>
      </c>
      <c r="C161" t="s">
        <v>524</v>
      </c>
      <c r="D161" s="17" t="s">
        <v>686</v>
      </c>
      <c r="E161" s="19" t="s">
        <v>668</v>
      </c>
      <c r="F161" t="s">
        <v>673</v>
      </c>
      <c r="G161" s="19" t="s">
        <v>668</v>
      </c>
      <c r="H161" s="17">
        <f>VLOOKUP(D161, '[1]0.Ref'!$AZ$1:$BG$9, MATCH(F161, '[1]0.Ref'!$AZ$1:$BG$1, 0), FALSE)</f>
        <v>13</v>
      </c>
      <c r="I161">
        <f t="shared" ref="I161:J162" si="14">I152+I155</f>
        <v>1</v>
      </c>
      <c r="J161">
        <f t="shared" si="14"/>
        <v>0</v>
      </c>
      <c r="K161" s="14">
        <f t="shared" si="12"/>
        <v>0</v>
      </c>
    </row>
    <row r="162" spans="1:11" x14ac:dyDescent="0.2">
      <c r="A162" t="s">
        <v>572</v>
      </c>
      <c r="B162" t="s">
        <v>573</v>
      </c>
      <c r="C162" t="s">
        <v>524</v>
      </c>
      <c r="D162" s="17" t="s">
        <v>687</v>
      </c>
      <c r="E162" s="19" t="s">
        <v>668</v>
      </c>
      <c r="F162" t="s">
        <v>673</v>
      </c>
      <c r="G162" s="19" t="s">
        <v>668</v>
      </c>
      <c r="H162" s="17">
        <f>VLOOKUP(D162, '[1]0.Ref'!$AZ$1:$BG$9, MATCH(F162, '[1]0.Ref'!$AZ$1:$BG$1, 0), FALSE)</f>
        <v>27</v>
      </c>
      <c r="I162">
        <f t="shared" si="14"/>
        <v>0</v>
      </c>
      <c r="J162">
        <f t="shared" si="14"/>
        <v>0</v>
      </c>
      <c r="K162" s="14" t="s">
        <v>76</v>
      </c>
    </row>
    <row r="163" spans="1:11" x14ac:dyDescent="0.2">
      <c r="A163" t="s">
        <v>572</v>
      </c>
      <c r="B163" t="s">
        <v>573</v>
      </c>
      <c r="C163" t="s">
        <v>524</v>
      </c>
      <c r="D163" s="17" t="s">
        <v>679</v>
      </c>
      <c r="E163" s="19" t="s">
        <v>668</v>
      </c>
      <c r="F163" t="s">
        <v>634</v>
      </c>
      <c r="G163" s="19" t="s">
        <v>668</v>
      </c>
      <c r="H163" s="17">
        <f>VLOOKUP(D163, '[1]0.Ref'!$AZ$1:$BG$9, MATCH(F163, '[1]0.Ref'!$AZ$1:$BG$1, 0), FALSE)</f>
        <v>7</v>
      </c>
      <c r="I163">
        <f>I157+I160</f>
        <v>29</v>
      </c>
      <c r="J163">
        <f>J157+J160</f>
        <v>1</v>
      </c>
      <c r="K163" s="14">
        <f t="shared" si="12"/>
        <v>3.4482758620689653</v>
      </c>
    </row>
    <row r="164" spans="1:11" x14ac:dyDescent="0.2">
      <c r="A164" t="s">
        <v>572</v>
      </c>
      <c r="B164" t="s">
        <v>573</v>
      </c>
      <c r="C164" t="s">
        <v>524</v>
      </c>
      <c r="D164" s="17" t="s">
        <v>686</v>
      </c>
      <c r="E164" s="19" t="s">
        <v>668</v>
      </c>
      <c r="F164" t="s">
        <v>634</v>
      </c>
      <c r="G164" s="19" t="s">
        <v>668</v>
      </c>
      <c r="H164" s="17">
        <f>VLOOKUP(D164, '[1]0.Ref'!$AZ$1:$BG$9, MATCH(F164, '[1]0.Ref'!$AZ$1:$BG$1, 0), FALSE)</f>
        <v>14</v>
      </c>
      <c r="I164">
        <f t="shared" ref="I164:J165" si="15">I158+I161</f>
        <v>2</v>
      </c>
      <c r="J164">
        <f t="shared" si="15"/>
        <v>0</v>
      </c>
      <c r="K164" s="14">
        <f t="shared" si="12"/>
        <v>0</v>
      </c>
    </row>
    <row r="165" spans="1:11" x14ac:dyDescent="0.2">
      <c r="A165" t="s">
        <v>572</v>
      </c>
      <c r="B165" t="s">
        <v>573</v>
      </c>
      <c r="C165" t="s">
        <v>524</v>
      </c>
      <c r="D165" s="17" t="s">
        <v>687</v>
      </c>
      <c r="E165" s="19" t="s">
        <v>668</v>
      </c>
      <c r="F165" t="s">
        <v>634</v>
      </c>
      <c r="G165" s="19" t="s">
        <v>668</v>
      </c>
      <c r="H165" s="17">
        <f>VLOOKUP(D165, '[1]0.Ref'!$AZ$1:$BG$9, MATCH(F165, '[1]0.Ref'!$AZ$1:$BG$1, 0), FALSE)</f>
        <v>28</v>
      </c>
      <c r="I165">
        <f t="shared" si="15"/>
        <v>0</v>
      </c>
      <c r="J165">
        <f t="shared" si="15"/>
        <v>0</v>
      </c>
      <c r="K165" s="14" t="s">
        <v>76</v>
      </c>
    </row>
    <row r="166" spans="1:11" x14ac:dyDescent="0.2">
      <c r="A166" t="s">
        <v>572</v>
      </c>
      <c r="B166" t="s">
        <v>573</v>
      </c>
      <c r="C166" t="s">
        <v>524</v>
      </c>
      <c r="D166" s="17" t="s">
        <v>667</v>
      </c>
      <c r="E166" s="19" t="s">
        <v>668</v>
      </c>
      <c r="F166" t="s">
        <v>685</v>
      </c>
      <c r="G166" s="19" t="s">
        <v>668</v>
      </c>
      <c r="H166" s="17">
        <f>VLOOKUP(D166, '[1]0.Ref'!$AZ$1:$BG$9, MATCH(F166, '[1]0.Ref'!$AZ$1:$BG$1, 0), FALSE)</f>
        <v>15</v>
      </c>
      <c r="I166">
        <f>I145+I146</f>
        <v>4</v>
      </c>
      <c r="J166">
        <f>J145+J146</f>
        <v>0</v>
      </c>
      <c r="K166" s="14">
        <f t="shared" si="12"/>
        <v>0</v>
      </c>
    </row>
    <row r="167" spans="1:11" x14ac:dyDescent="0.2">
      <c r="A167" t="s">
        <v>572</v>
      </c>
      <c r="B167" t="s">
        <v>573</v>
      </c>
      <c r="C167" t="s">
        <v>524</v>
      </c>
      <c r="D167" s="17" t="s">
        <v>684</v>
      </c>
      <c r="E167" s="19" t="s">
        <v>668</v>
      </c>
      <c r="F167" t="s">
        <v>685</v>
      </c>
      <c r="G167" s="19" t="s">
        <v>668</v>
      </c>
      <c r="H167" s="17">
        <f>VLOOKUP(D167, '[1]0.Ref'!$AZ$1:$BG$9, MATCH(F167, '[1]0.Ref'!$AZ$1:$BG$1, 0), FALSE)</f>
        <v>29</v>
      </c>
      <c r="I167">
        <f>I145+I146+I147</f>
        <v>4</v>
      </c>
      <c r="J167">
        <f>J145+J146+J147</f>
        <v>0</v>
      </c>
      <c r="K167" s="14">
        <f t="shared" si="12"/>
        <v>0</v>
      </c>
    </row>
    <row r="168" spans="1:11" x14ac:dyDescent="0.2">
      <c r="A168" t="s">
        <v>572</v>
      </c>
      <c r="B168" t="s">
        <v>573</v>
      </c>
      <c r="C168" t="s">
        <v>524</v>
      </c>
      <c r="D168" s="17" t="s">
        <v>667</v>
      </c>
      <c r="E168" s="19" t="s">
        <v>668</v>
      </c>
      <c r="F168" t="s">
        <v>689</v>
      </c>
      <c r="G168" s="19" t="s">
        <v>668</v>
      </c>
      <c r="H168" s="17">
        <f>VLOOKUP(D168, '[1]0.Ref'!$AZ$1:$BG$9, MATCH(F168, '[1]0.Ref'!$AZ$1:$BG$1, 0), FALSE)</f>
        <v>16</v>
      </c>
      <c r="I168">
        <f>I149+I148</f>
        <v>11</v>
      </c>
      <c r="J168">
        <f>J149+J148</f>
        <v>0</v>
      </c>
      <c r="K168" s="14">
        <f t="shared" si="12"/>
        <v>0</v>
      </c>
    </row>
    <row r="169" spans="1:11" x14ac:dyDescent="0.2">
      <c r="A169" t="s">
        <v>572</v>
      </c>
      <c r="B169" t="s">
        <v>573</v>
      </c>
      <c r="C169" t="s">
        <v>524</v>
      </c>
      <c r="D169" s="17" t="s">
        <v>684</v>
      </c>
      <c r="E169" s="19" t="s">
        <v>668</v>
      </c>
      <c r="F169" t="s">
        <v>689</v>
      </c>
      <c r="G169" s="19" t="s">
        <v>668</v>
      </c>
      <c r="H169" s="17">
        <f>VLOOKUP(D169, '[1]0.Ref'!$AZ$1:$BG$9, MATCH(F169, '[1]0.Ref'!$AZ$1:$BG$1, 0), FALSE)</f>
        <v>30</v>
      </c>
      <c r="I169">
        <f>I150+I148+I149</f>
        <v>11</v>
      </c>
      <c r="J169">
        <f>J150+J148+J149</f>
        <v>0</v>
      </c>
      <c r="K169" s="14">
        <f t="shared" si="12"/>
        <v>0</v>
      </c>
    </row>
    <row r="170" spans="1:11" x14ac:dyDescent="0.2">
      <c r="A170" t="s">
        <v>572</v>
      </c>
      <c r="B170" t="s">
        <v>573</v>
      </c>
      <c r="C170" t="s">
        <v>524</v>
      </c>
      <c r="D170" s="17" t="s">
        <v>667</v>
      </c>
      <c r="E170" s="19" t="s">
        <v>668</v>
      </c>
      <c r="F170" t="s">
        <v>669</v>
      </c>
      <c r="G170" s="19" t="s">
        <v>668</v>
      </c>
      <c r="H170" s="17">
        <f>VLOOKUP(D170, '[1]0.Ref'!$AZ$1:$BG$9, MATCH(F170, '[1]0.Ref'!$AZ$1:$BG$1, 0), FALSE)</f>
        <v>18</v>
      </c>
      <c r="I170">
        <f>I152+I151</f>
        <v>15</v>
      </c>
      <c r="J170">
        <f>J152+J151</f>
        <v>1</v>
      </c>
      <c r="K170" s="14">
        <f t="shared" si="12"/>
        <v>6.666666666666667</v>
      </c>
    </row>
    <row r="171" spans="1:11" x14ac:dyDescent="0.2">
      <c r="A171" t="s">
        <v>572</v>
      </c>
      <c r="B171" t="s">
        <v>573</v>
      </c>
      <c r="C171" t="s">
        <v>524</v>
      </c>
      <c r="D171" s="17" t="s">
        <v>684</v>
      </c>
      <c r="E171" s="19" t="s">
        <v>668</v>
      </c>
      <c r="F171" t="s">
        <v>669</v>
      </c>
      <c r="G171" s="19" t="s">
        <v>668</v>
      </c>
      <c r="H171" s="17">
        <f>VLOOKUP(D171, '[1]0.Ref'!$AZ$1:$BG$9, MATCH(F171, '[1]0.Ref'!$AZ$1:$BG$1, 0), FALSE)</f>
        <v>32</v>
      </c>
      <c r="I171">
        <f>I153+I152+I151</f>
        <v>15</v>
      </c>
      <c r="J171">
        <f>J153+J152+J151</f>
        <v>1</v>
      </c>
      <c r="K171" s="14">
        <f t="shared" si="12"/>
        <v>6.666666666666667</v>
      </c>
    </row>
    <row r="172" spans="1:11" x14ac:dyDescent="0.2">
      <c r="A172" t="s">
        <v>572</v>
      </c>
      <c r="B172" t="s">
        <v>573</v>
      </c>
      <c r="C172" t="s">
        <v>524</v>
      </c>
      <c r="D172" s="17" t="s">
        <v>667</v>
      </c>
      <c r="E172" s="19" t="s">
        <v>668</v>
      </c>
      <c r="F172" t="s">
        <v>671</v>
      </c>
      <c r="G172" s="19" t="s">
        <v>668</v>
      </c>
      <c r="H172" s="17">
        <f>VLOOKUP(D172, '[1]0.Ref'!$AZ$1:$BG$9, MATCH(F172, '[1]0.Ref'!$AZ$1:$BG$1, 0), FALSE)</f>
        <v>19</v>
      </c>
      <c r="I172">
        <f>I154+I155</f>
        <v>1</v>
      </c>
      <c r="J172">
        <f>J154+J155</f>
        <v>0</v>
      </c>
      <c r="K172" s="14">
        <f t="shared" si="12"/>
        <v>0</v>
      </c>
    </row>
    <row r="173" spans="1:11" x14ac:dyDescent="0.2">
      <c r="A173" t="s">
        <v>572</v>
      </c>
      <c r="B173" t="s">
        <v>573</v>
      </c>
      <c r="C173" t="s">
        <v>524</v>
      </c>
      <c r="D173" s="17" t="s">
        <v>684</v>
      </c>
      <c r="E173" s="19" t="s">
        <v>668</v>
      </c>
      <c r="F173" t="s">
        <v>671</v>
      </c>
      <c r="G173" s="19" t="s">
        <v>668</v>
      </c>
      <c r="H173" s="17">
        <f>VLOOKUP(D173, '[1]0.Ref'!$AZ$1:$BG$9, MATCH(F173, '[1]0.Ref'!$AZ$1:$BG$1, 0), FALSE)</f>
        <v>33</v>
      </c>
      <c r="I173">
        <f>I156+I155+I154</f>
        <v>1</v>
      </c>
      <c r="J173">
        <f>J156+J155+J154</f>
        <v>0</v>
      </c>
      <c r="K173" s="14">
        <f t="shared" si="12"/>
        <v>0</v>
      </c>
    </row>
    <row r="174" spans="1:11" x14ac:dyDescent="0.2">
      <c r="A174" t="s">
        <v>572</v>
      </c>
      <c r="B174" t="s">
        <v>573</v>
      </c>
      <c r="C174" t="s">
        <v>524</v>
      </c>
      <c r="D174" s="17" t="s">
        <v>667</v>
      </c>
      <c r="E174" s="19" t="s">
        <v>668</v>
      </c>
      <c r="F174" t="s">
        <v>676</v>
      </c>
      <c r="G174" s="19" t="s">
        <v>668</v>
      </c>
      <c r="H174" s="17">
        <f>VLOOKUP(D174, '[1]0.Ref'!$AZ$1:$BG$9, MATCH(F174, '[1]0.Ref'!$AZ$1:$BG$1, 0), FALSE)</f>
        <v>17</v>
      </c>
      <c r="I174">
        <f>I157+I158</f>
        <v>15</v>
      </c>
      <c r="J174">
        <f>J157+J158</f>
        <v>0</v>
      </c>
      <c r="K174" s="14">
        <f t="shared" si="12"/>
        <v>0</v>
      </c>
    </row>
    <row r="175" spans="1:11" x14ac:dyDescent="0.2">
      <c r="A175" t="s">
        <v>572</v>
      </c>
      <c r="B175" t="s">
        <v>573</v>
      </c>
      <c r="C175" t="s">
        <v>524</v>
      </c>
      <c r="D175" s="17" t="s">
        <v>684</v>
      </c>
      <c r="E175" s="19" t="s">
        <v>668</v>
      </c>
      <c r="F175" t="s">
        <v>676</v>
      </c>
      <c r="G175" s="19" t="s">
        <v>668</v>
      </c>
      <c r="H175" s="17">
        <f>VLOOKUP(D175, '[1]0.Ref'!$AZ$1:$BG$9, MATCH(F175, '[1]0.Ref'!$AZ$1:$BG$1, 0), FALSE)</f>
        <v>31</v>
      </c>
      <c r="I175">
        <f>I157+I158+I159</f>
        <v>15</v>
      </c>
      <c r="J175">
        <f>J157+J158+J159</f>
        <v>0</v>
      </c>
      <c r="K175" s="14">
        <f t="shared" si="12"/>
        <v>0</v>
      </c>
    </row>
    <row r="176" spans="1:11" x14ac:dyDescent="0.2">
      <c r="A176" t="s">
        <v>572</v>
      </c>
      <c r="B176" t="s">
        <v>573</v>
      </c>
      <c r="C176" t="s">
        <v>524</v>
      </c>
      <c r="D176" s="17" t="s">
        <v>667</v>
      </c>
      <c r="E176" s="19" t="s">
        <v>668</v>
      </c>
      <c r="F176" t="s">
        <v>673</v>
      </c>
      <c r="G176" s="19" t="s">
        <v>668</v>
      </c>
      <c r="H176" s="17">
        <f>VLOOKUP(D176, '[1]0.Ref'!$AZ$1:$BG$9, MATCH(F176, '[1]0.Ref'!$AZ$1:$BG$1, 0), FALSE)</f>
        <v>20</v>
      </c>
      <c r="I176">
        <f>I160+I161</f>
        <v>16</v>
      </c>
      <c r="J176">
        <f>J160+J161</f>
        <v>1</v>
      </c>
      <c r="K176" s="14">
        <f t="shared" si="12"/>
        <v>6.25</v>
      </c>
    </row>
    <row r="177" spans="1:11" x14ac:dyDescent="0.2">
      <c r="A177" t="s">
        <v>572</v>
      </c>
      <c r="B177" t="s">
        <v>573</v>
      </c>
      <c r="C177" t="s">
        <v>524</v>
      </c>
      <c r="D177" s="17" t="s">
        <v>684</v>
      </c>
      <c r="E177" s="19" t="s">
        <v>668</v>
      </c>
      <c r="F177" t="s">
        <v>673</v>
      </c>
      <c r="G177" s="19" t="s">
        <v>668</v>
      </c>
      <c r="H177" s="17">
        <f>VLOOKUP(D177, '[1]0.Ref'!$AZ$1:$BG$9, MATCH(F177, '[1]0.Ref'!$AZ$1:$BG$1, 0), FALSE)</f>
        <v>34</v>
      </c>
      <c r="I177">
        <f>I160+I161+I162</f>
        <v>16</v>
      </c>
      <c r="J177">
        <f>J160+J161+J162</f>
        <v>1</v>
      </c>
      <c r="K177" s="14">
        <f t="shared" si="12"/>
        <v>6.25</v>
      </c>
    </row>
    <row r="178" spans="1:11" x14ac:dyDescent="0.2">
      <c r="A178" t="s">
        <v>572</v>
      </c>
      <c r="B178" t="s">
        <v>573</v>
      </c>
      <c r="C178" t="s">
        <v>524</v>
      </c>
      <c r="D178" s="17" t="s">
        <v>667</v>
      </c>
      <c r="E178" s="19" t="s">
        <v>668</v>
      </c>
      <c r="F178" t="s">
        <v>634</v>
      </c>
      <c r="G178" s="19" t="s">
        <v>668</v>
      </c>
      <c r="H178" s="17">
        <f>VLOOKUP(D178, '[1]0.Ref'!$AZ$1:$BG$9, MATCH(F178, '[1]0.Ref'!$AZ$1:$BG$1, 0), FALSE)</f>
        <v>21</v>
      </c>
      <c r="I178">
        <f>I163+I164</f>
        <v>31</v>
      </c>
      <c r="J178">
        <f>J163+J164</f>
        <v>1</v>
      </c>
      <c r="K178" s="14">
        <f t="shared" si="12"/>
        <v>3.225806451612903</v>
      </c>
    </row>
    <row r="179" spans="1:11" x14ac:dyDescent="0.2">
      <c r="A179" t="s">
        <v>572</v>
      </c>
      <c r="B179" t="s">
        <v>573</v>
      </c>
      <c r="C179" t="s">
        <v>524</v>
      </c>
      <c r="D179" s="17" t="s">
        <v>684</v>
      </c>
      <c r="E179" s="19" t="s">
        <v>668</v>
      </c>
      <c r="F179" t="s">
        <v>634</v>
      </c>
      <c r="G179" s="19" t="s">
        <v>668</v>
      </c>
      <c r="H179" s="17">
        <f>VLOOKUP(D179, '[1]0.Ref'!$AZ$1:$BG$9, MATCH(F179, '[1]0.Ref'!$AZ$1:$BG$1, 0), FALSE)</f>
        <v>35</v>
      </c>
      <c r="I179">
        <f>I163+I164+I165</f>
        <v>31</v>
      </c>
      <c r="J179">
        <f>J163+J164+J165</f>
        <v>1</v>
      </c>
      <c r="K179" s="14">
        <f t="shared" si="12"/>
        <v>3.225806451612903</v>
      </c>
    </row>
    <row r="180" spans="1:11" x14ac:dyDescent="0.2">
      <c r="A180" t="s">
        <v>581</v>
      </c>
      <c r="B180" t="s">
        <v>582</v>
      </c>
      <c r="C180" t="s">
        <v>524</v>
      </c>
      <c r="D180" s="17" t="s">
        <v>679</v>
      </c>
      <c r="E180" s="19" t="s">
        <v>668</v>
      </c>
      <c r="F180" t="s">
        <v>669</v>
      </c>
      <c r="G180" s="19" t="s">
        <v>668</v>
      </c>
      <c r="H180" s="17">
        <f>VLOOKUP(D180, '[1]0.Ref'!$AZ$1:$BG$9, MATCH(F180, '[1]0.Ref'!$AZ$1:$BG$1, 0), FALSE)</f>
        <v>4</v>
      </c>
      <c r="I180">
        <v>102</v>
      </c>
      <c r="J180">
        <v>0</v>
      </c>
      <c r="K180" s="14">
        <f t="shared" si="12"/>
        <v>0</v>
      </c>
    </row>
    <row r="181" spans="1:11" x14ac:dyDescent="0.2">
      <c r="A181" t="s">
        <v>581</v>
      </c>
      <c r="B181" t="s">
        <v>582</v>
      </c>
      <c r="C181" t="s">
        <v>524</v>
      </c>
      <c r="D181" s="17" t="s">
        <v>686</v>
      </c>
      <c r="E181" s="19" t="s">
        <v>668</v>
      </c>
      <c r="F181" t="s">
        <v>669</v>
      </c>
      <c r="G181" s="19" t="s">
        <v>668</v>
      </c>
      <c r="H181" s="17">
        <f>VLOOKUP(D181, '[1]0.Ref'!$AZ$1:$BG$9, MATCH(F181, '[1]0.Ref'!$AZ$1:$BG$1, 0), FALSE)</f>
        <v>11</v>
      </c>
      <c r="I181">
        <v>33</v>
      </c>
      <c r="J181">
        <v>0</v>
      </c>
      <c r="K181" s="14">
        <f t="shared" si="12"/>
        <v>0</v>
      </c>
    </row>
    <row r="182" spans="1:11" x14ac:dyDescent="0.2">
      <c r="A182" t="s">
        <v>581</v>
      </c>
      <c r="B182" t="s">
        <v>582</v>
      </c>
      <c r="C182" t="s">
        <v>524</v>
      </c>
      <c r="D182" s="17" t="s">
        <v>679</v>
      </c>
      <c r="E182" s="19" t="s">
        <v>668</v>
      </c>
      <c r="F182" t="s">
        <v>671</v>
      </c>
      <c r="G182" s="19" t="s">
        <v>729</v>
      </c>
      <c r="H182" s="17">
        <f>VLOOKUP(D182, '[1]0.Ref'!$AZ$1:$BG$9, MATCH(F182, '[1]0.Ref'!$AZ$1:$BG$1, 0), FALSE)</f>
        <v>5</v>
      </c>
      <c r="I182">
        <v>32</v>
      </c>
      <c r="J182">
        <v>0</v>
      </c>
      <c r="K182" s="14">
        <f t="shared" si="12"/>
        <v>0</v>
      </c>
    </row>
    <row r="183" spans="1:11" x14ac:dyDescent="0.2">
      <c r="A183" t="s">
        <v>581</v>
      </c>
      <c r="B183" t="s">
        <v>582</v>
      </c>
      <c r="C183" t="s">
        <v>524</v>
      </c>
      <c r="D183" s="17" t="s">
        <v>686</v>
      </c>
      <c r="E183" s="19" t="s">
        <v>668</v>
      </c>
      <c r="F183" t="s">
        <v>671</v>
      </c>
      <c r="G183" s="19" t="s">
        <v>729</v>
      </c>
      <c r="H183" s="17">
        <f>VLOOKUP(D183, '[1]0.Ref'!$AZ$1:$BG$9, MATCH(F183, '[1]0.Ref'!$AZ$1:$BG$1, 0), FALSE)</f>
        <v>12</v>
      </c>
      <c r="I183">
        <v>14</v>
      </c>
      <c r="J183">
        <v>0</v>
      </c>
      <c r="K183" s="14">
        <f t="shared" si="12"/>
        <v>0</v>
      </c>
    </row>
    <row r="184" spans="1:11" x14ac:dyDescent="0.2">
      <c r="A184" t="s">
        <v>581</v>
      </c>
      <c r="B184" t="s">
        <v>582</v>
      </c>
      <c r="C184" t="s">
        <v>524</v>
      </c>
      <c r="D184" s="17" t="s">
        <v>667</v>
      </c>
      <c r="E184" s="19" t="s">
        <v>668</v>
      </c>
      <c r="F184" t="s">
        <v>669</v>
      </c>
      <c r="G184" s="19" t="s">
        <v>668</v>
      </c>
      <c r="H184" s="17">
        <f>VLOOKUP(D184, '[1]0.Ref'!$AZ$1:$BG$9, MATCH(F184, '[1]0.Ref'!$AZ$1:$BG$1, 0), FALSE)</f>
        <v>18</v>
      </c>
      <c r="I184">
        <v>135</v>
      </c>
      <c r="J184">
        <v>0</v>
      </c>
      <c r="K184" s="14">
        <f t="shared" si="12"/>
        <v>0</v>
      </c>
    </row>
    <row r="185" spans="1:11" x14ac:dyDescent="0.2">
      <c r="A185" t="s">
        <v>581</v>
      </c>
      <c r="B185" t="s">
        <v>582</v>
      </c>
      <c r="C185" t="s">
        <v>524</v>
      </c>
      <c r="D185" s="17" t="s">
        <v>667</v>
      </c>
      <c r="E185" s="19" t="s">
        <v>668</v>
      </c>
      <c r="F185" t="s">
        <v>671</v>
      </c>
      <c r="G185" s="19" t="s">
        <v>729</v>
      </c>
      <c r="H185" s="17">
        <f>VLOOKUP(D185, '[1]0.Ref'!$AZ$1:$BG$9, MATCH(F185, '[1]0.Ref'!$AZ$1:$BG$1, 0), FALSE)</f>
        <v>19</v>
      </c>
      <c r="I185">
        <v>46</v>
      </c>
      <c r="J185">
        <v>0</v>
      </c>
      <c r="K185" s="14">
        <f t="shared" si="12"/>
        <v>0</v>
      </c>
    </row>
    <row r="186" spans="1:11" x14ac:dyDescent="0.2">
      <c r="A186" t="s">
        <v>581</v>
      </c>
      <c r="B186" t="s">
        <v>582</v>
      </c>
      <c r="C186" t="s">
        <v>524</v>
      </c>
      <c r="D186" s="17" t="s">
        <v>679</v>
      </c>
      <c r="E186" s="19" t="s">
        <v>668</v>
      </c>
      <c r="F186" t="s">
        <v>673</v>
      </c>
      <c r="G186" s="19" t="s">
        <v>674</v>
      </c>
      <c r="H186" s="17">
        <f>VLOOKUP(D186, '[1]0.Ref'!$AZ$1:$BG$9, MATCH(F186, '[1]0.Ref'!$AZ$1:$BG$1, 0), FALSE)</f>
        <v>6</v>
      </c>
      <c r="I186">
        <v>134</v>
      </c>
      <c r="J186">
        <v>0</v>
      </c>
      <c r="K186" s="14">
        <f t="shared" si="12"/>
        <v>0</v>
      </c>
    </row>
    <row r="187" spans="1:11" x14ac:dyDescent="0.2">
      <c r="A187" t="s">
        <v>581</v>
      </c>
      <c r="B187" t="s">
        <v>582</v>
      </c>
      <c r="C187" t="s">
        <v>524</v>
      </c>
      <c r="D187" s="17" t="s">
        <v>686</v>
      </c>
      <c r="E187" s="19" t="s">
        <v>668</v>
      </c>
      <c r="F187" t="s">
        <v>673</v>
      </c>
      <c r="G187" s="19" t="s">
        <v>674</v>
      </c>
      <c r="H187" s="17">
        <f>VLOOKUP(D187, '[1]0.Ref'!$AZ$1:$BG$9, MATCH(F187, '[1]0.Ref'!$AZ$1:$BG$1, 0), FALSE)</f>
        <v>13</v>
      </c>
      <c r="I187">
        <v>47</v>
      </c>
      <c r="J187">
        <v>0</v>
      </c>
      <c r="K187" s="14">
        <f t="shared" si="12"/>
        <v>0</v>
      </c>
    </row>
    <row r="188" spans="1:11" x14ac:dyDescent="0.2">
      <c r="A188" t="s">
        <v>581</v>
      </c>
      <c r="B188" t="s">
        <v>582</v>
      </c>
      <c r="C188" t="s">
        <v>524</v>
      </c>
      <c r="D188" s="17" t="s">
        <v>667</v>
      </c>
      <c r="E188" s="19" t="s">
        <v>668</v>
      </c>
      <c r="F188" t="s">
        <v>673</v>
      </c>
      <c r="G188" s="19" t="s">
        <v>674</v>
      </c>
      <c r="H188" s="17">
        <f>VLOOKUP(D188, '[1]0.Ref'!$AZ$1:$BG$9, MATCH(F188, '[1]0.Ref'!$AZ$1:$BG$1, 0), FALSE)</f>
        <v>20</v>
      </c>
      <c r="I188">
        <v>181</v>
      </c>
      <c r="J188">
        <v>0</v>
      </c>
      <c r="K188" s="14">
        <f t="shared" si="12"/>
        <v>0</v>
      </c>
    </row>
    <row r="189" spans="1:11" x14ac:dyDescent="0.2">
      <c r="A189" t="s">
        <v>590</v>
      </c>
      <c r="B189" t="s">
        <v>591</v>
      </c>
      <c r="C189" t="s">
        <v>524</v>
      </c>
      <c r="D189" s="17" t="s">
        <v>684</v>
      </c>
      <c r="E189" s="19" t="s">
        <v>668</v>
      </c>
      <c r="F189" t="s">
        <v>685</v>
      </c>
      <c r="G189" s="19" t="s">
        <v>668</v>
      </c>
      <c r="H189" s="17">
        <f>VLOOKUP(D189, '[1]0.Ref'!$AZ$1:$BG$9, MATCH(F189, '[1]0.Ref'!$AZ$1:$BG$1, 0), FALSE)</f>
        <v>29</v>
      </c>
      <c r="I189">
        <v>6</v>
      </c>
      <c r="J189">
        <v>0</v>
      </c>
      <c r="K189" s="14">
        <f t="shared" si="12"/>
        <v>0</v>
      </c>
    </row>
    <row r="190" spans="1:11" x14ac:dyDescent="0.2">
      <c r="A190" t="s">
        <v>590</v>
      </c>
      <c r="B190" t="s">
        <v>591</v>
      </c>
      <c r="C190" t="s">
        <v>524</v>
      </c>
      <c r="D190" s="17" t="s">
        <v>684</v>
      </c>
      <c r="E190" s="19" t="s">
        <v>668</v>
      </c>
      <c r="F190" t="s">
        <v>689</v>
      </c>
      <c r="G190" s="19" t="s">
        <v>668</v>
      </c>
      <c r="H190" s="17">
        <f>VLOOKUP(D190, '[1]0.Ref'!$AZ$1:$BG$9, MATCH(F190, '[1]0.Ref'!$AZ$1:$BG$1, 0), FALSE)</f>
        <v>30</v>
      </c>
      <c r="I190">
        <v>4</v>
      </c>
      <c r="J190">
        <v>0</v>
      </c>
      <c r="K190" s="14">
        <f t="shared" si="12"/>
        <v>0</v>
      </c>
    </row>
    <row r="191" spans="1:11" x14ac:dyDescent="0.2">
      <c r="A191" t="s">
        <v>590</v>
      </c>
      <c r="B191" t="s">
        <v>591</v>
      </c>
      <c r="C191" t="s">
        <v>524</v>
      </c>
      <c r="D191" s="17" t="s">
        <v>684</v>
      </c>
      <c r="E191" s="19" t="s">
        <v>668</v>
      </c>
      <c r="F191" t="s">
        <v>669</v>
      </c>
      <c r="G191" s="19" t="s">
        <v>668</v>
      </c>
      <c r="H191" s="17">
        <f>VLOOKUP(D191, '[1]0.Ref'!$AZ$1:$BG$9, MATCH(F191, '[1]0.Ref'!$AZ$1:$BG$1, 0), FALSE)</f>
        <v>32</v>
      </c>
      <c r="I191">
        <v>6</v>
      </c>
      <c r="J191">
        <v>0</v>
      </c>
      <c r="K191" s="14">
        <f t="shared" si="12"/>
        <v>0</v>
      </c>
    </row>
    <row r="192" spans="1:11" x14ac:dyDescent="0.2">
      <c r="A192" t="s">
        <v>590</v>
      </c>
      <c r="B192" t="s">
        <v>591</v>
      </c>
      <c r="C192" t="s">
        <v>524</v>
      </c>
      <c r="D192" s="17" t="s">
        <v>684</v>
      </c>
      <c r="E192" s="19" t="s">
        <v>668</v>
      </c>
      <c r="F192" t="s">
        <v>671</v>
      </c>
      <c r="G192" s="19" t="s">
        <v>729</v>
      </c>
      <c r="H192" s="17">
        <f>VLOOKUP(D192, '[1]0.Ref'!$AZ$1:$BG$9, MATCH(F192, '[1]0.Ref'!$AZ$1:$BG$1, 0), FALSE)</f>
        <v>33</v>
      </c>
      <c r="I192">
        <v>1</v>
      </c>
      <c r="J192">
        <v>0</v>
      </c>
      <c r="K192" s="14">
        <f t="shared" si="12"/>
        <v>0</v>
      </c>
    </row>
    <row r="193" spans="1:11" x14ac:dyDescent="0.2">
      <c r="A193" t="s">
        <v>590</v>
      </c>
      <c r="B193" t="s">
        <v>591</v>
      </c>
      <c r="C193" t="s">
        <v>524</v>
      </c>
      <c r="D193" s="17" t="s">
        <v>684</v>
      </c>
      <c r="E193" s="19" t="s">
        <v>668</v>
      </c>
      <c r="F193" t="s">
        <v>676</v>
      </c>
      <c r="G193" s="19" t="s">
        <v>668</v>
      </c>
      <c r="H193" s="17">
        <f>VLOOKUP(D193, '[1]0.Ref'!$AZ$1:$BG$9, MATCH(F193, '[1]0.Ref'!$AZ$1:$BG$1, 0), FALSE)</f>
        <v>31</v>
      </c>
      <c r="I193">
        <v>10</v>
      </c>
      <c r="J193">
        <v>0</v>
      </c>
      <c r="K193" s="14">
        <f t="shared" si="12"/>
        <v>0</v>
      </c>
    </row>
    <row r="194" spans="1:11" x14ac:dyDescent="0.2">
      <c r="A194" t="s">
        <v>590</v>
      </c>
      <c r="B194" t="s">
        <v>591</v>
      </c>
      <c r="C194" t="s">
        <v>524</v>
      </c>
      <c r="D194" s="17" t="s">
        <v>684</v>
      </c>
      <c r="E194" s="19" t="s">
        <v>668</v>
      </c>
      <c r="F194" t="s">
        <v>673</v>
      </c>
      <c r="G194" s="19" t="s">
        <v>674</v>
      </c>
      <c r="H194" s="17">
        <f>VLOOKUP(D194, '[1]0.Ref'!$AZ$1:$BG$9, MATCH(F194, '[1]0.Ref'!$AZ$1:$BG$1, 0), FALSE)</f>
        <v>34</v>
      </c>
      <c r="I194">
        <v>7</v>
      </c>
      <c r="J194">
        <v>0</v>
      </c>
      <c r="K194" s="14">
        <f t="shared" si="12"/>
        <v>0</v>
      </c>
    </row>
    <row r="195" spans="1:11" x14ac:dyDescent="0.2">
      <c r="A195" t="s">
        <v>590</v>
      </c>
      <c r="B195" t="s">
        <v>591</v>
      </c>
      <c r="C195" t="s">
        <v>524</v>
      </c>
      <c r="D195" s="17" t="s">
        <v>684</v>
      </c>
      <c r="E195" s="19" t="s">
        <v>668</v>
      </c>
      <c r="F195" t="s">
        <v>634</v>
      </c>
      <c r="G195" s="19" t="s">
        <v>682</v>
      </c>
      <c r="H195" s="17">
        <f>VLOOKUP(D195, '[1]0.Ref'!$AZ$1:$BG$9, MATCH(F195, '[1]0.Ref'!$AZ$1:$BG$1, 0), FALSE)</f>
        <v>35</v>
      </c>
      <c r="I195">
        <v>17</v>
      </c>
      <c r="J195">
        <v>0</v>
      </c>
      <c r="K195" s="14">
        <f t="shared" si="12"/>
        <v>0</v>
      </c>
    </row>
    <row r="196" spans="1:11" x14ac:dyDescent="0.2">
      <c r="A196" t="s">
        <v>598</v>
      </c>
      <c r="B196" t="s">
        <v>599</v>
      </c>
      <c r="C196" t="s">
        <v>524</v>
      </c>
      <c r="D196" s="17" t="s">
        <v>679</v>
      </c>
      <c r="E196" s="19" t="s">
        <v>668</v>
      </c>
      <c r="F196" t="s">
        <v>685</v>
      </c>
      <c r="G196" s="19" t="s">
        <v>668</v>
      </c>
      <c r="H196" s="17">
        <f>VLOOKUP(D196, '[1]0.Ref'!$AZ$1:$BG$9, MATCH(F196, '[1]0.Ref'!$AZ$1:$BG$1, 0), FALSE)</f>
        <v>1</v>
      </c>
      <c r="I196" s="19">
        <v>0</v>
      </c>
      <c r="J196" s="19">
        <v>0</v>
      </c>
      <c r="K196" s="14" t="s">
        <v>76</v>
      </c>
    </row>
    <row r="197" spans="1:11" x14ac:dyDescent="0.2">
      <c r="A197" t="s">
        <v>598</v>
      </c>
      <c r="B197" t="s">
        <v>599</v>
      </c>
      <c r="C197" t="s">
        <v>524</v>
      </c>
      <c r="D197" s="17" t="s">
        <v>686</v>
      </c>
      <c r="E197" s="19" t="s">
        <v>668</v>
      </c>
      <c r="F197" t="s">
        <v>685</v>
      </c>
      <c r="G197" s="19" t="s">
        <v>668</v>
      </c>
      <c r="H197" s="17">
        <f>VLOOKUP(D197, '[1]0.Ref'!$AZ$1:$BG$9, MATCH(F197, '[1]0.Ref'!$AZ$1:$BG$1, 0), FALSE)</f>
        <v>8</v>
      </c>
      <c r="I197" s="19">
        <v>1</v>
      </c>
      <c r="J197" s="19">
        <v>0</v>
      </c>
      <c r="K197" s="14">
        <f t="shared" si="12"/>
        <v>0</v>
      </c>
    </row>
    <row r="198" spans="1:11" x14ac:dyDescent="0.2">
      <c r="A198" t="s">
        <v>598</v>
      </c>
      <c r="B198" t="s">
        <v>599</v>
      </c>
      <c r="C198" t="s">
        <v>524</v>
      </c>
      <c r="D198" s="17" t="s">
        <v>687</v>
      </c>
      <c r="E198" s="19" t="s">
        <v>668</v>
      </c>
      <c r="F198" t="s">
        <v>685</v>
      </c>
      <c r="G198" s="19" t="s">
        <v>668</v>
      </c>
      <c r="H198" s="17">
        <f>VLOOKUP(D198, '[1]0.Ref'!$AZ$1:$BG$9, MATCH(F198, '[1]0.Ref'!$AZ$1:$BG$1, 0), FALSE)</f>
        <v>22</v>
      </c>
      <c r="I198" s="19">
        <v>0</v>
      </c>
      <c r="J198" s="19">
        <v>0</v>
      </c>
      <c r="K198" s="14" t="s">
        <v>76</v>
      </c>
    </row>
    <row r="199" spans="1:11" x14ac:dyDescent="0.2">
      <c r="A199" t="s">
        <v>598</v>
      </c>
      <c r="B199" t="s">
        <v>599</v>
      </c>
      <c r="C199" t="s">
        <v>524</v>
      </c>
      <c r="D199" s="17" t="s">
        <v>688</v>
      </c>
      <c r="E199" s="19" t="s">
        <v>668</v>
      </c>
      <c r="F199" t="s">
        <v>685</v>
      </c>
      <c r="G199" s="19" t="s">
        <v>668</v>
      </c>
      <c r="H199" s="17">
        <f>VLOOKUP(D199, '[1]0.Ref'!$AZ$1:$BG$9, MATCH(F199, '[1]0.Ref'!$AZ$1:$BG$1, 0), FALSE)</f>
        <v>36</v>
      </c>
      <c r="I199" s="19">
        <v>0</v>
      </c>
      <c r="J199" s="19">
        <v>0</v>
      </c>
      <c r="K199" s="14" t="s">
        <v>76</v>
      </c>
    </row>
    <row r="200" spans="1:11" x14ac:dyDescent="0.2">
      <c r="A200" t="s">
        <v>598</v>
      </c>
      <c r="B200" t="s">
        <v>599</v>
      </c>
      <c r="C200" t="s">
        <v>524</v>
      </c>
      <c r="D200" s="17" t="s">
        <v>679</v>
      </c>
      <c r="E200" s="19" t="s">
        <v>668</v>
      </c>
      <c r="F200" t="s">
        <v>689</v>
      </c>
      <c r="G200" s="19" t="s">
        <v>668</v>
      </c>
      <c r="H200" s="17">
        <f>VLOOKUP(D200, '[1]0.Ref'!$AZ$1:$BG$9, MATCH(F200, '[1]0.Ref'!$AZ$1:$BG$1, 0), FALSE)</f>
        <v>2</v>
      </c>
      <c r="I200" s="19">
        <v>14</v>
      </c>
      <c r="J200" s="19">
        <v>2</v>
      </c>
      <c r="K200" s="14">
        <f t="shared" si="12"/>
        <v>14.285714285714285</v>
      </c>
    </row>
    <row r="201" spans="1:11" x14ac:dyDescent="0.2">
      <c r="A201" t="s">
        <v>598</v>
      </c>
      <c r="B201" t="s">
        <v>599</v>
      </c>
      <c r="C201" t="s">
        <v>524</v>
      </c>
      <c r="D201" s="17" t="s">
        <v>686</v>
      </c>
      <c r="E201" s="19" t="s">
        <v>668</v>
      </c>
      <c r="F201" t="s">
        <v>689</v>
      </c>
      <c r="G201" s="19" t="s">
        <v>668</v>
      </c>
      <c r="H201" s="17">
        <f>VLOOKUP(D201, '[1]0.Ref'!$AZ$1:$BG$9, MATCH(F201, '[1]0.Ref'!$AZ$1:$BG$1, 0), FALSE)</f>
        <v>9</v>
      </c>
      <c r="I201" s="19">
        <v>12</v>
      </c>
      <c r="J201" s="19">
        <v>0</v>
      </c>
      <c r="K201" s="14">
        <f t="shared" si="12"/>
        <v>0</v>
      </c>
    </row>
    <row r="202" spans="1:11" x14ac:dyDescent="0.2">
      <c r="A202" t="s">
        <v>598</v>
      </c>
      <c r="B202" t="s">
        <v>599</v>
      </c>
      <c r="C202" t="s">
        <v>524</v>
      </c>
      <c r="D202" s="17" t="s">
        <v>687</v>
      </c>
      <c r="E202" s="19" t="s">
        <v>668</v>
      </c>
      <c r="F202" t="s">
        <v>689</v>
      </c>
      <c r="G202" s="19" t="s">
        <v>668</v>
      </c>
      <c r="H202" s="17">
        <f>VLOOKUP(D202, '[1]0.Ref'!$AZ$1:$BG$9, MATCH(F202, '[1]0.Ref'!$AZ$1:$BG$1, 0), FALSE)</f>
        <v>23</v>
      </c>
      <c r="I202" s="19">
        <v>8</v>
      </c>
      <c r="J202" s="19">
        <v>0</v>
      </c>
      <c r="K202" s="14">
        <f t="shared" si="12"/>
        <v>0</v>
      </c>
    </row>
    <row r="203" spans="1:11" x14ac:dyDescent="0.2">
      <c r="A203" t="s">
        <v>598</v>
      </c>
      <c r="B203" t="s">
        <v>599</v>
      </c>
      <c r="C203" t="s">
        <v>524</v>
      </c>
      <c r="D203" s="17" t="s">
        <v>688</v>
      </c>
      <c r="E203" s="19" t="s">
        <v>668</v>
      </c>
      <c r="F203" t="s">
        <v>689</v>
      </c>
      <c r="G203" s="19" t="s">
        <v>668</v>
      </c>
      <c r="H203" s="17">
        <f>VLOOKUP(D203, '[1]0.Ref'!$AZ$1:$BG$9, MATCH(F203, '[1]0.Ref'!$AZ$1:$BG$1, 0), FALSE)</f>
        <v>37</v>
      </c>
      <c r="I203" s="19">
        <v>1</v>
      </c>
      <c r="J203" s="19">
        <v>0</v>
      </c>
      <c r="K203" s="14">
        <f t="shared" si="12"/>
        <v>0</v>
      </c>
    </row>
    <row r="204" spans="1:11" x14ac:dyDescent="0.2">
      <c r="A204" t="s">
        <v>598</v>
      </c>
      <c r="B204" t="s">
        <v>599</v>
      </c>
      <c r="C204" t="s">
        <v>524</v>
      </c>
      <c r="D204" s="17" t="s">
        <v>679</v>
      </c>
      <c r="E204" s="19" t="s">
        <v>668</v>
      </c>
      <c r="F204" t="s">
        <v>669</v>
      </c>
      <c r="G204" s="19" t="s">
        <v>668</v>
      </c>
      <c r="H204" s="17">
        <f>VLOOKUP(D204, '[1]0.Ref'!$AZ$1:$BG$9, MATCH(F204, '[1]0.Ref'!$AZ$1:$BG$1, 0), FALSE)</f>
        <v>4</v>
      </c>
      <c r="I204" s="19">
        <v>28</v>
      </c>
      <c r="J204" s="19">
        <v>1</v>
      </c>
      <c r="K204" s="14">
        <f t="shared" si="12"/>
        <v>3.5714285714285712</v>
      </c>
    </row>
    <row r="205" spans="1:11" x14ac:dyDescent="0.2">
      <c r="A205" t="s">
        <v>598</v>
      </c>
      <c r="B205" t="s">
        <v>599</v>
      </c>
      <c r="C205" t="s">
        <v>524</v>
      </c>
      <c r="D205" s="17" t="s">
        <v>686</v>
      </c>
      <c r="E205" s="19" t="s">
        <v>668</v>
      </c>
      <c r="F205" t="s">
        <v>669</v>
      </c>
      <c r="G205" s="19" t="s">
        <v>668</v>
      </c>
      <c r="H205" s="17">
        <f>VLOOKUP(D205, '[1]0.Ref'!$AZ$1:$BG$9, MATCH(F205, '[1]0.Ref'!$AZ$1:$BG$1, 0), FALSE)</f>
        <v>11</v>
      </c>
      <c r="I205" s="19">
        <v>13</v>
      </c>
      <c r="J205" s="19">
        <v>0</v>
      </c>
      <c r="K205" s="14">
        <f t="shared" si="12"/>
        <v>0</v>
      </c>
    </row>
    <row r="206" spans="1:11" x14ac:dyDescent="0.2">
      <c r="A206" t="s">
        <v>598</v>
      </c>
      <c r="B206" t="s">
        <v>599</v>
      </c>
      <c r="C206" t="s">
        <v>524</v>
      </c>
      <c r="D206" s="17" t="s">
        <v>687</v>
      </c>
      <c r="E206" s="19" t="s">
        <v>668</v>
      </c>
      <c r="F206" t="s">
        <v>669</v>
      </c>
      <c r="G206" s="19" t="s">
        <v>668</v>
      </c>
      <c r="H206" s="17">
        <f>VLOOKUP(D206, '[1]0.Ref'!$AZ$1:$BG$9, MATCH(F206, '[1]0.Ref'!$AZ$1:$BG$1, 0), FALSE)</f>
        <v>25</v>
      </c>
      <c r="I206" s="19">
        <v>2</v>
      </c>
      <c r="J206" s="19">
        <v>0</v>
      </c>
      <c r="K206" s="14">
        <f t="shared" si="12"/>
        <v>0</v>
      </c>
    </row>
    <row r="207" spans="1:11" x14ac:dyDescent="0.2">
      <c r="A207" t="s">
        <v>598</v>
      </c>
      <c r="B207" t="s">
        <v>599</v>
      </c>
      <c r="C207" t="s">
        <v>524</v>
      </c>
      <c r="D207" s="17" t="s">
        <v>688</v>
      </c>
      <c r="E207" s="19" t="s">
        <v>668</v>
      </c>
      <c r="F207" t="s">
        <v>669</v>
      </c>
      <c r="G207" s="19" t="s">
        <v>668</v>
      </c>
      <c r="H207" s="17">
        <f>VLOOKUP(D207, '[1]0.Ref'!$AZ$1:$BG$9, MATCH(F207, '[1]0.Ref'!$AZ$1:$BG$1, 0), FALSE)</f>
        <v>39</v>
      </c>
      <c r="I207" s="19">
        <v>0</v>
      </c>
      <c r="J207" s="19">
        <v>0</v>
      </c>
      <c r="K207" s="14" t="s">
        <v>76</v>
      </c>
    </row>
    <row r="208" spans="1:11" x14ac:dyDescent="0.2">
      <c r="A208" t="s">
        <v>598</v>
      </c>
      <c r="B208" t="s">
        <v>599</v>
      </c>
      <c r="C208" t="s">
        <v>524</v>
      </c>
      <c r="D208" s="17" t="s">
        <v>679</v>
      </c>
      <c r="E208" s="19" t="s">
        <v>668</v>
      </c>
      <c r="F208" t="s">
        <v>671</v>
      </c>
      <c r="G208" s="19" t="s">
        <v>668</v>
      </c>
      <c r="H208" s="17">
        <f>VLOOKUP(D208, '[1]0.Ref'!$AZ$1:$BG$9, MATCH(F208, '[1]0.Ref'!$AZ$1:$BG$1, 0), FALSE)</f>
        <v>5</v>
      </c>
      <c r="I208" s="19">
        <v>17</v>
      </c>
      <c r="J208" s="19">
        <v>0</v>
      </c>
      <c r="K208" s="14">
        <f t="shared" ref="K208:K271" si="16">J208/I208*100</f>
        <v>0</v>
      </c>
    </row>
    <row r="209" spans="1:11" x14ac:dyDescent="0.2">
      <c r="A209" t="s">
        <v>598</v>
      </c>
      <c r="B209" t="s">
        <v>599</v>
      </c>
      <c r="C209" t="s">
        <v>524</v>
      </c>
      <c r="D209" s="17" t="s">
        <v>686</v>
      </c>
      <c r="E209" s="19" t="s">
        <v>668</v>
      </c>
      <c r="F209" t="s">
        <v>671</v>
      </c>
      <c r="G209" s="19" t="s">
        <v>668</v>
      </c>
      <c r="H209" s="17">
        <f>VLOOKUP(D209, '[1]0.Ref'!$AZ$1:$BG$9, MATCH(F209, '[1]0.Ref'!$AZ$1:$BG$1, 0), FALSE)</f>
        <v>12</v>
      </c>
      <c r="I209" s="19">
        <v>3</v>
      </c>
      <c r="J209" s="19">
        <v>0</v>
      </c>
      <c r="K209" s="14">
        <f t="shared" si="16"/>
        <v>0</v>
      </c>
    </row>
    <row r="210" spans="1:11" x14ac:dyDescent="0.2">
      <c r="A210" t="s">
        <v>598</v>
      </c>
      <c r="B210" t="s">
        <v>599</v>
      </c>
      <c r="C210" t="s">
        <v>524</v>
      </c>
      <c r="D210" s="17" t="s">
        <v>687</v>
      </c>
      <c r="E210" s="19" t="s">
        <v>668</v>
      </c>
      <c r="F210" t="s">
        <v>671</v>
      </c>
      <c r="G210" s="19" t="s">
        <v>668</v>
      </c>
      <c r="H210" s="17">
        <f>VLOOKUP(D210, '[1]0.Ref'!$AZ$1:$BG$9, MATCH(F210, '[1]0.Ref'!$AZ$1:$BG$1, 0), FALSE)</f>
        <v>26</v>
      </c>
      <c r="I210" s="19">
        <v>4</v>
      </c>
      <c r="J210" s="19">
        <v>0</v>
      </c>
      <c r="K210" s="14">
        <f t="shared" si="16"/>
        <v>0</v>
      </c>
    </row>
    <row r="211" spans="1:11" x14ac:dyDescent="0.2">
      <c r="A211" t="s">
        <v>598</v>
      </c>
      <c r="B211" t="s">
        <v>599</v>
      </c>
      <c r="C211" t="s">
        <v>524</v>
      </c>
      <c r="D211" s="17" t="s">
        <v>688</v>
      </c>
      <c r="E211" s="19" t="s">
        <v>668</v>
      </c>
      <c r="F211" t="s">
        <v>671</v>
      </c>
      <c r="G211" s="19" t="s">
        <v>668</v>
      </c>
      <c r="H211" s="17">
        <f>VLOOKUP(D211, '[1]0.Ref'!$AZ$1:$BG$9, MATCH(F211, '[1]0.Ref'!$AZ$1:$BG$1, 0), FALSE)</f>
        <v>40</v>
      </c>
      <c r="I211" s="19">
        <v>3</v>
      </c>
      <c r="J211" s="19">
        <v>0</v>
      </c>
      <c r="K211" s="14">
        <f t="shared" si="16"/>
        <v>0</v>
      </c>
    </row>
    <row r="212" spans="1:11" x14ac:dyDescent="0.2">
      <c r="A212" t="s">
        <v>598</v>
      </c>
      <c r="B212" t="s">
        <v>599</v>
      </c>
      <c r="C212" t="s">
        <v>524</v>
      </c>
      <c r="D212" s="17" t="s">
        <v>667</v>
      </c>
      <c r="E212" s="19" t="s">
        <v>668</v>
      </c>
      <c r="F212" t="s">
        <v>685</v>
      </c>
      <c r="G212" s="19" t="s">
        <v>668</v>
      </c>
      <c r="H212" s="17">
        <f>VLOOKUP(D212, '[1]0.Ref'!$AZ$1:$BG$9, MATCH(F212, '[1]0.Ref'!$AZ$1:$BG$1, 0), FALSE)</f>
        <v>15</v>
      </c>
      <c r="I212">
        <f>I196+I197</f>
        <v>1</v>
      </c>
      <c r="J212">
        <f>J196+J197</f>
        <v>0</v>
      </c>
      <c r="K212" s="14">
        <f t="shared" si="16"/>
        <v>0</v>
      </c>
    </row>
    <row r="213" spans="1:11" x14ac:dyDescent="0.2">
      <c r="A213" t="s">
        <v>598</v>
      </c>
      <c r="B213" t="s">
        <v>599</v>
      </c>
      <c r="C213" t="s">
        <v>524</v>
      </c>
      <c r="D213" s="17" t="s">
        <v>684</v>
      </c>
      <c r="E213" s="19" t="s">
        <v>668</v>
      </c>
      <c r="F213" t="s">
        <v>685</v>
      </c>
      <c r="G213" s="19" t="s">
        <v>668</v>
      </c>
      <c r="H213" s="17">
        <f>VLOOKUP(D213, '[1]0.Ref'!$AZ$1:$BG$9, MATCH(F213, '[1]0.Ref'!$AZ$1:$BG$1, 0), FALSE)</f>
        <v>29</v>
      </c>
      <c r="I213">
        <f>I196+I197+I198</f>
        <v>1</v>
      </c>
      <c r="J213">
        <f>J196+J197+J198</f>
        <v>0</v>
      </c>
      <c r="K213" s="14">
        <f t="shared" si="16"/>
        <v>0</v>
      </c>
    </row>
    <row r="214" spans="1:11" x14ac:dyDescent="0.2">
      <c r="A214" t="s">
        <v>598</v>
      </c>
      <c r="B214" t="s">
        <v>599</v>
      </c>
      <c r="C214" t="s">
        <v>524</v>
      </c>
      <c r="D214" s="17" t="s">
        <v>690</v>
      </c>
      <c r="E214" s="19" t="s">
        <v>668</v>
      </c>
      <c r="F214" t="s">
        <v>685</v>
      </c>
      <c r="G214" s="19" t="s">
        <v>668</v>
      </c>
      <c r="H214" s="17">
        <f>VLOOKUP(D214, '[1]0.Ref'!$AZ$1:$BG$9, MATCH(F214, '[1]0.Ref'!$AZ$1:$BG$1, 0), FALSE)</f>
        <v>43</v>
      </c>
      <c r="I214">
        <f>I198+I199</f>
        <v>0</v>
      </c>
      <c r="J214">
        <f>J198+J199</f>
        <v>0</v>
      </c>
      <c r="K214" s="14" t="s">
        <v>76</v>
      </c>
    </row>
    <row r="215" spans="1:11" x14ac:dyDescent="0.2">
      <c r="A215" t="s">
        <v>598</v>
      </c>
      <c r="B215" t="s">
        <v>599</v>
      </c>
      <c r="C215" t="s">
        <v>524</v>
      </c>
      <c r="D215" s="17" t="s">
        <v>691</v>
      </c>
      <c r="E215" s="19" t="s">
        <v>668</v>
      </c>
      <c r="F215" t="s">
        <v>685</v>
      </c>
      <c r="G215" s="19" t="s">
        <v>668</v>
      </c>
      <c r="H215" s="17">
        <f>VLOOKUP(D215, '[1]0.Ref'!$AZ$1:$BG$9, MATCH(F215, '[1]0.Ref'!$AZ$1:$BG$1, 0), FALSE)</f>
        <v>50</v>
      </c>
      <c r="I215">
        <f>I196+I197+I198+I199</f>
        <v>1</v>
      </c>
      <c r="J215">
        <f>J196+J197+J198+J199</f>
        <v>0</v>
      </c>
      <c r="K215" s="14">
        <f t="shared" si="16"/>
        <v>0</v>
      </c>
    </row>
    <row r="216" spans="1:11" x14ac:dyDescent="0.2">
      <c r="A216" t="s">
        <v>598</v>
      </c>
      <c r="B216" t="s">
        <v>599</v>
      </c>
      <c r="C216" t="s">
        <v>524</v>
      </c>
      <c r="D216" s="17" t="s">
        <v>667</v>
      </c>
      <c r="E216" s="19" t="s">
        <v>668</v>
      </c>
      <c r="F216" t="s">
        <v>689</v>
      </c>
      <c r="G216" s="19" t="s">
        <v>668</v>
      </c>
      <c r="H216" s="17">
        <f>VLOOKUP(D216, '[1]0.Ref'!$AZ$1:$BG$9, MATCH(F216, '[1]0.Ref'!$AZ$1:$BG$1, 0), FALSE)</f>
        <v>16</v>
      </c>
      <c r="I216">
        <f>I200+I201</f>
        <v>26</v>
      </c>
      <c r="J216">
        <f>J200+J201</f>
        <v>2</v>
      </c>
      <c r="K216" s="14">
        <f t="shared" si="16"/>
        <v>7.6923076923076925</v>
      </c>
    </row>
    <row r="217" spans="1:11" x14ac:dyDescent="0.2">
      <c r="A217" t="s">
        <v>598</v>
      </c>
      <c r="B217" t="s">
        <v>599</v>
      </c>
      <c r="C217" t="s">
        <v>524</v>
      </c>
      <c r="D217" s="17" t="s">
        <v>684</v>
      </c>
      <c r="E217" s="19" t="s">
        <v>668</v>
      </c>
      <c r="F217" t="s">
        <v>689</v>
      </c>
      <c r="G217" s="19" t="s">
        <v>668</v>
      </c>
      <c r="H217" s="17">
        <f>VLOOKUP(D217, '[1]0.Ref'!$AZ$1:$BG$9, MATCH(F217, '[1]0.Ref'!$AZ$1:$BG$1, 0), FALSE)</f>
        <v>30</v>
      </c>
      <c r="I217">
        <f>I200+I201+I202</f>
        <v>34</v>
      </c>
      <c r="J217">
        <f>J200+J201+J202</f>
        <v>2</v>
      </c>
      <c r="K217" s="14">
        <f t="shared" si="16"/>
        <v>5.8823529411764701</v>
      </c>
    </row>
    <row r="218" spans="1:11" x14ac:dyDescent="0.2">
      <c r="A218" t="s">
        <v>598</v>
      </c>
      <c r="B218" t="s">
        <v>599</v>
      </c>
      <c r="C218" t="s">
        <v>524</v>
      </c>
      <c r="D218" s="17" t="s">
        <v>690</v>
      </c>
      <c r="E218" s="19" t="s">
        <v>668</v>
      </c>
      <c r="F218" t="s">
        <v>689</v>
      </c>
      <c r="G218" s="19" t="s">
        <v>668</v>
      </c>
      <c r="H218" s="17">
        <f>VLOOKUP(D218, '[1]0.Ref'!$AZ$1:$BG$9, MATCH(F218, '[1]0.Ref'!$AZ$1:$BG$1, 0), FALSE)</f>
        <v>44</v>
      </c>
      <c r="I218">
        <f>I202+I203</f>
        <v>9</v>
      </c>
      <c r="J218">
        <f>J202+J203</f>
        <v>0</v>
      </c>
      <c r="K218" s="14">
        <f t="shared" si="16"/>
        <v>0</v>
      </c>
    </row>
    <row r="219" spans="1:11" x14ac:dyDescent="0.2">
      <c r="A219" t="s">
        <v>598</v>
      </c>
      <c r="B219" t="s">
        <v>599</v>
      </c>
      <c r="C219" t="s">
        <v>524</v>
      </c>
      <c r="D219" s="17" t="s">
        <v>691</v>
      </c>
      <c r="E219" s="19" t="s">
        <v>668</v>
      </c>
      <c r="F219" t="s">
        <v>689</v>
      </c>
      <c r="G219" s="19" t="s">
        <v>668</v>
      </c>
      <c r="H219" s="17">
        <f>VLOOKUP(D219, '[1]0.Ref'!$AZ$1:$BG$9, MATCH(F219, '[1]0.Ref'!$AZ$1:$BG$1, 0), FALSE)</f>
        <v>51</v>
      </c>
      <c r="I219">
        <f>I200+I201+I202+I203</f>
        <v>35</v>
      </c>
      <c r="J219">
        <f>J200+J201+J202+J203</f>
        <v>2</v>
      </c>
      <c r="K219" s="14">
        <f t="shared" si="16"/>
        <v>5.7142857142857144</v>
      </c>
    </row>
    <row r="220" spans="1:11" x14ac:dyDescent="0.2">
      <c r="A220" t="s">
        <v>598</v>
      </c>
      <c r="B220" t="s">
        <v>599</v>
      </c>
      <c r="C220" t="s">
        <v>524</v>
      </c>
      <c r="D220" s="17" t="s">
        <v>667</v>
      </c>
      <c r="E220" s="19" t="s">
        <v>668</v>
      </c>
      <c r="F220" t="s">
        <v>669</v>
      </c>
      <c r="G220" s="19" t="s">
        <v>668</v>
      </c>
      <c r="H220" s="17">
        <f>VLOOKUP(D220, '[1]0.Ref'!$AZ$1:$BG$9, MATCH(F220, '[1]0.Ref'!$AZ$1:$BG$1, 0), FALSE)</f>
        <v>18</v>
      </c>
      <c r="I220">
        <f>I204+I205</f>
        <v>41</v>
      </c>
      <c r="J220">
        <f>J204+J205</f>
        <v>1</v>
      </c>
      <c r="K220" s="14">
        <f t="shared" si="16"/>
        <v>2.4390243902439024</v>
      </c>
    </row>
    <row r="221" spans="1:11" x14ac:dyDescent="0.2">
      <c r="A221" t="s">
        <v>598</v>
      </c>
      <c r="B221" t="s">
        <v>599</v>
      </c>
      <c r="C221" t="s">
        <v>524</v>
      </c>
      <c r="D221" s="17" t="s">
        <v>684</v>
      </c>
      <c r="E221" s="19" t="s">
        <v>668</v>
      </c>
      <c r="F221" t="s">
        <v>669</v>
      </c>
      <c r="G221" s="19" t="s">
        <v>668</v>
      </c>
      <c r="H221" s="17">
        <f>VLOOKUP(D221, '[1]0.Ref'!$AZ$1:$BG$9, MATCH(F221, '[1]0.Ref'!$AZ$1:$BG$1, 0), FALSE)</f>
        <v>32</v>
      </c>
      <c r="I221">
        <f>I204+I205+I206</f>
        <v>43</v>
      </c>
      <c r="J221">
        <f>J204+J205+J206</f>
        <v>1</v>
      </c>
      <c r="K221" s="14">
        <f t="shared" si="16"/>
        <v>2.3255813953488373</v>
      </c>
    </row>
    <row r="222" spans="1:11" x14ac:dyDescent="0.2">
      <c r="A222" t="s">
        <v>598</v>
      </c>
      <c r="B222" t="s">
        <v>599</v>
      </c>
      <c r="C222" t="s">
        <v>524</v>
      </c>
      <c r="D222" s="17" t="s">
        <v>690</v>
      </c>
      <c r="E222" s="19" t="s">
        <v>668</v>
      </c>
      <c r="F222" t="s">
        <v>669</v>
      </c>
      <c r="G222" s="19" t="s">
        <v>668</v>
      </c>
      <c r="H222" s="17">
        <f>VLOOKUP(D222, '[1]0.Ref'!$AZ$1:$BG$9, MATCH(F222, '[1]0.Ref'!$AZ$1:$BG$1, 0), FALSE)</f>
        <v>46</v>
      </c>
      <c r="I222">
        <f>I206+I207</f>
        <v>2</v>
      </c>
      <c r="J222">
        <f>J206+J207</f>
        <v>0</v>
      </c>
      <c r="K222" s="14">
        <f t="shared" si="16"/>
        <v>0</v>
      </c>
    </row>
    <row r="223" spans="1:11" x14ac:dyDescent="0.2">
      <c r="A223" t="s">
        <v>598</v>
      </c>
      <c r="B223" t="s">
        <v>599</v>
      </c>
      <c r="C223" t="s">
        <v>524</v>
      </c>
      <c r="D223" s="17" t="s">
        <v>691</v>
      </c>
      <c r="E223" s="19" t="s">
        <v>668</v>
      </c>
      <c r="F223" t="s">
        <v>669</v>
      </c>
      <c r="G223" s="19" t="s">
        <v>668</v>
      </c>
      <c r="H223" s="17">
        <f>VLOOKUP(D223, '[1]0.Ref'!$AZ$1:$BG$9, MATCH(F223, '[1]0.Ref'!$AZ$1:$BG$1, 0), FALSE)</f>
        <v>53</v>
      </c>
      <c r="I223">
        <f>I204+I205+I206+I207</f>
        <v>43</v>
      </c>
      <c r="J223">
        <f>J204+J205+J206+J207</f>
        <v>1</v>
      </c>
      <c r="K223" s="14">
        <f t="shared" si="16"/>
        <v>2.3255813953488373</v>
      </c>
    </row>
    <row r="224" spans="1:11" x14ac:dyDescent="0.2">
      <c r="A224" t="s">
        <v>598</v>
      </c>
      <c r="B224" t="s">
        <v>599</v>
      </c>
      <c r="C224" t="s">
        <v>524</v>
      </c>
      <c r="D224" s="17" t="s">
        <v>667</v>
      </c>
      <c r="E224" s="19" t="s">
        <v>668</v>
      </c>
      <c r="F224" t="s">
        <v>671</v>
      </c>
      <c r="G224" s="19" t="s">
        <v>668</v>
      </c>
      <c r="H224" s="17">
        <f>VLOOKUP(D224, '[1]0.Ref'!$AZ$1:$BG$9, MATCH(F224, '[1]0.Ref'!$AZ$1:$BG$1, 0), FALSE)</f>
        <v>19</v>
      </c>
      <c r="I224">
        <f>I208+I209</f>
        <v>20</v>
      </c>
      <c r="J224">
        <f>J208+J209</f>
        <v>0</v>
      </c>
      <c r="K224" s="14">
        <f t="shared" si="16"/>
        <v>0</v>
      </c>
    </row>
    <row r="225" spans="1:11" x14ac:dyDescent="0.2">
      <c r="A225" t="s">
        <v>598</v>
      </c>
      <c r="B225" t="s">
        <v>599</v>
      </c>
      <c r="C225" t="s">
        <v>524</v>
      </c>
      <c r="D225" s="17" t="s">
        <v>684</v>
      </c>
      <c r="E225" s="19" t="s">
        <v>668</v>
      </c>
      <c r="F225" t="s">
        <v>671</v>
      </c>
      <c r="G225" s="19" t="s">
        <v>668</v>
      </c>
      <c r="H225" s="17">
        <f>VLOOKUP(D225, '[1]0.Ref'!$AZ$1:$BG$9, MATCH(F225, '[1]0.Ref'!$AZ$1:$BG$1, 0), FALSE)</f>
        <v>33</v>
      </c>
      <c r="I225">
        <f>I208+I209+I210</f>
        <v>24</v>
      </c>
      <c r="J225">
        <f>J208+J209+J210</f>
        <v>0</v>
      </c>
      <c r="K225" s="14">
        <f t="shared" si="16"/>
        <v>0</v>
      </c>
    </row>
    <row r="226" spans="1:11" x14ac:dyDescent="0.2">
      <c r="A226" t="s">
        <v>598</v>
      </c>
      <c r="B226" t="s">
        <v>599</v>
      </c>
      <c r="C226" t="s">
        <v>524</v>
      </c>
      <c r="D226" s="17" t="s">
        <v>690</v>
      </c>
      <c r="E226" s="19" t="s">
        <v>668</v>
      </c>
      <c r="F226" t="s">
        <v>671</v>
      </c>
      <c r="G226" s="19" t="s">
        <v>668</v>
      </c>
      <c r="H226" s="17">
        <f>VLOOKUP(D226, '[1]0.Ref'!$AZ$1:$BG$9, MATCH(F226, '[1]0.Ref'!$AZ$1:$BG$1, 0), FALSE)</f>
        <v>47</v>
      </c>
      <c r="I226">
        <f>I210+I211</f>
        <v>7</v>
      </c>
      <c r="J226">
        <f>J210+J211</f>
        <v>0</v>
      </c>
      <c r="K226" s="14">
        <f t="shared" si="16"/>
        <v>0</v>
      </c>
    </row>
    <row r="227" spans="1:11" x14ac:dyDescent="0.2">
      <c r="A227" t="s">
        <v>598</v>
      </c>
      <c r="B227" t="s">
        <v>599</v>
      </c>
      <c r="C227" t="s">
        <v>524</v>
      </c>
      <c r="D227" s="17" t="s">
        <v>691</v>
      </c>
      <c r="E227" s="19" t="s">
        <v>668</v>
      </c>
      <c r="F227" t="s">
        <v>671</v>
      </c>
      <c r="G227" s="19" t="s">
        <v>668</v>
      </c>
      <c r="H227" s="17">
        <f>VLOOKUP(D227, '[1]0.Ref'!$AZ$1:$BG$9, MATCH(F227, '[1]0.Ref'!$AZ$1:$BG$1, 0), FALSE)</f>
        <v>54</v>
      </c>
      <c r="I227">
        <f>I208+I209+I210+I211</f>
        <v>27</v>
      </c>
      <c r="J227">
        <f>J208+J209+J210+J211</f>
        <v>0</v>
      </c>
      <c r="K227" s="14">
        <f t="shared" si="16"/>
        <v>0</v>
      </c>
    </row>
    <row r="228" spans="1:11" x14ac:dyDescent="0.2">
      <c r="A228" t="s">
        <v>598</v>
      </c>
      <c r="B228" t="s">
        <v>599</v>
      </c>
      <c r="C228" t="s">
        <v>524</v>
      </c>
      <c r="D228" s="17" t="s">
        <v>679</v>
      </c>
      <c r="E228" s="19" t="s">
        <v>668</v>
      </c>
      <c r="F228" t="s">
        <v>676</v>
      </c>
      <c r="G228" s="19" t="s">
        <v>668</v>
      </c>
      <c r="H228" s="17">
        <f>VLOOKUP(D228, '[1]0.Ref'!$AZ$1:$BG$9, MATCH(F228, '[1]0.Ref'!$AZ$1:$BG$1, 0), FALSE)</f>
        <v>3</v>
      </c>
      <c r="I228">
        <f>I196+I200</f>
        <v>14</v>
      </c>
      <c r="J228">
        <f>J196+J200</f>
        <v>2</v>
      </c>
      <c r="K228" s="14">
        <f t="shared" si="16"/>
        <v>14.285714285714285</v>
      </c>
    </row>
    <row r="229" spans="1:11" x14ac:dyDescent="0.2">
      <c r="A229" t="s">
        <v>598</v>
      </c>
      <c r="B229" t="s">
        <v>599</v>
      </c>
      <c r="C229" t="s">
        <v>524</v>
      </c>
      <c r="D229" s="17" t="s">
        <v>686</v>
      </c>
      <c r="E229" s="19" t="s">
        <v>668</v>
      </c>
      <c r="F229" t="s">
        <v>676</v>
      </c>
      <c r="G229" s="19" t="s">
        <v>668</v>
      </c>
      <c r="H229" s="17">
        <f>VLOOKUP(D229, '[1]0.Ref'!$AZ$1:$BG$9, MATCH(F229, '[1]0.Ref'!$AZ$1:$BG$1, 0), FALSE)</f>
        <v>10</v>
      </c>
      <c r="I229">
        <f t="shared" ref="I229:J231" si="17">I197+I201</f>
        <v>13</v>
      </c>
      <c r="J229">
        <f t="shared" si="17"/>
        <v>0</v>
      </c>
      <c r="K229" s="14">
        <f t="shared" si="16"/>
        <v>0</v>
      </c>
    </row>
    <row r="230" spans="1:11" x14ac:dyDescent="0.2">
      <c r="A230" t="s">
        <v>598</v>
      </c>
      <c r="B230" t="s">
        <v>599</v>
      </c>
      <c r="C230" t="s">
        <v>524</v>
      </c>
      <c r="D230" s="17" t="s">
        <v>687</v>
      </c>
      <c r="E230" s="19" t="s">
        <v>668</v>
      </c>
      <c r="F230" t="s">
        <v>676</v>
      </c>
      <c r="G230" s="19" t="s">
        <v>668</v>
      </c>
      <c r="H230" s="17">
        <f>VLOOKUP(D230, '[1]0.Ref'!$AZ$1:$BG$9, MATCH(F230, '[1]0.Ref'!$AZ$1:$BG$1, 0), FALSE)</f>
        <v>24</v>
      </c>
      <c r="I230">
        <f t="shared" si="17"/>
        <v>8</v>
      </c>
      <c r="J230">
        <f t="shared" si="17"/>
        <v>0</v>
      </c>
      <c r="K230" s="14">
        <f t="shared" si="16"/>
        <v>0</v>
      </c>
    </row>
    <row r="231" spans="1:11" x14ac:dyDescent="0.2">
      <c r="A231" t="s">
        <v>598</v>
      </c>
      <c r="B231" t="s">
        <v>599</v>
      </c>
      <c r="C231" t="s">
        <v>524</v>
      </c>
      <c r="D231" s="17" t="s">
        <v>688</v>
      </c>
      <c r="E231" s="19" t="s">
        <v>668</v>
      </c>
      <c r="F231" t="s">
        <v>676</v>
      </c>
      <c r="G231" s="19" t="s">
        <v>668</v>
      </c>
      <c r="H231" s="17">
        <f>VLOOKUP(D231, '[1]0.Ref'!$AZ$1:$BG$9, MATCH(F231, '[1]0.Ref'!$AZ$1:$BG$1, 0), FALSE)</f>
        <v>38</v>
      </c>
      <c r="I231">
        <f t="shared" si="17"/>
        <v>1</v>
      </c>
      <c r="J231">
        <f t="shared" si="17"/>
        <v>0</v>
      </c>
      <c r="K231" s="14">
        <f t="shared" si="16"/>
        <v>0</v>
      </c>
    </row>
    <row r="232" spans="1:11" x14ac:dyDescent="0.2">
      <c r="A232" t="s">
        <v>598</v>
      </c>
      <c r="B232" t="s">
        <v>599</v>
      </c>
      <c r="C232" t="s">
        <v>524</v>
      </c>
      <c r="D232" s="17" t="s">
        <v>679</v>
      </c>
      <c r="E232" s="19" t="s">
        <v>668</v>
      </c>
      <c r="F232" t="s">
        <v>673</v>
      </c>
      <c r="G232" s="19" t="s">
        <v>668</v>
      </c>
      <c r="H232" s="17">
        <f>VLOOKUP(D232, '[1]0.Ref'!$AZ$1:$BG$9, MATCH(F232, '[1]0.Ref'!$AZ$1:$BG$1, 0), FALSE)</f>
        <v>6</v>
      </c>
      <c r="I232">
        <f>I204+I208</f>
        <v>45</v>
      </c>
      <c r="J232">
        <f>J204+J208</f>
        <v>1</v>
      </c>
      <c r="K232" s="14">
        <f t="shared" si="16"/>
        <v>2.2222222222222223</v>
      </c>
    </row>
    <row r="233" spans="1:11" x14ac:dyDescent="0.2">
      <c r="A233" t="s">
        <v>598</v>
      </c>
      <c r="B233" t="s">
        <v>599</v>
      </c>
      <c r="C233" t="s">
        <v>524</v>
      </c>
      <c r="D233" s="17" t="s">
        <v>686</v>
      </c>
      <c r="E233" s="19" t="s">
        <v>668</v>
      </c>
      <c r="F233" t="s">
        <v>673</v>
      </c>
      <c r="G233" s="19" t="s">
        <v>668</v>
      </c>
      <c r="H233" s="17">
        <f>VLOOKUP(D233, '[1]0.Ref'!$AZ$1:$BG$9, MATCH(F233, '[1]0.Ref'!$AZ$1:$BG$1, 0), FALSE)</f>
        <v>13</v>
      </c>
      <c r="I233">
        <f t="shared" ref="I233:J235" si="18">I205+I209</f>
        <v>16</v>
      </c>
      <c r="J233">
        <f t="shared" si="18"/>
        <v>0</v>
      </c>
      <c r="K233" s="14">
        <f t="shared" si="16"/>
        <v>0</v>
      </c>
    </row>
    <row r="234" spans="1:11" x14ac:dyDescent="0.2">
      <c r="A234" t="s">
        <v>598</v>
      </c>
      <c r="B234" t="s">
        <v>599</v>
      </c>
      <c r="C234" t="s">
        <v>524</v>
      </c>
      <c r="D234" s="17" t="s">
        <v>687</v>
      </c>
      <c r="E234" s="19" t="s">
        <v>668</v>
      </c>
      <c r="F234" t="s">
        <v>673</v>
      </c>
      <c r="G234" s="19" t="s">
        <v>668</v>
      </c>
      <c r="H234" s="17">
        <f>VLOOKUP(D234, '[1]0.Ref'!$AZ$1:$BG$9, MATCH(F234, '[1]0.Ref'!$AZ$1:$BG$1, 0), FALSE)</f>
        <v>27</v>
      </c>
      <c r="I234">
        <f t="shared" si="18"/>
        <v>6</v>
      </c>
      <c r="J234">
        <f t="shared" si="18"/>
        <v>0</v>
      </c>
      <c r="K234" s="14">
        <f t="shared" si="16"/>
        <v>0</v>
      </c>
    </row>
    <row r="235" spans="1:11" x14ac:dyDescent="0.2">
      <c r="A235" t="s">
        <v>598</v>
      </c>
      <c r="B235" t="s">
        <v>599</v>
      </c>
      <c r="C235" t="s">
        <v>524</v>
      </c>
      <c r="D235" s="17" t="s">
        <v>688</v>
      </c>
      <c r="E235" s="19" t="s">
        <v>668</v>
      </c>
      <c r="F235" t="s">
        <v>673</v>
      </c>
      <c r="G235" s="19" t="s">
        <v>668</v>
      </c>
      <c r="H235" s="17">
        <f>VLOOKUP(D235, '[1]0.Ref'!$AZ$1:$BG$9, MATCH(F235, '[1]0.Ref'!$AZ$1:$BG$1, 0), FALSE)</f>
        <v>41</v>
      </c>
      <c r="I235">
        <f t="shared" si="18"/>
        <v>3</v>
      </c>
      <c r="J235">
        <f t="shared" si="18"/>
        <v>0</v>
      </c>
      <c r="K235" s="14">
        <f t="shared" si="16"/>
        <v>0</v>
      </c>
    </row>
    <row r="236" spans="1:11" x14ac:dyDescent="0.2">
      <c r="A236" t="s">
        <v>598</v>
      </c>
      <c r="B236" t="s">
        <v>599</v>
      </c>
      <c r="C236" t="s">
        <v>524</v>
      </c>
      <c r="D236" s="17" t="s">
        <v>679</v>
      </c>
      <c r="E236" s="19" t="s">
        <v>668</v>
      </c>
      <c r="F236" t="s">
        <v>634</v>
      </c>
      <c r="G236" s="19" t="s">
        <v>668</v>
      </c>
      <c r="H236" s="17">
        <f>VLOOKUP(D236, '[1]0.Ref'!$AZ$1:$BG$9, MATCH(F236, '[1]0.Ref'!$AZ$1:$BG$1, 0), FALSE)</f>
        <v>7</v>
      </c>
      <c r="I236">
        <f>I228+I232</f>
        <v>59</v>
      </c>
      <c r="J236">
        <f>J228+J232</f>
        <v>3</v>
      </c>
      <c r="K236" s="14">
        <f t="shared" si="16"/>
        <v>5.0847457627118651</v>
      </c>
    </row>
    <row r="237" spans="1:11" x14ac:dyDescent="0.2">
      <c r="A237" t="s">
        <v>598</v>
      </c>
      <c r="B237" t="s">
        <v>599</v>
      </c>
      <c r="C237" t="s">
        <v>524</v>
      </c>
      <c r="D237" s="17" t="s">
        <v>686</v>
      </c>
      <c r="E237" s="19" t="s">
        <v>668</v>
      </c>
      <c r="F237" t="s">
        <v>634</v>
      </c>
      <c r="G237" s="19" t="s">
        <v>668</v>
      </c>
      <c r="H237" s="17">
        <f>VLOOKUP(D237, '[1]0.Ref'!$AZ$1:$BG$9, MATCH(F237, '[1]0.Ref'!$AZ$1:$BG$1, 0), FALSE)</f>
        <v>14</v>
      </c>
      <c r="I237">
        <f t="shared" ref="I237:J239" si="19">I229+I233</f>
        <v>29</v>
      </c>
      <c r="J237">
        <f t="shared" si="19"/>
        <v>0</v>
      </c>
      <c r="K237" s="14">
        <f t="shared" si="16"/>
        <v>0</v>
      </c>
    </row>
    <row r="238" spans="1:11" x14ac:dyDescent="0.2">
      <c r="A238" t="s">
        <v>598</v>
      </c>
      <c r="B238" t="s">
        <v>599</v>
      </c>
      <c r="C238" t="s">
        <v>524</v>
      </c>
      <c r="D238" s="17" t="s">
        <v>687</v>
      </c>
      <c r="E238" s="19" t="s">
        <v>668</v>
      </c>
      <c r="F238" t="s">
        <v>634</v>
      </c>
      <c r="G238" s="19" t="s">
        <v>668</v>
      </c>
      <c r="H238" s="17">
        <f>VLOOKUP(D238, '[1]0.Ref'!$AZ$1:$BG$9, MATCH(F238, '[1]0.Ref'!$AZ$1:$BG$1, 0), FALSE)</f>
        <v>28</v>
      </c>
      <c r="I238">
        <f t="shared" si="19"/>
        <v>14</v>
      </c>
      <c r="J238">
        <f t="shared" si="19"/>
        <v>0</v>
      </c>
      <c r="K238" s="14">
        <f t="shared" si="16"/>
        <v>0</v>
      </c>
    </row>
    <row r="239" spans="1:11" x14ac:dyDescent="0.2">
      <c r="A239" t="s">
        <v>598</v>
      </c>
      <c r="B239" t="s">
        <v>599</v>
      </c>
      <c r="C239" t="s">
        <v>524</v>
      </c>
      <c r="D239" s="17" t="s">
        <v>688</v>
      </c>
      <c r="E239" s="19" t="s">
        <v>668</v>
      </c>
      <c r="F239" t="s">
        <v>634</v>
      </c>
      <c r="G239" s="19" t="s">
        <v>668</v>
      </c>
      <c r="H239" s="17">
        <f>VLOOKUP(D239, '[1]0.Ref'!$AZ$1:$BG$9, MATCH(F239, '[1]0.Ref'!$AZ$1:$BG$1, 0), FALSE)</f>
        <v>42</v>
      </c>
      <c r="I239">
        <f t="shared" si="19"/>
        <v>4</v>
      </c>
      <c r="J239">
        <f t="shared" si="19"/>
        <v>0</v>
      </c>
      <c r="K239" s="14">
        <f t="shared" si="16"/>
        <v>0</v>
      </c>
    </row>
    <row r="240" spans="1:11" x14ac:dyDescent="0.2">
      <c r="A240" t="s">
        <v>598</v>
      </c>
      <c r="B240" t="s">
        <v>599</v>
      </c>
      <c r="C240" t="s">
        <v>524</v>
      </c>
      <c r="D240" s="17" t="s">
        <v>667</v>
      </c>
      <c r="E240" s="19" t="s">
        <v>668</v>
      </c>
      <c r="F240" t="s">
        <v>676</v>
      </c>
      <c r="G240" s="19" t="s">
        <v>668</v>
      </c>
      <c r="H240" s="17">
        <f>VLOOKUP(D240, '[1]0.Ref'!$AZ$1:$BG$9, MATCH(F240, '[1]0.Ref'!$AZ$1:$BG$1, 0), FALSE)</f>
        <v>17</v>
      </c>
      <c r="I240">
        <f>I228+I229</f>
        <v>27</v>
      </c>
      <c r="J240">
        <f>J228+J229</f>
        <v>2</v>
      </c>
      <c r="K240" s="14">
        <f t="shared" si="16"/>
        <v>7.4074074074074066</v>
      </c>
    </row>
    <row r="241" spans="1:11" x14ac:dyDescent="0.2">
      <c r="A241" t="s">
        <v>598</v>
      </c>
      <c r="B241" t="s">
        <v>599</v>
      </c>
      <c r="C241" t="s">
        <v>524</v>
      </c>
      <c r="D241" s="17" t="s">
        <v>684</v>
      </c>
      <c r="E241" s="19" t="s">
        <v>668</v>
      </c>
      <c r="F241" t="s">
        <v>676</v>
      </c>
      <c r="G241" s="19" t="s">
        <v>668</v>
      </c>
      <c r="H241" s="17">
        <f>VLOOKUP(D241, '[1]0.Ref'!$AZ$1:$BG$9, MATCH(F241, '[1]0.Ref'!$AZ$1:$BG$1, 0), FALSE)</f>
        <v>31</v>
      </c>
      <c r="I241">
        <f>I228+I229+I230</f>
        <v>35</v>
      </c>
      <c r="J241">
        <f>J228+J229+J230</f>
        <v>2</v>
      </c>
      <c r="K241" s="14">
        <f t="shared" si="16"/>
        <v>5.7142857142857144</v>
      </c>
    </row>
    <row r="242" spans="1:11" x14ac:dyDescent="0.2">
      <c r="A242" t="s">
        <v>598</v>
      </c>
      <c r="B242" t="s">
        <v>599</v>
      </c>
      <c r="C242" t="s">
        <v>524</v>
      </c>
      <c r="D242" s="17" t="s">
        <v>690</v>
      </c>
      <c r="E242" s="19" t="s">
        <v>668</v>
      </c>
      <c r="F242" t="s">
        <v>676</v>
      </c>
      <c r="G242" s="19" t="s">
        <v>668</v>
      </c>
      <c r="H242" s="17">
        <f>VLOOKUP(D242, '[1]0.Ref'!$AZ$1:$BG$9, MATCH(F242, '[1]0.Ref'!$AZ$1:$BG$1, 0), FALSE)</f>
        <v>45</v>
      </c>
      <c r="I242">
        <f>I230+I231</f>
        <v>9</v>
      </c>
      <c r="J242">
        <f>J230+J231</f>
        <v>0</v>
      </c>
      <c r="K242" s="14">
        <f t="shared" si="16"/>
        <v>0</v>
      </c>
    </row>
    <row r="243" spans="1:11" x14ac:dyDescent="0.2">
      <c r="A243" t="s">
        <v>598</v>
      </c>
      <c r="B243" t="s">
        <v>599</v>
      </c>
      <c r="C243" t="s">
        <v>524</v>
      </c>
      <c r="D243" s="17" t="s">
        <v>691</v>
      </c>
      <c r="E243" s="19" t="s">
        <v>668</v>
      </c>
      <c r="F243" t="s">
        <v>676</v>
      </c>
      <c r="G243" s="19" t="s">
        <v>668</v>
      </c>
      <c r="H243" s="17">
        <f>VLOOKUP(D243, '[1]0.Ref'!$AZ$1:$BG$9, MATCH(F243, '[1]0.Ref'!$AZ$1:$BG$1, 0), FALSE)</f>
        <v>52</v>
      </c>
      <c r="I243">
        <f>I228+I229+I230+I231</f>
        <v>36</v>
      </c>
      <c r="J243">
        <f>J228+J229+J230+J231</f>
        <v>2</v>
      </c>
      <c r="K243" s="14">
        <f t="shared" si="16"/>
        <v>5.5555555555555554</v>
      </c>
    </row>
    <row r="244" spans="1:11" x14ac:dyDescent="0.2">
      <c r="A244" t="s">
        <v>598</v>
      </c>
      <c r="B244" t="s">
        <v>599</v>
      </c>
      <c r="C244" t="s">
        <v>524</v>
      </c>
      <c r="D244" s="17" t="s">
        <v>667</v>
      </c>
      <c r="E244" s="19" t="s">
        <v>668</v>
      </c>
      <c r="F244" t="s">
        <v>673</v>
      </c>
      <c r="G244" s="19" t="s">
        <v>668</v>
      </c>
      <c r="H244" s="17">
        <f>VLOOKUP(D244, '[1]0.Ref'!$AZ$1:$BG$9, MATCH(F244, '[1]0.Ref'!$AZ$1:$BG$1, 0), FALSE)</f>
        <v>20</v>
      </c>
      <c r="I244">
        <f>I232+I233</f>
        <v>61</v>
      </c>
      <c r="J244">
        <f>J232+J233</f>
        <v>1</v>
      </c>
      <c r="K244" s="14">
        <f t="shared" si="16"/>
        <v>1.639344262295082</v>
      </c>
    </row>
    <row r="245" spans="1:11" x14ac:dyDescent="0.2">
      <c r="A245" t="s">
        <v>598</v>
      </c>
      <c r="B245" t="s">
        <v>599</v>
      </c>
      <c r="C245" t="s">
        <v>524</v>
      </c>
      <c r="D245" s="17" t="s">
        <v>684</v>
      </c>
      <c r="E245" s="19" t="s">
        <v>668</v>
      </c>
      <c r="F245" t="s">
        <v>673</v>
      </c>
      <c r="G245" s="19" t="s">
        <v>668</v>
      </c>
      <c r="H245" s="17">
        <f>VLOOKUP(D245, '[1]0.Ref'!$AZ$1:$BG$9, MATCH(F245, '[1]0.Ref'!$AZ$1:$BG$1, 0), FALSE)</f>
        <v>34</v>
      </c>
      <c r="I245">
        <f>I232+I233+I234</f>
        <v>67</v>
      </c>
      <c r="J245">
        <f>J232+J233+J234</f>
        <v>1</v>
      </c>
      <c r="K245" s="14">
        <f t="shared" si="16"/>
        <v>1.4925373134328357</v>
      </c>
    </row>
    <row r="246" spans="1:11" x14ac:dyDescent="0.2">
      <c r="A246" t="s">
        <v>598</v>
      </c>
      <c r="B246" t="s">
        <v>599</v>
      </c>
      <c r="C246" t="s">
        <v>524</v>
      </c>
      <c r="D246" s="17" t="s">
        <v>690</v>
      </c>
      <c r="E246" s="19" t="s">
        <v>668</v>
      </c>
      <c r="F246" t="s">
        <v>673</v>
      </c>
      <c r="G246" s="19" t="s">
        <v>668</v>
      </c>
      <c r="H246" s="17">
        <f>VLOOKUP(D246, '[1]0.Ref'!$AZ$1:$BG$9, MATCH(F246, '[1]0.Ref'!$AZ$1:$BG$1, 0), FALSE)</f>
        <v>48</v>
      </c>
      <c r="I246">
        <f>I234+I235</f>
        <v>9</v>
      </c>
      <c r="J246">
        <f>J234+J235</f>
        <v>0</v>
      </c>
      <c r="K246" s="14">
        <f t="shared" si="16"/>
        <v>0</v>
      </c>
    </row>
    <row r="247" spans="1:11" x14ac:dyDescent="0.2">
      <c r="A247" t="s">
        <v>598</v>
      </c>
      <c r="B247" t="s">
        <v>599</v>
      </c>
      <c r="C247" t="s">
        <v>524</v>
      </c>
      <c r="D247" s="17" t="s">
        <v>691</v>
      </c>
      <c r="E247" s="19" t="s">
        <v>668</v>
      </c>
      <c r="F247" t="s">
        <v>673</v>
      </c>
      <c r="G247" s="19" t="s">
        <v>668</v>
      </c>
      <c r="H247" s="17">
        <f>VLOOKUP(D247, '[1]0.Ref'!$AZ$1:$BG$9, MATCH(F247, '[1]0.Ref'!$AZ$1:$BG$1, 0), FALSE)</f>
        <v>55</v>
      </c>
      <c r="I247">
        <f>I232+I233+I234+I235</f>
        <v>70</v>
      </c>
      <c r="J247">
        <f>J232+J233+J234+J235</f>
        <v>1</v>
      </c>
      <c r="K247" s="14">
        <f t="shared" si="16"/>
        <v>1.4285714285714286</v>
      </c>
    </row>
    <row r="248" spans="1:11" x14ac:dyDescent="0.2">
      <c r="A248" t="s">
        <v>598</v>
      </c>
      <c r="B248" t="s">
        <v>599</v>
      </c>
      <c r="C248" t="s">
        <v>524</v>
      </c>
      <c r="D248" s="17" t="s">
        <v>667</v>
      </c>
      <c r="E248" s="19" t="s">
        <v>668</v>
      </c>
      <c r="F248" t="s">
        <v>634</v>
      </c>
      <c r="G248" s="19" t="s">
        <v>668</v>
      </c>
      <c r="H248" s="17">
        <f>VLOOKUP(D248, '[1]0.Ref'!$AZ$1:$BG$9, MATCH(F248, '[1]0.Ref'!$AZ$1:$BG$1, 0), FALSE)</f>
        <v>21</v>
      </c>
      <c r="I248">
        <f>I236+I237</f>
        <v>88</v>
      </c>
      <c r="J248">
        <f>J236+J237</f>
        <v>3</v>
      </c>
      <c r="K248" s="14">
        <f t="shared" si="16"/>
        <v>3.4090909090909087</v>
      </c>
    </row>
    <row r="249" spans="1:11" x14ac:dyDescent="0.2">
      <c r="A249" t="s">
        <v>598</v>
      </c>
      <c r="B249" t="s">
        <v>599</v>
      </c>
      <c r="C249" t="s">
        <v>524</v>
      </c>
      <c r="D249" s="17" t="s">
        <v>684</v>
      </c>
      <c r="E249" s="19" t="s">
        <v>668</v>
      </c>
      <c r="F249" t="s">
        <v>634</v>
      </c>
      <c r="G249" s="19" t="s">
        <v>668</v>
      </c>
      <c r="H249" s="17">
        <f>VLOOKUP(D249, '[1]0.Ref'!$AZ$1:$BG$9, MATCH(F249, '[1]0.Ref'!$AZ$1:$BG$1, 0), FALSE)</f>
        <v>35</v>
      </c>
      <c r="I249">
        <f>I236+I237+I238</f>
        <v>102</v>
      </c>
      <c r="J249">
        <f>J236+J237+J238</f>
        <v>3</v>
      </c>
      <c r="K249" s="14">
        <f t="shared" si="16"/>
        <v>2.9411764705882351</v>
      </c>
    </row>
    <row r="250" spans="1:11" x14ac:dyDescent="0.2">
      <c r="A250" t="s">
        <v>598</v>
      </c>
      <c r="B250" t="s">
        <v>599</v>
      </c>
      <c r="C250" t="s">
        <v>524</v>
      </c>
      <c r="D250" s="17" t="s">
        <v>690</v>
      </c>
      <c r="E250" s="19" t="s">
        <v>668</v>
      </c>
      <c r="F250" t="s">
        <v>634</v>
      </c>
      <c r="G250" s="19" t="s">
        <v>668</v>
      </c>
      <c r="H250" s="17">
        <f>VLOOKUP(D250, '[1]0.Ref'!$AZ$1:$BG$9, MATCH(F250, '[1]0.Ref'!$AZ$1:$BG$1, 0), FALSE)</f>
        <v>49</v>
      </c>
      <c r="I250">
        <f>I238+I239</f>
        <v>18</v>
      </c>
      <c r="J250">
        <f>J238+J239</f>
        <v>0</v>
      </c>
      <c r="K250" s="14">
        <f t="shared" si="16"/>
        <v>0</v>
      </c>
    </row>
    <row r="251" spans="1:11" x14ac:dyDescent="0.2">
      <c r="A251" t="s">
        <v>598</v>
      </c>
      <c r="B251" t="s">
        <v>599</v>
      </c>
      <c r="C251" t="s">
        <v>524</v>
      </c>
      <c r="D251" s="17" t="s">
        <v>691</v>
      </c>
      <c r="E251" s="19" t="s">
        <v>668</v>
      </c>
      <c r="F251" t="s">
        <v>634</v>
      </c>
      <c r="G251" s="19" t="s">
        <v>668</v>
      </c>
      <c r="H251" s="17">
        <f>VLOOKUP(D251, '[1]0.Ref'!$AZ$1:$BG$9, MATCH(F251, '[1]0.Ref'!$AZ$1:$BG$1, 0), FALSE)</f>
        <v>56</v>
      </c>
      <c r="I251">
        <f>I236+I237+I238+I239</f>
        <v>106</v>
      </c>
      <c r="J251">
        <f>J236+J237+J238+J239</f>
        <v>3</v>
      </c>
      <c r="K251" s="14">
        <f t="shared" si="16"/>
        <v>2.8301886792452833</v>
      </c>
    </row>
    <row r="252" spans="1:11" x14ac:dyDescent="0.2">
      <c r="A252" t="s">
        <v>604</v>
      </c>
      <c r="B252" t="s">
        <v>599</v>
      </c>
      <c r="C252" t="s">
        <v>524</v>
      </c>
      <c r="D252" s="17" t="s">
        <v>679</v>
      </c>
      <c r="E252" s="19" t="s">
        <v>668</v>
      </c>
      <c r="F252" t="s">
        <v>685</v>
      </c>
      <c r="G252" s="19" t="s">
        <v>668</v>
      </c>
      <c r="H252" s="17">
        <f>VLOOKUP(D252, '[1]0.Ref'!$AZ$1:$BG$9, MATCH(F252, '[1]0.Ref'!$AZ$1:$BG$1, 0), FALSE)</f>
        <v>1</v>
      </c>
      <c r="I252" s="19">
        <v>7</v>
      </c>
      <c r="J252" s="19">
        <v>0</v>
      </c>
      <c r="K252" s="14">
        <f t="shared" si="16"/>
        <v>0</v>
      </c>
    </row>
    <row r="253" spans="1:11" x14ac:dyDescent="0.2">
      <c r="A253" t="s">
        <v>604</v>
      </c>
      <c r="B253" t="s">
        <v>599</v>
      </c>
      <c r="C253" t="s">
        <v>524</v>
      </c>
      <c r="D253" s="17" t="s">
        <v>686</v>
      </c>
      <c r="E253" s="19" t="s">
        <v>668</v>
      </c>
      <c r="F253" t="s">
        <v>685</v>
      </c>
      <c r="G253" s="19" t="s">
        <v>668</v>
      </c>
      <c r="H253" s="17">
        <f>VLOOKUP(D253, '[1]0.Ref'!$AZ$1:$BG$9, MATCH(F253, '[1]0.Ref'!$AZ$1:$BG$1, 0), FALSE)</f>
        <v>8</v>
      </c>
      <c r="I253" s="19">
        <v>3</v>
      </c>
      <c r="J253" s="19">
        <v>0</v>
      </c>
      <c r="K253" s="14">
        <f t="shared" si="16"/>
        <v>0</v>
      </c>
    </row>
    <row r="254" spans="1:11" x14ac:dyDescent="0.2">
      <c r="A254" t="s">
        <v>604</v>
      </c>
      <c r="B254" t="s">
        <v>599</v>
      </c>
      <c r="C254" t="s">
        <v>524</v>
      </c>
      <c r="D254" s="17" t="s">
        <v>687</v>
      </c>
      <c r="E254" s="19" t="s">
        <v>668</v>
      </c>
      <c r="F254" t="s">
        <v>685</v>
      </c>
      <c r="G254" s="19" t="s">
        <v>668</v>
      </c>
      <c r="H254" s="17">
        <f>VLOOKUP(D254, '[1]0.Ref'!$AZ$1:$BG$9, MATCH(F254, '[1]0.Ref'!$AZ$1:$BG$1, 0), FALSE)</f>
        <v>22</v>
      </c>
      <c r="I254" s="19">
        <v>2</v>
      </c>
      <c r="J254" s="19">
        <v>0</v>
      </c>
      <c r="K254" s="14">
        <f t="shared" si="16"/>
        <v>0</v>
      </c>
    </row>
    <row r="255" spans="1:11" x14ac:dyDescent="0.2">
      <c r="A255" t="s">
        <v>604</v>
      </c>
      <c r="B255" t="s">
        <v>599</v>
      </c>
      <c r="C255" t="s">
        <v>524</v>
      </c>
      <c r="D255" s="17" t="s">
        <v>688</v>
      </c>
      <c r="E255" s="19" t="s">
        <v>668</v>
      </c>
      <c r="F255" t="s">
        <v>685</v>
      </c>
      <c r="G255" s="19" t="s">
        <v>668</v>
      </c>
      <c r="H255" s="17">
        <f>VLOOKUP(D255, '[1]0.Ref'!$AZ$1:$BG$9, MATCH(F255, '[1]0.Ref'!$AZ$1:$BG$1, 0), FALSE)</f>
        <v>36</v>
      </c>
      <c r="I255" s="19">
        <v>0</v>
      </c>
      <c r="J255" s="19">
        <v>0</v>
      </c>
      <c r="K255" s="14" t="s">
        <v>76</v>
      </c>
    </row>
    <row r="256" spans="1:11" x14ac:dyDescent="0.2">
      <c r="A256" t="s">
        <v>604</v>
      </c>
      <c r="B256" t="s">
        <v>599</v>
      </c>
      <c r="C256" t="s">
        <v>524</v>
      </c>
      <c r="D256" s="17" t="s">
        <v>679</v>
      </c>
      <c r="E256" s="19" t="s">
        <v>668</v>
      </c>
      <c r="F256" t="s">
        <v>689</v>
      </c>
      <c r="G256" s="19" t="s">
        <v>668</v>
      </c>
      <c r="H256" s="17">
        <f>VLOOKUP(D256, '[1]0.Ref'!$AZ$1:$BG$9, MATCH(F256, '[1]0.Ref'!$AZ$1:$BG$1, 0), FALSE)</f>
        <v>2</v>
      </c>
      <c r="I256" s="19">
        <v>41</v>
      </c>
      <c r="J256" s="19">
        <v>0</v>
      </c>
      <c r="K256" s="14">
        <f t="shared" si="16"/>
        <v>0</v>
      </c>
    </row>
    <row r="257" spans="1:11" x14ac:dyDescent="0.2">
      <c r="A257" t="s">
        <v>604</v>
      </c>
      <c r="B257" t="s">
        <v>599</v>
      </c>
      <c r="C257" t="s">
        <v>524</v>
      </c>
      <c r="D257" s="17" t="s">
        <v>686</v>
      </c>
      <c r="E257" s="19" t="s">
        <v>668</v>
      </c>
      <c r="F257" t="s">
        <v>689</v>
      </c>
      <c r="G257" s="19" t="s">
        <v>668</v>
      </c>
      <c r="H257" s="17">
        <f>VLOOKUP(D257, '[1]0.Ref'!$AZ$1:$BG$9, MATCH(F257, '[1]0.Ref'!$AZ$1:$BG$1, 0), FALSE)</f>
        <v>9</v>
      </c>
      <c r="I257" s="19">
        <v>15</v>
      </c>
      <c r="J257" s="19">
        <v>0</v>
      </c>
      <c r="K257" s="14">
        <f t="shared" si="16"/>
        <v>0</v>
      </c>
    </row>
    <row r="258" spans="1:11" x14ac:dyDescent="0.2">
      <c r="A258" t="s">
        <v>604</v>
      </c>
      <c r="B258" t="s">
        <v>599</v>
      </c>
      <c r="C258" t="s">
        <v>524</v>
      </c>
      <c r="D258" s="17" t="s">
        <v>687</v>
      </c>
      <c r="E258" s="19" t="s">
        <v>668</v>
      </c>
      <c r="F258" t="s">
        <v>689</v>
      </c>
      <c r="G258" s="19" t="s">
        <v>668</v>
      </c>
      <c r="H258" s="17">
        <f>VLOOKUP(D258, '[1]0.Ref'!$AZ$1:$BG$9, MATCH(F258, '[1]0.Ref'!$AZ$1:$BG$1, 0), FALSE)</f>
        <v>23</v>
      </c>
      <c r="I258" s="19">
        <v>7</v>
      </c>
      <c r="J258" s="19">
        <v>0</v>
      </c>
      <c r="K258" s="14">
        <f t="shared" si="16"/>
        <v>0</v>
      </c>
    </row>
    <row r="259" spans="1:11" x14ac:dyDescent="0.2">
      <c r="A259" t="s">
        <v>604</v>
      </c>
      <c r="B259" t="s">
        <v>599</v>
      </c>
      <c r="C259" t="s">
        <v>524</v>
      </c>
      <c r="D259" s="17" t="s">
        <v>688</v>
      </c>
      <c r="E259" s="19" t="s">
        <v>668</v>
      </c>
      <c r="F259" t="s">
        <v>689</v>
      </c>
      <c r="G259" s="19" t="s">
        <v>668</v>
      </c>
      <c r="H259" s="17">
        <f>VLOOKUP(D259, '[1]0.Ref'!$AZ$1:$BG$9, MATCH(F259, '[1]0.Ref'!$AZ$1:$BG$1, 0), FALSE)</f>
        <v>37</v>
      </c>
      <c r="I259" s="19">
        <v>2</v>
      </c>
      <c r="J259" s="19">
        <v>0</v>
      </c>
      <c r="K259" s="14">
        <f t="shared" si="16"/>
        <v>0</v>
      </c>
    </row>
    <row r="260" spans="1:11" x14ac:dyDescent="0.2">
      <c r="A260" t="s">
        <v>604</v>
      </c>
      <c r="B260" t="s">
        <v>599</v>
      </c>
      <c r="C260" t="s">
        <v>524</v>
      </c>
      <c r="D260" s="17" t="s">
        <v>679</v>
      </c>
      <c r="E260" s="19" t="s">
        <v>668</v>
      </c>
      <c r="F260" t="s">
        <v>669</v>
      </c>
      <c r="G260" s="19" t="s">
        <v>668</v>
      </c>
      <c r="H260" s="17">
        <f>VLOOKUP(D260, '[1]0.Ref'!$AZ$1:$BG$9, MATCH(F260, '[1]0.Ref'!$AZ$1:$BG$1, 0), FALSE)</f>
        <v>4</v>
      </c>
      <c r="I260" s="19">
        <v>88</v>
      </c>
      <c r="J260" s="19">
        <v>0</v>
      </c>
      <c r="K260" s="14">
        <f t="shared" si="16"/>
        <v>0</v>
      </c>
    </row>
    <row r="261" spans="1:11" x14ac:dyDescent="0.2">
      <c r="A261" t="s">
        <v>604</v>
      </c>
      <c r="B261" t="s">
        <v>599</v>
      </c>
      <c r="C261" t="s">
        <v>524</v>
      </c>
      <c r="D261" s="17" t="s">
        <v>686</v>
      </c>
      <c r="E261" s="19" t="s">
        <v>668</v>
      </c>
      <c r="F261" t="s">
        <v>669</v>
      </c>
      <c r="G261" s="19" t="s">
        <v>668</v>
      </c>
      <c r="H261" s="17">
        <f>VLOOKUP(D261, '[1]0.Ref'!$AZ$1:$BG$9, MATCH(F261, '[1]0.Ref'!$AZ$1:$BG$1, 0), FALSE)</f>
        <v>11</v>
      </c>
      <c r="I261" s="19">
        <v>34</v>
      </c>
      <c r="J261" s="19">
        <v>0</v>
      </c>
      <c r="K261" s="14">
        <f t="shared" si="16"/>
        <v>0</v>
      </c>
    </row>
    <row r="262" spans="1:11" x14ac:dyDescent="0.2">
      <c r="A262" t="s">
        <v>604</v>
      </c>
      <c r="B262" t="s">
        <v>599</v>
      </c>
      <c r="C262" t="s">
        <v>524</v>
      </c>
      <c r="D262" s="17" t="s">
        <v>687</v>
      </c>
      <c r="E262" s="19" t="s">
        <v>668</v>
      </c>
      <c r="F262" t="s">
        <v>669</v>
      </c>
      <c r="G262" s="19" t="s">
        <v>668</v>
      </c>
      <c r="H262" s="17">
        <f>VLOOKUP(D262, '[1]0.Ref'!$AZ$1:$BG$9, MATCH(F262, '[1]0.Ref'!$AZ$1:$BG$1, 0), FALSE)</f>
        <v>25</v>
      </c>
      <c r="I262" s="19">
        <v>12</v>
      </c>
      <c r="J262" s="19">
        <v>0</v>
      </c>
      <c r="K262" s="14">
        <f t="shared" si="16"/>
        <v>0</v>
      </c>
    </row>
    <row r="263" spans="1:11" x14ac:dyDescent="0.2">
      <c r="A263" t="s">
        <v>604</v>
      </c>
      <c r="B263" t="s">
        <v>599</v>
      </c>
      <c r="C263" t="s">
        <v>524</v>
      </c>
      <c r="D263" s="17" t="s">
        <v>688</v>
      </c>
      <c r="E263" s="19" t="s">
        <v>668</v>
      </c>
      <c r="F263" t="s">
        <v>669</v>
      </c>
      <c r="G263" s="19" t="s">
        <v>668</v>
      </c>
      <c r="H263" s="17">
        <f>VLOOKUP(D263, '[1]0.Ref'!$AZ$1:$BG$9, MATCH(F263, '[1]0.Ref'!$AZ$1:$BG$1, 0), FALSE)</f>
        <v>39</v>
      </c>
      <c r="I263" s="19">
        <v>5</v>
      </c>
      <c r="J263" s="19">
        <v>0</v>
      </c>
      <c r="K263" s="14">
        <f t="shared" si="16"/>
        <v>0</v>
      </c>
    </row>
    <row r="264" spans="1:11" x14ac:dyDescent="0.2">
      <c r="A264" t="s">
        <v>604</v>
      </c>
      <c r="B264" t="s">
        <v>599</v>
      </c>
      <c r="C264" t="s">
        <v>524</v>
      </c>
      <c r="D264" s="17" t="s">
        <v>679</v>
      </c>
      <c r="E264" s="19" t="s">
        <v>668</v>
      </c>
      <c r="F264" t="s">
        <v>671</v>
      </c>
      <c r="G264" s="19" t="s">
        <v>668</v>
      </c>
      <c r="H264" s="17">
        <f>VLOOKUP(D264, '[1]0.Ref'!$AZ$1:$BG$9, MATCH(F264, '[1]0.Ref'!$AZ$1:$BG$1, 0), FALSE)</f>
        <v>5</v>
      </c>
      <c r="I264" s="19">
        <v>99</v>
      </c>
      <c r="J264" s="19">
        <v>0</v>
      </c>
      <c r="K264" s="14">
        <f t="shared" si="16"/>
        <v>0</v>
      </c>
    </row>
    <row r="265" spans="1:11" x14ac:dyDescent="0.2">
      <c r="A265" t="s">
        <v>604</v>
      </c>
      <c r="B265" t="s">
        <v>599</v>
      </c>
      <c r="C265" t="s">
        <v>524</v>
      </c>
      <c r="D265" s="17" t="s">
        <v>686</v>
      </c>
      <c r="E265" s="19" t="s">
        <v>668</v>
      </c>
      <c r="F265" t="s">
        <v>671</v>
      </c>
      <c r="G265" s="19" t="s">
        <v>668</v>
      </c>
      <c r="H265" s="17">
        <f>VLOOKUP(D265, '[1]0.Ref'!$AZ$1:$BG$9, MATCH(F265, '[1]0.Ref'!$AZ$1:$BG$1, 0), FALSE)</f>
        <v>12</v>
      </c>
      <c r="I265" s="19">
        <v>31</v>
      </c>
      <c r="J265" s="19">
        <v>0</v>
      </c>
      <c r="K265" s="14">
        <f t="shared" si="16"/>
        <v>0</v>
      </c>
    </row>
    <row r="266" spans="1:11" x14ac:dyDescent="0.2">
      <c r="A266" t="s">
        <v>604</v>
      </c>
      <c r="B266" t="s">
        <v>599</v>
      </c>
      <c r="C266" t="s">
        <v>524</v>
      </c>
      <c r="D266" s="17" t="s">
        <v>687</v>
      </c>
      <c r="E266" s="19" t="s">
        <v>668</v>
      </c>
      <c r="F266" t="s">
        <v>671</v>
      </c>
      <c r="G266" s="19" t="s">
        <v>668</v>
      </c>
      <c r="H266" s="17">
        <f>VLOOKUP(D266, '[1]0.Ref'!$AZ$1:$BG$9, MATCH(F266, '[1]0.Ref'!$AZ$1:$BG$1, 0), FALSE)</f>
        <v>26</v>
      </c>
      <c r="I266" s="19">
        <v>12</v>
      </c>
      <c r="J266" s="19">
        <v>0</v>
      </c>
      <c r="K266" s="14">
        <f t="shared" si="16"/>
        <v>0</v>
      </c>
    </row>
    <row r="267" spans="1:11" x14ac:dyDescent="0.2">
      <c r="A267" t="s">
        <v>604</v>
      </c>
      <c r="B267" t="s">
        <v>599</v>
      </c>
      <c r="C267" t="s">
        <v>524</v>
      </c>
      <c r="D267" s="17" t="s">
        <v>688</v>
      </c>
      <c r="E267" s="19" t="s">
        <v>668</v>
      </c>
      <c r="F267" t="s">
        <v>671</v>
      </c>
      <c r="G267" s="19" t="s">
        <v>668</v>
      </c>
      <c r="H267" s="17">
        <f>VLOOKUP(D267, '[1]0.Ref'!$AZ$1:$BG$9, MATCH(F267, '[1]0.Ref'!$AZ$1:$BG$1, 0), FALSE)</f>
        <v>40</v>
      </c>
      <c r="I267" s="19">
        <v>6</v>
      </c>
      <c r="J267" s="19">
        <v>0</v>
      </c>
      <c r="K267" s="14">
        <f t="shared" si="16"/>
        <v>0</v>
      </c>
    </row>
    <row r="268" spans="1:11" x14ac:dyDescent="0.2">
      <c r="A268" t="s">
        <v>604</v>
      </c>
      <c r="B268" t="s">
        <v>599</v>
      </c>
      <c r="C268" t="s">
        <v>524</v>
      </c>
      <c r="D268" s="17" t="s">
        <v>667</v>
      </c>
      <c r="E268" s="19" t="s">
        <v>668</v>
      </c>
      <c r="F268" t="s">
        <v>685</v>
      </c>
      <c r="G268" s="19" t="s">
        <v>668</v>
      </c>
      <c r="H268" s="17">
        <f>VLOOKUP(D268, '[1]0.Ref'!$AZ$1:$BG$9, MATCH(F268, '[1]0.Ref'!$AZ$1:$BG$1, 0), FALSE)</f>
        <v>15</v>
      </c>
      <c r="I268">
        <f>I252+I253</f>
        <v>10</v>
      </c>
      <c r="J268">
        <f>J252+J253</f>
        <v>0</v>
      </c>
      <c r="K268" s="14">
        <f t="shared" si="16"/>
        <v>0</v>
      </c>
    </row>
    <row r="269" spans="1:11" x14ac:dyDescent="0.2">
      <c r="A269" t="s">
        <v>604</v>
      </c>
      <c r="B269" t="s">
        <v>599</v>
      </c>
      <c r="C269" t="s">
        <v>524</v>
      </c>
      <c r="D269" s="17" t="s">
        <v>684</v>
      </c>
      <c r="E269" s="19" t="s">
        <v>668</v>
      </c>
      <c r="F269" t="s">
        <v>685</v>
      </c>
      <c r="G269" s="19" t="s">
        <v>668</v>
      </c>
      <c r="H269" s="17">
        <f>VLOOKUP(D269, '[1]0.Ref'!$AZ$1:$BG$9, MATCH(F269, '[1]0.Ref'!$AZ$1:$BG$1, 0), FALSE)</f>
        <v>29</v>
      </c>
      <c r="I269">
        <f>I252+I253+I254</f>
        <v>12</v>
      </c>
      <c r="J269">
        <f>J252+J253+J254</f>
        <v>0</v>
      </c>
      <c r="K269" s="14">
        <f t="shared" si="16"/>
        <v>0</v>
      </c>
    </row>
    <row r="270" spans="1:11" x14ac:dyDescent="0.2">
      <c r="A270" t="s">
        <v>604</v>
      </c>
      <c r="B270" t="s">
        <v>599</v>
      </c>
      <c r="C270" t="s">
        <v>524</v>
      </c>
      <c r="D270" s="17" t="s">
        <v>690</v>
      </c>
      <c r="E270" s="19" t="s">
        <v>668</v>
      </c>
      <c r="F270" t="s">
        <v>685</v>
      </c>
      <c r="G270" s="19" t="s">
        <v>668</v>
      </c>
      <c r="H270" s="17">
        <f>VLOOKUP(D270, '[1]0.Ref'!$AZ$1:$BG$9, MATCH(F270, '[1]0.Ref'!$AZ$1:$BG$1, 0), FALSE)</f>
        <v>43</v>
      </c>
      <c r="I270">
        <f>I254+I255</f>
        <v>2</v>
      </c>
      <c r="J270">
        <f>J254+J255</f>
        <v>0</v>
      </c>
      <c r="K270" s="14">
        <f t="shared" si="16"/>
        <v>0</v>
      </c>
    </row>
    <row r="271" spans="1:11" x14ac:dyDescent="0.2">
      <c r="A271" t="s">
        <v>604</v>
      </c>
      <c r="B271" t="s">
        <v>599</v>
      </c>
      <c r="C271" t="s">
        <v>524</v>
      </c>
      <c r="D271" s="17" t="s">
        <v>691</v>
      </c>
      <c r="E271" s="19" t="s">
        <v>668</v>
      </c>
      <c r="F271" t="s">
        <v>685</v>
      </c>
      <c r="G271" s="19" t="s">
        <v>668</v>
      </c>
      <c r="H271" s="17">
        <f>VLOOKUP(D271, '[1]0.Ref'!$AZ$1:$BG$9, MATCH(F271, '[1]0.Ref'!$AZ$1:$BG$1, 0), FALSE)</f>
        <v>50</v>
      </c>
      <c r="I271">
        <f>I252+I253+I254+I255</f>
        <v>12</v>
      </c>
      <c r="J271">
        <f>J252+J253+J254+J255</f>
        <v>0</v>
      </c>
      <c r="K271" s="14">
        <f t="shared" si="16"/>
        <v>0</v>
      </c>
    </row>
    <row r="272" spans="1:11" x14ac:dyDescent="0.2">
      <c r="A272" t="s">
        <v>604</v>
      </c>
      <c r="B272" t="s">
        <v>599</v>
      </c>
      <c r="C272" t="s">
        <v>524</v>
      </c>
      <c r="D272" s="17" t="s">
        <v>667</v>
      </c>
      <c r="E272" s="19" t="s">
        <v>668</v>
      </c>
      <c r="F272" t="s">
        <v>689</v>
      </c>
      <c r="G272" s="19" t="s">
        <v>668</v>
      </c>
      <c r="H272" s="17">
        <f>VLOOKUP(D272, '[1]0.Ref'!$AZ$1:$BG$9, MATCH(F272, '[1]0.Ref'!$AZ$1:$BG$1, 0), FALSE)</f>
        <v>16</v>
      </c>
      <c r="I272">
        <f>I256+I257</f>
        <v>56</v>
      </c>
      <c r="J272">
        <f>J256+J257</f>
        <v>0</v>
      </c>
      <c r="K272" s="14">
        <f t="shared" ref="K272:K335" si="20">J272/I272*100</f>
        <v>0</v>
      </c>
    </row>
    <row r="273" spans="1:11" x14ac:dyDescent="0.2">
      <c r="A273" t="s">
        <v>604</v>
      </c>
      <c r="B273" t="s">
        <v>599</v>
      </c>
      <c r="C273" t="s">
        <v>524</v>
      </c>
      <c r="D273" s="17" t="s">
        <v>684</v>
      </c>
      <c r="E273" s="19" t="s">
        <v>668</v>
      </c>
      <c r="F273" t="s">
        <v>689</v>
      </c>
      <c r="G273" s="19" t="s">
        <v>668</v>
      </c>
      <c r="H273" s="17">
        <f>VLOOKUP(D273, '[1]0.Ref'!$AZ$1:$BG$9, MATCH(F273, '[1]0.Ref'!$AZ$1:$BG$1, 0), FALSE)</f>
        <v>30</v>
      </c>
      <c r="I273">
        <f>I256+I257+I258</f>
        <v>63</v>
      </c>
      <c r="J273">
        <f>J256+J257+J258</f>
        <v>0</v>
      </c>
      <c r="K273" s="14">
        <f t="shared" si="20"/>
        <v>0</v>
      </c>
    </row>
    <row r="274" spans="1:11" x14ac:dyDescent="0.2">
      <c r="A274" t="s">
        <v>604</v>
      </c>
      <c r="B274" t="s">
        <v>599</v>
      </c>
      <c r="C274" t="s">
        <v>524</v>
      </c>
      <c r="D274" s="17" t="s">
        <v>690</v>
      </c>
      <c r="E274" s="19" t="s">
        <v>668</v>
      </c>
      <c r="F274" t="s">
        <v>689</v>
      </c>
      <c r="G274" s="19" t="s">
        <v>668</v>
      </c>
      <c r="H274" s="17">
        <f>VLOOKUP(D274, '[1]0.Ref'!$AZ$1:$BG$9, MATCH(F274, '[1]0.Ref'!$AZ$1:$BG$1, 0), FALSE)</f>
        <v>44</v>
      </c>
      <c r="I274">
        <f>I258+I259</f>
        <v>9</v>
      </c>
      <c r="J274">
        <f>J258+J259</f>
        <v>0</v>
      </c>
      <c r="K274" s="14">
        <f t="shared" si="20"/>
        <v>0</v>
      </c>
    </row>
    <row r="275" spans="1:11" x14ac:dyDescent="0.2">
      <c r="A275" t="s">
        <v>604</v>
      </c>
      <c r="B275" t="s">
        <v>599</v>
      </c>
      <c r="C275" t="s">
        <v>524</v>
      </c>
      <c r="D275" s="17" t="s">
        <v>691</v>
      </c>
      <c r="E275" s="19" t="s">
        <v>668</v>
      </c>
      <c r="F275" t="s">
        <v>689</v>
      </c>
      <c r="G275" s="19" t="s">
        <v>668</v>
      </c>
      <c r="H275" s="17">
        <f>VLOOKUP(D275, '[1]0.Ref'!$AZ$1:$BG$9, MATCH(F275, '[1]0.Ref'!$AZ$1:$BG$1, 0), FALSE)</f>
        <v>51</v>
      </c>
      <c r="I275">
        <f>I256+I257+I258+I259</f>
        <v>65</v>
      </c>
      <c r="J275">
        <f>J256+J257+J258+J259</f>
        <v>0</v>
      </c>
      <c r="K275" s="14">
        <f t="shared" si="20"/>
        <v>0</v>
      </c>
    </row>
    <row r="276" spans="1:11" x14ac:dyDescent="0.2">
      <c r="A276" t="s">
        <v>604</v>
      </c>
      <c r="B276" t="s">
        <v>599</v>
      </c>
      <c r="C276" t="s">
        <v>524</v>
      </c>
      <c r="D276" s="17" t="s">
        <v>667</v>
      </c>
      <c r="E276" s="19" t="s">
        <v>668</v>
      </c>
      <c r="F276" t="s">
        <v>669</v>
      </c>
      <c r="G276" s="19" t="s">
        <v>668</v>
      </c>
      <c r="H276" s="17">
        <f>VLOOKUP(D276, '[1]0.Ref'!$AZ$1:$BG$9, MATCH(F276, '[1]0.Ref'!$AZ$1:$BG$1, 0), FALSE)</f>
        <v>18</v>
      </c>
      <c r="I276">
        <f>I260+I261</f>
        <v>122</v>
      </c>
      <c r="J276">
        <f>J260+J261</f>
        <v>0</v>
      </c>
      <c r="K276" s="14">
        <f t="shared" si="20"/>
        <v>0</v>
      </c>
    </row>
    <row r="277" spans="1:11" x14ac:dyDescent="0.2">
      <c r="A277" t="s">
        <v>604</v>
      </c>
      <c r="B277" t="s">
        <v>599</v>
      </c>
      <c r="C277" t="s">
        <v>524</v>
      </c>
      <c r="D277" s="17" t="s">
        <v>684</v>
      </c>
      <c r="E277" s="19" t="s">
        <v>668</v>
      </c>
      <c r="F277" t="s">
        <v>669</v>
      </c>
      <c r="G277" s="19" t="s">
        <v>668</v>
      </c>
      <c r="H277" s="17">
        <f>VLOOKUP(D277, '[1]0.Ref'!$AZ$1:$BG$9, MATCH(F277, '[1]0.Ref'!$AZ$1:$BG$1, 0), FALSE)</f>
        <v>32</v>
      </c>
      <c r="I277">
        <f>I260+I261+I262</f>
        <v>134</v>
      </c>
      <c r="J277">
        <f>J260+J261+J262</f>
        <v>0</v>
      </c>
      <c r="K277" s="14">
        <f t="shared" si="20"/>
        <v>0</v>
      </c>
    </row>
    <row r="278" spans="1:11" x14ac:dyDescent="0.2">
      <c r="A278" t="s">
        <v>604</v>
      </c>
      <c r="B278" t="s">
        <v>599</v>
      </c>
      <c r="C278" t="s">
        <v>524</v>
      </c>
      <c r="D278" s="17" t="s">
        <v>690</v>
      </c>
      <c r="E278" s="19" t="s">
        <v>668</v>
      </c>
      <c r="F278" t="s">
        <v>669</v>
      </c>
      <c r="G278" s="19" t="s">
        <v>668</v>
      </c>
      <c r="H278" s="17">
        <f>VLOOKUP(D278, '[1]0.Ref'!$AZ$1:$BG$9, MATCH(F278, '[1]0.Ref'!$AZ$1:$BG$1, 0), FALSE)</f>
        <v>46</v>
      </c>
      <c r="I278">
        <f>I262+I263</f>
        <v>17</v>
      </c>
      <c r="J278">
        <f>J262+J263</f>
        <v>0</v>
      </c>
      <c r="K278" s="14">
        <f t="shared" si="20"/>
        <v>0</v>
      </c>
    </row>
    <row r="279" spans="1:11" x14ac:dyDescent="0.2">
      <c r="A279" t="s">
        <v>604</v>
      </c>
      <c r="B279" t="s">
        <v>599</v>
      </c>
      <c r="C279" t="s">
        <v>524</v>
      </c>
      <c r="D279" s="17" t="s">
        <v>691</v>
      </c>
      <c r="E279" s="19" t="s">
        <v>668</v>
      </c>
      <c r="F279" t="s">
        <v>669</v>
      </c>
      <c r="G279" s="19" t="s">
        <v>668</v>
      </c>
      <c r="H279" s="17">
        <f>VLOOKUP(D279, '[1]0.Ref'!$AZ$1:$BG$9, MATCH(F279, '[1]0.Ref'!$AZ$1:$BG$1, 0), FALSE)</f>
        <v>53</v>
      </c>
      <c r="I279">
        <f>I260+I261+I262+I263</f>
        <v>139</v>
      </c>
      <c r="J279">
        <f>J260+J261+J262+J263</f>
        <v>0</v>
      </c>
      <c r="K279" s="14">
        <f t="shared" si="20"/>
        <v>0</v>
      </c>
    </row>
    <row r="280" spans="1:11" x14ac:dyDescent="0.2">
      <c r="A280" t="s">
        <v>604</v>
      </c>
      <c r="B280" t="s">
        <v>599</v>
      </c>
      <c r="C280" t="s">
        <v>524</v>
      </c>
      <c r="D280" s="17" t="s">
        <v>667</v>
      </c>
      <c r="E280" s="19" t="s">
        <v>668</v>
      </c>
      <c r="F280" t="s">
        <v>671</v>
      </c>
      <c r="G280" s="19" t="s">
        <v>668</v>
      </c>
      <c r="H280" s="17">
        <f>VLOOKUP(D280, '[1]0.Ref'!$AZ$1:$BG$9, MATCH(F280, '[1]0.Ref'!$AZ$1:$BG$1, 0), FALSE)</f>
        <v>19</v>
      </c>
      <c r="I280">
        <f>I264+I265</f>
        <v>130</v>
      </c>
      <c r="J280">
        <f>J264+J265</f>
        <v>0</v>
      </c>
      <c r="K280" s="14">
        <f t="shared" si="20"/>
        <v>0</v>
      </c>
    </row>
    <row r="281" spans="1:11" x14ac:dyDescent="0.2">
      <c r="A281" t="s">
        <v>604</v>
      </c>
      <c r="B281" t="s">
        <v>599</v>
      </c>
      <c r="C281" t="s">
        <v>524</v>
      </c>
      <c r="D281" s="17" t="s">
        <v>684</v>
      </c>
      <c r="E281" s="19" t="s">
        <v>668</v>
      </c>
      <c r="F281" t="s">
        <v>671</v>
      </c>
      <c r="G281" s="19" t="s">
        <v>668</v>
      </c>
      <c r="H281" s="17">
        <f>VLOOKUP(D281, '[1]0.Ref'!$AZ$1:$BG$9, MATCH(F281, '[1]0.Ref'!$AZ$1:$BG$1, 0), FALSE)</f>
        <v>33</v>
      </c>
      <c r="I281">
        <f>I264+I265+I266</f>
        <v>142</v>
      </c>
      <c r="J281">
        <f>J264+J265+J266</f>
        <v>0</v>
      </c>
      <c r="K281" s="14">
        <f t="shared" si="20"/>
        <v>0</v>
      </c>
    </row>
    <row r="282" spans="1:11" x14ac:dyDescent="0.2">
      <c r="A282" t="s">
        <v>604</v>
      </c>
      <c r="B282" t="s">
        <v>599</v>
      </c>
      <c r="C282" t="s">
        <v>524</v>
      </c>
      <c r="D282" s="17" t="s">
        <v>690</v>
      </c>
      <c r="E282" s="19" t="s">
        <v>668</v>
      </c>
      <c r="F282" t="s">
        <v>671</v>
      </c>
      <c r="G282" s="19" t="s">
        <v>668</v>
      </c>
      <c r="H282" s="17">
        <f>VLOOKUP(D282, '[1]0.Ref'!$AZ$1:$BG$9, MATCH(F282, '[1]0.Ref'!$AZ$1:$BG$1, 0), FALSE)</f>
        <v>47</v>
      </c>
      <c r="I282">
        <f>I266+I267</f>
        <v>18</v>
      </c>
      <c r="J282">
        <f>J266+J267</f>
        <v>0</v>
      </c>
      <c r="K282" s="14">
        <f t="shared" si="20"/>
        <v>0</v>
      </c>
    </row>
    <row r="283" spans="1:11" x14ac:dyDescent="0.2">
      <c r="A283" t="s">
        <v>604</v>
      </c>
      <c r="B283" t="s">
        <v>599</v>
      </c>
      <c r="C283" t="s">
        <v>524</v>
      </c>
      <c r="D283" s="17" t="s">
        <v>691</v>
      </c>
      <c r="E283" s="19" t="s">
        <v>668</v>
      </c>
      <c r="F283" t="s">
        <v>671</v>
      </c>
      <c r="G283" s="19" t="s">
        <v>668</v>
      </c>
      <c r="H283" s="17">
        <f>VLOOKUP(D283, '[1]0.Ref'!$AZ$1:$BG$9, MATCH(F283, '[1]0.Ref'!$AZ$1:$BG$1, 0), FALSE)</f>
        <v>54</v>
      </c>
      <c r="I283">
        <f>I264+I265+I266+I267</f>
        <v>148</v>
      </c>
      <c r="J283">
        <f>J264+J265+J266+J267</f>
        <v>0</v>
      </c>
      <c r="K283" s="14">
        <f t="shared" si="20"/>
        <v>0</v>
      </c>
    </row>
    <row r="284" spans="1:11" x14ac:dyDescent="0.2">
      <c r="A284" t="s">
        <v>604</v>
      </c>
      <c r="B284" t="s">
        <v>599</v>
      </c>
      <c r="C284" t="s">
        <v>524</v>
      </c>
      <c r="D284" s="17" t="s">
        <v>679</v>
      </c>
      <c r="E284" s="19" t="s">
        <v>668</v>
      </c>
      <c r="F284" t="s">
        <v>676</v>
      </c>
      <c r="G284" s="19" t="s">
        <v>668</v>
      </c>
      <c r="H284" s="17">
        <f>VLOOKUP(D284, '[1]0.Ref'!$AZ$1:$BG$9, MATCH(F284, '[1]0.Ref'!$AZ$1:$BG$1, 0), FALSE)</f>
        <v>3</v>
      </c>
      <c r="I284">
        <f>I252+I256</f>
        <v>48</v>
      </c>
      <c r="J284">
        <f>J252+J256</f>
        <v>0</v>
      </c>
      <c r="K284" s="14">
        <f t="shared" si="20"/>
        <v>0</v>
      </c>
    </row>
    <row r="285" spans="1:11" x14ac:dyDescent="0.2">
      <c r="A285" t="s">
        <v>604</v>
      </c>
      <c r="B285" t="s">
        <v>599</v>
      </c>
      <c r="C285" t="s">
        <v>524</v>
      </c>
      <c r="D285" s="17" t="s">
        <v>686</v>
      </c>
      <c r="E285" s="19" t="s">
        <v>668</v>
      </c>
      <c r="F285" t="s">
        <v>676</v>
      </c>
      <c r="G285" s="19" t="s">
        <v>668</v>
      </c>
      <c r="H285" s="17">
        <f>VLOOKUP(D285, '[1]0.Ref'!$AZ$1:$BG$9, MATCH(F285, '[1]0.Ref'!$AZ$1:$BG$1, 0), FALSE)</f>
        <v>10</v>
      </c>
      <c r="I285">
        <f t="shared" ref="I285:J287" si="21">I253+I257</f>
        <v>18</v>
      </c>
      <c r="J285">
        <f t="shared" si="21"/>
        <v>0</v>
      </c>
      <c r="K285" s="14">
        <f t="shared" si="20"/>
        <v>0</v>
      </c>
    </row>
    <row r="286" spans="1:11" x14ac:dyDescent="0.2">
      <c r="A286" t="s">
        <v>604</v>
      </c>
      <c r="B286" t="s">
        <v>599</v>
      </c>
      <c r="C286" t="s">
        <v>524</v>
      </c>
      <c r="D286" s="17" t="s">
        <v>687</v>
      </c>
      <c r="E286" s="19" t="s">
        <v>668</v>
      </c>
      <c r="F286" t="s">
        <v>676</v>
      </c>
      <c r="G286" s="19" t="s">
        <v>668</v>
      </c>
      <c r="H286" s="17">
        <f>VLOOKUP(D286, '[1]0.Ref'!$AZ$1:$BG$9, MATCH(F286, '[1]0.Ref'!$AZ$1:$BG$1, 0), FALSE)</f>
        <v>24</v>
      </c>
      <c r="I286">
        <f t="shared" si="21"/>
        <v>9</v>
      </c>
      <c r="J286">
        <f t="shared" si="21"/>
        <v>0</v>
      </c>
      <c r="K286" s="14">
        <f t="shared" si="20"/>
        <v>0</v>
      </c>
    </row>
    <row r="287" spans="1:11" x14ac:dyDescent="0.2">
      <c r="A287" t="s">
        <v>604</v>
      </c>
      <c r="B287" t="s">
        <v>599</v>
      </c>
      <c r="C287" t="s">
        <v>524</v>
      </c>
      <c r="D287" s="17" t="s">
        <v>688</v>
      </c>
      <c r="E287" s="19" t="s">
        <v>668</v>
      </c>
      <c r="F287" t="s">
        <v>676</v>
      </c>
      <c r="G287" s="19" t="s">
        <v>668</v>
      </c>
      <c r="H287" s="17">
        <f>VLOOKUP(D287, '[1]0.Ref'!$AZ$1:$BG$9, MATCH(F287, '[1]0.Ref'!$AZ$1:$BG$1, 0), FALSE)</f>
        <v>38</v>
      </c>
      <c r="I287">
        <f t="shared" si="21"/>
        <v>2</v>
      </c>
      <c r="J287">
        <f t="shared" si="21"/>
        <v>0</v>
      </c>
      <c r="K287" s="14">
        <f t="shared" si="20"/>
        <v>0</v>
      </c>
    </row>
    <row r="288" spans="1:11" x14ac:dyDescent="0.2">
      <c r="A288" t="s">
        <v>604</v>
      </c>
      <c r="B288" t="s">
        <v>599</v>
      </c>
      <c r="C288" t="s">
        <v>524</v>
      </c>
      <c r="D288" s="17" t="s">
        <v>679</v>
      </c>
      <c r="E288" s="19" t="s">
        <v>668</v>
      </c>
      <c r="F288" t="s">
        <v>673</v>
      </c>
      <c r="G288" s="19" t="s">
        <v>668</v>
      </c>
      <c r="H288" s="17">
        <f>VLOOKUP(D288, '[1]0.Ref'!$AZ$1:$BG$9, MATCH(F288, '[1]0.Ref'!$AZ$1:$BG$1, 0), FALSE)</f>
        <v>6</v>
      </c>
      <c r="I288">
        <f>I260+I264</f>
        <v>187</v>
      </c>
      <c r="J288">
        <f>J260+J264</f>
        <v>0</v>
      </c>
      <c r="K288" s="14">
        <f t="shared" si="20"/>
        <v>0</v>
      </c>
    </row>
    <row r="289" spans="1:11" x14ac:dyDescent="0.2">
      <c r="A289" t="s">
        <v>604</v>
      </c>
      <c r="B289" t="s">
        <v>599</v>
      </c>
      <c r="C289" t="s">
        <v>524</v>
      </c>
      <c r="D289" s="17" t="s">
        <v>686</v>
      </c>
      <c r="E289" s="19" t="s">
        <v>668</v>
      </c>
      <c r="F289" t="s">
        <v>673</v>
      </c>
      <c r="G289" s="19" t="s">
        <v>668</v>
      </c>
      <c r="H289" s="17">
        <f>VLOOKUP(D289, '[1]0.Ref'!$AZ$1:$BG$9, MATCH(F289, '[1]0.Ref'!$AZ$1:$BG$1, 0), FALSE)</f>
        <v>13</v>
      </c>
      <c r="I289">
        <f t="shared" ref="I289:J291" si="22">I261+I265</f>
        <v>65</v>
      </c>
      <c r="J289">
        <f t="shared" si="22"/>
        <v>0</v>
      </c>
      <c r="K289" s="14">
        <f t="shared" si="20"/>
        <v>0</v>
      </c>
    </row>
    <row r="290" spans="1:11" x14ac:dyDescent="0.2">
      <c r="A290" t="s">
        <v>604</v>
      </c>
      <c r="B290" t="s">
        <v>599</v>
      </c>
      <c r="C290" t="s">
        <v>524</v>
      </c>
      <c r="D290" s="17" t="s">
        <v>687</v>
      </c>
      <c r="E290" s="19" t="s">
        <v>668</v>
      </c>
      <c r="F290" t="s">
        <v>673</v>
      </c>
      <c r="G290" s="19" t="s">
        <v>668</v>
      </c>
      <c r="H290" s="17">
        <f>VLOOKUP(D290, '[1]0.Ref'!$AZ$1:$BG$9, MATCH(F290, '[1]0.Ref'!$AZ$1:$BG$1, 0), FALSE)</f>
        <v>27</v>
      </c>
      <c r="I290">
        <f t="shared" si="22"/>
        <v>24</v>
      </c>
      <c r="J290">
        <f t="shared" si="22"/>
        <v>0</v>
      </c>
      <c r="K290" s="14">
        <f t="shared" si="20"/>
        <v>0</v>
      </c>
    </row>
    <row r="291" spans="1:11" x14ac:dyDescent="0.2">
      <c r="A291" t="s">
        <v>604</v>
      </c>
      <c r="B291" t="s">
        <v>599</v>
      </c>
      <c r="C291" t="s">
        <v>524</v>
      </c>
      <c r="D291" s="17" t="s">
        <v>688</v>
      </c>
      <c r="E291" s="19" t="s">
        <v>668</v>
      </c>
      <c r="F291" t="s">
        <v>673</v>
      </c>
      <c r="G291" s="19" t="s">
        <v>668</v>
      </c>
      <c r="H291" s="17">
        <f>VLOOKUP(D291, '[1]0.Ref'!$AZ$1:$BG$9, MATCH(F291, '[1]0.Ref'!$AZ$1:$BG$1, 0), FALSE)</f>
        <v>41</v>
      </c>
      <c r="I291">
        <f t="shared" si="22"/>
        <v>11</v>
      </c>
      <c r="J291">
        <f t="shared" si="22"/>
        <v>0</v>
      </c>
      <c r="K291" s="14">
        <f t="shared" si="20"/>
        <v>0</v>
      </c>
    </row>
    <row r="292" spans="1:11" x14ac:dyDescent="0.2">
      <c r="A292" t="s">
        <v>604</v>
      </c>
      <c r="B292" t="s">
        <v>599</v>
      </c>
      <c r="C292" t="s">
        <v>524</v>
      </c>
      <c r="D292" s="17" t="s">
        <v>679</v>
      </c>
      <c r="E292" s="19" t="s">
        <v>668</v>
      </c>
      <c r="F292" t="s">
        <v>634</v>
      </c>
      <c r="G292" s="19" t="s">
        <v>668</v>
      </c>
      <c r="H292" s="17">
        <f>VLOOKUP(D292, '[1]0.Ref'!$AZ$1:$BG$9, MATCH(F292, '[1]0.Ref'!$AZ$1:$BG$1, 0), FALSE)</f>
        <v>7</v>
      </c>
      <c r="I292">
        <f>I284+I288</f>
        <v>235</v>
      </c>
      <c r="J292">
        <f>J284+J288</f>
        <v>0</v>
      </c>
      <c r="K292" s="14">
        <f t="shared" si="20"/>
        <v>0</v>
      </c>
    </row>
    <row r="293" spans="1:11" x14ac:dyDescent="0.2">
      <c r="A293" t="s">
        <v>604</v>
      </c>
      <c r="B293" t="s">
        <v>599</v>
      </c>
      <c r="C293" t="s">
        <v>524</v>
      </c>
      <c r="D293" s="17" t="s">
        <v>686</v>
      </c>
      <c r="E293" s="19" t="s">
        <v>668</v>
      </c>
      <c r="F293" t="s">
        <v>634</v>
      </c>
      <c r="G293" s="19" t="s">
        <v>668</v>
      </c>
      <c r="H293" s="17">
        <f>VLOOKUP(D293, '[1]0.Ref'!$AZ$1:$BG$9, MATCH(F293, '[1]0.Ref'!$AZ$1:$BG$1, 0), FALSE)</f>
        <v>14</v>
      </c>
      <c r="I293">
        <f t="shared" ref="I293:J295" si="23">I285+I289</f>
        <v>83</v>
      </c>
      <c r="J293">
        <f t="shared" si="23"/>
        <v>0</v>
      </c>
      <c r="K293" s="14">
        <f t="shared" si="20"/>
        <v>0</v>
      </c>
    </row>
    <row r="294" spans="1:11" x14ac:dyDescent="0.2">
      <c r="A294" t="s">
        <v>604</v>
      </c>
      <c r="B294" t="s">
        <v>599</v>
      </c>
      <c r="C294" t="s">
        <v>524</v>
      </c>
      <c r="D294" s="17" t="s">
        <v>687</v>
      </c>
      <c r="E294" s="19" t="s">
        <v>668</v>
      </c>
      <c r="F294" t="s">
        <v>634</v>
      </c>
      <c r="G294" s="19" t="s">
        <v>668</v>
      </c>
      <c r="H294" s="17">
        <f>VLOOKUP(D294, '[1]0.Ref'!$AZ$1:$BG$9, MATCH(F294, '[1]0.Ref'!$AZ$1:$BG$1, 0), FALSE)</f>
        <v>28</v>
      </c>
      <c r="I294">
        <f t="shared" si="23"/>
        <v>33</v>
      </c>
      <c r="J294">
        <f t="shared" si="23"/>
        <v>0</v>
      </c>
      <c r="K294" s="14">
        <f t="shared" si="20"/>
        <v>0</v>
      </c>
    </row>
    <row r="295" spans="1:11" x14ac:dyDescent="0.2">
      <c r="A295" t="s">
        <v>604</v>
      </c>
      <c r="B295" t="s">
        <v>599</v>
      </c>
      <c r="C295" t="s">
        <v>524</v>
      </c>
      <c r="D295" s="17" t="s">
        <v>688</v>
      </c>
      <c r="E295" s="19" t="s">
        <v>668</v>
      </c>
      <c r="F295" t="s">
        <v>634</v>
      </c>
      <c r="G295" s="19" t="s">
        <v>668</v>
      </c>
      <c r="H295" s="17">
        <f>VLOOKUP(D295, '[1]0.Ref'!$AZ$1:$BG$9, MATCH(F295, '[1]0.Ref'!$AZ$1:$BG$1, 0), FALSE)</f>
        <v>42</v>
      </c>
      <c r="I295">
        <f t="shared" si="23"/>
        <v>13</v>
      </c>
      <c r="J295">
        <f t="shared" si="23"/>
        <v>0</v>
      </c>
      <c r="K295" s="14">
        <f t="shared" si="20"/>
        <v>0</v>
      </c>
    </row>
    <row r="296" spans="1:11" x14ac:dyDescent="0.2">
      <c r="A296" t="s">
        <v>604</v>
      </c>
      <c r="B296" t="s">
        <v>599</v>
      </c>
      <c r="C296" t="s">
        <v>524</v>
      </c>
      <c r="D296" s="17" t="s">
        <v>667</v>
      </c>
      <c r="E296" s="19" t="s">
        <v>668</v>
      </c>
      <c r="F296" t="s">
        <v>676</v>
      </c>
      <c r="G296" s="19" t="s">
        <v>668</v>
      </c>
      <c r="H296" s="17">
        <f>VLOOKUP(D296, '[1]0.Ref'!$AZ$1:$BG$9, MATCH(F296, '[1]0.Ref'!$AZ$1:$BG$1, 0), FALSE)</f>
        <v>17</v>
      </c>
      <c r="I296">
        <f>I284+I285</f>
        <v>66</v>
      </c>
      <c r="J296">
        <f>J284+J285</f>
        <v>0</v>
      </c>
      <c r="K296" s="14">
        <f t="shared" si="20"/>
        <v>0</v>
      </c>
    </row>
    <row r="297" spans="1:11" x14ac:dyDescent="0.2">
      <c r="A297" t="s">
        <v>604</v>
      </c>
      <c r="B297" t="s">
        <v>599</v>
      </c>
      <c r="C297" t="s">
        <v>524</v>
      </c>
      <c r="D297" s="17" t="s">
        <v>684</v>
      </c>
      <c r="E297" s="19" t="s">
        <v>668</v>
      </c>
      <c r="F297" t="s">
        <v>676</v>
      </c>
      <c r="G297" s="19" t="s">
        <v>668</v>
      </c>
      <c r="H297" s="17">
        <f>VLOOKUP(D297, '[1]0.Ref'!$AZ$1:$BG$9, MATCH(F297, '[1]0.Ref'!$AZ$1:$BG$1, 0), FALSE)</f>
        <v>31</v>
      </c>
      <c r="I297">
        <f>I284+I285+I286</f>
        <v>75</v>
      </c>
      <c r="J297">
        <f>J284+J285+J286</f>
        <v>0</v>
      </c>
      <c r="K297" s="14">
        <f t="shared" si="20"/>
        <v>0</v>
      </c>
    </row>
    <row r="298" spans="1:11" x14ac:dyDescent="0.2">
      <c r="A298" t="s">
        <v>604</v>
      </c>
      <c r="B298" t="s">
        <v>599</v>
      </c>
      <c r="C298" t="s">
        <v>524</v>
      </c>
      <c r="D298" s="17" t="s">
        <v>690</v>
      </c>
      <c r="E298" s="19" t="s">
        <v>668</v>
      </c>
      <c r="F298" t="s">
        <v>676</v>
      </c>
      <c r="G298" s="19" t="s">
        <v>668</v>
      </c>
      <c r="H298" s="17">
        <f>VLOOKUP(D298, '[1]0.Ref'!$AZ$1:$BG$9, MATCH(F298, '[1]0.Ref'!$AZ$1:$BG$1, 0), FALSE)</f>
        <v>45</v>
      </c>
      <c r="I298">
        <f>I286+I287</f>
        <v>11</v>
      </c>
      <c r="J298">
        <f>J286+J287</f>
        <v>0</v>
      </c>
      <c r="K298" s="14">
        <f t="shared" si="20"/>
        <v>0</v>
      </c>
    </row>
    <row r="299" spans="1:11" x14ac:dyDescent="0.2">
      <c r="A299" t="s">
        <v>604</v>
      </c>
      <c r="B299" t="s">
        <v>599</v>
      </c>
      <c r="C299" t="s">
        <v>524</v>
      </c>
      <c r="D299" s="17" t="s">
        <v>691</v>
      </c>
      <c r="E299" s="19" t="s">
        <v>668</v>
      </c>
      <c r="F299" t="s">
        <v>676</v>
      </c>
      <c r="G299" s="19" t="s">
        <v>668</v>
      </c>
      <c r="H299" s="17">
        <f>VLOOKUP(D299, '[1]0.Ref'!$AZ$1:$BG$9, MATCH(F299, '[1]0.Ref'!$AZ$1:$BG$1, 0), FALSE)</f>
        <v>52</v>
      </c>
      <c r="I299">
        <f>I284+I285+I286+I287</f>
        <v>77</v>
      </c>
      <c r="J299">
        <f>J284+J285+J286+J287</f>
        <v>0</v>
      </c>
      <c r="K299" s="14">
        <f t="shared" si="20"/>
        <v>0</v>
      </c>
    </row>
    <row r="300" spans="1:11" x14ac:dyDescent="0.2">
      <c r="A300" t="s">
        <v>604</v>
      </c>
      <c r="B300" t="s">
        <v>599</v>
      </c>
      <c r="C300" t="s">
        <v>524</v>
      </c>
      <c r="D300" s="17" t="s">
        <v>667</v>
      </c>
      <c r="E300" s="19" t="s">
        <v>668</v>
      </c>
      <c r="F300" t="s">
        <v>673</v>
      </c>
      <c r="G300" s="19" t="s">
        <v>668</v>
      </c>
      <c r="H300" s="17">
        <f>VLOOKUP(D300, '[1]0.Ref'!$AZ$1:$BG$9, MATCH(F300, '[1]0.Ref'!$AZ$1:$BG$1, 0), FALSE)</f>
        <v>20</v>
      </c>
      <c r="I300">
        <f>I288+I289</f>
        <v>252</v>
      </c>
      <c r="J300">
        <f>J288+J289</f>
        <v>0</v>
      </c>
      <c r="K300" s="14">
        <f t="shared" si="20"/>
        <v>0</v>
      </c>
    </row>
    <row r="301" spans="1:11" x14ac:dyDescent="0.2">
      <c r="A301" t="s">
        <v>604</v>
      </c>
      <c r="B301" t="s">
        <v>599</v>
      </c>
      <c r="C301" t="s">
        <v>524</v>
      </c>
      <c r="D301" s="17" t="s">
        <v>684</v>
      </c>
      <c r="E301" s="19" t="s">
        <v>668</v>
      </c>
      <c r="F301" t="s">
        <v>673</v>
      </c>
      <c r="G301" s="19" t="s">
        <v>668</v>
      </c>
      <c r="H301" s="17">
        <f>VLOOKUP(D301, '[1]0.Ref'!$AZ$1:$BG$9, MATCH(F301, '[1]0.Ref'!$AZ$1:$BG$1, 0), FALSE)</f>
        <v>34</v>
      </c>
      <c r="I301">
        <f>I288+I289+I290</f>
        <v>276</v>
      </c>
      <c r="J301">
        <f>J288+J289+J290</f>
        <v>0</v>
      </c>
      <c r="K301" s="14">
        <f t="shared" si="20"/>
        <v>0</v>
      </c>
    </row>
    <row r="302" spans="1:11" x14ac:dyDescent="0.2">
      <c r="A302" t="s">
        <v>604</v>
      </c>
      <c r="B302" t="s">
        <v>599</v>
      </c>
      <c r="C302" t="s">
        <v>524</v>
      </c>
      <c r="D302" s="17" t="s">
        <v>690</v>
      </c>
      <c r="E302" s="19" t="s">
        <v>668</v>
      </c>
      <c r="F302" t="s">
        <v>673</v>
      </c>
      <c r="G302" s="19" t="s">
        <v>668</v>
      </c>
      <c r="H302" s="17">
        <f>VLOOKUP(D302, '[1]0.Ref'!$AZ$1:$BG$9, MATCH(F302, '[1]0.Ref'!$AZ$1:$BG$1, 0), FALSE)</f>
        <v>48</v>
      </c>
      <c r="I302">
        <f>I290+I291</f>
        <v>35</v>
      </c>
      <c r="J302">
        <f>J290+J291</f>
        <v>0</v>
      </c>
      <c r="K302" s="14">
        <f t="shared" si="20"/>
        <v>0</v>
      </c>
    </row>
    <row r="303" spans="1:11" x14ac:dyDescent="0.2">
      <c r="A303" t="s">
        <v>604</v>
      </c>
      <c r="B303" t="s">
        <v>599</v>
      </c>
      <c r="C303" t="s">
        <v>524</v>
      </c>
      <c r="D303" s="17" t="s">
        <v>691</v>
      </c>
      <c r="E303" s="19" t="s">
        <v>668</v>
      </c>
      <c r="F303" t="s">
        <v>673</v>
      </c>
      <c r="G303" s="19" t="s">
        <v>668</v>
      </c>
      <c r="H303" s="17">
        <f>VLOOKUP(D303, '[1]0.Ref'!$AZ$1:$BG$9, MATCH(F303, '[1]0.Ref'!$AZ$1:$BG$1, 0), FALSE)</f>
        <v>55</v>
      </c>
      <c r="I303">
        <f>I288+I289+I290+I291</f>
        <v>287</v>
      </c>
      <c r="J303">
        <f>J288+J289+J290+J291</f>
        <v>0</v>
      </c>
      <c r="K303" s="14">
        <f t="shared" si="20"/>
        <v>0</v>
      </c>
    </row>
    <row r="304" spans="1:11" x14ac:dyDescent="0.2">
      <c r="A304" t="s">
        <v>604</v>
      </c>
      <c r="B304" t="s">
        <v>599</v>
      </c>
      <c r="C304" t="s">
        <v>524</v>
      </c>
      <c r="D304" s="17" t="s">
        <v>667</v>
      </c>
      <c r="E304" s="19" t="s">
        <v>668</v>
      </c>
      <c r="F304" t="s">
        <v>634</v>
      </c>
      <c r="G304" s="19" t="s">
        <v>668</v>
      </c>
      <c r="H304" s="17">
        <f>VLOOKUP(D304, '[1]0.Ref'!$AZ$1:$BG$9, MATCH(F304, '[1]0.Ref'!$AZ$1:$BG$1, 0), FALSE)</f>
        <v>21</v>
      </c>
      <c r="I304">
        <f>I292+I293</f>
        <v>318</v>
      </c>
      <c r="J304">
        <f>J292+J293</f>
        <v>0</v>
      </c>
      <c r="K304" s="14">
        <f t="shared" si="20"/>
        <v>0</v>
      </c>
    </row>
    <row r="305" spans="1:11" x14ac:dyDescent="0.2">
      <c r="A305" t="s">
        <v>604</v>
      </c>
      <c r="B305" t="s">
        <v>599</v>
      </c>
      <c r="C305" t="s">
        <v>524</v>
      </c>
      <c r="D305" s="17" t="s">
        <v>684</v>
      </c>
      <c r="E305" s="19" t="s">
        <v>668</v>
      </c>
      <c r="F305" t="s">
        <v>634</v>
      </c>
      <c r="G305" s="19" t="s">
        <v>668</v>
      </c>
      <c r="H305" s="17">
        <f>VLOOKUP(D305, '[1]0.Ref'!$AZ$1:$BG$9, MATCH(F305, '[1]0.Ref'!$AZ$1:$BG$1, 0), FALSE)</f>
        <v>35</v>
      </c>
      <c r="I305">
        <f>I292+I293+I294</f>
        <v>351</v>
      </c>
      <c r="J305">
        <f>J292+J293+J294</f>
        <v>0</v>
      </c>
      <c r="K305" s="14">
        <f t="shared" si="20"/>
        <v>0</v>
      </c>
    </row>
    <row r="306" spans="1:11" x14ac:dyDescent="0.2">
      <c r="A306" t="s">
        <v>604</v>
      </c>
      <c r="B306" t="s">
        <v>599</v>
      </c>
      <c r="C306" t="s">
        <v>524</v>
      </c>
      <c r="D306" s="17" t="s">
        <v>690</v>
      </c>
      <c r="E306" s="19" t="s">
        <v>668</v>
      </c>
      <c r="F306" t="s">
        <v>634</v>
      </c>
      <c r="G306" s="19" t="s">
        <v>668</v>
      </c>
      <c r="H306" s="17">
        <f>VLOOKUP(D306, '[1]0.Ref'!$AZ$1:$BG$9, MATCH(F306, '[1]0.Ref'!$AZ$1:$BG$1, 0), FALSE)</f>
        <v>49</v>
      </c>
      <c r="I306">
        <f>I294+I295</f>
        <v>46</v>
      </c>
      <c r="J306">
        <f>J294+J295</f>
        <v>0</v>
      </c>
      <c r="K306" s="14">
        <f t="shared" si="20"/>
        <v>0</v>
      </c>
    </row>
    <row r="307" spans="1:11" x14ac:dyDescent="0.2">
      <c r="A307" t="s">
        <v>604</v>
      </c>
      <c r="B307" t="s">
        <v>599</v>
      </c>
      <c r="C307" t="s">
        <v>524</v>
      </c>
      <c r="D307" s="17" t="s">
        <v>691</v>
      </c>
      <c r="E307" s="19" t="s">
        <v>668</v>
      </c>
      <c r="F307" t="s">
        <v>634</v>
      </c>
      <c r="G307" s="19" t="s">
        <v>668</v>
      </c>
      <c r="H307" s="17">
        <f>VLOOKUP(D307, '[1]0.Ref'!$AZ$1:$BG$9, MATCH(F307, '[1]0.Ref'!$AZ$1:$BG$1, 0), FALSE)</f>
        <v>56</v>
      </c>
      <c r="I307">
        <f>I292+I293+I294+I295</f>
        <v>364</v>
      </c>
      <c r="J307">
        <f>J292+J293+J294+J295</f>
        <v>0</v>
      </c>
      <c r="K307" s="14">
        <f t="shared" si="20"/>
        <v>0</v>
      </c>
    </row>
    <row r="308" spans="1:11" x14ac:dyDescent="0.2">
      <c r="A308" t="s">
        <v>607</v>
      </c>
      <c r="B308" t="s">
        <v>608</v>
      </c>
      <c r="C308" t="s">
        <v>524</v>
      </c>
      <c r="D308" s="17" t="s">
        <v>679</v>
      </c>
      <c r="E308" s="19" t="s">
        <v>668</v>
      </c>
      <c r="F308" t="s">
        <v>685</v>
      </c>
      <c r="G308" s="19" t="s">
        <v>668</v>
      </c>
      <c r="H308" s="17">
        <f>VLOOKUP(D308, '[1]0.Ref'!$AZ$1:$BG$9, MATCH(F308, '[1]0.Ref'!$AZ$1:$BG$1, 0), FALSE)</f>
        <v>1</v>
      </c>
      <c r="I308">
        <v>0</v>
      </c>
      <c r="J308">
        <v>0</v>
      </c>
      <c r="K308" s="14" t="s">
        <v>76</v>
      </c>
    </row>
    <row r="309" spans="1:11" x14ac:dyDescent="0.2">
      <c r="A309" t="s">
        <v>607</v>
      </c>
      <c r="B309" t="s">
        <v>608</v>
      </c>
      <c r="C309" t="s">
        <v>524</v>
      </c>
      <c r="D309" s="17" t="s">
        <v>686</v>
      </c>
      <c r="E309" s="19" t="s">
        <v>668</v>
      </c>
      <c r="F309" t="s">
        <v>685</v>
      </c>
      <c r="G309" s="19" t="s">
        <v>668</v>
      </c>
      <c r="H309" s="17">
        <f>VLOOKUP(D309, '[1]0.Ref'!$AZ$1:$BG$9, MATCH(F309, '[1]0.Ref'!$AZ$1:$BG$1, 0), FALSE)</f>
        <v>8</v>
      </c>
      <c r="I309">
        <v>0</v>
      </c>
      <c r="J309">
        <v>0</v>
      </c>
      <c r="K309" s="14" t="s">
        <v>76</v>
      </c>
    </row>
    <row r="310" spans="1:11" x14ac:dyDescent="0.2">
      <c r="A310" t="s">
        <v>607</v>
      </c>
      <c r="B310" t="s">
        <v>608</v>
      </c>
      <c r="C310" t="s">
        <v>524</v>
      </c>
      <c r="D310" s="17" t="s">
        <v>687</v>
      </c>
      <c r="E310" s="19" t="s">
        <v>668</v>
      </c>
      <c r="F310" t="s">
        <v>685</v>
      </c>
      <c r="G310" s="19" t="s">
        <v>668</v>
      </c>
      <c r="H310" s="17">
        <f>VLOOKUP(D310, '[1]0.Ref'!$AZ$1:$BG$9, MATCH(F310, '[1]0.Ref'!$AZ$1:$BG$1, 0), FALSE)</f>
        <v>22</v>
      </c>
      <c r="I310">
        <v>0</v>
      </c>
      <c r="J310">
        <v>0</v>
      </c>
      <c r="K310" s="14" t="s">
        <v>76</v>
      </c>
    </row>
    <row r="311" spans="1:11" x14ac:dyDescent="0.2">
      <c r="A311" t="s">
        <v>607</v>
      </c>
      <c r="B311" t="s">
        <v>608</v>
      </c>
      <c r="C311" t="s">
        <v>524</v>
      </c>
      <c r="D311" s="17" t="s">
        <v>679</v>
      </c>
      <c r="E311" s="19" t="s">
        <v>668</v>
      </c>
      <c r="F311" t="s">
        <v>689</v>
      </c>
      <c r="G311" s="19" t="s">
        <v>668</v>
      </c>
      <c r="H311" s="17">
        <f>VLOOKUP(D311, '[1]0.Ref'!$AZ$1:$BG$9, MATCH(F311, '[1]0.Ref'!$AZ$1:$BG$1, 0), FALSE)</f>
        <v>2</v>
      </c>
      <c r="I311">
        <v>0</v>
      </c>
      <c r="J311">
        <v>0</v>
      </c>
      <c r="K311" s="14" t="s">
        <v>76</v>
      </c>
    </row>
    <row r="312" spans="1:11" x14ac:dyDescent="0.2">
      <c r="A312" t="s">
        <v>607</v>
      </c>
      <c r="B312" t="s">
        <v>608</v>
      </c>
      <c r="C312" t="s">
        <v>524</v>
      </c>
      <c r="D312" s="17" t="s">
        <v>686</v>
      </c>
      <c r="E312" s="19" t="s">
        <v>668</v>
      </c>
      <c r="F312" t="s">
        <v>689</v>
      </c>
      <c r="G312" s="19" t="s">
        <v>668</v>
      </c>
      <c r="H312" s="17">
        <f>VLOOKUP(D312, '[1]0.Ref'!$AZ$1:$BG$9, MATCH(F312, '[1]0.Ref'!$AZ$1:$BG$1, 0), FALSE)</f>
        <v>9</v>
      </c>
      <c r="I312">
        <v>0</v>
      </c>
      <c r="J312">
        <v>0</v>
      </c>
      <c r="K312" s="14" t="s">
        <v>76</v>
      </c>
    </row>
    <row r="313" spans="1:11" x14ac:dyDescent="0.2">
      <c r="A313" t="s">
        <v>607</v>
      </c>
      <c r="B313" t="s">
        <v>608</v>
      </c>
      <c r="C313" t="s">
        <v>524</v>
      </c>
      <c r="D313" s="17" t="s">
        <v>687</v>
      </c>
      <c r="E313" s="19" t="s">
        <v>668</v>
      </c>
      <c r="F313" t="s">
        <v>689</v>
      </c>
      <c r="G313" s="19" t="s">
        <v>668</v>
      </c>
      <c r="H313" s="17">
        <f>VLOOKUP(D313, '[1]0.Ref'!$AZ$1:$BG$9, MATCH(F313, '[1]0.Ref'!$AZ$1:$BG$1, 0), FALSE)</f>
        <v>23</v>
      </c>
      <c r="I313">
        <v>2</v>
      </c>
      <c r="J313">
        <v>0</v>
      </c>
      <c r="K313" s="14">
        <f t="shared" si="20"/>
        <v>0</v>
      </c>
    </row>
    <row r="314" spans="1:11" x14ac:dyDescent="0.2">
      <c r="A314" t="s">
        <v>607</v>
      </c>
      <c r="B314" t="s">
        <v>608</v>
      </c>
      <c r="C314" t="s">
        <v>524</v>
      </c>
      <c r="D314" s="17" t="s">
        <v>679</v>
      </c>
      <c r="E314" s="19" t="s">
        <v>668</v>
      </c>
      <c r="F314" t="s">
        <v>669</v>
      </c>
      <c r="G314" s="19" t="s">
        <v>668</v>
      </c>
      <c r="H314" s="17">
        <f>VLOOKUP(D314, '[1]0.Ref'!$AZ$1:$BG$9, MATCH(F314, '[1]0.Ref'!$AZ$1:$BG$1, 0), FALSE)</f>
        <v>4</v>
      </c>
      <c r="I314">
        <v>3</v>
      </c>
      <c r="J314">
        <v>0</v>
      </c>
      <c r="K314" s="14">
        <f t="shared" si="20"/>
        <v>0</v>
      </c>
    </row>
    <row r="315" spans="1:11" x14ac:dyDescent="0.2">
      <c r="A315" t="s">
        <v>607</v>
      </c>
      <c r="B315" t="s">
        <v>608</v>
      </c>
      <c r="C315" t="s">
        <v>524</v>
      </c>
      <c r="D315" s="17" t="s">
        <v>686</v>
      </c>
      <c r="E315" s="19" t="s">
        <v>668</v>
      </c>
      <c r="F315" t="s">
        <v>669</v>
      </c>
      <c r="G315" s="19" t="s">
        <v>668</v>
      </c>
      <c r="H315" s="17">
        <f>VLOOKUP(D315, '[1]0.Ref'!$AZ$1:$BG$9, MATCH(F315, '[1]0.Ref'!$AZ$1:$BG$1, 0), FALSE)</f>
        <v>11</v>
      </c>
      <c r="I315">
        <v>0</v>
      </c>
      <c r="J315">
        <v>0</v>
      </c>
      <c r="K315" s="14" t="s">
        <v>76</v>
      </c>
    </row>
    <row r="316" spans="1:11" x14ac:dyDescent="0.2">
      <c r="A316" t="s">
        <v>607</v>
      </c>
      <c r="B316" t="s">
        <v>608</v>
      </c>
      <c r="C316" t="s">
        <v>524</v>
      </c>
      <c r="D316" s="17" t="s">
        <v>687</v>
      </c>
      <c r="E316" s="19" t="s">
        <v>668</v>
      </c>
      <c r="F316" t="s">
        <v>669</v>
      </c>
      <c r="G316" s="19" t="s">
        <v>668</v>
      </c>
      <c r="H316" s="17">
        <f>VLOOKUP(D316, '[1]0.Ref'!$AZ$1:$BG$9, MATCH(F316, '[1]0.Ref'!$AZ$1:$BG$1, 0), FALSE)</f>
        <v>25</v>
      </c>
      <c r="I316">
        <v>3</v>
      </c>
      <c r="J316">
        <v>0</v>
      </c>
      <c r="K316" s="14">
        <f t="shared" si="20"/>
        <v>0</v>
      </c>
    </row>
    <row r="317" spans="1:11" x14ac:dyDescent="0.2">
      <c r="A317" t="s">
        <v>607</v>
      </c>
      <c r="B317" t="s">
        <v>608</v>
      </c>
      <c r="C317" t="s">
        <v>524</v>
      </c>
      <c r="D317" s="17" t="s">
        <v>679</v>
      </c>
      <c r="E317" s="19" t="s">
        <v>668</v>
      </c>
      <c r="F317" t="s">
        <v>671</v>
      </c>
      <c r="G317" s="19" t="s">
        <v>668</v>
      </c>
      <c r="H317" s="17">
        <f>VLOOKUP(D317, '[1]0.Ref'!$AZ$1:$BG$9, MATCH(F317, '[1]0.Ref'!$AZ$1:$BG$1, 0), FALSE)</f>
        <v>5</v>
      </c>
      <c r="I317">
        <v>2</v>
      </c>
      <c r="J317">
        <v>0</v>
      </c>
      <c r="K317" s="14">
        <f t="shared" si="20"/>
        <v>0</v>
      </c>
    </row>
    <row r="318" spans="1:11" x14ac:dyDescent="0.2">
      <c r="A318" t="s">
        <v>607</v>
      </c>
      <c r="B318" t="s">
        <v>608</v>
      </c>
      <c r="C318" t="s">
        <v>524</v>
      </c>
      <c r="D318" s="17" t="s">
        <v>686</v>
      </c>
      <c r="E318" s="19" t="s">
        <v>668</v>
      </c>
      <c r="F318" t="s">
        <v>671</v>
      </c>
      <c r="G318" s="19" t="s">
        <v>668</v>
      </c>
      <c r="H318" s="17">
        <f>VLOOKUP(D318, '[1]0.Ref'!$AZ$1:$BG$9, MATCH(F318, '[1]0.Ref'!$AZ$1:$BG$1, 0), FALSE)</f>
        <v>12</v>
      </c>
      <c r="I318">
        <v>7</v>
      </c>
      <c r="J318">
        <v>0</v>
      </c>
      <c r="K318" s="14">
        <f t="shared" si="20"/>
        <v>0</v>
      </c>
    </row>
    <row r="319" spans="1:11" x14ac:dyDescent="0.2">
      <c r="A319" t="s">
        <v>607</v>
      </c>
      <c r="B319" t="s">
        <v>608</v>
      </c>
      <c r="C319" t="s">
        <v>524</v>
      </c>
      <c r="D319" s="17" t="s">
        <v>687</v>
      </c>
      <c r="E319" s="19" t="s">
        <v>668</v>
      </c>
      <c r="F319" t="s">
        <v>671</v>
      </c>
      <c r="G319" s="19" t="s">
        <v>668</v>
      </c>
      <c r="H319" s="17">
        <f>VLOOKUP(D319, '[1]0.Ref'!$AZ$1:$BG$9, MATCH(F319, '[1]0.Ref'!$AZ$1:$BG$1, 0), FALSE)</f>
        <v>26</v>
      </c>
      <c r="I319">
        <v>3</v>
      </c>
      <c r="J319">
        <v>0</v>
      </c>
      <c r="K319" s="14">
        <f t="shared" si="20"/>
        <v>0</v>
      </c>
    </row>
    <row r="320" spans="1:11" x14ac:dyDescent="0.2">
      <c r="A320" t="s">
        <v>607</v>
      </c>
      <c r="B320" t="s">
        <v>608</v>
      </c>
      <c r="C320" t="s">
        <v>524</v>
      </c>
      <c r="D320" s="17" t="s">
        <v>679</v>
      </c>
      <c r="E320" s="19" t="s">
        <v>668</v>
      </c>
      <c r="F320" t="s">
        <v>676</v>
      </c>
      <c r="G320" s="19" t="s">
        <v>668</v>
      </c>
      <c r="H320" s="17">
        <f>VLOOKUP(D320, '[1]0.Ref'!$AZ$1:$BG$9, MATCH(F320, '[1]0.Ref'!$AZ$1:$BG$1, 0), FALSE)</f>
        <v>3</v>
      </c>
      <c r="I320">
        <f>I308+I311</f>
        <v>0</v>
      </c>
      <c r="J320">
        <v>0</v>
      </c>
      <c r="K320" s="14" t="s">
        <v>76</v>
      </c>
    </row>
    <row r="321" spans="1:11" x14ac:dyDescent="0.2">
      <c r="A321" t="s">
        <v>607</v>
      </c>
      <c r="B321" t="s">
        <v>608</v>
      </c>
      <c r="C321" t="s">
        <v>524</v>
      </c>
      <c r="D321" s="17" t="s">
        <v>686</v>
      </c>
      <c r="E321" s="19" t="s">
        <v>668</v>
      </c>
      <c r="F321" t="s">
        <v>676</v>
      </c>
      <c r="G321" s="19" t="s">
        <v>668</v>
      </c>
      <c r="H321" s="17">
        <f>VLOOKUP(D321, '[1]0.Ref'!$AZ$1:$BG$9, MATCH(F321, '[1]0.Ref'!$AZ$1:$BG$1, 0), FALSE)</f>
        <v>10</v>
      </c>
      <c r="I321">
        <f t="shared" ref="I321:I322" si="24">I309+I312</f>
        <v>0</v>
      </c>
      <c r="J321">
        <v>0</v>
      </c>
      <c r="K321" s="14" t="s">
        <v>76</v>
      </c>
    </row>
    <row r="322" spans="1:11" x14ac:dyDescent="0.2">
      <c r="A322" t="s">
        <v>607</v>
      </c>
      <c r="B322" t="s">
        <v>608</v>
      </c>
      <c r="C322" t="s">
        <v>524</v>
      </c>
      <c r="D322" s="17" t="s">
        <v>687</v>
      </c>
      <c r="E322" s="19" t="s">
        <v>668</v>
      </c>
      <c r="F322" t="s">
        <v>676</v>
      </c>
      <c r="G322" s="19" t="s">
        <v>668</v>
      </c>
      <c r="H322" s="17">
        <f>VLOOKUP(D322, '[1]0.Ref'!$AZ$1:$BG$9, MATCH(F322, '[1]0.Ref'!$AZ$1:$BG$1, 0), FALSE)</f>
        <v>24</v>
      </c>
      <c r="I322">
        <f t="shared" si="24"/>
        <v>2</v>
      </c>
      <c r="J322">
        <v>0</v>
      </c>
      <c r="K322" s="14">
        <f t="shared" si="20"/>
        <v>0</v>
      </c>
    </row>
    <row r="323" spans="1:11" x14ac:dyDescent="0.2">
      <c r="A323" t="s">
        <v>607</v>
      </c>
      <c r="B323" t="s">
        <v>608</v>
      </c>
      <c r="C323" t="s">
        <v>524</v>
      </c>
      <c r="D323" s="17" t="s">
        <v>679</v>
      </c>
      <c r="E323" s="19" t="s">
        <v>668</v>
      </c>
      <c r="F323" t="s">
        <v>673</v>
      </c>
      <c r="G323" s="19" t="s">
        <v>668</v>
      </c>
      <c r="H323" s="17">
        <f>VLOOKUP(D323, '[1]0.Ref'!$AZ$1:$BG$9, MATCH(F323, '[1]0.Ref'!$AZ$1:$BG$1, 0), FALSE)</f>
        <v>6</v>
      </c>
      <c r="I323">
        <f>I314+I317</f>
        <v>5</v>
      </c>
      <c r="J323">
        <v>0</v>
      </c>
      <c r="K323" s="14">
        <f t="shared" si="20"/>
        <v>0</v>
      </c>
    </row>
    <row r="324" spans="1:11" x14ac:dyDescent="0.2">
      <c r="A324" t="s">
        <v>607</v>
      </c>
      <c r="B324" t="s">
        <v>608</v>
      </c>
      <c r="C324" t="s">
        <v>524</v>
      </c>
      <c r="D324" s="17" t="s">
        <v>686</v>
      </c>
      <c r="E324" s="19" t="s">
        <v>668</v>
      </c>
      <c r="F324" t="s">
        <v>673</v>
      </c>
      <c r="G324" s="19" t="s">
        <v>668</v>
      </c>
      <c r="H324" s="17">
        <f>VLOOKUP(D324, '[1]0.Ref'!$AZ$1:$BG$9, MATCH(F324, '[1]0.Ref'!$AZ$1:$BG$1, 0), FALSE)</f>
        <v>13</v>
      </c>
      <c r="I324">
        <f t="shared" ref="I324:I325" si="25">I315+I318</f>
        <v>7</v>
      </c>
      <c r="J324">
        <v>0</v>
      </c>
      <c r="K324" s="14">
        <f t="shared" si="20"/>
        <v>0</v>
      </c>
    </row>
    <row r="325" spans="1:11" x14ac:dyDescent="0.2">
      <c r="A325" t="s">
        <v>607</v>
      </c>
      <c r="B325" t="s">
        <v>608</v>
      </c>
      <c r="C325" t="s">
        <v>524</v>
      </c>
      <c r="D325" s="17" t="s">
        <v>687</v>
      </c>
      <c r="E325" s="19" t="s">
        <v>668</v>
      </c>
      <c r="F325" t="s">
        <v>673</v>
      </c>
      <c r="G325" s="19" t="s">
        <v>668</v>
      </c>
      <c r="H325" s="17">
        <f>VLOOKUP(D325, '[1]0.Ref'!$AZ$1:$BG$9, MATCH(F325, '[1]0.Ref'!$AZ$1:$BG$1, 0), FALSE)</f>
        <v>27</v>
      </c>
      <c r="I325">
        <f t="shared" si="25"/>
        <v>6</v>
      </c>
      <c r="J325">
        <v>0</v>
      </c>
      <c r="K325" s="14">
        <f t="shared" si="20"/>
        <v>0</v>
      </c>
    </row>
    <row r="326" spans="1:11" x14ac:dyDescent="0.2">
      <c r="A326" t="s">
        <v>607</v>
      </c>
      <c r="B326" t="s">
        <v>608</v>
      </c>
      <c r="C326" t="s">
        <v>524</v>
      </c>
      <c r="D326" s="17" t="s">
        <v>679</v>
      </c>
      <c r="E326" s="19" t="s">
        <v>668</v>
      </c>
      <c r="F326" t="s">
        <v>634</v>
      </c>
      <c r="G326" s="19" t="s">
        <v>668</v>
      </c>
      <c r="H326" s="17">
        <f>VLOOKUP(D326, '[1]0.Ref'!$AZ$1:$BG$9, MATCH(F326, '[1]0.Ref'!$AZ$1:$BG$1, 0), FALSE)</f>
        <v>7</v>
      </c>
      <c r="I326">
        <f>I320+I323</f>
        <v>5</v>
      </c>
      <c r="J326">
        <v>0</v>
      </c>
      <c r="K326" s="14">
        <f t="shared" si="20"/>
        <v>0</v>
      </c>
    </row>
    <row r="327" spans="1:11" x14ac:dyDescent="0.2">
      <c r="A327" t="s">
        <v>607</v>
      </c>
      <c r="B327" t="s">
        <v>608</v>
      </c>
      <c r="C327" t="s">
        <v>524</v>
      </c>
      <c r="D327" s="17" t="s">
        <v>686</v>
      </c>
      <c r="E327" s="19" t="s">
        <v>668</v>
      </c>
      <c r="F327" t="s">
        <v>634</v>
      </c>
      <c r="G327" s="19" t="s">
        <v>668</v>
      </c>
      <c r="H327" s="17">
        <f>VLOOKUP(D327, '[1]0.Ref'!$AZ$1:$BG$9, MATCH(F327, '[1]0.Ref'!$AZ$1:$BG$1, 0), FALSE)</f>
        <v>14</v>
      </c>
      <c r="I327">
        <f t="shared" ref="I327:I328" si="26">I321+I324</f>
        <v>7</v>
      </c>
      <c r="J327">
        <v>0</v>
      </c>
      <c r="K327" s="14">
        <f t="shared" si="20"/>
        <v>0</v>
      </c>
    </row>
    <row r="328" spans="1:11" x14ac:dyDescent="0.2">
      <c r="A328" t="s">
        <v>607</v>
      </c>
      <c r="B328" t="s">
        <v>608</v>
      </c>
      <c r="C328" t="s">
        <v>524</v>
      </c>
      <c r="D328" s="17" t="s">
        <v>687</v>
      </c>
      <c r="E328" s="19" t="s">
        <v>668</v>
      </c>
      <c r="F328" t="s">
        <v>634</v>
      </c>
      <c r="G328" s="19" t="s">
        <v>668</v>
      </c>
      <c r="H328" s="17">
        <f>VLOOKUP(D328, '[1]0.Ref'!$AZ$1:$BG$9, MATCH(F328, '[1]0.Ref'!$AZ$1:$BG$1, 0), FALSE)</f>
        <v>28</v>
      </c>
      <c r="I328">
        <f t="shared" si="26"/>
        <v>8</v>
      </c>
      <c r="J328">
        <v>0</v>
      </c>
      <c r="K328" s="14">
        <f t="shared" si="20"/>
        <v>0</v>
      </c>
    </row>
    <row r="329" spans="1:11" x14ac:dyDescent="0.2">
      <c r="A329" t="s">
        <v>607</v>
      </c>
      <c r="B329" t="s">
        <v>608</v>
      </c>
      <c r="C329" t="s">
        <v>524</v>
      </c>
      <c r="D329" s="17" t="s">
        <v>667</v>
      </c>
      <c r="E329" s="19" t="s">
        <v>668</v>
      </c>
      <c r="F329" t="s">
        <v>685</v>
      </c>
      <c r="G329" s="19" t="s">
        <v>668</v>
      </c>
      <c r="H329" s="17">
        <f>VLOOKUP(D329, '[1]0.Ref'!$AZ$1:$BG$9, MATCH(F329, '[1]0.Ref'!$AZ$1:$BG$1, 0), FALSE)</f>
        <v>15</v>
      </c>
      <c r="I329">
        <f>I308+I309</f>
        <v>0</v>
      </c>
      <c r="J329">
        <v>0</v>
      </c>
      <c r="K329" s="14" t="s">
        <v>76</v>
      </c>
    </row>
    <row r="330" spans="1:11" x14ac:dyDescent="0.2">
      <c r="A330" t="s">
        <v>607</v>
      </c>
      <c r="B330" t="s">
        <v>608</v>
      </c>
      <c r="C330" t="s">
        <v>524</v>
      </c>
      <c r="D330" s="17" t="s">
        <v>684</v>
      </c>
      <c r="E330" s="19" t="s">
        <v>668</v>
      </c>
      <c r="F330" t="s">
        <v>685</v>
      </c>
      <c r="G330" s="19" t="s">
        <v>668</v>
      </c>
      <c r="H330" s="17">
        <f>VLOOKUP(D330, '[1]0.Ref'!$AZ$1:$BG$9, MATCH(F330, '[1]0.Ref'!$AZ$1:$BG$1, 0), FALSE)</f>
        <v>29</v>
      </c>
      <c r="I330">
        <f>I308+I309+I310</f>
        <v>0</v>
      </c>
      <c r="J330">
        <v>0</v>
      </c>
      <c r="K330" s="14" t="s">
        <v>76</v>
      </c>
    </row>
    <row r="331" spans="1:11" x14ac:dyDescent="0.2">
      <c r="A331" t="s">
        <v>607</v>
      </c>
      <c r="B331" t="s">
        <v>608</v>
      </c>
      <c r="C331" t="s">
        <v>524</v>
      </c>
      <c r="D331" s="17" t="s">
        <v>667</v>
      </c>
      <c r="E331" s="19" t="s">
        <v>668</v>
      </c>
      <c r="F331" t="s">
        <v>689</v>
      </c>
      <c r="G331" s="19" t="s">
        <v>668</v>
      </c>
      <c r="H331" s="17">
        <f>VLOOKUP(D331, '[1]0.Ref'!$AZ$1:$BG$9, MATCH(F331, '[1]0.Ref'!$AZ$1:$BG$1, 0), FALSE)</f>
        <v>16</v>
      </c>
      <c r="I331">
        <f>I312+I311</f>
        <v>0</v>
      </c>
      <c r="J331">
        <v>0</v>
      </c>
      <c r="K331" s="14" t="s">
        <v>76</v>
      </c>
    </row>
    <row r="332" spans="1:11" x14ac:dyDescent="0.2">
      <c r="A332" t="s">
        <v>607</v>
      </c>
      <c r="B332" t="s">
        <v>608</v>
      </c>
      <c r="C332" t="s">
        <v>524</v>
      </c>
      <c r="D332" s="17" t="s">
        <v>684</v>
      </c>
      <c r="E332" s="19" t="s">
        <v>668</v>
      </c>
      <c r="F332" t="s">
        <v>689</v>
      </c>
      <c r="G332" s="19" t="s">
        <v>668</v>
      </c>
      <c r="H332" s="17">
        <f>VLOOKUP(D332, '[1]0.Ref'!$AZ$1:$BG$9, MATCH(F332, '[1]0.Ref'!$AZ$1:$BG$1, 0), FALSE)</f>
        <v>30</v>
      </c>
      <c r="I332">
        <f>I313+I311+I312</f>
        <v>2</v>
      </c>
      <c r="J332">
        <v>0</v>
      </c>
      <c r="K332" s="14">
        <f t="shared" si="20"/>
        <v>0</v>
      </c>
    </row>
    <row r="333" spans="1:11" x14ac:dyDescent="0.2">
      <c r="A333" t="s">
        <v>607</v>
      </c>
      <c r="B333" t="s">
        <v>608</v>
      </c>
      <c r="C333" t="s">
        <v>524</v>
      </c>
      <c r="D333" s="17" t="s">
        <v>667</v>
      </c>
      <c r="E333" s="19" t="s">
        <v>668</v>
      </c>
      <c r="F333" t="s">
        <v>669</v>
      </c>
      <c r="G333" s="19" t="s">
        <v>668</v>
      </c>
      <c r="H333" s="17">
        <f>VLOOKUP(D333, '[1]0.Ref'!$AZ$1:$BG$9, MATCH(F333, '[1]0.Ref'!$AZ$1:$BG$1, 0), FALSE)</f>
        <v>18</v>
      </c>
      <c r="I333">
        <f>I315+I314</f>
        <v>3</v>
      </c>
      <c r="J333">
        <v>0</v>
      </c>
      <c r="K333" s="14">
        <f t="shared" si="20"/>
        <v>0</v>
      </c>
    </row>
    <row r="334" spans="1:11" x14ac:dyDescent="0.2">
      <c r="A334" t="s">
        <v>607</v>
      </c>
      <c r="B334" t="s">
        <v>608</v>
      </c>
      <c r="C334" t="s">
        <v>524</v>
      </c>
      <c r="D334" s="17" t="s">
        <v>684</v>
      </c>
      <c r="E334" s="19" t="s">
        <v>668</v>
      </c>
      <c r="F334" t="s">
        <v>669</v>
      </c>
      <c r="G334" s="19" t="s">
        <v>668</v>
      </c>
      <c r="H334" s="17">
        <f>VLOOKUP(D334, '[1]0.Ref'!$AZ$1:$BG$9, MATCH(F334, '[1]0.Ref'!$AZ$1:$BG$1, 0), FALSE)</f>
        <v>32</v>
      </c>
      <c r="I334">
        <f>I316+I315+I314</f>
        <v>6</v>
      </c>
      <c r="J334">
        <v>0</v>
      </c>
      <c r="K334" s="14">
        <f t="shared" si="20"/>
        <v>0</v>
      </c>
    </row>
    <row r="335" spans="1:11" x14ac:dyDescent="0.2">
      <c r="A335" t="s">
        <v>607</v>
      </c>
      <c r="B335" t="s">
        <v>608</v>
      </c>
      <c r="C335" t="s">
        <v>524</v>
      </c>
      <c r="D335" s="17" t="s">
        <v>667</v>
      </c>
      <c r="E335" s="19" t="s">
        <v>668</v>
      </c>
      <c r="F335" t="s">
        <v>671</v>
      </c>
      <c r="G335" s="19" t="s">
        <v>668</v>
      </c>
      <c r="H335" s="17">
        <f>VLOOKUP(D335, '[1]0.Ref'!$AZ$1:$BG$9, MATCH(F335, '[1]0.Ref'!$AZ$1:$BG$1, 0), FALSE)</f>
        <v>19</v>
      </c>
      <c r="I335">
        <f>I317+I318</f>
        <v>9</v>
      </c>
      <c r="J335">
        <v>0</v>
      </c>
      <c r="K335" s="14">
        <f t="shared" si="20"/>
        <v>0</v>
      </c>
    </row>
    <row r="336" spans="1:11" x14ac:dyDescent="0.2">
      <c r="A336" t="s">
        <v>607</v>
      </c>
      <c r="B336" t="s">
        <v>608</v>
      </c>
      <c r="C336" t="s">
        <v>524</v>
      </c>
      <c r="D336" s="17" t="s">
        <v>684</v>
      </c>
      <c r="E336" s="19" t="s">
        <v>668</v>
      </c>
      <c r="F336" t="s">
        <v>671</v>
      </c>
      <c r="G336" s="19" t="s">
        <v>668</v>
      </c>
      <c r="H336" s="17">
        <f>VLOOKUP(D336, '[1]0.Ref'!$AZ$1:$BG$9, MATCH(F336, '[1]0.Ref'!$AZ$1:$BG$1, 0), FALSE)</f>
        <v>33</v>
      </c>
      <c r="I336">
        <f>I319+I318+I317</f>
        <v>12</v>
      </c>
      <c r="J336">
        <v>0</v>
      </c>
      <c r="K336" s="14">
        <f t="shared" ref="K336:K400" si="27">J336/I336*100</f>
        <v>0</v>
      </c>
    </row>
    <row r="337" spans="1:11" x14ac:dyDescent="0.2">
      <c r="A337" t="s">
        <v>607</v>
      </c>
      <c r="B337" t="s">
        <v>608</v>
      </c>
      <c r="C337" t="s">
        <v>524</v>
      </c>
      <c r="D337" s="17" t="s">
        <v>667</v>
      </c>
      <c r="E337" s="19" t="s">
        <v>668</v>
      </c>
      <c r="F337" t="s">
        <v>676</v>
      </c>
      <c r="G337" s="19" t="s">
        <v>668</v>
      </c>
      <c r="H337" s="17">
        <f>VLOOKUP(D337, '[1]0.Ref'!$AZ$1:$BG$9, MATCH(F337, '[1]0.Ref'!$AZ$1:$BG$1, 0), FALSE)</f>
        <v>17</v>
      </c>
      <c r="I337">
        <f>I320+I321</f>
        <v>0</v>
      </c>
      <c r="J337">
        <v>0</v>
      </c>
      <c r="K337" s="14" t="s">
        <v>76</v>
      </c>
    </row>
    <row r="338" spans="1:11" x14ac:dyDescent="0.2">
      <c r="A338" t="s">
        <v>607</v>
      </c>
      <c r="B338" t="s">
        <v>608</v>
      </c>
      <c r="C338" t="s">
        <v>524</v>
      </c>
      <c r="D338" s="17" t="s">
        <v>684</v>
      </c>
      <c r="E338" s="19" t="s">
        <v>668</v>
      </c>
      <c r="F338" t="s">
        <v>676</v>
      </c>
      <c r="G338" s="19" t="s">
        <v>668</v>
      </c>
      <c r="H338" s="17">
        <f>VLOOKUP(D338, '[1]0.Ref'!$AZ$1:$BG$9, MATCH(F338, '[1]0.Ref'!$AZ$1:$BG$1, 0), FALSE)</f>
        <v>31</v>
      </c>
      <c r="I338">
        <f>I320+I321+I322</f>
        <v>2</v>
      </c>
      <c r="J338">
        <v>0</v>
      </c>
      <c r="K338" s="14">
        <f t="shared" si="27"/>
        <v>0</v>
      </c>
    </row>
    <row r="339" spans="1:11" x14ac:dyDescent="0.2">
      <c r="A339" t="s">
        <v>607</v>
      </c>
      <c r="B339" t="s">
        <v>608</v>
      </c>
      <c r="C339" t="s">
        <v>524</v>
      </c>
      <c r="D339" s="17" t="s">
        <v>667</v>
      </c>
      <c r="E339" s="19" t="s">
        <v>668</v>
      </c>
      <c r="F339" t="s">
        <v>673</v>
      </c>
      <c r="G339" s="19" t="s">
        <v>668</v>
      </c>
      <c r="H339" s="17">
        <f>VLOOKUP(D339, '[1]0.Ref'!$AZ$1:$BG$9, MATCH(F339, '[1]0.Ref'!$AZ$1:$BG$1, 0), FALSE)</f>
        <v>20</v>
      </c>
      <c r="I339">
        <f>I323+I324</f>
        <v>12</v>
      </c>
      <c r="J339">
        <v>0</v>
      </c>
      <c r="K339" s="14">
        <f t="shared" si="27"/>
        <v>0</v>
      </c>
    </row>
    <row r="340" spans="1:11" x14ac:dyDescent="0.2">
      <c r="A340" t="s">
        <v>607</v>
      </c>
      <c r="B340" t="s">
        <v>608</v>
      </c>
      <c r="C340" t="s">
        <v>524</v>
      </c>
      <c r="D340" s="17" t="s">
        <v>684</v>
      </c>
      <c r="E340" s="19" t="s">
        <v>668</v>
      </c>
      <c r="F340" t="s">
        <v>673</v>
      </c>
      <c r="G340" s="19" t="s">
        <v>668</v>
      </c>
      <c r="H340" s="17">
        <f>VLOOKUP(D340, '[1]0.Ref'!$AZ$1:$BG$9, MATCH(F340, '[1]0.Ref'!$AZ$1:$BG$1, 0), FALSE)</f>
        <v>34</v>
      </c>
      <c r="I340">
        <f>I323+I324+I325</f>
        <v>18</v>
      </c>
      <c r="J340">
        <v>0</v>
      </c>
      <c r="K340" s="14">
        <f t="shared" si="27"/>
        <v>0</v>
      </c>
    </row>
    <row r="341" spans="1:11" x14ac:dyDescent="0.2">
      <c r="A341" t="s">
        <v>607</v>
      </c>
      <c r="B341" t="s">
        <v>608</v>
      </c>
      <c r="C341" t="s">
        <v>524</v>
      </c>
      <c r="D341" s="17" t="s">
        <v>667</v>
      </c>
      <c r="E341" s="19" t="s">
        <v>668</v>
      </c>
      <c r="F341" t="s">
        <v>634</v>
      </c>
      <c r="G341" s="19" t="s">
        <v>668</v>
      </c>
      <c r="H341" s="17">
        <f>VLOOKUP(D341, '[1]0.Ref'!$AZ$1:$BG$9, MATCH(F341, '[1]0.Ref'!$AZ$1:$BG$1, 0), FALSE)</f>
        <v>21</v>
      </c>
      <c r="I341">
        <f>I326+I327</f>
        <v>12</v>
      </c>
      <c r="J341">
        <v>0</v>
      </c>
      <c r="K341" s="14">
        <f t="shared" si="27"/>
        <v>0</v>
      </c>
    </row>
    <row r="342" spans="1:11" x14ac:dyDescent="0.2">
      <c r="A342" t="s">
        <v>607</v>
      </c>
      <c r="B342" t="s">
        <v>608</v>
      </c>
      <c r="C342" t="s">
        <v>524</v>
      </c>
      <c r="D342" s="17" t="s">
        <v>684</v>
      </c>
      <c r="E342" s="19" t="s">
        <v>668</v>
      </c>
      <c r="F342" t="s">
        <v>634</v>
      </c>
      <c r="G342" s="19" t="s">
        <v>668</v>
      </c>
      <c r="H342" s="17">
        <f>VLOOKUP(D342, '[1]0.Ref'!$AZ$1:$BG$9, MATCH(F342, '[1]0.Ref'!$AZ$1:$BG$1, 0), FALSE)</f>
        <v>35</v>
      </c>
      <c r="I342">
        <f>I326+I327+I328</f>
        <v>20</v>
      </c>
      <c r="J342">
        <v>0</v>
      </c>
      <c r="K342" s="14">
        <f t="shared" si="27"/>
        <v>0</v>
      </c>
    </row>
    <row r="343" spans="1:11" x14ac:dyDescent="0.2">
      <c r="A343" t="s">
        <v>613</v>
      </c>
      <c r="B343" t="s">
        <v>367</v>
      </c>
      <c r="C343" t="s">
        <v>524</v>
      </c>
      <c r="D343" s="17" t="s">
        <v>679</v>
      </c>
      <c r="E343" s="19" t="s">
        <v>668</v>
      </c>
      <c r="F343" t="s">
        <v>685</v>
      </c>
      <c r="G343" s="19" t="s">
        <v>668</v>
      </c>
      <c r="H343" s="17">
        <f>VLOOKUP(D343, '[1]0.Ref'!$AZ$1:$BG$9, MATCH(F343, '[1]0.Ref'!$AZ$1:$BG$1, 0), FALSE)</f>
        <v>1</v>
      </c>
      <c r="I343" s="19">
        <v>15</v>
      </c>
      <c r="J343" s="19">
        <v>0</v>
      </c>
      <c r="K343" s="14">
        <f t="shared" si="27"/>
        <v>0</v>
      </c>
    </row>
    <row r="344" spans="1:11" x14ac:dyDescent="0.2">
      <c r="A344" t="s">
        <v>613</v>
      </c>
      <c r="B344" t="s">
        <v>367</v>
      </c>
      <c r="C344" t="s">
        <v>524</v>
      </c>
      <c r="D344" s="17" t="s">
        <v>686</v>
      </c>
      <c r="E344" s="19" t="s">
        <v>668</v>
      </c>
      <c r="F344" t="s">
        <v>685</v>
      </c>
      <c r="G344" s="19" t="s">
        <v>668</v>
      </c>
      <c r="H344" s="17">
        <f>VLOOKUP(D344, '[1]0.Ref'!$AZ$1:$BG$9, MATCH(F344, '[1]0.Ref'!$AZ$1:$BG$1, 0), FALSE)</f>
        <v>8</v>
      </c>
      <c r="I344" s="19">
        <v>15</v>
      </c>
      <c r="J344" s="19">
        <v>0</v>
      </c>
      <c r="K344" s="14">
        <f t="shared" si="27"/>
        <v>0</v>
      </c>
    </row>
    <row r="345" spans="1:11" x14ac:dyDescent="0.2">
      <c r="A345" t="s">
        <v>613</v>
      </c>
      <c r="B345" t="s">
        <v>367</v>
      </c>
      <c r="C345" t="s">
        <v>524</v>
      </c>
      <c r="D345" s="17" t="s">
        <v>687</v>
      </c>
      <c r="E345" s="19" t="s">
        <v>668</v>
      </c>
      <c r="F345" t="s">
        <v>685</v>
      </c>
      <c r="G345" s="19" t="s">
        <v>668</v>
      </c>
      <c r="H345" s="17">
        <f>VLOOKUP(D345, '[1]0.Ref'!$AZ$1:$BG$9, MATCH(F345, '[1]0.Ref'!$AZ$1:$BG$1, 0), FALSE)</f>
        <v>22</v>
      </c>
      <c r="I345" s="19">
        <v>30</v>
      </c>
      <c r="J345" s="19">
        <v>1</v>
      </c>
      <c r="K345" s="14">
        <f t="shared" si="27"/>
        <v>3.3333333333333335</v>
      </c>
    </row>
    <row r="346" spans="1:11" x14ac:dyDescent="0.2">
      <c r="A346" t="s">
        <v>613</v>
      </c>
      <c r="B346" t="s">
        <v>367</v>
      </c>
      <c r="C346" t="s">
        <v>524</v>
      </c>
      <c r="D346" s="17" t="s">
        <v>688</v>
      </c>
      <c r="E346" s="19" t="s">
        <v>668</v>
      </c>
      <c r="F346" t="s">
        <v>685</v>
      </c>
      <c r="G346" s="19" t="s">
        <v>668</v>
      </c>
      <c r="H346" s="17">
        <f>VLOOKUP(D346, '[1]0.Ref'!$AZ$1:$BG$9, MATCH(F346, '[1]0.Ref'!$AZ$1:$BG$1, 0), FALSE)</f>
        <v>36</v>
      </c>
      <c r="I346" s="19">
        <v>83</v>
      </c>
      <c r="J346" s="19">
        <v>2</v>
      </c>
      <c r="K346" s="14">
        <f t="shared" si="27"/>
        <v>2.4096385542168677</v>
      </c>
    </row>
    <row r="347" spans="1:11" x14ac:dyDescent="0.2">
      <c r="A347" t="s">
        <v>613</v>
      </c>
      <c r="B347" t="s">
        <v>367</v>
      </c>
      <c r="C347" t="s">
        <v>524</v>
      </c>
      <c r="D347" s="17" t="s">
        <v>679</v>
      </c>
      <c r="E347" s="19" t="s">
        <v>668</v>
      </c>
      <c r="F347" t="s">
        <v>689</v>
      </c>
      <c r="G347" s="19" t="s">
        <v>668</v>
      </c>
      <c r="H347" s="17">
        <f>VLOOKUP(D347, '[1]0.Ref'!$AZ$1:$BG$9, MATCH(F347, '[1]0.Ref'!$AZ$1:$BG$1, 0), FALSE)</f>
        <v>2</v>
      </c>
      <c r="I347" s="19">
        <v>27</v>
      </c>
      <c r="J347" s="19">
        <v>0</v>
      </c>
      <c r="K347" s="14">
        <f t="shared" si="27"/>
        <v>0</v>
      </c>
    </row>
    <row r="348" spans="1:11" x14ac:dyDescent="0.2">
      <c r="A348" t="s">
        <v>613</v>
      </c>
      <c r="B348" t="s">
        <v>367</v>
      </c>
      <c r="C348" t="s">
        <v>524</v>
      </c>
      <c r="D348" s="17" t="s">
        <v>686</v>
      </c>
      <c r="E348" s="19" t="s">
        <v>668</v>
      </c>
      <c r="F348" t="s">
        <v>689</v>
      </c>
      <c r="G348" s="19" t="s">
        <v>668</v>
      </c>
      <c r="H348" s="17">
        <f>VLOOKUP(D348, '[1]0.Ref'!$AZ$1:$BG$9, MATCH(F348, '[1]0.Ref'!$AZ$1:$BG$1, 0), FALSE)</f>
        <v>9</v>
      </c>
      <c r="I348" s="19">
        <v>14</v>
      </c>
      <c r="J348" s="19">
        <v>0</v>
      </c>
      <c r="K348" s="14">
        <f t="shared" si="27"/>
        <v>0</v>
      </c>
    </row>
    <row r="349" spans="1:11" x14ac:dyDescent="0.2">
      <c r="A349" t="s">
        <v>613</v>
      </c>
      <c r="B349" t="s">
        <v>367</v>
      </c>
      <c r="C349" t="s">
        <v>524</v>
      </c>
      <c r="D349" s="17" t="s">
        <v>687</v>
      </c>
      <c r="E349" s="19" t="s">
        <v>668</v>
      </c>
      <c r="F349" t="s">
        <v>689</v>
      </c>
      <c r="G349" s="19" t="s">
        <v>668</v>
      </c>
      <c r="H349" s="17">
        <f>VLOOKUP(D349, '[1]0.Ref'!$AZ$1:$BG$9, MATCH(F349, '[1]0.Ref'!$AZ$1:$BG$1, 0), FALSE)</f>
        <v>23</v>
      </c>
      <c r="I349" s="19">
        <v>28</v>
      </c>
      <c r="J349" s="19">
        <v>0</v>
      </c>
      <c r="K349" s="14">
        <f t="shared" si="27"/>
        <v>0</v>
      </c>
    </row>
    <row r="350" spans="1:11" x14ac:dyDescent="0.2">
      <c r="A350" t="s">
        <v>613</v>
      </c>
      <c r="B350" t="s">
        <v>367</v>
      </c>
      <c r="C350" t="s">
        <v>524</v>
      </c>
      <c r="D350" s="17" t="s">
        <v>688</v>
      </c>
      <c r="E350" s="19" t="s">
        <v>668</v>
      </c>
      <c r="F350" t="s">
        <v>689</v>
      </c>
      <c r="G350" s="19" t="s">
        <v>668</v>
      </c>
      <c r="H350" s="17">
        <f>VLOOKUP(D350, '[1]0.Ref'!$AZ$1:$BG$9, MATCH(F350, '[1]0.Ref'!$AZ$1:$BG$1, 0), FALSE)</f>
        <v>37</v>
      </c>
      <c r="I350" s="19">
        <v>32</v>
      </c>
      <c r="J350" s="19">
        <v>0</v>
      </c>
      <c r="K350" s="14">
        <f t="shared" si="27"/>
        <v>0</v>
      </c>
    </row>
    <row r="351" spans="1:11" x14ac:dyDescent="0.2">
      <c r="A351" t="s">
        <v>613</v>
      </c>
      <c r="B351" t="s">
        <v>367</v>
      </c>
      <c r="C351" t="s">
        <v>524</v>
      </c>
      <c r="D351" s="17" t="s">
        <v>679</v>
      </c>
      <c r="E351" s="19" t="s">
        <v>668</v>
      </c>
      <c r="F351" t="s">
        <v>669</v>
      </c>
      <c r="G351" s="19" t="s">
        <v>668</v>
      </c>
      <c r="H351" s="17">
        <f>VLOOKUP(D351, '[1]0.Ref'!$AZ$1:$BG$9, MATCH(F351, '[1]0.Ref'!$AZ$1:$BG$1, 0), FALSE)</f>
        <v>4</v>
      </c>
      <c r="I351" s="19">
        <v>102</v>
      </c>
      <c r="J351" s="19">
        <v>1</v>
      </c>
      <c r="K351" s="14">
        <f t="shared" si="27"/>
        <v>0.98039215686274506</v>
      </c>
    </row>
    <row r="352" spans="1:11" x14ac:dyDescent="0.2">
      <c r="A352" t="s">
        <v>613</v>
      </c>
      <c r="B352" t="s">
        <v>367</v>
      </c>
      <c r="C352" t="s">
        <v>524</v>
      </c>
      <c r="D352" s="17" t="s">
        <v>686</v>
      </c>
      <c r="E352" s="19" t="s">
        <v>668</v>
      </c>
      <c r="F352" t="s">
        <v>669</v>
      </c>
      <c r="G352" s="19" t="s">
        <v>668</v>
      </c>
      <c r="H352" s="17">
        <f>VLOOKUP(D352, '[1]0.Ref'!$AZ$1:$BG$9, MATCH(F352, '[1]0.Ref'!$AZ$1:$BG$1, 0), FALSE)</f>
        <v>11</v>
      </c>
      <c r="I352" s="19">
        <v>31</v>
      </c>
      <c r="J352" s="19">
        <v>0</v>
      </c>
      <c r="K352" s="14">
        <f t="shared" si="27"/>
        <v>0</v>
      </c>
    </row>
    <row r="353" spans="1:11" x14ac:dyDescent="0.2">
      <c r="A353" t="s">
        <v>613</v>
      </c>
      <c r="B353" t="s">
        <v>367</v>
      </c>
      <c r="C353" t="s">
        <v>524</v>
      </c>
      <c r="D353" s="17" t="s">
        <v>687</v>
      </c>
      <c r="E353" s="19" t="s">
        <v>668</v>
      </c>
      <c r="F353" t="s">
        <v>669</v>
      </c>
      <c r="G353" s="19" t="s">
        <v>668</v>
      </c>
      <c r="H353" s="17">
        <f>VLOOKUP(D353, '[1]0.Ref'!$AZ$1:$BG$9, MATCH(F353, '[1]0.Ref'!$AZ$1:$BG$1, 0), FALSE)</f>
        <v>25</v>
      </c>
      <c r="I353" s="19">
        <v>30</v>
      </c>
      <c r="J353" s="19">
        <v>1</v>
      </c>
      <c r="K353" s="14">
        <f t="shared" si="27"/>
        <v>3.3333333333333335</v>
      </c>
    </row>
    <row r="354" spans="1:11" x14ac:dyDescent="0.2">
      <c r="A354" t="s">
        <v>613</v>
      </c>
      <c r="B354" t="s">
        <v>367</v>
      </c>
      <c r="C354" t="s">
        <v>524</v>
      </c>
      <c r="D354" s="17" t="s">
        <v>688</v>
      </c>
      <c r="E354" s="19" t="s">
        <v>668</v>
      </c>
      <c r="F354" t="s">
        <v>669</v>
      </c>
      <c r="G354" s="19" t="s">
        <v>668</v>
      </c>
      <c r="H354" s="17">
        <f>VLOOKUP(D354, '[1]0.Ref'!$AZ$1:$BG$9, MATCH(F354, '[1]0.Ref'!$AZ$1:$BG$1, 0), FALSE)</f>
        <v>39</v>
      </c>
      <c r="I354" s="19">
        <v>51</v>
      </c>
      <c r="J354" s="19">
        <v>2</v>
      </c>
      <c r="K354" s="14">
        <f t="shared" si="27"/>
        <v>3.9215686274509802</v>
      </c>
    </row>
    <row r="355" spans="1:11" x14ac:dyDescent="0.2">
      <c r="A355" t="s">
        <v>613</v>
      </c>
      <c r="B355" t="s">
        <v>367</v>
      </c>
      <c r="C355" t="s">
        <v>524</v>
      </c>
      <c r="D355" s="17" t="s">
        <v>679</v>
      </c>
      <c r="E355" s="19" t="s">
        <v>668</v>
      </c>
      <c r="F355" t="s">
        <v>671</v>
      </c>
      <c r="G355" s="19" t="s">
        <v>668</v>
      </c>
      <c r="H355" s="17">
        <f>VLOOKUP(D355, '[1]0.Ref'!$AZ$1:$BG$9, MATCH(F355, '[1]0.Ref'!$AZ$1:$BG$1, 0), FALSE)</f>
        <v>5</v>
      </c>
      <c r="I355" s="19">
        <v>182</v>
      </c>
      <c r="J355" s="19">
        <v>3</v>
      </c>
      <c r="K355" s="14">
        <f t="shared" si="27"/>
        <v>1.6483516483516485</v>
      </c>
    </row>
    <row r="356" spans="1:11" x14ac:dyDescent="0.2">
      <c r="A356" t="s">
        <v>613</v>
      </c>
      <c r="B356" t="s">
        <v>367</v>
      </c>
      <c r="C356" t="s">
        <v>524</v>
      </c>
      <c r="D356" s="17" t="s">
        <v>686</v>
      </c>
      <c r="E356" s="19" t="s">
        <v>668</v>
      </c>
      <c r="F356" t="s">
        <v>671</v>
      </c>
      <c r="G356" s="19" t="s">
        <v>668</v>
      </c>
      <c r="H356" s="17">
        <f>VLOOKUP(D356, '[1]0.Ref'!$AZ$1:$BG$9, MATCH(F356, '[1]0.Ref'!$AZ$1:$BG$1, 0), FALSE)</f>
        <v>12</v>
      </c>
      <c r="I356" s="19">
        <v>49</v>
      </c>
      <c r="J356" s="19">
        <v>0</v>
      </c>
      <c r="K356" s="14">
        <f t="shared" si="27"/>
        <v>0</v>
      </c>
    </row>
    <row r="357" spans="1:11" x14ac:dyDescent="0.2">
      <c r="A357" t="s">
        <v>613</v>
      </c>
      <c r="B357" t="s">
        <v>367</v>
      </c>
      <c r="C357" t="s">
        <v>524</v>
      </c>
      <c r="D357" s="17" t="s">
        <v>687</v>
      </c>
      <c r="E357" s="19" t="s">
        <v>668</v>
      </c>
      <c r="F357" t="s">
        <v>671</v>
      </c>
      <c r="G357" s="19" t="s">
        <v>668</v>
      </c>
      <c r="H357" s="17">
        <f>VLOOKUP(D357, '[1]0.Ref'!$AZ$1:$BG$9, MATCH(F357, '[1]0.Ref'!$AZ$1:$BG$1, 0), FALSE)</f>
        <v>26</v>
      </c>
      <c r="I357" s="19">
        <v>67</v>
      </c>
      <c r="J357" s="19">
        <v>2</v>
      </c>
      <c r="K357" s="14">
        <f t="shared" si="27"/>
        <v>2.9850746268656714</v>
      </c>
    </row>
    <row r="358" spans="1:11" x14ac:dyDescent="0.2">
      <c r="A358" t="s">
        <v>613</v>
      </c>
      <c r="B358" t="s">
        <v>367</v>
      </c>
      <c r="C358" t="s">
        <v>524</v>
      </c>
      <c r="D358" s="17" t="s">
        <v>688</v>
      </c>
      <c r="E358" s="19" t="s">
        <v>668</v>
      </c>
      <c r="F358" t="s">
        <v>671</v>
      </c>
      <c r="G358" s="19" t="s">
        <v>668</v>
      </c>
      <c r="H358" s="17">
        <f>VLOOKUP(D358, '[1]0.Ref'!$AZ$1:$BG$9, MATCH(F358, '[1]0.Ref'!$AZ$1:$BG$1, 0), FALSE)</f>
        <v>40</v>
      </c>
      <c r="I358" s="19">
        <v>84</v>
      </c>
      <c r="J358" s="19">
        <v>1</v>
      </c>
      <c r="K358" s="14">
        <f t="shared" si="27"/>
        <v>1.1904761904761905</v>
      </c>
    </row>
    <row r="359" spans="1:11" x14ac:dyDescent="0.2">
      <c r="A359" t="s">
        <v>613</v>
      </c>
      <c r="B359" t="s">
        <v>367</v>
      </c>
      <c r="C359" t="s">
        <v>524</v>
      </c>
      <c r="D359" s="17" t="s">
        <v>667</v>
      </c>
      <c r="E359" s="19" t="s">
        <v>668</v>
      </c>
      <c r="F359" t="s">
        <v>685</v>
      </c>
      <c r="G359" s="19" t="s">
        <v>668</v>
      </c>
      <c r="H359" s="17">
        <f>VLOOKUP(D359, '[1]0.Ref'!$AZ$1:$BG$9, MATCH(F359, '[1]0.Ref'!$AZ$1:$BG$1, 0), FALSE)</f>
        <v>15</v>
      </c>
      <c r="I359">
        <f>I343+I344</f>
        <v>30</v>
      </c>
      <c r="J359">
        <f>J343+J344</f>
        <v>0</v>
      </c>
      <c r="K359" s="14">
        <f t="shared" si="27"/>
        <v>0</v>
      </c>
    </row>
    <row r="360" spans="1:11" x14ac:dyDescent="0.2">
      <c r="A360" t="s">
        <v>613</v>
      </c>
      <c r="B360" t="s">
        <v>367</v>
      </c>
      <c r="C360" t="s">
        <v>524</v>
      </c>
      <c r="D360" s="17" t="s">
        <v>684</v>
      </c>
      <c r="E360" s="19" t="s">
        <v>668</v>
      </c>
      <c r="F360" t="s">
        <v>685</v>
      </c>
      <c r="G360" s="19" t="s">
        <v>668</v>
      </c>
      <c r="H360" s="17">
        <f>VLOOKUP(D360, '[1]0.Ref'!$AZ$1:$BG$9, MATCH(F360, '[1]0.Ref'!$AZ$1:$BG$1, 0), FALSE)</f>
        <v>29</v>
      </c>
      <c r="I360">
        <f>I343+I344+I345</f>
        <v>60</v>
      </c>
      <c r="J360">
        <f>J343+J344+J345</f>
        <v>1</v>
      </c>
      <c r="K360" s="14">
        <f t="shared" si="27"/>
        <v>1.6666666666666667</v>
      </c>
    </row>
    <row r="361" spans="1:11" x14ac:dyDescent="0.2">
      <c r="A361" t="s">
        <v>613</v>
      </c>
      <c r="B361" t="s">
        <v>367</v>
      </c>
      <c r="C361" t="s">
        <v>524</v>
      </c>
      <c r="D361" s="17" t="s">
        <v>690</v>
      </c>
      <c r="E361" s="19" t="s">
        <v>668</v>
      </c>
      <c r="F361" t="s">
        <v>685</v>
      </c>
      <c r="G361" s="19" t="s">
        <v>668</v>
      </c>
      <c r="H361" s="17">
        <f>VLOOKUP(D361, '[1]0.Ref'!$AZ$1:$BG$9, MATCH(F361, '[1]0.Ref'!$AZ$1:$BG$1, 0), FALSE)</f>
        <v>43</v>
      </c>
      <c r="I361">
        <f>I345+I346</f>
        <v>113</v>
      </c>
      <c r="J361">
        <f>J345+J346</f>
        <v>3</v>
      </c>
      <c r="K361" s="14">
        <f t="shared" si="27"/>
        <v>2.6548672566371683</v>
      </c>
    </row>
    <row r="362" spans="1:11" x14ac:dyDescent="0.2">
      <c r="A362" t="s">
        <v>613</v>
      </c>
      <c r="B362" t="s">
        <v>367</v>
      </c>
      <c r="C362" t="s">
        <v>524</v>
      </c>
      <c r="D362" s="17" t="s">
        <v>691</v>
      </c>
      <c r="E362" s="19" t="s">
        <v>668</v>
      </c>
      <c r="F362" t="s">
        <v>685</v>
      </c>
      <c r="G362" s="19" t="s">
        <v>668</v>
      </c>
      <c r="H362" s="17">
        <f>VLOOKUP(D362, '[1]0.Ref'!$AZ$1:$BG$9, MATCH(F362, '[1]0.Ref'!$AZ$1:$BG$1, 0), FALSE)</f>
        <v>50</v>
      </c>
      <c r="I362">
        <f>I343+I344+I345+I346</f>
        <v>143</v>
      </c>
      <c r="J362">
        <f>J343+J344+J345+J346</f>
        <v>3</v>
      </c>
      <c r="K362" s="14">
        <f t="shared" si="27"/>
        <v>2.0979020979020979</v>
      </c>
    </row>
    <row r="363" spans="1:11" x14ac:dyDescent="0.2">
      <c r="A363" t="s">
        <v>613</v>
      </c>
      <c r="B363" t="s">
        <v>367</v>
      </c>
      <c r="C363" t="s">
        <v>524</v>
      </c>
      <c r="D363" s="17" t="s">
        <v>667</v>
      </c>
      <c r="E363" s="19" t="s">
        <v>668</v>
      </c>
      <c r="F363" t="s">
        <v>689</v>
      </c>
      <c r="G363" s="19" t="s">
        <v>668</v>
      </c>
      <c r="H363" s="17">
        <f>VLOOKUP(D363, '[1]0.Ref'!$AZ$1:$BG$9, MATCH(F363, '[1]0.Ref'!$AZ$1:$BG$1, 0), FALSE)</f>
        <v>16</v>
      </c>
      <c r="I363">
        <f>I347+I348</f>
        <v>41</v>
      </c>
      <c r="J363">
        <f>J347+J348</f>
        <v>0</v>
      </c>
      <c r="K363" s="14">
        <f t="shared" si="27"/>
        <v>0</v>
      </c>
    </row>
    <row r="364" spans="1:11" x14ac:dyDescent="0.2">
      <c r="A364" t="s">
        <v>613</v>
      </c>
      <c r="B364" t="s">
        <v>367</v>
      </c>
      <c r="C364" t="s">
        <v>524</v>
      </c>
      <c r="D364" s="17" t="s">
        <v>684</v>
      </c>
      <c r="E364" s="19" t="s">
        <v>668</v>
      </c>
      <c r="F364" t="s">
        <v>689</v>
      </c>
      <c r="G364" s="19" t="s">
        <v>668</v>
      </c>
      <c r="H364" s="17">
        <f>VLOOKUP(D364, '[1]0.Ref'!$AZ$1:$BG$9, MATCH(F364, '[1]0.Ref'!$AZ$1:$BG$1, 0), FALSE)</f>
        <v>30</v>
      </c>
      <c r="I364">
        <f>I347+I348+I349</f>
        <v>69</v>
      </c>
      <c r="J364">
        <f>J347+J348+J349</f>
        <v>0</v>
      </c>
      <c r="K364" s="14">
        <f t="shared" si="27"/>
        <v>0</v>
      </c>
    </row>
    <row r="365" spans="1:11" x14ac:dyDescent="0.2">
      <c r="A365" t="s">
        <v>613</v>
      </c>
      <c r="B365" t="s">
        <v>367</v>
      </c>
      <c r="C365" t="s">
        <v>524</v>
      </c>
      <c r="D365" s="17" t="s">
        <v>690</v>
      </c>
      <c r="E365" s="19" t="s">
        <v>668</v>
      </c>
      <c r="F365" t="s">
        <v>689</v>
      </c>
      <c r="G365" s="19" t="s">
        <v>668</v>
      </c>
      <c r="H365" s="17">
        <f>VLOOKUP(D365, '[1]0.Ref'!$AZ$1:$BG$9, MATCH(F365, '[1]0.Ref'!$AZ$1:$BG$1, 0), FALSE)</f>
        <v>44</v>
      </c>
      <c r="I365">
        <f>I349+I350</f>
        <v>60</v>
      </c>
      <c r="J365">
        <f>J349+J350</f>
        <v>0</v>
      </c>
      <c r="K365" s="14">
        <f t="shared" si="27"/>
        <v>0</v>
      </c>
    </row>
    <row r="366" spans="1:11" x14ac:dyDescent="0.2">
      <c r="A366" t="s">
        <v>613</v>
      </c>
      <c r="B366" t="s">
        <v>367</v>
      </c>
      <c r="C366" t="s">
        <v>524</v>
      </c>
      <c r="D366" s="17" t="s">
        <v>691</v>
      </c>
      <c r="E366" s="19" t="s">
        <v>668</v>
      </c>
      <c r="F366" t="s">
        <v>689</v>
      </c>
      <c r="G366" s="19" t="s">
        <v>668</v>
      </c>
      <c r="H366" s="17">
        <f>VLOOKUP(D366, '[1]0.Ref'!$AZ$1:$BG$9, MATCH(F366, '[1]0.Ref'!$AZ$1:$BG$1, 0), FALSE)</f>
        <v>51</v>
      </c>
      <c r="I366">
        <f>I347+I348+I349+I350</f>
        <v>101</v>
      </c>
      <c r="J366">
        <f>J347+J348+J349+J350</f>
        <v>0</v>
      </c>
      <c r="K366" s="14">
        <f t="shared" si="27"/>
        <v>0</v>
      </c>
    </row>
    <row r="367" spans="1:11" x14ac:dyDescent="0.2">
      <c r="A367" t="s">
        <v>613</v>
      </c>
      <c r="B367" t="s">
        <v>367</v>
      </c>
      <c r="C367" t="s">
        <v>524</v>
      </c>
      <c r="D367" s="17" t="s">
        <v>667</v>
      </c>
      <c r="E367" s="19" t="s">
        <v>668</v>
      </c>
      <c r="F367" t="s">
        <v>669</v>
      </c>
      <c r="G367" s="19" t="s">
        <v>668</v>
      </c>
      <c r="H367" s="17">
        <f>VLOOKUP(D367, '[1]0.Ref'!$AZ$1:$BG$9, MATCH(F367, '[1]0.Ref'!$AZ$1:$BG$1, 0), FALSE)</f>
        <v>18</v>
      </c>
      <c r="I367">
        <f>I351+I352</f>
        <v>133</v>
      </c>
      <c r="J367">
        <f>J351+J352</f>
        <v>1</v>
      </c>
      <c r="K367" s="14">
        <f t="shared" si="27"/>
        <v>0.75187969924812026</v>
      </c>
    </row>
    <row r="368" spans="1:11" x14ac:dyDescent="0.2">
      <c r="A368" t="s">
        <v>613</v>
      </c>
      <c r="B368" t="s">
        <v>367</v>
      </c>
      <c r="C368" t="s">
        <v>524</v>
      </c>
      <c r="D368" s="17" t="s">
        <v>684</v>
      </c>
      <c r="E368" s="19" t="s">
        <v>668</v>
      </c>
      <c r="F368" t="s">
        <v>669</v>
      </c>
      <c r="G368" s="19" t="s">
        <v>668</v>
      </c>
      <c r="H368" s="17">
        <f>VLOOKUP(D368, '[1]0.Ref'!$AZ$1:$BG$9, MATCH(F368, '[1]0.Ref'!$AZ$1:$BG$1, 0), FALSE)</f>
        <v>32</v>
      </c>
      <c r="I368">
        <f>I351+I352+I353</f>
        <v>163</v>
      </c>
      <c r="J368">
        <f>J351+J352+J353</f>
        <v>2</v>
      </c>
      <c r="K368" s="14">
        <f t="shared" si="27"/>
        <v>1.2269938650306749</v>
      </c>
    </row>
    <row r="369" spans="1:11" x14ac:dyDescent="0.2">
      <c r="A369" t="s">
        <v>613</v>
      </c>
      <c r="B369" t="s">
        <v>367</v>
      </c>
      <c r="C369" t="s">
        <v>524</v>
      </c>
      <c r="D369" s="17" t="s">
        <v>690</v>
      </c>
      <c r="E369" s="19" t="s">
        <v>668</v>
      </c>
      <c r="F369" t="s">
        <v>669</v>
      </c>
      <c r="G369" s="19" t="s">
        <v>668</v>
      </c>
      <c r="H369" s="17">
        <f>VLOOKUP(D369, '[1]0.Ref'!$AZ$1:$BG$9, MATCH(F369, '[1]0.Ref'!$AZ$1:$BG$1, 0), FALSE)</f>
        <v>46</v>
      </c>
      <c r="I369">
        <f>I353+I354</f>
        <v>81</v>
      </c>
      <c r="J369">
        <f>J353+J354</f>
        <v>3</v>
      </c>
      <c r="K369" s="14">
        <f t="shared" si="27"/>
        <v>3.7037037037037033</v>
      </c>
    </row>
    <row r="370" spans="1:11" x14ac:dyDescent="0.2">
      <c r="A370" t="s">
        <v>613</v>
      </c>
      <c r="B370" t="s">
        <v>367</v>
      </c>
      <c r="C370" t="s">
        <v>524</v>
      </c>
      <c r="D370" s="17" t="s">
        <v>691</v>
      </c>
      <c r="E370" s="19" t="s">
        <v>668</v>
      </c>
      <c r="F370" t="s">
        <v>669</v>
      </c>
      <c r="G370" s="19" t="s">
        <v>668</v>
      </c>
      <c r="H370" s="17">
        <f>VLOOKUP(D370, '[1]0.Ref'!$AZ$1:$BG$9, MATCH(F370, '[1]0.Ref'!$AZ$1:$BG$1, 0), FALSE)</f>
        <v>53</v>
      </c>
      <c r="I370">
        <f>I351+I352+I353+I354</f>
        <v>214</v>
      </c>
      <c r="J370">
        <f>J351+J352+J353+J354</f>
        <v>4</v>
      </c>
      <c r="K370" s="14">
        <f t="shared" si="27"/>
        <v>1.8691588785046727</v>
      </c>
    </row>
    <row r="371" spans="1:11" x14ac:dyDescent="0.2">
      <c r="A371" t="s">
        <v>613</v>
      </c>
      <c r="B371" t="s">
        <v>367</v>
      </c>
      <c r="C371" t="s">
        <v>524</v>
      </c>
      <c r="D371" s="17" t="s">
        <v>667</v>
      </c>
      <c r="E371" s="19" t="s">
        <v>668</v>
      </c>
      <c r="F371" t="s">
        <v>671</v>
      </c>
      <c r="G371" s="19" t="s">
        <v>668</v>
      </c>
      <c r="H371" s="17">
        <f>VLOOKUP(D371, '[1]0.Ref'!$AZ$1:$BG$9, MATCH(F371, '[1]0.Ref'!$AZ$1:$BG$1, 0), FALSE)</f>
        <v>19</v>
      </c>
      <c r="I371">
        <f>I355+I356</f>
        <v>231</v>
      </c>
      <c r="J371">
        <f>J355+J356</f>
        <v>3</v>
      </c>
      <c r="K371" s="14">
        <f t="shared" si="27"/>
        <v>1.2987012987012987</v>
      </c>
    </row>
    <row r="372" spans="1:11" x14ac:dyDescent="0.2">
      <c r="A372" t="s">
        <v>613</v>
      </c>
      <c r="B372" t="s">
        <v>367</v>
      </c>
      <c r="C372" t="s">
        <v>524</v>
      </c>
      <c r="D372" s="17" t="s">
        <v>684</v>
      </c>
      <c r="E372" s="19" t="s">
        <v>668</v>
      </c>
      <c r="F372" t="s">
        <v>671</v>
      </c>
      <c r="G372" s="19" t="s">
        <v>668</v>
      </c>
      <c r="H372" s="17">
        <f>VLOOKUP(D372, '[1]0.Ref'!$AZ$1:$BG$9, MATCH(F372, '[1]0.Ref'!$AZ$1:$BG$1, 0), FALSE)</f>
        <v>33</v>
      </c>
      <c r="I372">
        <f>I355+I356+I357</f>
        <v>298</v>
      </c>
      <c r="J372">
        <f>J355+J356+J357</f>
        <v>5</v>
      </c>
      <c r="K372" s="14">
        <f t="shared" si="27"/>
        <v>1.6778523489932886</v>
      </c>
    </row>
    <row r="373" spans="1:11" x14ac:dyDescent="0.2">
      <c r="A373" t="s">
        <v>613</v>
      </c>
      <c r="B373" t="s">
        <v>367</v>
      </c>
      <c r="C373" t="s">
        <v>524</v>
      </c>
      <c r="D373" s="17" t="s">
        <v>690</v>
      </c>
      <c r="E373" s="19" t="s">
        <v>668</v>
      </c>
      <c r="F373" t="s">
        <v>671</v>
      </c>
      <c r="G373" s="19" t="s">
        <v>668</v>
      </c>
      <c r="H373" s="17">
        <f>VLOOKUP(D373, '[1]0.Ref'!$AZ$1:$BG$9, MATCH(F373, '[1]0.Ref'!$AZ$1:$BG$1, 0), FALSE)</f>
        <v>47</v>
      </c>
      <c r="I373">
        <f>I357+I358</f>
        <v>151</v>
      </c>
      <c r="J373">
        <f>J357+J358</f>
        <v>3</v>
      </c>
      <c r="K373" s="14">
        <f t="shared" si="27"/>
        <v>1.9867549668874174</v>
      </c>
    </row>
    <row r="374" spans="1:11" x14ac:dyDescent="0.2">
      <c r="A374" t="s">
        <v>613</v>
      </c>
      <c r="B374" t="s">
        <v>367</v>
      </c>
      <c r="C374" t="s">
        <v>524</v>
      </c>
      <c r="D374" s="17" t="s">
        <v>691</v>
      </c>
      <c r="E374" s="19" t="s">
        <v>668</v>
      </c>
      <c r="F374" t="s">
        <v>671</v>
      </c>
      <c r="G374" s="19" t="s">
        <v>668</v>
      </c>
      <c r="H374" s="17">
        <f>VLOOKUP(D374, '[1]0.Ref'!$AZ$1:$BG$9, MATCH(F374, '[1]0.Ref'!$AZ$1:$BG$1, 0), FALSE)</f>
        <v>54</v>
      </c>
      <c r="I374">
        <f>I355+I356+I357+I358</f>
        <v>382</v>
      </c>
      <c r="J374">
        <f>J355+J356+J357+J358</f>
        <v>6</v>
      </c>
      <c r="K374" s="14">
        <f t="shared" si="27"/>
        <v>1.5706806282722512</v>
      </c>
    </row>
    <row r="375" spans="1:11" x14ac:dyDescent="0.2">
      <c r="A375" t="s">
        <v>613</v>
      </c>
      <c r="B375" t="s">
        <v>367</v>
      </c>
      <c r="C375" t="s">
        <v>524</v>
      </c>
      <c r="D375" s="17" t="s">
        <v>679</v>
      </c>
      <c r="E375" s="19" t="s">
        <v>668</v>
      </c>
      <c r="F375" t="s">
        <v>676</v>
      </c>
      <c r="G375" s="19" t="s">
        <v>668</v>
      </c>
      <c r="H375" s="17">
        <f>VLOOKUP(D375, '[1]0.Ref'!$AZ$1:$BG$9, MATCH(F375, '[1]0.Ref'!$AZ$1:$BG$1, 0), FALSE)</f>
        <v>3</v>
      </c>
      <c r="I375">
        <f>I343+I347</f>
        <v>42</v>
      </c>
      <c r="J375">
        <f>J343+J347</f>
        <v>0</v>
      </c>
      <c r="K375" s="14">
        <f t="shared" si="27"/>
        <v>0</v>
      </c>
    </row>
    <row r="376" spans="1:11" x14ac:dyDescent="0.2">
      <c r="A376" t="s">
        <v>613</v>
      </c>
      <c r="B376" t="s">
        <v>367</v>
      </c>
      <c r="C376" t="s">
        <v>524</v>
      </c>
      <c r="D376" s="17" t="s">
        <v>686</v>
      </c>
      <c r="E376" s="19" t="s">
        <v>668</v>
      </c>
      <c r="F376" t="s">
        <v>676</v>
      </c>
      <c r="G376" s="19" t="s">
        <v>668</v>
      </c>
      <c r="H376" s="17">
        <f>VLOOKUP(D376, '[1]0.Ref'!$AZ$1:$BG$9, MATCH(F376, '[1]0.Ref'!$AZ$1:$BG$1, 0), FALSE)</f>
        <v>10</v>
      </c>
      <c r="I376">
        <f t="shared" ref="I376:J378" si="28">I344+I348</f>
        <v>29</v>
      </c>
      <c r="J376">
        <f t="shared" si="28"/>
        <v>0</v>
      </c>
      <c r="K376" s="14">
        <f t="shared" si="27"/>
        <v>0</v>
      </c>
    </row>
    <row r="377" spans="1:11" x14ac:dyDescent="0.2">
      <c r="A377" t="s">
        <v>613</v>
      </c>
      <c r="B377" t="s">
        <v>367</v>
      </c>
      <c r="C377" t="s">
        <v>524</v>
      </c>
      <c r="D377" s="17" t="s">
        <v>687</v>
      </c>
      <c r="E377" s="19" t="s">
        <v>668</v>
      </c>
      <c r="F377" t="s">
        <v>676</v>
      </c>
      <c r="G377" s="19" t="s">
        <v>668</v>
      </c>
      <c r="H377" s="17">
        <f>VLOOKUP(D377, '[1]0.Ref'!$AZ$1:$BG$9, MATCH(F377, '[1]0.Ref'!$AZ$1:$BG$1, 0), FALSE)</f>
        <v>24</v>
      </c>
      <c r="I377">
        <f t="shared" si="28"/>
        <v>58</v>
      </c>
      <c r="J377">
        <f t="shared" si="28"/>
        <v>1</v>
      </c>
      <c r="K377" s="14">
        <f t="shared" si="27"/>
        <v>1.7241379310344827</v>
      </c>
    </row>
    <row r="378" spans="1:11" x14ac:dyDescent="0.2">
      <c r="A378" t="s">
        <v>613</v>
      </c>
      <c r="B378" t="s">
        <v>367</v>
      </c>
      <c r="C378" t="s">
        <v>524</v>
      </c>
      <c r="D378" s="17" t="s">
        <v>688</v>
      </c>
      <c r="E378" s="19" t="s">
        <v>668</v>
      </c>
      <c r="F378" t="s">
        <v>676</v>
      </c>
      <c r="G378" s="19" t="s">
        <v>668</v>
      </c>
      <c r="H378" s="17">
        <f>VLOOKUP(D378, '[1]0.Ref'!$AZ$1:$BG$9, MATCH(F378, '[1]0.Ref'!$AZ$1:$BG$1, 0), FALSE)</f>
        <v>38</v>
      </c>
      <c r="I378">
        <f t="shared" si="28"/>
        <v>115</v>
      </c>
      <c r="J378">
        <f t="shared" si="28"/>
        <v>2</v>
      </c>
      <c r="K378" s="14">
        <f t="shared" si="27"/>
        <v>1.7391304347826086</v>
      </c>
    </row>
    <row r="379" spans="1:11" x14ac:dyDescent="0.2">
      <c r="A379" t="s">
        <v>613</v>
      </c>
      <c r="B379" t="s">
        <v>367</v>
      </c>
      <c r="C379" t="s">
        <v>524</v>
      </c>
      <c r="D379" s="17" t="s">
        <v>679</v>
      </c>
      <c r="E379" s="19" t="s">
        <v>668</v>
      </c>
      <c r="F379" t="s">
        <v>673</v>
      </c>
      <c r="G379" s="19" t="s">
        <v>668</v>
      </c>
      <c r="H379" s="17">
        <f>VLOOKUP(D379, '[1]0.Ref'!$AZ$1:$BG$9, MATCH(F379, '[1]0.Ref'!$AZ$1:$BG$1, 0), FALSE)</f>
        <v>6</v>
      </c>
      <c r="I379">
        <f>I351+I355</f>
        <v>284</v>
      </c>
      <c r="J379">
        <f>J351+J355</f>
        <v>4</v>
      </c>
      <c r="K379" s="14">
        <f t="shared" si="27"/>
        <v>1.4084507042253522</v>
      </c>
    </row>
    <row r="380" spans="1:11" x14ac:dyDescent="0.2">
      <c r="A380" t="s">
        <v>613</v>
      </c>
      <c r="B380" t="s">
        <v>367</v>
      </c>
      <c r="C380" t="s">
        <v>524</v>
      </c>
      <c r="D380" s="17" t="s">
        <v>686</v>
      </c>
      <c r="E380" s="19" t="s">
        <v>668</v>
      </c>
      <c r="F380" t="s">
        <v>673</v>
      </c>
      <c r="G380" s="19" t="s">
        <v>668</v>
      </c>
      <c r="H380" s="17">
        <f>VLOOKUP(D380, '[1]0.Ref'!$AZ$1:$BG$9, MATCH(F380, '[1]0.Ref'!$AZ$1:$BG$1, 0), FALSE)</f>
        <v>13</v>
      </c>
      <c r="I380">
        <f t="shared" ref="I380:J382" si="29">I352+I356</f>
        <v>80</v>
      </c>
      <c r="J380">
        <f t="shared" si="29"/>
        <v>0</v>
      </c>
      <c r="K380" s="14">
        <f t="shared" si="27"/>
        <v>0</v>
      </c>
    </row>
    <row r="381" spans="1:11" x14ac:dyDescent="0.2">
      <c r="A381" t="s">
        <v>613</v>
      </c>
      <c r="B381" t="s">
        <v>367</v>
      </c>
      <c r="C381" t="s">
        <v>524</v>
      </c>
      <c r="D381" s="17" t="s">
        <v>687</v>
      </c>
      <c r="E381" s="19" t="s">
        <v>668</v>
      </c>
      <c r="F381" t="s">
        <v>673</v>
      </c>
      <c r="G381" s="19" t="s">
        <v>668</v>
      </c>
      <c r="H381" s="17">
        <f>VLOOKUP(D381, '[1]0.Ref'!$AZ$1:$BG$9, MATCH(F381, '[1]0.Ref'!$AZ$1:$BG$1, 0), FALSE)</f>
        <v>27</v>
      </c>
      <c r="I381">
        <f t="shared" si="29"/>
        <v>97</v>
      </c>
      <c r="J381">
        <f t="shared" si="29"/>
        <v>3</v>
      </c>
      <c r="K381" s="14">
        <f t="shared" si="27"/>
        <v>3.0927835051546393</v>
      </c>
    </row>
    <row r="382" spans="1:11" x14ac:dyDescent="0.2">
      <c r="A382" t="s">
        <v>613</v>
      </c>
      <c r="B382" t="s">
        <v>367</v>
      </c>
      <c r="C382" t="s">
        <v>524</v>
      </c>
      <c r="D382" s="17" t="s">
        <v>688</v>
      </c>
      <c r="E382" s="19" t="s">
        <v>668</v>
      </c>
      <c r="F382" t="s">
        <v>673</v>
      </c>
      <c r="G382" s="19" t="s">
        <v>668</v>
      </c>
      <c r="H382" s="17">
        <f>VLOOKUP(D382, '[1]0.Ref'!$AZ$1:$BG$9, MATCH(F382, '[1]0.Ref'!$AZ$1:$BG$1, 0), FALSE)</f>
        <v>41</v>
      </c>
      <c r="I382">
        <f t="shared" si="29"/>
        <v>135</v>
      </c>
      <c r="J382">
        <f t="shared" si="29"/>
        <v>3</v>
      </c>
      <c r="K382" s="14">
        <f t="shared" si="27"/>
        <v>2.2222222222222223</v>
      </c>
    </row>
    <row r="383" spans="1:11" x14ac:dyDescent="0.2">
      <c r="A383" t="s">
        <v>613</v>
      </c>
      <c r="B383" t="s">
        <v>367</v>
      </c>
      <c r="C383" t="s">
        <v>524</v>
      </c>
      <c r="D383" s="17" t="s">
        <v>679</v>
      </c>
      <c r="E383" s="19" t="s">
        <v>668</v>
      </c>
      <c r="F383" t="s">
        <v>634</v>
      </c>
      <c r="G383" s="19" t="s">
        <v>668</v>
      </c>
      <c r="H383" s="17">
        <f>VLOOKUP(D383, '[1]0.Ref'!$AZ$1:$BG$9, MATCH(F383, '[1]0.Ref'!$AZ$1:$BG$1, 0), FALSE)</f>
        <v>7</v>
      </c>
      <c r="I383">
        <f>I375+I379</f>
        <v>326</v>
      </c>
      <c r="J383">
        <f>J375+J379</f>
        <v>4</v>
      </c>
      <c r="K383" s="14">
        <f t="shared" si="27"/>
        <v>1.2269938650306749</v>
      </c>
    </row>
    <row r="384" spans="1:11" x14ac:dyDescent="0.2">
      <c r="A384" t="s">
        <v>613</v>
      </c>
      <c r="B384" t="s">
        <v>367</v>
      </c>
      <c r="C384" t="s">
        <v>524</v>
      </c>
      <c r="D384" s="17" t="s">
        <v>686</v>
      </c>
      <c r="E384" s="19" t="s">
        <v>668</v>
      </c>
      <c r="F384" t="s">
        <v>634</v>
      </c>
      <c r="G384" s="19" t="s">
        <v>668</v>
      </c>
      <c r="H384" s="17">
        <f>VLOOKUP(D384, '[1]0.Ref'!$AZ$1:$BG$9, MATCH(F384, '[1]0.Ref'!$AZ$1:$BG$1, 0), FALSE)</f>
        <v>14</v>
      </c>
      <c r="I384">
        <f t="shared" ref="I384:J386" si="30">I376+I380</f>
        <v>109</v>
      </c>
      <c r="J384">
        <f t="shared" si="30"/>
        <v>0</v>
      </c>
      <c r="K384" s="14">
        <f t="shared" si="27"/>
        <v>0</v>
      </c>
    </row>
    <row r="385" spans="1:11" x14ac:dyDescent="0.2">
      <c r="A385" t="s">
        <v>613</v>
      </c>
      <c r="B385" t="s">
        <v>367</v>
      </c>
      <c r="C385" t="s">
        <v>524</v>
      </c>
      <c r="D385" s="17" t="s">
        <v>687</v>
      </c>
      <c r="E385" s="19" t="s">
        <v>668</v>
      </c>
      <c r="F385" t="s">
        <v>634</v>
      </c>
      <c r="G385" s="19" t="s">
        <v>668</v>
      </c>
      <c r="H385" s="17">
        <f>VLOOKUP(D385, '[1]0.Ref'!$AZ$1:$BG$9, MATCH(F385, '[1]0.Ref'!$AZ$1:$BG$1, 0), FALSE)</f>
        <v>28</v>
      </c>
      <c r="I385">
        <f t="shared" si="30"/>
        <v>155</v>
      </c>
      <c r="J385">
        <f t="shared" si="30"/>
        <v>4</v>
      </c>
      <c r="K385" s="14">
        <f t="shared" si="27"/>
        <v>2.5806451612903225</v>
      </c>
    </row>
    <row r="386" spans="1:11" x14ac:dyDescent="0.2">
      <c r="A386" t="s">
        <v>613</v>
      </c>
      <c r="B386" t="s">
        <v>367</v>
      </c>
      <c r="C386" t="s">
        <v>524</v>
      </c>
      <c r="D386" s="17" t="s">
        <v>688</v>
      </c>
      <c r="E386" s="19" t="s">
        <v>668</v>
      </c>
      <c r="F386" t="s">
        <v>634</v>
      </c>
      <c r="G386" s="19" t="s">
        <v>668</v>
      </c>
      <c r="H386" s="17">
        <f>VLOOKUP(D386, '[1]0.Ref'!$AZ$1:$BG$9, MATCH(F386, '[1]0.Ref'!$AZ$1:$BG$1, 0), FALSE)</f>
        <v>42</v>
      </c>
      <c r="I386">
        <f t="shared" si="30"/>
        <v>250</v>
      </c>
      <c r="J386">
        <f t="shared" si="30"/>
        <v>5</v>
      </c>
      <c r="K386" s="14">
        <f t="shared" si="27"/>
        <v>2</v>
      </c>
    </row>
    <row r="387" spans="1:11" x14ac:dyDescent="0.2">
      <c r="A387" t="s">
        <v>613</v>
      </c>
      <c r="B387" t="s">
        <v>367</v>
      </c>
      <c r="C387" t="s">
        <v>524</v>
      </c>
      <c r="D387" s="17" t="s">
        <v>667</v>
      </c>
      <c r="E387" s="19" t="s">
        <v>668</v>
      </c>
      <c r="F387" t="s">
        <v>676</v>
      </c>
      <c r="G387" s="19" t="s">
        <v>668</v>
      </c>
      <c r="H387" s="17">
        <f>VLOOKUP(D387, '[1]0.Ref'!$AZ$1:$BG$9, MATCH(F387, '[1]0.Ref'!$AZ$1:$BG$1, 0), FALSE)</f>
        <v>17</v>
      </c>
      <c r="I387">
        <f>I375+I376</f>
        <v>71</v>
      </c>
      <c r="J387">
        <f>J375+J376</f>
        <v>0</v>
      </c>
      <c r="K387" s="14">
        <f t="shared" si="27"/>
        <v>0</v>
      </c>
    </row>
    <row r="388" spans="1:11" x14ac:dyDescent="0.2">
      <c r="A388" t="s">
        <v>613</v>
      </c>
      <c r="B388" t="s">
        <v>367</v>
      </c>
      <c r="C388" t="s">
        <v>524</v>
      </c>
      <c r="D388" s="17" t="s">
        <v>684</v>
      </c>
      <c r="E388" s="19" t="s">
        <v>668</v>
      </c>
      <c r="F388" t="s">
        <v>676</v>
      </c>
      <c r="G388" s="19" t="s">
        <v>668</v>
      </c>
      <c r="H388" s="17">
        <f>VLOOKUP(D388, '[1]0.Ref'!$AZ$1:$BG$9, MATCH(F388, '[1]0.Ref'!$AZ$1:$BG$1, 0), FALSE)</f>
        <v>31</v>
      </c>
      <c r="I388">
        <f>I375+I376+I377</f>
        <v>129</v>
      </c>
      <c r="J388">
        <f>J375+J376+J377</f>
        <v>1</v>
      </c>
      <c r="K388" s="14">
        <f t="shared" si="27"/>
        <v>0.77519379844961245</v>
      </c>
    </row>
    <row r="389" spans="1:11" x14ac:dyDescent="0.2">
      <c r="A389" t="s">
        <v>613</v>
      </c>
      <c r="B389" t="s">
        <v>367</v>
      </c>
      <c r="C389" t="s">
        <v>524</v>
      </c>
      <c r="D389" s="17" t="s">
        <v>690</v>
      </c>
      <c r="E389" s="19" t="s">
        <v>668</v>
      </c>
      <c r="F389" t="s">
        <v>676</v>
      </c>
      <c r="G389" s="19" t="s">
        <v>668</v>
      </c>
      <c r="H389" s="17">
        <f>VLOOKUP(D389, '[1]0.Ref'!$AZ$1:$BG$9, MATCH(F389, '[1]0.Ref'!$AZ$1:$BG$1, 0), FALSE)</f>
        <v>45</v>
      </c>
      <c r="I389">
        <f>I377+I378</f>
        <v>173</v>
      </c>
      <c r="J389">
        <f>J377+J378</f>
        <v>3</v>
      </c>
      <c r="K389" s="14">
        <f t="shared" si="27"/>
        <v>1.7341040462427744</v>
      </c>
    </row>
    <row r="390" spans="1:11" x14ac:dyDescent="0.2">
      <c r="A390" t="s">
        <v>613</v>
      </c>
      <c r="B390" t="s">
        <v>367</v>
      </c>
      <c r="C390" t="s">
        <v>524</v>
      </c>
      <c r="D390" s="17" t="s">
        <v>691</v>
      </c>
      <c r="E390" s="19" t="s">
        <v>668</v>
      </c>
      <c r="F390" t="s">
        <v>676</v>
      </c>
      <c r="G390" s="19" t="s">
        <v>668</v>
      </c>
      <c r="H390" s="17">
        <f>VLOOKUP(D390, '[1]0.Ref'!$AZ$1:$BG$9, MATCH(F390, '[1]0.Ref'!$AZ$1:$BG$1, 0), FALSE)</f>
        <v>52</v>
      </c>
      <c r="I390">
        <f>I375+I376+I377+I378</f>
        <v>244</v>
      </c>
      <c r="J390">
        <f>J375+J376+J377+J378</f>
        <v>3</v>
      </c>
      <c r="K390" s="14">
        <f t="shared" si="27"/>
        <v>1.2295081967213115</v>
      </c>
    </row>
    <row r="391" spans="1:11" x14ac:dyDescent="0.2">
      <c r="A391" t="s">
        <v>613</v>
      </c>
      <c r="B391" t="s">
        <v>367</v>
      </c>
      <c r="C391" t="s">
        <v>524</v>
      </c>
      <c r="D391" s="17" t="s">
        <v>667</v>
      </c>
      <c r="E391" s="19" t="s">
        <v>668</v>
      </c>
      <c r="F391" t="s">
        <v>673</v>
      </c>
      <c r="G391" s="19" t="s">
        <v>668</v>
      </c>
      <c r="H391" s="17">
        <f>VLOOKUP(D391, '[1]0.Ref'!$AZ$1:$BG$9, MATCH(F391, '[1]0.Ref'!$AZ$1:$BG$1, 0), FALSE)</f>
        <v>20</v>
      </c>
      <c r="I391">
        <f>I379+I380</f>
        <v>364</v>
      </c>
      <c r="J391">
        <f>J379+J380</f>
        <v>4</v>
      </c>
      <c r="K391" s="14">
        <f t="shared" si="27"/>
        <v>1.098901098901099</v>
      </c>
    </row>
    <row r="392" spans="1:11" x14ac:dyDescent="0.2">
      <c r="A392" t="s">
        <v>613</v>
      </c>
      <c r="B392" t="s">
        <v>367</v>
      </c>
      <c r="C392" t="s">
        <v>524</v>
      </c>
      <c r="D392" s="17" t="s">
        <v>684</v>
      </c>
      <c r="E392" s="19" t="s">
        <v>668</v>
      </c>
      <c r="F392" t="s">
        <v>673</v>
      </c>
      <c r="G392" s="19" t="s">
        <v>668</v>
      </c>
      <c r="H392" s="17">
        <f>VLOOKUP(D392, '[1]0.Ref'!$AZ$1:$BG$9, MATCH(F392, '[1]0.Ref'!$AZ$1:$BG$1, 0), FALSE)</f>
        <v>34</v>
      </c>
      <c r="I392">
        <f>I379+I380+I381</f>
        <v>461</v>
      </c>
      <c r="J392">
        <f>J379+J380+J381</f>
        <v>7</v>
      </c>
      <c r="K392" s="14">
        <f t="shared" si="27"/>
        <v>1.5184381778741864</v>
      </c>
    </row>
    <row r="393" spans="1:11" x14ac:dyDescent="0.2">
      <c r="A393" t="s">
        <v>613</v>
      </c>
      <c r="B393" t="s">
        <v>367</v>
      </c>
      <c r="C393" t="s">
        <v>524</v>
      </c>
      <c r="D393" s="17" t="s">
        <v>690</v>
      </c>
      <c r="E393" s="19" t="s">
        <v>668</v>
      </c>
      <c r="F393" t="s">
        <v>673</v>
      </c>
      <c r="G393" s="19" t="s">
        <v>668</v>
      </c>
      <c r="H393" s="17">
        <f>VLOOKUP(D393, '[1]0.Ref'!$AZ$1:$BG$9, MATCH(F393, '[1]0.Ref'!$AZ$1:$BG$1, 0), FALSE)</f>
        <v>48</v>
      </c>
      <c r="I393">
        <f>I381+I382</f>
        <v>232</v>
      </c>
      <c r="J393">
        <f>J381+J382</f>
        <v>6</v>
      </c>
      <c r="K393" s="14">
        <f t="shared" si="27"/>
        <v>2.5862068965517242</v>
      </c>
    </row>
    <row r="394" spans="1:11" x14ac:dyDescent="0.2">
      <c r="A394" t="s">
        <v>613</v>
      </c>
      <c r="B394" t="s">
        <v>367</v>
      </c>
      <c r="C394" t="s">
        <v>524</v>
      </c>
      <c r="D394" s="17" t="s">
        <v>691</v>
      </c>
      <c r="E394" s="19" t="s">
        <v>668</v>
      </c>
      <c r="F394" t="s">
        <v>673</v>
      </c>
      <c r="G394" s="19" t="s">
        <v>668</v>
      </c>
      <c r="H394" s="17">
        <f>VLOOKUP(D394, '[1]0.Ref'!$AZ$1:$BG$9, MATCH(F394, '[1]0.Ref'!$AZ$1:$BG$1, 0), FALSE)</f>
        <v>55</v>
      </c>
      <c r="I394">
        <f>I379+I380+I381+I382</f>
        <v>596</v>
      </c>
      <c r="J394">
        <f>J379+J380+J381+J382</f>
        <v>10</v>
      </c>
      <c r="K394" s="14">
        <f t="shared" si="27"/>
        <v>1.6778523489932886</v>
      </c>
    </row>
    <row r="395" spans="1:11" x14ac:dyDescent="0.2">
      <c r="A395" t="s">
        <v>613</v>
      </c>
      <c r="B395" t="s">
        <v>367</v>
      </c>
      <c r="C395" t="s">
        <v>524</v>
      </c>
      <c r="D395" s="17" t="s">
        <v>667</v>
      </c>
      <c r="E395" s="19" t="s">
        <v>668</v>
      </c>
      <c r="F395" t="s">
        <v>634</v>
      </c>
      <c r="G395" s="19" t="s">
        <v>668</v>
      </c>
      <c r="H395" s="17">
        <f>VLOOKUP(D395, '[1]0.Ref'!$AZ$1:$BG$9, MATCH(F395, '[1]0.Ref'!$AZ$1:$BG$1, 0), FALSE)</f>
        <v>21</v>
      </c>
      <c r="I395">
        <f>I383+I384</f>
        <v>435</v>
      </c>
      <c r="J395">
        <f>J383+J384</f>
        <v>4</v>
      </c>
      <c r="K395" s="14">
        <f t="shared" si="27"/>
        <v>0.91954022988505746</v>
      </c>
    </row>
    <row r="396" spans="1:11" x14ac:dyDescent="0.2">
      <c r="A396" t="s">
        <v>613</v>
      </c>
      <c r="B396" t="s">
        <v>367</v>
      </c>
      <c r="C396" t="s">
        <v>524</v>
      </c>
      <c r="D396" s="17" t="s">
        <v>684</v>
      </c>
      <c r="E396" s="19" t="s">
        <v>668</v>
      </c>
      <c r="F396" t="s">
        <v>634</v>
      </c>
      <c r="G396" s="19" t="s">
        <v>668</v>
      </c>
      <c r="H396" s="17">
        <f>VLOOKUP(D396, '[1]0.Ref'!$AZ$1:$BG$9, MATCH(F396, '[1]0.Ref'!$AZ$1:$BG$1, 0), FALSE)</f>
        <v>35</v>
      </c>
      <c r="I396">
        <f>I383+I384+I385</f>
        <v>590</v>
      </c>
      <c r="J396">
        <f>J383+J384+J385</f>
        <v>8</v>
      </c>
      <c r="K396" s="14">
        <f t="shared" si="27"/>
        <v>1.3559322033898304</v>
      </c>
    </row>
    <row r="397" spans="1:11" x14ac:dyDescent="0.2">
      <c r="A397" t="s">
        <v>613</v>
      </c>
      <c r="B397" t="s">
        <v>367</v>
      </c>
      <c r="C397" t="s">
        <v>524</v>
      </c>
      <c r="D397" s="17" t="s">
        <v>690</v>
      </c>
      <c r="E397" s="19" t="s">
        <v>668</v>
      </c>
      <c r="F397" t="s">
        <v>634</v>
      </c>
      <c r="G397" s="19" t="s">
        <v>668</v>
      </c>
      <c r="H397" s="17">
        <f>VLOOKUP(D397, '[1]0.Ref'!$AZ$1:$BG$9, MATCH(F397, '[1]0.Ref'!$AZ$1:$BG$1, 0), FALSE)</f>
        <v>49</v>
      </c>
      <c r="I397">
        <f>I385+I386</f>
        <v>405</v>
      </c>
      <c r="J397">
        <f>J385+J386</f>
        <v>9</v>
      </c>
      <c r="K397" s="14">
        <f t="shared" si="27"/>
        <v>2.2222222222222223</v>
      </c>
    </row>
    <row r="398" spans="1:11" x14ac:dyDescent="0.2">
      <c r="A398" t="s">
        <v>613</v>
      </c>
      <c r="B398" t="s">
        <v>367</v>
      </c>
      <c r="C398" t="s">
        <v>524</v>
      </c>
      <c r="D398" s="17" t="s">
        <v>691</v>
      </c>
      <c r="E398" s="19" t="s">
        <v>668</v>
      </c>
      <c r="F398" t="s">
        <v>634</v>
      </c>
      <c r="G398" s="19" t="s">
        <v>668</v>
      </c>
      <c r="H398" s="17">
        <f>VLOOKUP(D398, '[1]0.Ref'!$AZ$1:$BG$9, MATCH(F398, '[1]0.Ref'!$AZ$1:$BG$1, 0), FALSE)</f>
        <v>56</v>
      </c>
      <c r="I398">
        <f>I383+I384+I385+I386</f>
        <v>840</v>
      </c>
      <c r="J398">
        <f>J383+J384+J385+J386</f>
        <v>13</v>
      </c>
      <c r="K398" s="14">
        <f t="shared" si="27"/>
        <v>1.5476190476190477</v>
      </c>
    </row>
    <row r="399" spans="1:11" x14ac:dyDescent="0.2">
      <c r="A399" t="s">
        <v>617</v>
      </c>
      <c r="B399" t="s">
        <v>618</v>
      </c>
      <c r="C399" t="s">
        <v>524</v>
      </c>
      <c r="D399" s="17" t="s">
        <v>679</v>
      </c>
      <c r="E399" s="19" t="s">
        <v>668</v>
      </c>
      <c r="F399" t="s">
        <v>685</v>
      </c>
      <c r="G399" s="19" t="s">
        <v>668</v>
      </c>
      <c r="H399" s="17">
        <f>VLOOKUP(D399, '[1]0.Ref'!$AZ$1:$BG$9, MATCH(F399, '[1]0.Ref'!$AZ$1:$BG$1, 0), FALSE)</f>
        <v>1</v>
      </c>
      <c r="I399">
        <v>2</v>
      </c>
      <c r="J399">
        <v>0</v>
      </c>
      <c r="K399" s="14">
        <f t="shared" si="27"/>
        <v>0</v>
      </c>
    </row>
    <row r="400" spans="1:11" x14ac:dyDescent="0.2">
      <c r="A400" t="s">
        <v>617</v>
      </c>
      <c r="B400" t="s">
        <v>618</v>
      </c>
      <c r="C400" t="s">
        <v>524</v>
      </c>
      <c r="D400" s="17" t="s">
        <v>686</v>
      </c>
      <c r="E400" s="19" t="s">
        <v>668</v>
      </c>
      <c r="F400" t="s">
        <v>685</v>
      </c>
      <c r="G400" s="19" t="s">
        <v>668</v>
      </c>
      <c r="H400" s="17">
        <f>VLOOKUP(D400, '[1]0.Ref'!$AZ$1:$BG$9, MATCH(F400, '[1]0.Ref'!$AZ$1:$BG$1, 0), FALSE)</f>
        <v>8</v>
      </c>
      <c r="I400">
        <v>7</v>
      </c>
      <c r="J400">
        <v>0</v>
      </c>
      <c r="K400" s="14">
        <f t="shared" si="27"/>
        <v>0</v>
      </c>
    </row>
    <row r="401" spans="1:11" x14ac:dyDescent="0.2">
      <c r="A401" t="s">
        <v>617</v>
      </c>
      <c r="B401" t="s">
        <v>618</v>
      </c>
      <c r="C401" t="s">
        <v>524</v>
      </c>
      <c r="D401" s="17" t="s">
        <v>687</v>
      </c>
      <c r="E401" s="19" t="s">
        <v>668</v>
      </c>
      <c r="F401" t="s">
        <v>685</v>
      </c>
      <c r="G401" s="19" t="s">
        <v>668</v>
      </c>
      <c r="H401" s="17">
        <f>VLOOKUP(D401, '[1]0.Ref'!$AZ$1:$BG$9, MATCH(F401, '[1]0.Ref'!$AZ$1:$BG$1, 0), FALSE)</f>
        <v>22</v>
      </c>
      <c r="I401">
        <v>13</v>
      </c>
      <c r="J401">
        <v>0</v>
      </c>
      <c r="K401" s="14">
        <f t="shared" ref="K401:K464" si="31">J401/I401*100</f>
        <v>0</v>
      </c>
    </row>
    <row r="402" spans="1:11" x14ac:dyDescent="0.2">
      <c r="A402" t="s">
        <v>617</v>
      </c>
      <c r="B402" t="s">
        <v>618</v>
      </c>
      <c r="C402" t="s">
        <v>524</v>
      </c>
      <c r="D402" s="17" t="s">
        <v>679</v>
      </c>
      <c r="E402" s="19" t="s">
        <v>668</v>
      </c>
      <c r="F402" t="s">
        <v>689</v>
      </c>
      <c r="G402" s="19" t="s">
        <v>668</v>
      </c>
      <c r="H402" s="17">
        <f>VLOOKUP(D402, '[1]0.Ref'!$AZ$1:$BG$9, MATCH(F402, '[1]0.Ref'!$AZ$1:$BG$1, 0), FALSE)</f>
        <v>2</v>
      </c>
      <c r="I402">
        <v>10</v>
      </c>
      <c r="J402">
        <v>0</v>
      </c>
      <c r="K402" s="14">
        <f t="shared" si="31"/>
        <v>0</v>
      </c>
    </row>
    <row r="403" spans="1:11" x14ac:dyDescent="0.2">
      <c r="A403" t="s">
        <v>617</v>
      </c>
      <c r="B403" t="s">
        <v>618</v>
      </c>
      <c r="C403" t="s">
        <v>524</v>
      </c>
      <c r="D403" s="17" t="s">
        <v>686</v>
      </c>
      <c r="E403" s="19" t="s">
        <v>668</v>
      </c>
      <c r="F403" t="s">
        <v>689</v>
      </c>
      <c r="G403" s="19" t="s">
        <v>668</v>
      </c>
      <c r="H403" s="17">
        <f>VLOOKUP(D403, '[1]0.Ref'!$AZ$1:$BG$9, MATCH(F403, '[1]0.Ref'!$AZ$1:$BG$1, 0), FALSE)</f>
        <v>9</v>
      </c>
      <c r="I403">
        <v>10</v>
      </c>
      <c r="J403">
        <v>0</v>
      </c>
      <c r="K403" s="14">
        <f t="shared" si="31"/>
        <v>0</v>
      </c>
    </row>
    <row r="404" spans="1:11" x14ac:dyDescent="0.2">
      <c r="A404" t="s">
        <v>617</v>
      </c>
      <c r="B404" t="s">
        <v>618</v>
      </c>
      <c r="C404" t="s">
        <v>524</v>
      </c>
      <c r="D404" s="17" t="s">
        <v>687</v>
      </c>
      <c r="E404" s="19" t="s">
        <v>668</v>
      </c>
      <c r="F404" t="s">
        <v>689</v>
      </c>
      <c r="G404" s="19" t="s">
        <v>668</v>
      </c>
      <c r="H404" s="17">
        <f>VLOOKUP(D404, '[1]0.Ref'!$AZ$1:$BG$9, MATCH(F404, '[1]0.Ref'!$AZ$1:$BG$1, 0), FALSE)</f>
        <v>23</v>
      </c>
      <c r="I404">
        <v>16</v>
      </c>
      <c r="J404">
        <v>0</v>
      </c>
      <c r="K404" s="14">
        <f t="shared" si="31"/>
        <v>0</v>
      </c>
    </row>
    <row r="405" spans="1:11" x14ac:dyDescent="0.2">
      <c r="A405" t="s">
        <v>617</v>
      </c>
      <c r="B405" t="s">
        <v>618</v>
      </c>
      <c r="C405" t="s">
        <v>524</v>
      </c>
      <c r="D405" s="17" t="s">
        <v>679</v>
      </c>
      <c r="E405" s="19" t="s">
        <v>668</v>
      </c>
      <c r="F405" t="s">
        <v>669</v>
      </c>
      <c r="G405" s="19" t="s">
        <v>668</v>
      </c>
      <c r="H405" s="17">
        <f>VLOOKUP(D405, '[1]0.Ref'!$AZ$1:$BG$9, MATCH(F405, '[1]0.Ref'!$AZ$1:$BG$1, 0), FALSE)</f>
        <v>4</v>
      </c>
      <c r="I405">
        <v>34</v>
      </c>
      <c r="J405">
        <v>0</v>
      </c>
      <c r="K405" s="14">
        <f t="shared" si="31"/>
        <v>0</v>
      </c>
    </row>
    <row r="406" spans="1:11" x14ac:dyDescent="0.2">
      <c r="A406" t="s">
        <v>617</v>
      </c>
      <c r="B406" t="s">
        <v>618</v>
      </c>
      <c r="C406" t="s">
        <v>524</v>
      </c>
      <c r="D406" s="17" t="s">
        <v>686</v>
      </c>
      <c r="E406" s="19" t="s">
        <v>668</v>
      </c>
      <c r="F406" t="s">
        <v>669</v>
      </c>
      <c r="G406" s="19" t="s">
        <v>668</v>
      </c>
      <c r="H406" s="17">
        <f>VLOOKUP(D406, '[1]0.Ref'!$AZ$1:$BG$9, MATCH(F406, '[1]0.Ref'!$AZ$1:$BG$1, 0), FALSE)</f>
        <v>11</v>
      </c>
      <c r="I406">
        <v>12</v>
      </c>
      <c r="J406">
        <v>1</v>
      </c>
      <c r="K406" s="14">
        <f t="shared" si="31"/>
        <v>8.3333333333333321</v>
      </c>
    </row>
    <row r="407" spans="1:11" x14ac:dyDescent="0.2">
      <c r="A407" t="s">
        <v>617</v>
      </c>
      <c r="B407" t="s">
        <v>618</v>
      </c>
      <c r="C407" t="s">
        <v>524</v>
      </c>
      <c r="D407" s="17" t="s">
        <v>687</v>
      </c>
      <c r="E407" s="19" t="s">
        <v>668</v>
      </c>
      <c r="F407" t="s">
        <v>669</v>
      </c>
      <c r="G407" s="19" t="s">
        <v>668</v>
      </c>
      <c r="H407" s="17">
        <f>VLOOKUP(D407, '[1]0.Ref'!$AZ$1:$BG$9, MATCH(F407, '[1]0.Ref'!$AZ$1:$BG$1, 0), FALSE)</f>
        <v>25</v>
      </c>
      <c r="I407">
        <v>7</v>
      </c>
      <c r="J407">
        <v>0</v>
      </c>
      <c r="K407" s="14">
        <f t="shared" si="31"/>
        <v>0</v>
      </c>
    </row>
    <row r="408" spans="1:11" x14ac:dyDescent="0.2">
      <c r="A408" t="s">
        <v>617</v>
      </c>
      <c r="B408" t="s">
        <v>618</v>
      </c>
      <c r="C408" t="s">
        <v>524</v>
      </c>
      <c r="D408" s="17" t="s">
        <v>679</v>
      </c>
      <c r="E408" s="19" t="s">
        <v>668</v>
      </c>
      <c r="F408" t="s">
        <v>671</v>
      </c>
      <c r="G408" s="19" t="s">
        <v>668</v>
      </c>
      <c r="H408" s="17">
        <f>VLOOKUP(D408, '[1]0.Ref'!$AZ$1:$BG$9, MATCH(F408, '[1]0.Ref'!$AZ$1:$BG$1, 0), FALSE)</f>
        <v>5</v>
      </c>
      <c r="I408">
        <v>19</v>
      </c>
      <c r="J408">
        <v>0</v>
      </c>
      <c r="K408" s="14">
        <f t="shared" si="31"/>
        <v>0</v>
      </c>
    </row>
    <row r="409" spans="1:11" x14ac:dyDescent="0.2">
      <c r="A409" t="s">
        <v>617</v>
      </c>
      <c r="B409" t="s">
        <v>618</v>
      </c>
      <c r="C409" t="s">
        <v>524</v>
      </c>
      <c r="D409" s="17" t="s">
        <v>686</v>
      </c>
      <c r="E409" s="19" t="s">
        <v>668</v>
      </c>
      <c r="F409" t="s">
        <v>671</v>
      </c>
      <c r="G409" s="19" t="s">
        <v>668</v>
      </c>
      <c r="H409" s="17">
        <f>VLOOKUP(D409, '[1]0.Ref'!$AZ$1:$BG$9, MATCH(F409, '[1]0.Ref'!$AZ$1:$BG$1, 0), FALSE)</f>
        <v>12</v>
      </c>
      <c r="I409">
        <v>6</v>
      </c>
      <c r="J409">
        <v>0</v>
      </c>
      <c r="K409" s="14">
        <f t="shared" si="31"/>
        <v>0</v>
      </c>
    </row>
    <row r="410" spans="1:11" x14ac:dyDescent="0.2">
      <c r="A410" t="s">
        <v>617</v>
      </c>
      <c r="B410" t="s">
        <v>618</v>
      </c>
      <c r="C410" t="s">
        <v>524</v>
      </c>
      <c r="D410" s="17" t="s">
        <v>687</v>
      </c>
      <c r="E410" s="19" t="s">
        <v>668</v>
      </c>
      <c r="F410" t="s">
        <v>671</v>
      </c>
      <c r="G410" s="19" t="s">
        <v>668</v>
      </c>
      <c r="H410" s="17">
        <f>VLOOKUP(D410, '[1]0.Ref'!$AZ$1:$BG$9, MATCH(F410, '[1]0.Ref'!$AZ$1:$BG$1, 0), FALSE)</f>
        <v>26</v>
      </c>
      <c r="I410">
        <v>9</v>
      </c>
      <c r="J410">
        <v>0</v>
      </c>
      <c r="K410" s="14">
        <f t="shared" si="31"/>
        <v>0</v>
      </c>
    </row>
    <row r="411" spans="1:11" x14ac:dyDescent="0.2">
      <c r="A411" t="s">
        <v>617</v>
      </c>
      <c r="B411" t="s">
        <v>618</v>
      </c>
      <c r="C411" t="s">
        <v>524</v>
      </c>
      <c r="D411" s="17" t="s">
        <v>679</v>
      </c>
      <c r="E411" s="19" t="s">
        <v>668</v>
      </c>
      <c r="F411" t="s">
        <v>676</v>
      </c>
      <c r="G411" s="19" t="s">
        <v>668</v>
      </c>
      <c r="H411" s="17">
        <f>VLOOKUP(D411, '[1]0.Ref'!$AZ$1:$BG$9, MATCH(F411, '[1]0.Ref'!$AZ$1:$BG$1, 0), FALSE)</f>
        <v>3</v>
      </c>
      <c r="I411">
        <f>I399+I402</f>
        <v>12</v>
      </c>
      <c r="J411">
        <f>J399+J402</f>
        <v>0</v>
      </c>
      <c r="K411" s="14">
        <f t="shared" si="31"/>
        <v>0</v>
      </c>
    </row>
    <row r="412" spans="1:11" x14ac:dyDescent="0.2">
      <c r="A412" t="s">
        <v>617</v>
      </c>
      <c r="B412" t="s">
        <v>618</v>
      </c>
      <c r="C412" t="s">
        <v>524</v>
      </c>
      <c r="D412" s="17" t="s">
        <v>686</v>
      </c>
      <c r="E412" s="19" t="s">
        <v>668</v>
      </c>
      <c r="F412" t="s">
        <v>676</v>
      </c>
      <c r="G412" s="19" t="s">
        <v>668</v>
      </c>
      <c r="H412" s="17">
        <f>VLOOKUP(D412, '[1]0.Ref'!$AZ$1:$BG$9, MATCH(F412, '[1]0.Ref'!$AZ$1:$BG$1, 0), FALSE)</f>
        <v>10</v>
      </c>
      <c r="I412">
        <f t="shared" ref="I412:J413" si="32">I400+I403</f>
        <v>17</v>
      </c>
      <c r="J412">
        <f t="shared" si="32"/>
        <v>0</v>
      </c>
      <c r="K412" s="14">
        <f t="shared" si="31"/>
        <v>0</v>
      </c>
    </row>
    <row r="413" spans="1:11" x14ac:dyDescent="0.2">
      <c r="A413" t="s">
        <v>617</v>
      </c>
      <c r="B413" t="s">
        <v>618</v>
      </c>
      <c r="C413" t="s">
        <v>524</v>
      </c>
      <c r="D413" s="17" t="s">
        <v>687</v>
      </c>
      <c r="E413" s="19" t="s">
        <v>668</v>
      </c>
      <c r="F413" t="s">
        <v>676</v>
      </c>
      <c r="G413" s="19" t="s">
        <v>668</v>
      </c>
      <c r="H413" s="17">
        <f>VLOOKUP(D413, '[1]0.Ref'!$AZ$1:$BG$9, MATCH(F413, '[1]0.Ref'!$AZ$1:$BG$1, 0), FALSE)</f>
        <v>24</v>
      </c>
      <c r="I413">
        <f t="shared" si="32"/>
        <v>29</v>
      </c>
      <c r="J413">
        <f t="shared" si="32"/>
        <v>0</v>
      </c>
      <c r="K413" s="14">
        <f t="shared" si="31"/>
        <v>0</v>
      </c>
    </row>
    <row r="414" spans="1:11" x14ac:dyDescent="0.2">
      <c r="A414" t="s">
        <v>617</v>
      </c>
      <c r="B414" t="s">
        <v>618</v>
      </c>
      <c r="C414" t="s">
        <v>524</v>
      </c>
      <c r="D414" s="17" t="s">
        <v>679</v>
      </c>
      <c r="E414" s="19" t="s">
        <v>668</v>
      </c>
      <c r="F414" t="s">
        <v>673</v>
      </c>
      <c r="G414" s="19" t="s">
        <v>668</v>
      </c>
      <c r="H414" s="17">
        <f>VLOOKUP(D414, '[1]0.Ref'!$AZ$1:$BG$9, MATCH(F414, '[1]0.Ref'!$AZ$1:$BG$1, 0), FALSE)</f>
        <v>6</v>
      </c>
      <c r="I414">
        <f>I405+I408</f>
        <v>53</v>
      </c>
      <c r="J414">
        <f>J405+J408</f>
        <v>0</v>
      </c>
      <c r="K414" s="14">
        <f t="shared" si="31"/>
        <v>0</v>
      </c>
    </row>
    <row r="415" spans="1:11" x14ac:dyDescent="0.2">
      <c r="A415" t="s">
        <v>617</v>
      </c>
      <c r="B415" t="s">
        <v>618</v>
      </c>
      <c r="C415" t="s">
        <v>524</v>
      </c>
      <c r="D415" s="17" t="s">
        <v>686</v>
      </c>
      <c r="E415" s="19" t="s">
        <v>668</v>
      </c>
      <c r="F415" t="s">
        <v>673</v>
      </c>
      <c r="G415" s="19" t="s">
        <v>668</v>
      </c>
      <c r="H415" s="17">
        <f>VLOOKUP(D415, '[1]0.Ref'!$AZ$1:$BG$9, MATCH(F415, '[1]0.Ref'!$AZ$1:$BG$1, 0), FALSE)</f>
        <v>13</v>
      </c>
      <c r="I415">
        <f t="shared" ref="I415:J416" si="33">I406+I409</f>
        <v>18</v>
      </c>
      <c r="J415">
        <f t="shared" si="33"/>
        <v>1</v>
      </c>
      <c r="K415" s="14">
        <f t="shared" si="31"/>
        <v>5.5555555555555554</v>
      </c>
    </row>
    <row r="416" spans="1:11" x14ac:dyDescent="0.2">
      <c r="A416" t="s">
        <v>617</v>
      </c>
      <c r="B416" t="s">
        <v>618</v>
      </c>
      <c r="C416" t="s">
        <v>524</v>
      </c>
      <c r="D416" s="17" t="s">
        <v>687</v>
      </c>
      <c r="E416" s="19" t="s">
        <v>668</v>
      </c>
      <c r="F416" t="s">
        <v>673</v>
      </c>
      <c r="G416" s="19" t="s">
        <v>668</v>
      </c>
      <c r="H416" s="17">
        <f>VLOOKUP(D416, '[1]0.Ref'!$AZ$1:$BG$9, MATCH(F416, '[1]0.Ref'!$AZ$1:$BG$1, 0), FALSE)</f>
        <v>27</v>
      </c>
      <c r="I416">
        <f t="shared" si="33"/>
        <v>16</v>
      </c>
      <c r="J416">
        <f t="shared" si="33"/>
        <v>0</v>
      </c>
      <c r="K416" s="14">
        <f t="shared" si="31"/>
        <v>0</v>
      </c>
    </row>
    <row r="417" spans="1:11" x14ac:dyDescent="0.2">
      <c r="A417" t="s">
        <v>617</v>
      </c>
      <c r="B417" t="s">
        <v>618</v>
      </c>
      <c r="C417" t="s">
        <v>524</v>
      </c>
      <c r="D417" s="17" t="s">
        <v>679</v>
      </c>
      <c r="E417" s="19" t="s">
        <v>668</v>
      </c>
      <c r="F417" t="s">
        <v>634</v>
      </c>
      <c r="G417" s="19" t="s">
        <v>668</v>
      </c>
      <c r="H417" s="17">
        <f>VLOOKUP(D417, '[1]0.Ref'!$AZ$1:$BG$9, MATCH(F417, '[1]0.Ref'!$AZ$1:$BG$1, 0), FALSE)</f>
        <v>7</v>
      </c>
      <c r="I417">
        <f>I411+I414</f>
        <v>65</v>
      </c>
      <c r="J417">
        <f>J411+J414</f>
        <v>0</v>
      </c>
      <c r="K417" s="14">
        <f t="shared" si="31"/>
        <v>0</v>
      </c>
    </row>
    <row r="418" spans="1:11" x14ac:dyDescent="0.2">
      <c r="A418" t="s">
        <v>617</v>
      </c>
      <c r="B418" t="s">
        <v>618</v>
      </c>
      <c r="C418" t="s">
        <v>524</v>
      </c>
      <c r="D418" s="17" t="s">
        <v>686</v>
      </c>
      <c r="E418" s="19" t="s">
        <v>668</v>
      </c>
      <c r="F418" t="s">
        <v>634</v>
      </c>
      <c r="G418" s="19" t="s">
        <v>668</v>
      </c>
      <c r="H418" s="17">
        <f>VLOOKUP(D418, '[1]0.Ref'!$AZ$1:$BG$9, MATCH(F418, '[1]0.Ref'!$AZ$1:$BG$1, 0), FALSE)</f>
        <v>14</v>
      </c>
      <c r="I418">
        <f t="shared" ref="I418:J419" si="34">I412+I415</f>
        <v>35</v>
      </c>
      <c r="J418">
        <f t="shared" si="34"/>
        <v>1</v>
      </c>
      <c r="K418" s="14">
        <f t="shared" si="31"/>
        <v>2.8571428571428572</v>
      </c>
    </row>
    <row r="419" spans="1:11" x14ac:dyDescent="0.2">
      <c r="A419" t="s">
        <v>617</v>
      </c>
      <c r="B419" t="s">
        <v>618</v>
      </c>
      <c r="C419" t="s">
        <v>524</v>
      </c>
      <c r="D419" s="17" t="s">
        <v>687</v>
      </c>
      <c r="E419" s="19" t="s">
        <v>668</v>
      </c>
      <c r="F419" t="s">
        <v>634</v>
      </c>
      <c r="G419" s="19" t="s">
        <v>668</v>
      </c>
      <c r="H419" s="17">
        <f>VLOOKUP(D419, '[1]0.Ref'!$AZ$1:$BG$9, MATCH(F419, '[1]0.Ref'!$AZ$1:$BG$1, 0), FALSE)</f>
        <v>28</v>
      </c>
      <c r="I419">
        <f t="shared" si="34"/>
        <v>45</v>
      </c>
      <c r="J419">
        <f t="shared" si="34"/>
        <v>0</v>
      </c>
      <c r="K419" s="14">
        <f t="shared" si="31"/>
        <v>0</v>
      </c>
    </row>
    <row r="420" spans="1:11" x14ac:dyDescent="0.2">
      <c r="A420" t="s">
        <v>617</v>
      </c>
      <c r="B420" t="s">
        <v>618</v>
      </c>
      <c r="C420" t="s">
        <v>524</v>
      </c>
      <c r="D420" s="17" t="s">
        <v>667</v>
      </c>
      <c r="E420" s="19" t="s">
        <v>668</v>
      </c>
      <c r="F420" t="s">
        <v>685</v>
      </c>
      <c r="G420" s="19" t="s">
        <v>668</v>
      </c>
      <c r="H420" s="17">
        <f>VLOOKUP(D420, '[1]0.Ref'!$AZ$1:$BG$9, MATCH(F420, '[1]0.Ref'!$AZ$1:$BG$1, 0), FALSE)</f>
        <v>15</v>
      </c>
      <c r="I420">
        <f>I399+I400</f>
        <v>9</v>
      </c>
      <c r="J420">
        <f>J399+J400</f>
        <v>0</v>
      </c>
      <c r="K420" s="14">
        <f t="shared" si="31"/>
        <v>0</v>
      </c>
    </row>
    <row r="421" spans="1:11" x14ac:dyDescent="0.2">
      <c r="A421" t="s">
        <v>617</v>
      </c>
      <c r="B421" t="s">
        <v>618</v>
      </c>
      <c r="C421" t="s">
        <v>524</v>
      </c>
      <c r="D421" s="17" t="s">
        <v>684</v>
      </c>
      <c r="E421" s="19" t="s">
        <v>668</v>
      </c>
      <c r="F421" t="s">
        <v>685</v>
      </c>
      <c r="G421" s="19" t="s">
        <v>668</v>
      </c>
      <c r="H421" s="17">
        <f>VLOOKUP(D421, '[1]0.Ref'!$AZ$1:$BG$9, MATCH(F421, '[1]0.Ref'!$AZ$1:$BG$1, 0), FALSE)</f>
        <v>29</v>
      </c>
      <c r="I421">
        <f>I399+I400+I401</f>
        <v>22</v>
      </c>
      <c r="J421">
        <f>J399+J400+J401</f>
        <v>0</v>
      </c>
      <c r="K421" s="14">
        <f t="shared" si="31"/>
        <v>0</v>
      </c>
    </row>
    <row r="422" spans="1:11" x14ac:dyDescent="0.2">
      <c r="A422" t="s">
        <v>617</v>
      </c>
      <c r="B422" t="s">
        <v>618</v>
      </c>
      <c r="C422" t="s">
        <v>524</v>
      </c>
      <c r="D422" s="17" t="s">
        <v>667</v>
      </c>
      <c r="E422" s="19" t="s">
        <v>668</v>
      </c>
      <c r="F422" t="s">
        <v>689</v>
      </c>
      <c r="G422" s="19" t="s">
        <v>668</v>
      </c>
      <c r="H422" s="17">
        <f>VLOOKUP(D422, '[1]0.Ref'!$AZ$1:$BG$9, MATCH(F422, '[1]0.Ref'!$AZ$1:$BG$1, 0), FALSE)</f>
        <v>16</v>
      </c>
      <c r="I422">
        <f>I403+I402</f>
        <v>20</v>
      </c>
      <c r="J422">
        <f>J403+J402</f>
        <v>0</v>
      </c>
      <c r="K422" s="14">
        <f t="shared" si="31"/>
        <v>0</v>
      </c>
    </row>
    <row r="423" spans="1:11" x14ac:dyDescent="0.2">
      <c r="A423" t="s">
        <v>617</v>
      </c>
      <c r="B423" t="s">
        <v>618</v>
      </c>
      <c r="C423" t="s">
        <v>524</v>
      </c>
      <c r="D423" s="17" t="s">
        <v>684</v>
      </c>
      <c r="E423" s="19" t="s">
        <v>668</v>
      </c>
      <c r="F423" t="s">
        <v>689</v>
      </c>
      <c r="G423" s="19" t="s">
        <v>668</v>
      </c>
      <c r="H423" s="17">
        <f>VLOOKUP(D423, '[1]0.Ref'!$AZ$1:$BG$9, MATCH(F423, '[1]0.Ref'!$AZ$1:$BG$1, 0), FALSE)</f>
        <v>30</v>
      </c>
      <c r="I423">
        <f>I404+I402+I403</f>
        <v>36</v>
      </c>
      <c r="J423">
        <f>J404+J402+J403</f>
        <v>0</v>
      </c>
      <c r="K423" s="14">
        <f t="shared" si="31"/>
        <v>0</v>
      </c>
    </row>
    <row r="424" spans="1:11" x14ac:dyDescent="0.2">
      <c r="A424" t="s">
        <v>617</v>
      </c>
      <c r="B424" t="s">
        <v>618</v>
      </c>
      <c r="C424" t="s">
        <v>524</v>
      </c>
      <c r="D424" s="17" t="s">
        <v>667</v>
      </c>
      <c r="E424" s="19" t="s">
        <v>668</v>
      </c>
      <c r="F424" t="s">
        <v>669</v>
      </c>
      <c r="G424" s="19" t="s">
        <v>668</v>
      </c>
      <c r="H424" s="17">
        <f>VLOOKUP(D424, '[1]0.Ref'!$AZ$1:$BG$9, MATCH(F424, '[1]0.Ref'!$AZ$1:$BG$1, 0), FALSE)</f>
        <v>18</v>
      </c>
      <c r="I424">
        <f>I406+I405</f>
        <v>46</v>
      </c>
      <c r="J424">
        <f>J406+J405</f>
        <v>1</v>
      </c>
      <c r="K424" s="14">
        <f t="shared" si="31"/>
        <v>2.1739130434782608</v>
      </c>
    </row>
    <row r="425" spans="1:11" x14ac:dyDescent="0.2">
      <c r="A425" t="s">
        <v>617</v>
      </c>
      <c r="B425" t="s">
        <v>618</v>
      </c>
      <c r="C425" t="s">
        <v>524</v>
      </c>
      <c r="D425" s="17" t="s">
        <v>684</v>
      </c>
      <c r="E425" s="19" t="s">
        <v>668</v>
      </c>
      <c r="F425" t="s">
        <v>669</v>
      </c>
      <c r="G425" s="19" t="s">
        <v>668</v>
      </c>
      <c r="H425" s="17">
        <f>VLOOKUP(D425, '[1]0.Ref'!$AZ$1:$BG$9, MATCH(F425, '[1]0.Ref'!$AZ$1:$BG$1, 0), FALSE)</f>
        <v>32</v>
      </c>
      <c r="I425">
        <f>I407+I406+I405</f>
        <v>53</v>
      </c>
      <c r="J425">
        <f>J407+J406+J405</f>
        <v>1</v>
      </c>
      <c r="K425" s="14">
        <f t="shared" si="31"/>
        <v>1.8867924528301887</v>
      </c>
    </row>
    <row r="426" spans="1:11" x14ac:dyDescent="0.2">
      <c r="A426" t="s">
        <v>617</v>
      </c>
      <c r="B426" t="s">
        <v>618</v>
      </c>
      <c r="C426" t="s">
        <v>524</v>
      </c>
      <c r="D426" s="17" t="s">
        <v>667</v>
      </c>
      <c r="E426" s="19" t="s">
        <v>668</v>
      </c>
      <c r="F426" t="s">
        <v>671</v>
      </c>
      <c r="G426" s="19" t="s">
        <v>668</v>
      </c>
      <c r="H426" s="17">
        <f>VLOOKUP(D426, '[1]0.Ref'!$AZ$1:$BG$9, MATCH(F426, '[1]0.Ref'!$AZ$1:$BG$1, 0), FALSE)</f>
        <v>19</v>
      </c>
      <c r="I426">
        <f>I408+I409</f>
        <v>25</v>
      </c>
      <c r="J426">
        <f>J408+J409</f>
        <v>0</v>
      </c>
      <c r="K426" s="14">
        <f t="shared" si="31"/>
        <v>0</v>
      </c>
    </row>
    <row r="427" spans="1:11" x14ac:dyDescent="0.2">
      <c r="A427" t="s">
        <v>617</v>
      </c>
      <c r="B427" t="s">
        <v>618</v>
      </c>
      <c r="C427" t="s">
        <v>524</v>
      </c>
      <c r="D427" s="17" t="s">
        <v>684</v>
      </c>
      <c r="E427" s="19" t="s">
        <v>668</v>
      </c>
      <c r="F427" t="s">
        <v>671</v>
      </c>
      <c r="G427" s="19" t="s">
        <v>668</v>
      </c>
      <c r="H427" s="17">
        <f>VLOOKUP(D427, '[1]0.Ref'!$AZ$1:$BG$9, MATCH(F427, '[1]0.Ref'!$AZ$1:$BG$1, 0), FALSE)</f>
        <v>33</v>
      </c>
      <c r="I427">
        <f>I410+I409+I408</f>
        <v>34</v>
      </c>
      <c r="J427">
        <f>J410+J409+J408</f>
        <v>0</v>
      </c>
      <c r="K427" s="14">
        <f t="shared" si="31"/>
        <v>0</v>
      </c>
    </row>
    <row r="428" spans="1:11" x14ac:dyDescent="0.2">
      <c r="A428" t="s">
        <v>617</v>
      </c>
      <c r="B428" t="s">
        <v>618</v>
      </c>
      <c r="C428" t="s">
        <v>524</v>
      </c>
      <c r="D428" s="17" t="s">
        <v>667</v>
      </c>
      <c r="E428" s="19" t="s">
        <v>668</v>
      </c>
      <c r="F428" t="s">
        <v>676</v>
      </c>
      <c r="G428" s="19" t="s">
        <v>668</v>
      </c>
      <c r="H428" s="17">
        <f>VLOOKUP(D428, '[1]0.Ref'!$AZ$1:$BG$9, MATCH(F428, '[1]0.Ref'!$AZ$1:$BG$1, 0), FALSE)</f>
        <v>17</v>
      </c>
      <c r="I428">
        <f>I411+I412</f>
        <v>29</v>
      </c>
      <c r="J428">
        <f>J411+J412</f>
        <v>0</v>
      </c>
      <c r="K428" s="14">
        <f t="shared" si="31"/>
        <v>0</v>
      </c>
    </row>
    <row r="429" spans="1:11" x14ac:dyDescent="0.2">
      <c r="A429" t="s">
        <v>617</v>
      </c>
      <c r="B429" t="s">
        <v>618</v>
      </c>
      <c r="C429" t="s">
        <v>524</v>
      </c>
      <c r="D429" s="17" t="s">
        <v>684</v>
      </c>
      <c r="E429" s="19" t="s">
        <v>668</v>
      </c>
      <c r="F429" t="s">
        <v>676</v>
      </c>
      <c r="G429" s="19" t="s">
        <v>668</v>
      </c>
      <c r="H429" s="17">
        <f>VLOOKUP(D429, '[1]0.Ref'!$AZ$1:$BG$9, MATCH(F429, '[1]0.Ref'!$AZ$1:$BG$1, 0), FALSE)</f>
        <v>31</v>
      </c>
      <c r="I429">
        <f>I411+I412+I413</f>
        <v>58</v>
      </c>
      <c r="J429">
        <f>J411+J412+J413</f>
        <v>0</v>
      </c>
      <c r="K429" s="14">
        <f t="shared" si="31"/>
        <v>0</v>
      </c>
    </row>
    <row r="430" spans="1:11" x14ac:dyDescent="0.2">
      <c r="A430" t="s">
        <v>617</v>
      </c>
      <c r="B430" t="s">
        <v>618</v>
      </c>
      <c r="C430" t="s">
        <v>524</v>
      </c>
      <c r="D430" s="17" t="s">
        <v>667</v>
      </c>
      <c r="E430" s="19" t="s">
        <v>668</v>
      </c>
      <c r="F430" t="s">
        <v>673</v>
      </c>
      <c r="G430" s="19" t="s">
        <v>668</v>
      </c>
      <c r="H430" s="17">
        <f>VLOOKUP(D430, '[1]0.Ref'!$AZ$1:$BG$9, MATCH(F430, '[1]0.Ref'!$AZ$1:$BG$1, 0), FALSE)</f>
        <v>20</v>
      </c>
      <c r="I430">
        <f>I414+I415</f>
        <v>71</v>
      </c>
      <c r="J430">
        <f>J414+J415</f>
        <v>1</v>
      </c>
      <c r="K430" s="14">
        <f t="shared" si="31"/>
        <v>1.4084507042253522</v>
      </c>
    </row>
    <row r="431" spans="1:11" x14ac:dyDescent="0.2">
      <c r="A431" t="s">
        <v>617</v>
      </c>
      <c r="B431" t="s">
        <v>618</v>
      </c>
      <c r="C431" t="s">
        <v>524</v>
      </c>
      <c r="D431" s="17" t="s">
        <v>684</v>
      </c>
      <c r="E431" s="19" t="s">
        <v>668</v>
      </c>
      <c r="F431" t="s">
        <v>673</v>
      </c>
      <c r="G431" s="19" t="s">
        <v>668</v>
      </c>
      <c r="H431" s="17">
        <f>VLOOKUP(D431, '[1]0.Ref'!$AZ$1:$BG$9, MATCH(F431, '[1]0.Ref'!$AZ$1:$BG$1, 0), FALSE)</f>
        <v>34</v>
      </c>
      <c r="I431">
        <f>I414+I415+I416</f>
        <v>87</v>
      </c>
      <c r="J431">
        <f>J414+J415+J416</f>
        <v>1</v>
      </c>
      <c r="K431" s="14">
        <f t="shared" si="31"/>
        <v>1.1494252873563218</v>
      </c>
    </row>
    <row r="432" spans="1:11" x14ac:dyDescent="0.2">
      <c r="A432" t="s">
        <v>617</v>
      </c>
      <c r="B432" t="s">
        <v>618</v>
      </c>
      <c r="C432" t="s">
        <v>524</v>
      </c>
      <c r="D432" s="17" t="s">
        <v>667</v>
      </c>
      <c r="E432" s="19" t="s">
        <v>668</v>
      </c>
      <c r="F432" t="s">
        <v>634</v>
      </c>
      <c r="G432" s="19" t="s">
        <v>668</v>
      </c>
      <c r="H432" s="17">
        <f>VLOOKUP(D432, '[1]0.Ref'!$AZ$1:$BG$9, MATCH(F432, '[1]0.Ref'!$AZ$1:$BG$1, 0), FALSE)</f>
        <v>21</v>
      </c>
      <c r="I432">
        <f>I417+I418</f>
        <v>100</v>
      </c>
      <c r="J432">
        <f>J417+J418</f>
        <v>1</v>
      </c>
      <c r="K432" s="14">
        <f t="shared" si="31"/>
        <v>1</v>
      </c>
    </row>
    <row r="433" spans="1:11" x14ac:dyDescent="0.2">
      <c r="A433" t="s">
        <v>617</v>
      </c>
      <c r="B433" t="s">
        <v>618</v>
      </c>
      <c r="C433" t="s">
        <v>524</v>
      </c>
      <c r="D433" s="17" t="s">
        <v>684</v>
      </c>
      <c r="E433" s="19" t="s">
        <v>668</v>
      </c>
      <c r="F433" t="s">
        <v>634</v>
      </c>
      <c r="G433" s="19" t="s">
        <v>668</v>
      </c>
      <c r="H433" s="17">
        <f>VLOOKUP(D433, '[1]0.Ref'!$AZ$1:$BG$9, MATCH(F433, '[1]0.Ref'!$AZ$1:$BG$1, 0), FALSE)</f>
        <v>35</v>
      </c>
      <c r="I433">
        <f>I417+I418+I419</f>
        <v>145</v>
      </c>
      <c r="J433">
        <f>J417+J418+J419</f>
        <v>1</v>
      </c>
      <c r="K433" s="14">
        <f t="shared" si="31"/>
        <v>0.68965517241379315</v>
      </c>
    </row>
    <row r="434" spans="1:11" x14ac:dyDescent="0.2">
      <c r="A434" t="s">
        <v>623</v>
      </c>
      <c r="B434" t="s">
        <v>624</v>
      </c>
      <c r="C434" t="s">
        <v>524</v>
      </c>
      <c r="D434" s="17" t="s">
        <v>684</v>
      </c>
      <c r="E434" s="19" t="s">
        <v>668</v>
      </c>
      <c r="F434" t="s">
        <v>673</v>
      </c>
      <c r="G434" t="s">
        <v>669</v>
      </c>
      <c r="H434" s="17">
        <f>VLOOKUP(D434, '[1]0.Ref'!$AZ$1:$BG$9, MATCH(F434, '[1]0.Ref'!$AZ$1:$BG$1, 0), FALSE)</f>
        <v>34</v>
      </c>
      <c r="I434">
        <v>202</v>
      </c>
      <c r="J434">
        <v>0</v>
      </c>
      <c r="K434" s="14">
        <f t="shared" si="31"/>
        <v>0</v>
      </c>
    </row>
    <row r="435" spans="1:11" x14ac:dyDescent="0.2">
      <c r="A435" t="s">
        <v>631</v>
      </c>
      <c r="B435" t="s">
        <v>632</v>
      </c>
      <c r="C435" t="s">
        <v>524</v>
      </c>
      <c r="D435" s="17" t="s">
        <v>679</v>
      </c>
      <c r="E435" s="19" t="s">
        <v>668</v>
      </c>
      <c r="F435" t="s">
        <v>685</v>
      </c>
      <c r="G435" s="19" t="s">
        <v>668</v>
      </c>
      <c r="H435" s="17">
        <f>VLOOKUP(D435, '[1]0.Ref'!$AZ$1:$BG$9, MATCH(F435, '[1]0.Ref'!$AZ$1:$BG$1, 0), FALSE)</f>
        <v>1</v>
      </c>
      <c r="I435" s="19">
        <v>86</v>
      </c>
      <c r="J435" s="19">
        <v>1</v>
      </c>
      <c r="K435" s="14">
        <f t="shared" si="31"/>
        <v>1.1627906976744187</v>
      </c>
    </row>
    <row r="436" spans="1:11" x14ac:dyDescent="0.2">
      <c r="A436" t="s">
        <v>631</v>
      </c>
      <c r="B436" t="s">
        <v>632</v>
      </c>
      <c r="C436" t="s">
        <v>524</v>
      </c>
      <c r="D436" s="17" t="s">
        <v>686</v>
      </c>
      <c r="E436" s="19" t="s">
        <v>668</v>
      </c>
      <c r="F436" t="s">
        <v>685</v>
      </c>
      <c r="G436" s="19" t="s">
        <v>668</v>
      </c>
      <c r="H436" s="17">
        <f>VLOOKUP(D436, '[1]0.Ref'!$AZ$1:$BG$9, MATCH(F436, '[1]0.Ref'!$AZ$1:$BG$1, 0), FALSE)</f>
        <v>8</v>
      </c>
      <c r="I436" s="19">
        <v>94</v>
      </c>
      <c r="J436" s="19">
        <v>0</v>
      </c>
      <c r="K436" s="14">
        <f t="shared" si="31"/>
        <v>0</v>
      </c>
    </row>
    <row r="437" spans="1:11" x14ac:dyDescent="0.2">
      <c r="A437" t="s">
        <v>631</v>
      </c>
      <c r="B437" t="s">
        <v>632</v>
      </c>
      <c r="C437" t="s">
        <v>524</v>
      </c>
      <c r="D437" s="17" t="s">
        <v>687</v>
      </c>
      <c r="E437" s="19" t="s">
        <v>668</v>
      </c>
      <c r="F437" t="s">
        <v>685</v>
      </c>
      <c r="G437" s="19" t="s">
        <v>668</v>
      </c>
      <c r="H437" s="17">
        <f>VLOOKUP(D437, '[1]0.Ref'!$AZ$1:$BG$9, MATCH(F437, '[1]0.Ref'!$AZ$1:$BG$1, 0), FALSE)</f>
        <v>22</v>
      </c>
      <c r="I437" s="19">
        <v>123</v>
      </c>
      <c r="J437" s="19">
        <v>1</v>
      </c>
      <c r="K437" s="14">
        <f t="shared" si="31"/>
        <v>0.81300813008130091</v>
      </c>
    </row>
    <row r="438" spans="1:11" x14ac:dyDescent="0.2">
      <c r="A438" t="s">
        <v>631</v>
      </c>
      <c r="B438" t="s">
        <v>632</v>
      </c>
      <c r="C438" t="s">
        <v>524</v>
      </c>
      <c r="D438" s="17" t="s">
        <v>688</v>
      </c>
      <c r="E438" s="19" t="s">
        <v>668</v>
      </c>
      <c r="F438" t="s">
        <v>685</v>
      </c>
      <c r="G438" s="19" t="s">
        <v>668</v>
      </c>
      <c r="H438" s="17">
        <f>VLOOKUP(D438, '[1]0.Ref'!$AZ$1:$BG$9, MATCH(F438, '[1]0.Ref'!$AZ$1:$BG$1, 0), FALSE)</f>
        <v>36</v>
      </c>
      <c r="I438" s="19">
        <v>49</v>
      </c>
      <c r="J438" s="19">
        <v>1</v>
      </c>
      <c r="K438" s="14">
        <f t="shared" si="31"/>
        <v>2.0408163265306123</v>
      </c>
    </row>
    <row r="439" spans="1:11" x14ac:dyDescent="0.2">
      <c r="A439" t="s">
        <v>631</v>
      </c>
      <c r="B439" t="s">
        <v>632</v>
      </c>
      <c r="C439" t="s">
        <v>524</v>
      </c>
      <c r="D439" s="17" t="s">
        <v>679</v>
      </c>
      <c r="E439" s="19" t="s">
        <v>668</v>
      </c>
      <c r="F439" t="s">
        <v>689</v>
      </c>
      <c r="G439" s="19" t="s">
        <v>668</v>
      </c>
      <c r="H439" s="17">
        <f>VLOOKUP(D439, '[1]0.Ref'!$AZ$1:$BG$9, MATCH(F439, '[1]0.Ref'!$AZ$1:$BG$1, 0), FALSE)</f>
        <v>2</v>
      </c>
      <c r="I439" s="19">
        <v>296</v>
      </c>
      <c r="J439" s="19">
        <v>0</v>
      </c>
      <c r="K439" s="14">
        <f t="shared" si="31"/>
        <v>0</v>
      </c>
    </row>
    <row r="440" spans="1:11" x14ac:dyDescent="0.2">
      <c r="A440" t="s">
        <v>631</v>
      </c>
      <c r="B440" t="s">
        <v>632</v>
      </c>
      <c r="C440" t="s">
        <v>524</v>
      </c>
      <c r="D440" s="17" t="s">
        <v>686</v>
      </c>
      <c r="E440" s="19" t="s">
        <v>668</v>
      </c>
      <c r="F440" t="s">
        <v>689</v>
      </c>
      <c r="G440" s="19" t="s">
        <v>668</v>
      </c>
      <c r="H440" s="17">
        <f>VLOOKUP(D440, '[1]0.Ref'!$AZ$1:$BG$9, MATCH(F440, '[1]0.Ref'!$AZ$1:$BG$1, 0), FALSE)</f>
        <v>9</v>
      </c>
      <c r="I440" s="19">
        <v>227</v>
      </c>
      <c r="J440" s="19">
        <v>0</v>
      </c>
      <c r="K440" s="14">
        <f t="shared" si="31"/>
        <v>0</v>
      </c>
    </row>
    <row r="441" spans="1:11" x14ac:dyDescent="0.2">
      <c r="A441" t="s">
        <v>631</v>
      </c>
      <c r="B441" t="s">
        <v>632</v>
      </c>
      <c r="C441" t="s">
        <v>524</v>
      </c>
      <c r="D441" s="17" t="s">
        <v>687</v>
      </c>
      <c r="E441" s="19" t="s">
        <v>668</v>
      </c>
      <c r="F441" t="s">
        <v>689</v>
      </c>
      <c r="G441" s="19" t="s">
        <v>668</v>
      </c>
      <c r="H441" s="17">
        <f>VLOOKUP(D441, '[1]0.Ref'!$AZ$1:$BG$9, MATCH(F441, '[1]0.Ref'!$AZ$1:$BG$1, 0), FALSE)</f>
        <v>23</v>
      </c>
      <c r="I441" s="19">
        <v>152</v>
      </c>
      <c r="J441" s="19">
        <v>0</v>
      </c>
      <c r="K441" s="14">
        <f t="shared" si="31"/>
        <v>0</v>
      </c>
    </row>
    <row r="442" spans="1:11" x14ac:dyDescent="0.2">
      <c r="A442" t="s">
        <v>631</v>
      </c>
      <c r="B442" t="s">
        <v>632</v>
      </c>
      <c r="C442" t="s">
        <v>524</v>
      </c>
      <c r="D442" s="17" t="s">
        <v>688</v>
      </c>
      <c r="E442" s="19" t="s">
        <v>668</v>
      </c>
      <c r="F442" t="s">
        <v>689</v>
      </c>
      <c r="G442" s="19" t="s">
        <v>668</v>
      </c>
      <c r="H442" s="17">
        <f>VLOOKUP(D442, '[1]0.Ref'!$AZ$1:$BG$9, MATCH(F442, '[1]0.Ref'!$AZ$1:$BG$1, 0), FALSE)</f>
        <v>37</v>
      </c>
      <c r="I442" s="19">
        <v>46</v>
      </c>
      <c r="J442" s="19">
        <v>0</v>
      </c>
      <c r="K442" s="14">
        <f t="shared" si="31"/>
        <v>0</v>
      </c>
    </row>
    <row r="443" spans="1:11" x14ac:dyDescent="0.2">
      <c r="A443" t="s">
        <v>631</v>
      </c>
      <c r="B443" t="s">
        <v>632</v>
      </c>
      <c r="C443" t="s">
        <v>524</v>
      </c>
      <c r="D443" s="17" t="s">
        <v>679</v>
      </c>
      <c r="E443" s="19" t="s">
        <v>668</v>
      </c>
      <c r="F443" t="s">
        <v>669</v>
      </c>
      <c r="G443" s="19" t="s">
        <v>668</v>
      </c>
      <c r="H443" s="17">
        <f>VLOOKUP(D443, '[1]0.Ref'!$AZ$1:$BG$9, MATCH(F443, '[1]0.Ref'!$AZ$1:$BG$1, 0), FALSE)</f>
        <v>4</v>
      </c>
      <c r="I443" s="19">
        <v>622</v>
      </c>
      <c r="J443" s="19">
        <v>0</v>
      </c>
      <c r="K443" s="14">
        <f t="shared" si="31"/>
        <v>0</v>
      </c>
    </row>
    <row r="444" spans="1:11" x14ac:dyDescent="0.2">
      <c r="A444" t="s">
        <v>631</v>
      </c>
      <c r="B444" t="s">
        <v>632</v>
      </c>
      <c r="C444" t="s">
        <v>524</v>
      </c>
      <c r="D444" s="17" t="s">
        <v>686</v>
      </c>
      <c r="E444" s="19" t="s">
        <v>668</v>
      </c>
      <c r="F444" t="s">
        <v>669</v>
      </c>
      <c r="G444" s="19" t="s">
        <v>668</v>
      </c>
      <c r="H444" s="17">
        <f>VLOOKUP(D444, '[1]0.Ref'!$AZ$1:$BG$9, MATCH(F444, '[1]0.Ref'!$AZ$1:$BG$1, 0), FALSE)</f>
        <v>11</v>
      </c>
      <c r="I444" s="19">
        <v>265</v>
      </c>
      <c r="J444" s="19">
        <v>0</v>
      </c>
      <c r="K444" s="14">
        <f t="shared" si="31"/>
        <v>0</v>
      </c>
    </row>
    <row r="445" spans="1:11" x14ac:dyDescent="0.2">
      <c r="A445" t="s">
        <v>631</v>
      </c>
      <c r="B445" t="s">
        <v>632</v>
      </c>
      <c r="C445" t="s">
        <v>524</v>
      </c>
      <c r="D445" s="17" t="s">
        <v>687</v>
      </c>
      <c r="E445" s="19" t="s">
        <v>668</v>
      </c>
      <c r="F445" t="s">
        <v>669</v>
      </c>
      <c r="G445" s="19" t="s">
        <v>668</v>
      </c>
      <c r="H445" s="17">
        <f>VLOOKUP(D445, '[1]0.Ref'!$AZ$1:$BG$9, MATCH(F445, '[1]0.Ref'!$AZ$1:$BG$1, 0), FALSE)</f>
        <v>25</v>
      </c>
      <c r="I445" s="19">
        <v>202</v>
      </c>
      <c r="J445" s="19">
        <v>0</v>
      </c>
      <c r="K445" s="14">
        <f t="shared" si="31"/>
        <v>0</v>
      </c>
    </row>
    <row r="446" spans="1:11" x14ac:dyDescent="0.2">
      <c r="A446" t="s">
        <v>631</v>
      </c>
      <c r="B446" t="s">
        <v>632</v>
      </c>
      <c r="C446" t="s">
        <v>524</v>
      </c>
      <c r="D446" s="17" t="s">
        <v>688</v>
      </c>
      <c r="E446" s="19" t="s">
        <v>668</v>
      </c>
      <c r="F446" t="s">
        <v>669</v>
      </c>
      <c r="G446" s="19" t="s">
        <v>668</v>
      </c>
      <c r="H446" s="17">
        <f>VLOOKUP(D446, '[1]0.Ref'!$AZ$1:$BG$9, MATCH(F446, '[1]0.Ref'!$AZ$1:$BG$1, 0), FALSE)</f>
        <v>39</v>
      </c>
      <c r="I446" s="19">
        <v>50</v>
      </c>
      <c r="J446" s="19">
        <v>0</v>
      </c>
      <c r="K446" s="14">
        <f t="shared" si="31"/>
        <v>0</v>
      </c>
    </row>
    <row r="447" spans="1:11" x14ac:dyDescent="0.2">
      <c r="A447" t="s">
        <v>631</v>
      </c>
      <c r="B447" t="s">
        <v>632</v>
      </c>
      <c r="C447" t="s">
        <v>524</v>
      </c>
      <c r="D447" s="17" t="s">
        <v>679</v>
      </c>
      <c r="E447" s="19" t="s">
        <v>668</v>
      </c>
      <c r="F447" t="s">
        <v>671</v>
      </c>
      <c r="G447" s="19" t="s">
        <v>668</v>
      </c>
      <c r="H447" s="17">
        <f>VLOOKUP(D447, '[1]0.Ref'!$AZ$1:$BG$9, MATCH(F447, '[1]0.Ref'!$AZ$1:$BG$1, 0), FALSE)</f>
        <v>5</v>
      </c>
      <c r="I447" s="19">
        <v>980</v>
      </c>
      <c r="J447" s="19">
        <v>1</v>
      </c>
      <c r="K447" s="14">
        <f t="shared" si="31"/>
        <v>0.10204081632653061</v>
      </c>
    </row>
    <row r="448" spans="1:11" x14ac:dyDescent="0.2">
      <c r="A448" t="s">
        <v>631</v>
      </c>
      <c r="B448" t="s">
        <v>632</v>
      </c>
      <c r="C448" t="s">
        <v>524</v>
      </c>
      <c r="D448" s="17" t="s">
        <v>686</v>
      </c>
      <c r="E448" s="19" t="s">
        <v>668</v>
      </c>
      <c r="F448" t="s">
        <v>671</v>
      </c>
      <c r="G448" s="19" t="s">
        <v>668</v>
      </c>
      <c r="H448" s="17">
        <f>VLOOKUP(D448, '[1]0.Ref'!$AZ$1:$BG$9, MATCH(F448, '[1]0.Ref'!$AZ$1:$BG$1, 0), FALSE)</f>
        <v>12</v>
      </c>
      <c r="I448" s="19">
        <v>381</v>
      </c>
      <c r="J448" s="19">
        <v>0</v>
      </c>
      <c r="K448" s="14">
        <f t="shared" si="31"/>
        <v>0</v>
      </c>
    </row>
    <row r="449" spans="1:11" x14ac:dyDescent="0.2">
      <c r="A449" t="s">
        <v>631</v>
      </c>
      <c r="B449" t="s">
        <v>632</v>
      </c>
      <c r="C449" t="s">
        <v>524</v>
      </c>
      <c r="D449" s="17" t="s">
        <v>687</v>
      </c>
      <c r="E449" s="19" t="s">
        <v>668</v>
      </c>
      <c r="F449" t="s">
        <v>671</v>
      </c>
      <c r="G449" s="19" t="s">
        <v>668</v>
      </c>
      <c r="H449" s="17">
        <f>VLOOKUP(D449, '[1]0.Ref'!$AZ$1:$BG$9, MATCH(F449, '[1]0.Ref'!$AZ$1:$BG$1, 0), FALSE)</f>
        <v>26</v>
      </c>
      <c r="I449" s="19">
        <v>245</v>
      </c>
      <c r="J449" s="19">
        <v>1</v>
      </c>
      <c r="K449" s="14">
        <f t="shared" si="31"/>
        <v>0.40816326530612246</v>
      </c>
    </row>
    <row r="450" spans="1:11" x14ac:dyDescent="0.2">
      <c r="A450" t="s">
        <v>631</v>
      </c>
      <c r="B450" t="s">
        <v>632</v>
      </c>
      <c r="C450" t="s">
        <v>524</v>
      </c>
      <c r="D450" s="17" t="s">
        <v>688</v>
      </c>
      <c r="E450" s="19" t="s">
        <v>668</v>
      </c>
      <c r="F450" t="s">
        <v>671</v>
      </c>
      <c r="G450" s="19" t="s">
        <v>668</v>
      </c>
      <c r="H450" s="17">
        <f>VLOOKUP(D450, '[1]0.Ref'!$AZ$1:$BG$9, MATCH(F450, '[1]0.Ref'!$AZ$1:$BG$1, 0), FALSE)</f>
        <v>40</v>
      </c>
      <c r="I450" s="19">
        <v>57</v>
      </c>
      <c r="J450" s="19">
        <v>1</v>
      </c>
      <c r="K450" s="14">
        <f t="shared" si="31"/>
        <v>1.7543859649122806</v>
      </c>
    </row>
    <row r="451" spans="1:11" x14ac:dyDescent="0.2">
      <c r="A451" t="s">
        <v>631</v>
      </c>
      <c r="B451" t="s">
        <v>632</v>
      </c>
      <c r="C451" t="s">
        <v>524</v>
      </c>
      <c r="D451" s="17" t="s">
        <v>667</v>
      </c>
      <c r="E451" s="19" t="s">
        <v>668</v>
      </c>
      <c r="F451" t="s">
        <v>685</v>
      </c>
      <c r="G451" s="19" t="s">
        <v>668</v>
      </c>
      <c r="H451" s="17">
        <f>VLOOKUP(D451, '[1]0.Ref'!$AZ$1:$BG$9, MATCH(F451, '[1]0.Ref'!$AZ$1:$BG$1, 0), FALSE)</f>
        <v>15</v>
      </c>
      <c r="I451">
        <f>I435+I436</f>
        <v>180</v>
      </c>
      <c r="J451">
        <f>J435+J436</f>
        <v>1</v>
      </c>
      <c r="K451" s="14">
        <f t="shared" si="31"/>
        <v>0.55555555555555558</v>
      </c>
    </row>
    <row r="452" spans="1:11" x14ac:dyDescent="0.2">
      <c r="A452" t="s">
        <v>631</v>
      </c>
      <c r="B452" t="s">
        <v>632</v>
      </c>
      <c r="C452" t="s">
        <v>524</v>
      </c>
      <c r="D452" s="17" t="s">
        <v>684</v>
      </c>
      <c r="E452" s="19" t="s">
        <v>668</v>
      </c>
      <c r="F452" t="s">
        <v>685</v>
      </c>
      <c r="G452" s="19" t="s">
        <v>668</v>
      </c>
      <c r="H452" s="17">
        <f>VLOOKUP(D452, '[1]0.Ref'!$AZ$1:$BG$9, MATCH(F452, '[1]0.Ref'!$AZ$1:$BG$1, 0), FALSE)</f>
        <v>29</v>
      </c>
      <c r="I452">
        <f>I435+I436+I437</f>
        <v>303</v>
      </c>
      <c r="J452">
        <f>J435+J436+J437</f>
        <v>2</v>
      </c>
      <c r="K452" s="14">
        <f t="shared" si="31"/>
        <v>0.66006600660066006</v>
      </c>
    </row>
    <row r="453" spans="1:11" x14ac:dyDescent="0.2">
      <c r="A453" t="s">
        <v>631</v>
      </c>
      <c r="B453" t="s">
        <v>632</v>
      </c>
      <c r="C453" t="s">
        <v>524</v>
      </c>
      <c r="D453" s="17" t="s">
        <v>690</v>
      </c>
      <c r="E453" s="19" t="s">
        <v>668</v>
      </c>
      <c r="F453" t="s">
        <v>685</v>
      </c>
      <c r="G453" s="19" t="s">
        <v>668</v>
      </c>
      <c r="H453" s="17">
        <f>VLOOKUP(D453, '[1]0.Ref'!$AZ$1:$BG$9, MATCH(F453, '[1]0.Ref'!$AZ$1:$BG$1, 0), FALSE)</f>
        <v>43</v>
      </c>
      <c r="I453">
        <f>I437+I438</f>
        <v>172</v>
      </c>
      <c r="J453">
        <f>J437+J438</f>
        <v>2</v>
      </c>
      <c r="K453" s="14">
        <f t="shared" si="31"/>
        <v>1.1627906976744187</v>
      </c>
    </row>
    <row r="454" spans="1:11" x14ac:dyDescent="0.2">
      <c r="A454" t="s">
        <v>631</v>
      </c>
      <c r="B454" t="s">
        <v>632</v>
      </c>
      <c r="C454" t="s">
        <v>524</v>
      </c>
      <c r="D454" s="17" t="s">
        <v>691</v>
      </c>
      <c r="E454" s="19" t="s">
        <v>668</v>
      </c>
      <c r="F454" t="s">
        <v>685</v>
      </c>
      <c r="G454" s="19" t="s">
        <v>668</v>
      </c>
      <c r="H454" s="17">
        <f>VLOOKUP(D454, '[1]0.Ref'!$AZ$1:$BG$9, MATCH(F454, '[1]0.Ref'!$AZ$1:$BG$1, 0), FALSE)</f>
        <v>50</v>
      </c>
      <c r="I454">
        <f>I435+I436+I437+I438</f>
        <v>352</v>
      </c>
      <c r="J454">
        <f>J435+J436+J437+J438</f>
        <v>3</v>
      </c>
      <c r="K454" s="14">
        <f t="shared" si="31"/>
        <v>0.85227272727272718</v>
      </c>
    </row>
    <row r="455" spans="1:11" x14ac:dyDescent="0.2">
      <c r="A455" t="s">
        <v>631</v>
      </c>
      <c r="B455" t="s">
        <v>632</v>
      </c>
      <c r="C455" t="s">
        <v>524</v>
      </c>
      <c r="D455" s="17" t="s">
        <v>667</v>
      </c>
      <c r="E455" s="19" t="s">
        <v>668</v>
      </c>
      <c r="F455" t="s">
        <v>689</v>
      </c>
      <c r="G455" s="19" t="s">
        <v>668</v>
      </c>
      <c r="H455" s="17">
        <f>VLOOKUP(D455, '[1]0.Ref'!$AZ$1:$BG$9, MATCH(F455, '[1]0.Ref'!$AZ$1:$BG$1, 0), FALSE)</f>
        <v>16</v>
      </c>
      <c r="I455">
        <f>I439+I440</f>
        <v>523</v>
      </c>
      <c r="J455">
        <f>J439+J440</f>
        <v>0</v>
      </c>
      <c r="K455" s="14">
        <f t="shared" si="31"/>
        <v>0</v>
      </c>
    </row>
    <row r="456" spans="1:11" x14ac:dyDescent="0.2">
      <c r="A456" t="s">
        <v>631</v>
      </c>
      <c r="B456" t="s">
        <v>632</v>
      </c>
      <c r="C456" t="s">
        <v>524</v>
      </c>
      <c r="D456" s="17" t="s">
        <v>684</v>
      </c>
      <c r="E456" s="19" t="s">
        <v>668</v>
      </c>
      <c r="F456" t="s">
        <v>689</v>
      </c>
      <c r="G456" s="19" t="s">
        <v>668</v>
      </c>
      <c r="H456" s="17">
        <f>VLOOKUP(D456, '[1]0.Ref'!$AZ$1:$BG$9, MATCH(F456, '[1]0.Ref'!$AZ$1:$BG$1, 0), FALSE)</f>
        <v>30</v>
      </c>
      <c r="I456">
        <f>I439+I440+I441</f>
        <v>675</v>
      </c>
      <c r="J456">
        <f>J439+J440+J441</f>
        <v>0</v>
      </c>
      <c r="K456" s="14">
        <f t="shared" si="31"/>
        <v>0</v>
      </c>
    </row>
    <row r="457" spans="1:11" x14ac:dyDescent="0.2">
      <c r="A457" t="s">
        <v>631</v>
      </c>
      <c r="B457" t="s">
        <v>632</v>
      </c>
      <c r="C457" t="s">
        <v>524</v>
      </c>
      <c r="D457" s="17" t="s">
        <v>690</v>
      </c>
      <c r="E457" s="19" t="s">
        <v>668</v>
      </c>
      <c r="F457" t="s">
        <v>689</v>
      </c>
      <c r="G457" s="19" t="s">
        <v>668</v>
      </c>
      <c r="H457" s="17">
        <f>VLOOKUP(D457, '[1]0.Ref'!$AZ$1:$BG$9, MATCH(F457, '[1]0.Ref'!$AZ$1:$BG$1, 0), FALSE)</f>
        <v>44</v>
      </c>
      <c r="I457">
        <f>I441+I442</f>
        <v>198</v>
      </c>
      <c r="J457">
        <f>J441+J442</f>
        <v>0</v>
      </c>
      <c r="K457" s="14">
        <f t="shared" si="31"/>
        <v>0</v>
      </c>
    </row>
    <row r="458" spans="1:11" x14ac:dyDescent="0.2">
      <c r="A458" t="s">
        <v>631</v>
      </c>
      <c r="B458" t="s">
        <v>632</v>
      </c>
      <c r="C458" t="s">
        <v>524</v>
      </c>
      <c r="D458" s="17" t="s">
        <v>691</v>
      </c>
      <c r="E458" s="19" t="s">
        <v>668</v>
      </c>
      <c r="F458" t="s">
        <v>689</v>
      </c>
      <c r="G458" s="19" t="s">
        <v>668</v>
      </c>
      <c r="H458" s="17">
        <f>VLOOKUP(D458, '[1]0.Ref'!$AZ$1:$BG$9, MATCH(F458, '[1]0.Ref'!$AZ$1:$BG$1, 0), FALSE)</f>
        <v>51</v>
      </c>
      <c r="I458">
        <f>I439+I440+I441+I442</f>
        <v>721</v>
      </c>
      <c r="J458">
        <f>J439+J440+J441+J442</f>
        <v>0</v>
      </c>
      <c r="K458" s="14">
        <f t="shared" si="31"/>
        <v>0</v>
      </c>
    </row>
    <row r="459" spans="1:11" x14ac:dyDescent="0.2">
      <c r="A459" t="s">
        <v>631</v>
      </c>
      <c r="B459" t="s">
        <v>632</v>
      </c>
      <c r="C459" t="s">
        <v>524</v>
      </c>
      <c r="D459" s="17" t="s">
        <v>667</v>
      </c>
      <c r="E459" s="19" t="s">
        <v>668</v>
      </c>
      <c r="F459" t="s">
        <v>669</v>
      </c>
      <c r="G459" s="19" t="s">
        <v>668</v>
      </c>
      <c r="H459" s="17">
        <f>VLOOKUP(D459, '[1]0.Ref'!$AZ$1:$BG$9, MATCH(F459, '[1]0.Ref'!$AZ$1:$BG$1, 0), FALSE)</f>
        <v>18</v>
      </c>
      <c r="I459">
        <f>I443+I444</f>
        <v>887</v>
      </c>
      <c r="J459">
        <f>J443+J444</f>
        <v>0</v>
      </c>
      <c r="K459" s="14">
        <f t="shared" si="31"/>
        <v>0</v>
      </c>
    </row>
    <row r="460" spans="1:11" x14ac:dyDescent="0.2">
      <c r="A460" t="s">
        <v>631</v>
      </c>
      <c r="B460" t="s">
        <v>632</v>
      </c>
      <c r="C460" t="s">
        <v>524</v>
      </c>
      <c r="D460" s="17" t="s">
        <v>684</v>
      </c>
      <c r="E460" s="19" t="s">
        <v>668</v>
      </c>
      <c r="F460" t="s">
        <v>669</v>
      </c>
      <c r="G460" s="19" t="s">
        <v>668</v>
      </c>
      <c r="H460" s="17">
        <f>VLOOKUP(D460, '[1]0.Ref'!$AZ$1:$BG$9, MATCH(F460, '[1]0.Ref'!$AZ$1:$BG$1, 0), FALSE)</f>
        <v>32</v>
      </c>
      <c r="I460">
        <f>I443+I444+I445</f>
        <v>1089</v>
      </c>
      <c r="J460">
        <f>J443+J444+J445</f>
        <v>0</v>
      </c>
      <c r="K460" s="14">
        <f t="shared" si="31"/>
        <v>0</v>
      </c>
    </row>
    <row r="461" spans="1:11" x14ac:dyDescent="0.2">
      <c r="A461" t="s">
        <v>631</v>
      </c>
      <c r="B461" t="s">
        <v>632</v>
      </c>
      <c r="C461" t="s">
        <v>524</v>
      </c>
      <c r="D461" s="17" t="s">
        <v>690</v>
      </c>
      <c r="E461" s="19" t="s">
        <v>668</v>
      </c>
      <c r="F461" t="s">
        <v>669</v>
      </c>
      <c r="G461" s="19" t="s">
        <v>668</v>
      </c>
      <c r="H461" s="17">
        <f>VLOOKUP(D461, '[1]0.Ref'!$AZ$1:$BG$9, MATCH(F461, '[1]0.Ref'!$AZ$1:$BG$1, 0), FALSE)</f>
        <v>46</v>
      </c>
      <c r="I461">
        <f>I445+I446</f>
        <v>252</v>
      </c>
      <c r="J461">
        <f>J445+J446</f>
        <v>0</v>
      </c>
      <c r="K461" s="14">
        <f t="shared" si="31"/>
        <v>0</v>
      </c>
    </row>
    <row r="462" spans="1:11" x14ac:dyDescent="0.2">
      <c r="A462" t="s">
        <v>631</v>
      </c>
      <c r="B462" t="s">
        <v>632</v>
      </c>
      <c r="C462" t="s">
        <v>524</v>
      </c>
      <c r="D462" s="17" t="s">
        <v>691</v>
      </c>
      <c r="E462" s="19" t="s">
        <v>668</v>
      </c>
      <c r="F462" t="s">
        <v>669</v>
      </c>
      <c r="G462" s="19" t="s">
        <v>668</v>
      </c>
      <c r="H462" s="17">
        <f>VLOOKUP(D462, '[1]0.Ref'!$AZ$1:$BG$9, MATCH(F462, '[1]0.Ref'!$AZ$1:$BG$1, 0), FALSE)</f>
        <v>53</v>
      </c>
      <c r="I462">
        <f>I443+I444+I445+I446</f>
        <v>1139</v>
      </c>
      <c r="J462">
        <f>J443+J444+J445+J446</f>
        <v>0</v>
      </c>
      <c r="K462" s="14">
        <f t="shared" si="31"/>
        <v>0</v>
      </c>
    </row>
    <row r="463" spans="1:11" x14ac:dyDescent="0.2">
      <c r="A463" t="s">
        <v>631</v>
      </c>
      <c r="B463" t="s">
        <v>632</v>
      </c>
      <c r="C463" t="s">
        <v>524</v>
      </c>
      <c r="D463" s="17" t="s">
        <v>667</v>
      </c>
      <c r="E463" s="19" t="s">
        <v>668</v>
      </c>
      <c r="F463" t="s">
        <v>671</v>
      </c>
      <c r="G463" s="19" t="s">
        <v>668</v>
      </c>
      <c r="H463" s="17">
        <f>VLOOKUP(D463, '[1]0.Ref'!$AZ$1:$BG$9, MATCH(F463, '[1]0.Ref'!$AZ$1:$BG$1, 0), FALSE)</f>
        <v>19</v>
      </c>
      <c r="I463">
        <f>I447+I448</f>
        <v>1361</v>
      </c>
      <c r="J463">
        <f>J447+J448</f>
        <v>1</v>
      </c>
      <c r="K463" s="14">
        <f t="shared" si="31"/>
        <v>7.3475385745775154E-2</v>
      </c>
    </row>
    <row r="464" spans="1:11" x14ac:dyDescent="0.2">
      <c r="A464" t="s">
        <v>631</v>
      </c>
      <c r="B464" t="s">
        <v>632</v>
      </c>
      <c r="C464" t="s">
        <v>524</v>
      </c>
      <c r="D464" s="17" t="s">
        <v>684</v>
      </c>
      <c r="E464" s="19" t="s">
        <v>668</v>
      </c>
      <c r="F464" t="s">
        <v>671</v>
      </c>
      <c r="G464" s="19" t="s">
        <v>668</v>
      </c>
      <c r="H464" s="17">
        <f>VLOOKUP(D464, '[1]0.Ref'!$AZ$1:$BG$9, MATCH(F464, '[1]0.Ref'!$AZ$1:$BG$1, 0), FALSE)</f>
        <v>33</v>
      </c>
      <c r="I464">
        <f>I447+I448+I449</f>
        <v>1606</v>
      </c>
      <c r="J464">
        <f>J447+J448+J449</f>
        <v>2</v>
      </c>
      <c r="K464" s="14">
        <f t="shared" si="31"/>
        <v>0.12453300124533001</v>
      </c>
    </row>
    <row r="465" spans="1:11" x14ac:dyDescent="0.2">
      <c r="A465" t="s">
        <v>631</v>
      </c>
      <c r="B465" t="s">
        <v>632</v>
      </c>
      <c r="C465" t="s">
        <v>524</v>
      </c>
      <c r="D465" s="17" t="s">
        <v>690</v>
      </c>
      <c r="E465" s="19" t="s">
        <v>668</v>
      </c>
      <c r="F465" t="s">
        <v>671</v>
      </c>
      <c r="G465" s="19" t="s">
        <v>668</v>
      </c>
      <c r="H465" s="17">
        <f>VLOOKUP(D465, '[1]0.Ref'!$AZ$1:$BG$9, MATCH(F465, '[1]0.Ref'!$AZ$1:$BG$1, 0), FALSE)</f>
        <v>47</v>
      </c>
      <c r="I465">
        <f>I449+I450</f>
        <v>302</v>
      </c>
      <c r="J465">
        <f>J449+J450</f>
        <v>2</v>
      </c>
      <c r="K465" s="14">
        <f t="shared" ref="K465:K525" si="35">J465/I465*100</f>
        <v>0.66225165562913912</v>
      </c>
    </row>
    <row r="466" spans="1:11" x14ac:dyDescent="0.2">
      <c r="A466" t="s">
        <v>631</v>
      </c>
      <c r="B466" t="s">
        <v>632</v>
      </c>
      <c r="C466" t="s">
        <v>524</v>
      </c>
      <c r="D466" s="17" t="s">
        <v>691</v>
      </c>
      <c r="E466" s="19" t="s">
        <v>668</v>
      </c>
      <c r="F466" t="s">
        <v>671</v>
      </c>
      <c r="G466" s="19" t="s">
        <v>668</v>
      </c>
      <c r="H466" s="17">
        <f>VLOOKUP(D466, '[1]0.Ref'!$AZ$1:$BG$9, MATCH(F466, '[1]0.Ref'!$AZ$1:$BG$1, 0), FALSE)</f>
        <v>54</v>
      </c>
      <c r="I466">
        <f>I447+I448+I449+I450</f>
        <v>1663</v>
      </c>
      <c r="J466">
        <f>J447+J448+J449+J450</f>
        <v>3</v>
      </c>
      <c r="K466" s="14">
        <f t="shared" si="35"/>
        <v>0.18039687312086591</v>
      </c>
    </row>
    <row r="467" spans="1:11" x14ac:dyDescent="0.2">
      <c r="A467" t="s">
        <v>631</v>
      </c>
      <c r="B467" t="s">
        <v>632</v>
      </c>
      <c r="C467" t="s">
        <v>524</v>
      </c>
      <c r="D467" s="17" t="s">
        <v>679</v>
      </c>
      <c r="E467" s="19" t="s">
        <v>668</v>
      </c>
      <c r="F467" t="s">
        <v>676</v>
      </c>
      <c r="G467" s="19" t="s">
        <v>668</v>
      </c>
      <c r="H467" s="17">
        <f>VLOOKUP(D467, '[1]0.Ref'!$AZ$1:$BG$9, MATCH(F467, '[1]0.Ref'!$AZ$1:$BG$1, 0), FALSE)</f>
        <v>3</v>
      </c>
      <c r="I467">
        <f>I435+I439</f>
        <v>382</v>
      </c>
      <c r="J467">
        <f>J435+J439</f>
        <v>1</v>
      </c>
      <c r="K467" s="14">
        <f t="shared" si="35"/>
        <v>0.26178010471204188</v>
      </c>
    </row>
    <row r="468" spans="1:11" x14ac:dyDescent="0.2">
      <c r="A468" t="s">
        <v>631</v>
      </c>
      <c r="B468" t="s">
        <v>632</v>
      </c>
      <c r="C468" t="s">
        <v>524</v>
      </c>
      <c r="D468" s="17" t="s">
        <v>686</v>
      </c>
      <c r="E468" s="19" t="s">
        <v>668</v>
      </c>
      <c r="F468" t="s">
        <v>676</v>
      </c>
      <c r="G468" s="19" t="s">
        <v>668</v>
      </c>
      <c r="H468" s="17">
        <f>VLOOKUP(D468, '[1]0.Ref'!$AZ$1:$BG$9, MATCH(F468, '[1]0.Ref'!$AZ$1:$BG$1, 0), FALSE)</f>
        <v>10</v>
      </c>
      <c r="I468">
        <f t="shared" ref="I468:J470" si="36">I436+I440</f>
        <v>321</v>
      </c>
      <c r="J468">
        <f t="shared" si="36"/>
        <v>0</v>
      </c>
      <c r="K468" s="14">
        <f t="shared" si="35"/>
        <v>0</v>
      </c>
    </row>
    <row r="469" spans="1:11" x14ac:dyDescent="0.2">
      <c r="A469" t="s">
        <v>631</v>
      </c>
      <c r="B469" t="s">
        <v>632</v>
      </c>
      <c r="C469" t="s">
        <v>524</v>
      </c>
      <c r="D469" s="17" t="s">
        <v>687</v>
      </c>
      <c r="E469" s="19" t="s">
        <v>668</v>
      </c>
      <c r="F469" t="s">
        <v>676</v>
      </c>
      <c r="G469" s="19" t="s">
        <v>668</v>
      </c>
      <c r="H469" s="17">
        <f>VLOOKUP(D469, '[1]0.Ref'!$AZ$1:$BG$9, MATCH(F469, '[1]0.Ref'!$AZ$1:$BG$1, 0), FALSE)</f>
        <v>24</v>
      </c>
      <c r="I469">
        <f t="shared" si="36"/>
        <v>275</v>
      </c>
      <c r="J469">
        <f t="shared" si="36"/>
        <v>1</v>
      </c>
      <c r="K469" s="14">
        <f t="shared" si="35"/>
        <v>0.36363636363636365</v>
      </c>
    </row>
    <row r="470" spans="1:11" x14ac:dyDescent="0.2">
      <c r="A470" t="s">
        <v>631</v>
      </c>
      <c r="B470" t="s">
        <v>632</v>
      </c>
      <c r="C470" t="s">
        <v>524</v>
      </c>
      <c r="D470" s="17" t="s">
        <v>688</v>
      </c>
      <c r="E470" s="19" t="s">
        <v>668</v>
      </c>
      <c r="F470" t="s">
        <v>676</v>
      </c>
      <c r="G470" s="19" t="s">
        <v>668</v>
      </c>
      <c r="H470" s="17">
        <f>VLOOKUP(D470, '[1]0.Ref'!$AZ$1:$BG$9, MATCH(F470, '[1]0.Ref'!$AZ$1:$BG$1, 0), FALSE)</f>
        <v>38</v>
      </c>
      <c r="I470">
        <f t="shared" si="36"/>
        <v>95</v>
      </c>
      <c r="J470">
        <f t="shared" si="36"/>
        <v>1</v>
      </c>
      <c r="K470" s="14">
        <f t="shared" si="35"/>
        <v>1.0526315789473684</v>
      </c>
    </row>
    <row r="471" spans="1:11" x14ac:dyDescent="0.2">
      <c r="A471" t="s">
        <v>631</v>
      </c>
      <c r="B471" t="s">
        <v>632</v>
      </c>
      <c r="C471" t="s">
        <v>524</v>
      </c>
      <c r="D471" s="17" t="s">
        <v>679</v>
      </c>
      <c r="E471" s="19" t="s">
        <v>668</v>
      </c>
      <c r="F471" t="s">
        <v>673</v>
      </c>
      <c r="G471" s="19" t="s">
        <v>668</v>
      </c>
      <c r="H471" s="17">
        <f>VLOOKUP(D471, '[1]0.Ref'!$AZ$1:$BG$9, MATCH(F471, '[1]0.Ref'!$AZ$1:$BG$1, 0), FALSE)</f>
        <v>6</v>
      </c>
      <c r="I471">
        <f>I443+I447</f>
        <v>1602</v>
      </c>
      <c r="J471">
        <f>J443+J447</f>
        <v>1</v>
      </c>
      <c r="K471" s="14">
        <f t="shared" si="35"/>
        <v>6.2421972534332085E-2</v>
      </c>
    </row>
    <row r="472" spans="1:11" x14ac:dyDescent="0.2">
      <c r="A472" t="s">
        <v>631</v>
      </c>
      <c r="B472" t="s">
        <v>632</v>
      </c>
      <c r="C472" t="s">
        <v>524</v>
      </c>
      <c r="D472" s="17" t="s">
        <v>686</v>
      </c>
      <c r="E472" s="19" t="s">
        <v>668</v>
      </c>
      <c r="F472" t="s">
        <v>673</v>
      </c>
      <c r="G472" s="19" t="s">
        <v>668</v>
      </c>
      <c r="H472" s="17">
        <f>VLOOKUP(D472, '[1]0.Ref'!$AZ$1:$BG$9, MATCH(F472, '[1]0.Ref'!$AZ$1:$BG$1, 0), FALSE)</f>
        <v>13</v>
      </c>
      <c r="I472">
        <f t="shared" ref="I472:J474" si="37">I444+I448</f>
        <v>646</v>
      </c>
      <c r="J472">
        <f t="shared" si="37"/>
        <v>0</v>
      </c>
      <c r="K472" s="14">
        <f t="shared" si="35"/>
        <v>0</v>
      </c>
    </row>
    <row r="473" spans="1:11" x14ac:dyDescent="0.2">
      <c r="A473" t="s">
        <v>631</v>
      </c>
      <c r="B473" t="s">
        <v>632</v>
      </c>
      <c r="C473" t="s">
        <v>524</v>
      </c>
      <c r="D473" s="17" t="s">
        <v>687</v>
      </c>
      <c r="E473" s="19" t="s">
        <v>668</v>
      </c>
      <c r="F473" t="s">
        <v>673</v>
      </c>
      <c r="G473" s="19" t="s">
        <v>668</v>
      </c>
      <c r="H473" s="17">
        <f>VLOOKUP(D473, '[1]0.Ref'!$AZ$1:$BG$9, MATCH(F473, '[1]0.Ref'!$AZ$1:$BG$1, 0), FALSE)</f>
        <v>27</v>
      </c>
      <c r="I473">
        <f t="shared" si="37"/>
        <v>447</v>
      </c>
      <c r="J473">
        <f t="shared" si="37"/>
        <v>1</v>
      </c>
      <c r="K473" s="14">
        <f t="shared" si="35"/>
        <v>0.22371364653243847</v>
      </c>
    </row>
    <row r="474" spans="1:11" x14ac:dyDescent="0.2">
      <c r="A474" t="s">
        <v>631</v>
      </c>
      <c r="B474" t="s">
        <v>632</v>
      </c>
      <c r="C474" t="s">
        <v>524</v>
      </c>
      <c r="D474" s="17" t="s">
        <v>688</v>
      </c>
      <c r="E474" s="19" t="s">
        <v>668</v>
      </c>
      <c r="F474" t="s">
        <v>673</v>
      </c>
      <c r="G474" s="19" t="s">
        <v>668</v>
      </c>
      <c r="H474" s="17">
        <f>VLOOKUP(D474, '[1]0.Ref'!$AZ$1:$BG$9, MATCH(F474, '[1]0.Ref'!$AZ$1:$BG$1, 0), FALSE)</f>
        <v>41</v>
      </c>
      <c r="I474">
        <f t="shared" si="37"/>
        <v>107</v>
      </c>
      <c r="J474">
        <f t="shared" si="37"/>
        <v>1</v>
      </c>
      <c r="K474" s="14">
        <f t="shared" si="35"/>
        <v>0.93457943925233633</v>
      </c>
    </row>
    <row r="475" spans="1:11" x14ac:dyDescent="0.2">
      <c r="A475" t="s">
        <v>631</v>
      </c>
      <c r="B475" t="s">
        <v>632</v>
      </c>
      <c r="C475" t="s">
        <v>524</v>
      </c>
      <c r="D475" s="17" t="s">
        <v>679</v>
      </c>
      <c r="E475" s="19" t="s">
        <v>668</v>
      </c>
      <c r="F475" t="s">
        <v>634</v>
      </c>
      <c r="G475" s="19" t="s">
        <v>668</v>
      </c>
      <c r="H475" s="17">
        <f>VLOOKUP(D475, '[1]0.Ref'!$AZ$1:$BG$9, MATCH(F475, '[1]0.Ref'!$AZ$1:$BG$1, 0), FALSE)</f>
        <v>7</v>
      </c>
      <c r="I475">
        <f>I467+I471</f>
        <v>1984</v>
      </c>
      <c r="J475">
        <f>J467+J471</f>
        <v>2</v>
      </c>
      <c r="K475" s="14">
        <f t="shared" si="35"/>
        <v>0.10080645161290322</v>
      </c>
    </row>
    <row r="476" spans="1:11" x14ac:dyDescent="0.2">
      <c r="A476" t="s">
        <v>631</v>
      </c>
      <c r="B476" t="s">
        <v>632</v>
      </c>
      <c r="C476" t="s">
        <v>524</v>
      </c>
      <c r="D476" s="17" t="s">
        <v>686</v>
      </c>
      <c r="E476" s="19" t="s">
        <v>668</v>
      </c>
      <c r="F476" t="s">
        <v>634</v>
      </c>
      <c r="G476" s="19" t="s">
        <v>668</v>
      </c>
      <c r="H476" s="17">
        <f>VLOOKUP(D476, '[1]0.Ref'!$AZ$1:$BG$9, MATCH(F476, '[1]0.Ref'!$AZ$1:$BG$1, 0), FALSE)</f>
        <v>14</v>
      </c>
      <c r="I476">
        <f t="shared" ref="I476:J478" si="38">I468+I472</f>
        <v>967</v>
      </c>
      <c r="J476">
        <f t="shared" si="38"/>
        <v>0</v>
      </c>
      <c r="K476" s="14">
        <f t="shared" si="35"/>
        <v>0</v>
      </c>
    </row>
    <row r="477" spans="1:11" x14ac:dyDescent="0.2">
      <c r="A477" t="s">
        <v>631</v>
      </c>
      <c r="B477" t="s">
        <v>632</v>
      </c>
      <c r="C477" t="s">
        <v>524</v>
      </c>
      <c r="D477" s="17" t="s">
        <v>687</v>
      </c>
      <c r="E477" s="19" t="s">
        <v>668</v>
      </c>
      <c r="F477" t="s">
        <v>634</v>
      </c>
      <c r="G477" s="19" t="s">
        <v>668</v>
      </c>
      <c r="H477" s="17">
        <f>VLOOKUP(D477, '[1]0.Ref'!$AZ$1:$BG$9, MATCH(F477, '[1]0.Ref'!$AZ$1:$BG$1, 0), FALSE)</f>
        <v>28</v>
      </c>
      <c r="I477">
        <f t="shared" si="38"/>
        <v>722</v>
      </c>
      <c r="J477">
        <f t="shared" si="38"/>
        <v>2</v>
      </c>
      <c r="K477" s="14">
        <f t="shared" si="35"/>
        <v>0.2770083102493075</v>
      </c>
    </row>
    <row r="478" spans="1:11" x14ac:dyDescent="0.2">
      <c r="A478" t="s">
        <v>631</v>
      </c>
      <c r="B478" t="s">
        <v>632</v>
      </c>
      <c r="C478" t="s">
        <v>524</v>
      </c>
      <c r="D478" s="17" t="s">
        <v>688</v>
      </c>
      <c r="E478" s="19" t="s">
        <v>668</v>
      </c>
      <c r="F478" t="s">
        <v>634</v>
      </c>
      <c r="G478" s="19" t="s">
        <v>668</v>
      </c>
      <c r="H478" s="17">
        <f>VLOOKUP(D478, '[1]0.Ref'!$AZ$1:$BG$9, MATCH(F478, '[1]0.Ref'!$AZ$1:$BG$1, 0), FALSE)</f>
        <v>42</v>
      </c>
      <c r="I478">
        <f t="shared" si="38"/>
        <v>202</v>
      </c>
      <c r="J478">
        <f t="shared" si="38"/>
        <v>2</v>
      </c>
      <c r="K478" s="14">
        <f t="shared" si="35"/>
        <v>0.99009900990099009</v>
      </c>
    </row>
    <row r="479" spans="1:11" x14ac:dyDescent="0.2">
      <c r="A479" t="s">
        <v>631</v>
      </c>
      <c r="B479" t="s">
        <v>632</v>
      </c>
      <c r="C479" t="s">
        <v>524</v>
      </c>
      <c r="D479" s="17" t="s">
        <v>667</v>
      </c>
      <c r="E479" s="19" t="s">
        <v>668</v>
      </c>
      <c r="F479" t="s">
        <v>676</v>
      </c>
      <c r="G479" s="19" t="s">
        <v>668</v>
      </c>
      <c r="H479" s="17">
        <f>VLOOKUP(D479, '[1]0.Ref'!$AZ$1:$BG$9, MATCH(F479, '[1]0.Ref'!$AZ$1:$BG$1, 0), FALSE)</f>
        <v>17</v>
      </c>
      <c r="I479">
        <f>I467+I468</f>
        <v>703</v>
      </c>
      <c r="J479">
        <f>J467+J468</f>
        <v>1</v>
      </c>
      <c r="K479" s="14">
        <f t="shared" si="35"/>
        <v>0.14224751066856331</v>
      </c>
    </row>
    <row r="480" spans="1:11" x14ac:dyDescent="0.2">
      <c r="A480" t="s">
        <v>631</v>
      </c>
      <c r="B480" t="s">
        <v>632</v>
      </c>
      <c r="C480" t="s">
        <v>524</v>
      </c>
      <c r="D480" s="17" t="s">
        <v>684</v>
      </c>
      <c r="E480" s="19" t="s">
        <v>668</v>
      </c>
      <c r="F480" t="s">
        <v>676</v>
      </c>
      <c r="G480" s="19" t="s">
        <v>668</v>
      </c>
      <c r="H480" s="17">
        <f>VLOOKUP(D480, '[1]0.Ref'!$AZ$1:$BG$9, MATCH(F480, '[1]0.Ref'!$AZ$1:$BG$1, 0), FALSE)</f>
        <v>31</v>
      </c>
      <c r="I480">
        <f>I467+I468+I469</f>
        <v>978</v>
      </c>
      <c r="J480">
        <f>J467+J468+J469</f>
        <v>2</v>
      </c>
      <c r="K480" s="14">
        <f t="shared" si="35"/>
        <v>0.20449897750511251</v>
      </c>
    </row>
    <row r="481" spans="1:11" x14ac:dyDescent="0.2">
      <c r="A481" t="s">
        <v>631</v>
      </c>
      <c r="B481" t="s">
        <v>632</v>
      </c>
      <c r="C481" t="s">
        <v>524</v>
      </c>
      <c r="D481" s="17" t="s">
        <v>690</v>
      </c>
      <c r="E481" s="19" t="s">
        <v>668</v>
      </c>
      <c r="F481" t="s">
        <v>676</v>
      </c>
      <c r="G481" s="19" t="s">
        <v>668</v>
      </c>
      <c r="H481" s="17">
        <f>VLOOKUP(D481, '[1]0.Ref'!$AZ$1:$BG$9, MATCH(F481, '[1]0.Ref'!$AZ$1:$BG$1, 0), FALSE)</f>
        <v>45</v>
      </c>
      <c r="I481">
        <f>I469+I470</f>
        <v>370</v>
      </c>
      <c r="J481">
        <f>J469+J470</f>
        <v>2</v>
      </c>
      <c r="K481" s="14">
        <f t="shared" si="35"/>
        <v>0.54054054054054057</v>
      </c>
    </row>
    <row r="482" spans="1:11" x14ac:dyDescent="0.2">
      <c r="A482" t="s">
        <v>631</v>
      </c>
      <c r="B482" t="s">
        <v>632</v>
      </c>
      <c r="C482" t="s">
        <v>524</v>
      </c>
      <c r="D482" s="17" t="s">
        <v>691</v>
      </c>
      <c r="E482" s="19" t="s">
        <v>668</v>
      </c>
      <c r="F482" t="s">
        <v>676</v>
      </c>
      <c r="G482" s="19" t="s">
        <v>668</v>
      </c>
      <c r="H482" s="17">
        <f>VLOOKUP(D482, '[1]0.Ref'!$AZ$1:$BG$9, MATCH(F482, '[1]0.Ref'!$AZ$1:$BG$1, 0), FALSE)</f>
        <v>52</v>
      </c>
      <c r="I482">
        <f>I467+I468+I469+I470</f>
        <v>1073</v>
      </c>
      <c r="J482">
        <f>J467+J468+J469+J470</f>
        <v>3</v>
      </c>
      <c r="K482" s="14">
        <f t="shared" si="35"/>
        <v>0.27958993476234856</v>
      </c>
    </row>
    <row r="483" spans="1:11" x14ac:dyDescent="0.2">
      <c r="A483" t="s">
        <v>631</v>
      </c>
      <c r="B483" t="s">
        <v>632</v>
      </c>
      <c r="C483" t="s">
        <v>524</v>
      </c>
      <c r="D483" s="17" t="s">
        <v>667</v>
      </c>
      <c r="E483" s="19" t="s">
        <v>668</v>
      </c>
      <c r="F483" t="s">
        <v>673</v>
      </c>
      <c r="G483" s="19" t="s">
        <v>668</v>
      </c>
      <c r="H483" s="17">
        <f>VLOOKUP(D483, '[1]0.Ref'!$AZ$1:$BG$9, MATCH(F483, '[1]0.Ref'!$AZ$1:$BG$1, 0), FALSE)</f>
        <v>20</v>
      </c>
      <c r="I483">
        <f>I471+I472</f>
        <v>2248</v>
      </c>
      <c r="J483">
        <f>J471+J472</f>
        <v>1</v>
      </c>
      <c r="K483" s="14">
        <f t="shared" si="35"/>
        <v>4.4483985765124551E-2</v>
      </c>
    </row>
    <row r="484" spans="1:11" x14ac:dyDescent="0.2">
      <c r="A484" t="s">
        <v>631</v>
      </c>
      <c r="B484" t="s">
        <v>632</v>
      </c>
      <c r="C484" t="s">
        <v>524</v>
      </c>
      <c r="D484" s="17" t="s">
        <v>684</v>
      </c>
      <c r="E484" s="19" t="s">
        <v>668</v>
      </c>
      <c r="F484" t="s">
        <v>673</v>
      </c>
      <c r="G484" s="19" t="s">
        <v>668</v>
      </c>
      <c r="H484" s="17">
        <f>VLOOKUP(D484, '[1]0.Ref'!$AZ$1:$BG$9, MATCH(F484, '[1]0.Ref'!$AZ$1:$BG$1, 0), FALSE)</f>
        <v>34</v>
      </c>
      <c r="I484">
        <f>I471+I472+I473</f>
        <v>2695</v>
      </c>
      <c r="J484">
        <f>J471+J472+J473</f>
        <v>2</v>
      </c>
      <c r="K484" s="14">
        <f t="shared" si="35"/>
        <v>7.4211502782931357E-2</v>
      </c>
    </row>
    <row r="485" spans="1:11" x14ac:dyDescent="0.2">
      <c r="A485" t="s">
        <v>631</v>
      </c>
      <c r="B485" t="s">
        <v>632</v>
      </c>
      <c r="C485" t="s">
        <v>524</v>
      </c>
      <c r="D485" s="17" t="s">
        <v>690</v>
      </c>
      <c r="E485" s="19" t="s">
        <v>668</v>
      </c>
      <c r="F485" t="s">
        <v>673</v>
      </c>
      <c r="G485" s="19" t="s">
        <v>668</v>
      </c>
      <c r="H485" s="17">
        <f>VLOOKUP(D485, '[1]0.Ref'!$AZ$1:$BG$9, MATCH(F485, '[1]0.Ref'!$AZ$1:$BG$1, 0), FALSE)</f>
        <v>48</v>
      </c>
      <c r="I485">
        <f>I473+I474</f>
        <v>554</v>
      </c>
      <c r="J485">
        <f>J473+J474</f>
        <v>2</v>
      </c>
      <c r="K485" s="14">
        <f t="shared" si="35"/>
        <v>0.36101083032490977</v>
      </c>
    </row>
    <row r="486" spans="1:11" x14ac:dyDescent="0.2">
      <c r="A486" t="s">
        <v>631</v>
      </c>
      <c r="B486" t="s">
        <v>632</v>
      </c>
      <c r="C486" t="s">
        <v>524</v>
      </c>
      <c r="D486" s="17" t="s">
        <v>691</v>
      </c>
      <c r="E486" s="19" t="s">
        <v>668</v>
      </c>
      <c r="F486" t="s">
        <v>673</v>
      </c>
      <c r="G486" s="19" t="s">
        <v>668</v>
      </c>
      <c r="H486" s="17">
        <f>VLOOKUP(D486, '[1]0.Ref'!$AZ$1:$BG$9, MATCH(F486, '[1]0.Ref'!$AZ$1:$BG$1, 0), FALSE)</f>
        <v>55</v>
      </c>
      <c r="I486">
        <f>I471+I472+I473+I474</f>
        <v>2802</v>
      </c>
      <c r="J486">
        <f>J471+J472+J473+J474</f>
        <v>3</v>
      </c>
      <c r="K486" s="14">
        <f t="shared" si="35"/>
        <v>0.10706638115631692</v>
      </c>
    </row>
    <row r="487" spans="1:11" x14ac:dyDescent="0.2">
      <c r="A487" t="s">
        <v>631</v>
      </c>
      <c r="B487" t="s">
        <v>632</v>
      </c>
      <c r="C487" t="s">
        <v>524</v>
      </c>
      <c r="D487" s="17" t="s">
        <v>667</v>
      </c>
      <c r="E487" s="19" t="s">
        <v>668</v>
      </c>
      <c r="F487" t="s">
        <v>634</v>
      </c>
      <c r="G487" s="19" t="s">
        <v>668</v>
      </c>
      <c r="H487" s="17">
        <f>VLOOKUP(D487, '[1]0.Ref'!$AZ$1:$BG$9, MATCH(F487, '[1]0.Ref'!$AZ$1:$BG$1, 0), FALSE)</f>
        <v>21</v>
      </c>
      <c r="I487">
        <f>I475+I476</f>
        <v>2951</v>
      </c>
      <c r="J487">
        <f>J475+J476</f>
        <v>2</v>
      </c>
      <c r="K487" s="14">
        <f t="shared" si="35"/>
        <v>6.7773636055574391E-2</v>
      </c>
    </row>
    <row r="488" spans="1:11" x14ac:dyDescent="0.2">
      <c r="A488" t="s">
        <v>631</v>
      </c>
      <c r="B488" t="s">
        <v>632</v>
      </c>
      <c r="C488" t="s">
        <v>524</v>
      </c>
      <c r="D488" s="17" t="s">
        <v>684</v>
      </c>
      <c r="E488" s="19" t="s">
        <v>668</v>
      </c>
      <c r="F488" t="s">
        <v>634</v>
      </c>
      <c r="G488" s="19" t="s">
        <v>668</v>
      </c>
      <c r="H488" s="17">
        <f>VLOOKUP(D488, '[1]0.Ref'!$AZ$1:$BG$9, MATCH(F488, '[1]0.Ref'!$AZ$1:$BG$1, 0), FALSE)</f>
        <v>35</v>
      </c>
      <c r="I488">
        <f>I475+I476+I477</f>
        <v>3673</v>
      </c>
      <c r="J488">
        <f>J475+J476+J477</f>
        <v>4</v>
      </c>
      <c r="K488" s="14">
        <f t="shared" si="35"/>
        <v>0.10890280424720937</v>
      </c>
    </row>
    <row r="489" spans="1:11" x14ac:dyDescent="0.2">
      <c r="A489" t="s">
        <v>631</v>
      </c>
      <c r="B489" t="s">
        <v>632</v>
      </c>
      <c r="C489" t="s">
        <v>524</v>
      </c>
      <c r="D489" s="17" t="s">
        <v>690</v>
      </c>
      <c r="E489" s="19" t="s">
        <v>668</v>
      </c>
      <c r="F489" t="s">
        <v>634</v>
      </c>
      <c r="G489" s="19" t="s">
        <v>668</v>
      </c>
      <c r="H489" s="17">
        <f>VLOOKUP(D489, '[1]0.Ref'!$AZ$1:$BG$9, MATCH(F489, '[1]0.Ref'!$AZ$1:$BG$1, 0), FALSE)</f>
        <v>49</v>
      </c>
      <c r="I489">
        <f>I477+I478</f>
        <v>924</v>
      </c>
      <c r="J489">
        <f>J477+J478</f>
        <v>4</v>
      </c>
      <c r="K489" s="14">
        <f t="shared" si="35"/>
        <v>0.4329004329004329</v>
      </c>
    </row>
    <row r="490" spans="1:11" x14ac:dyDescent="0.2">
      <c r="A490" t="s">
        <v>631</v>
      </c>
      <c r="B490" t="s">
        <v>632</v>
      </c>
      <c r="C490" t="s">
        <v>524</v>
      </c>
      <c r="D490" s="17" t="s">
        <v>691</v>
      </c>
      <c r="E490" s="19" t="s">
        <v>668</v>
      </c>
      <c r="F490" t="s">
        <v>634</v>
      </c>
      <c r="G490" s="19" t="s">
        <v>668</v>
      </c>
      <c r="H490" s="17">
        <f>VLOOKUP(D490, '[1]0.Ref'!$AZ$1:$BG$9, MATCH(F490, '[1]0.Ref'!$AZ$1:$BG$1, 0), FALSE)</f>
        <v>56</v>
      </c>
      <c r="I490">
        <f>I475+I476+I477+I478</f>
        <v>3875</v>
      </c>
      <c r="J490">
        <f>J475+J476+J477+J478</f>
        <v>6</v>
      </c>
      <c r="K490" s="14">
        <f t="shared" si="35"/>
        <v>0.15483870967741936</v>
      </c>
    </row>
    <row r="491" spans="1:11" x14ac:dyDescent="0.2">
      <c r="A491" t="s">
        <v>636</v>
      </c>
      <c r="B491" t="s">
        <v>637</v>
      </c>
      <c r="C491" t="s">
        <v>524</v>
      </c>
      <c r="D491" s="17" t="s">
        <v>679</v>
      </c>
      <c r="E491" s="19" t="s">
        <v>668</v>
      </c>
      <c r="F491" t="s">
        <v>685</v>
      </c>
      <c r="G491" s="19" t="s">
        <v>668</v>
      </c>
      <c r="H491" s="17">
        <f>VLOOKUP(D491, '[1]0.Ref'!$AZ$1:$BG$9, MATCH(F491, '[1]0.Ref'!$AZ$1:$BG$1, 0), FALSE)</f>
        <v>1</v>
      </c>
      <c r="I491">
        <v>2</v>
      </c>
      <c r="J491">
        <v>0</v>
      </c>
      <c r="K491" s="14">
        <f t="shared" si="35"/>
        <v>0</v>
      </c>
    </row>
    <row r="492" spans="1:11" x14ac:dyDescent="0.2">
      <c r="A492" t="s">
        <v>636</v>
      </c>
      <c r="B492" t="s">
        <v>637</v>
      </c>
      <c r="C492" t="s">
        <v>524</v>
      </c>
      <c r="D492" s="17" t="s">
        <v>686</v>
      </c>
      <c r="E492" s="19" t="s">
        <v>668</v>
      </c>
      <c r="F492" t="s">
        <v>685</v>
      </c>
      <c r="G492" s="19" t="s">
        <v>668</v>
      </c>
      <c r="H492" s="17">
        <f>VLOOKUP(D492, '[1]0.Ref'!$AZ$1:$BG$9, MATCH(F492, '[1]0.Ref'!$AZ$1:$BG$1, 0), FALSE)</f>
        <v>8</v>
      </c>
      <c r="I492">
        <v>0</v>
      </c>
      <c r="J492">
        <v>0</v>
      </c>
      <c r="K492" s="14" t="s">
        <v>76</v>
      </c>
    </row>
    <row r="493" spans="1:11" x14ac:dyDescent="0.2">
      <c r="A493" t="s">
        <v>636</v>
      </c>
      <c r="B493" t="s">
        <v>637</v>
      </c>
      <c r="C493" t="s">
        <v>524</v>
      </c>
      <c r="D493" s="17" t="s">
        <v>687</v>
      </c>
      <c r="E493" s="19" t="s">
        <v>668</v>
      </c>
      <c r="F493" t="s">
        <v>685</v>
      </c>
      <c r="G493" s="19" t="s">
        <v>668</v>
      </c>
      <c r="H493" s="17">
        <f>VLOOKUP(D493, '[1]0.Ref'!$AZ$1:$BG$9, MATCH(F493, '[1]0.Ref'!$AZ$1:$BG$1, 0), FALSE)</f>
        <v>22</v>
      </c>
      <c r="I493">
        <v>0</v>
      </c>
      <c r="J493">
        <v>0</v>
      </c>
      <c r="K493" s="14" t="s">
        <v>76</v>
      </c>
    </row>
    <row r="494" spans="1:11" x14ac:dyDescent="0.2">
      <c r="A494" t="s">
        <v>636</v>
      </c>
      <c r="B494" t="s">
        <v>637</v>
      </c>
      <c r="C494" t="s">
        <v>524</v>
      </c>
      <c r="D494" s="17" t="s">
        <v>679</v>
      </c>
      <c r="E494" s="19" t="s">
        <v>668</v>
      </c>
      <c r="F494" t="s">
        <v>689</v>
      </c>
      <c r="G494" s="19" t="s">
        <v>668</v>
      </c>
      <c r="H494" s="17">
        <f>VLOOKUP(D494, '[1]0.Ref'!$AZ$1:$BG$9, MATCH(F494, '[1]0.Ref'!$AZ$1:$BG$1, 0), FALSE)</f>
        <v>2</v>
      </c>
      <c r="I494">
        <v>3</v>
      </c>
      <c r="J494">
        <v>0</v>
      </c>
      <c r="K494" s="14">
        <f t="shared" si="35"/>
        <v>0</v>
      </c>
    </row>
    <row r="495" spans="1:11" x14ac:dyDescent="0.2">
      <c r="A495" t="s">
        <v>636</v>
      </c>
      <c r="B495" t="s">
        <v>637</v>
      </c>
      <c r="C495" t="s">
        <v>524</v>
      </c>
      <c r="D495" s="17" t="s">
        <v>686</v>
      </c>
      <c r="E495" s="19" t="s">
        <v>668</v>
      </c>
      <c r="F495" t="s">
        <v>689</v>
      </c>
      <c r="G495" s="19" t="s">
        <v>668</v>
      </c>
      <c r="H495" s="17">
        <f>VLOOKUP(D495, '[1]0.Ref'!$AZ$1:$BG$9, MATCH(F495, '[1]0.Ref'!$AZ$1:$BG$1, 0), FALSE)</f>
        <v>9</v>
      </c>
      <c r="I495">
        <v>0</v>
      </c>
      <c r="J495">
        <v>0</v>
      </c>
      <c r="K495" s="14" t="s">
        <v>76</v>
      </c>
    </row>
    <row r="496" spans="1:11" x14ac:dyDescent="0.2">
      <c r="A496" t="s">
        <v>636</v>
      </c>
      <c r="B496" t="s">
        <v>637</v>
      </c>
      <c r="C496" t="s">
        <v>524</v>
      </c>
      <c r="D496" s="17" t="s">
        <v>687</v>
      </c>
      <c r="E496" s="19" t="s">
        <v>668</v>
      </c>
      <c r="F496" t="s">
        <v>689</v>
      </c>
      <c r="G496" s="19" t="s">
        <v>668</v>
      </c>
      <c r="H496" s="17">
        <f>VLOOKUP(D496, '[1]0.Ref'!$AZ$1:$BG$9, MATCH(F496, '[1]0.Ref'!$AZ$1:$BG$1, 0), FALSE)</f>
        <v>23</v>
      </c>
      <c r="I496">
        <v>2</v>
      </c>
      <c r="J496">
        <v>0</v>
      </c>
      <c r="K496" s="14">
        <f t="shared" si="35"/>
        <v>0</v>
      </c>
    </row>
    <row r="497" spans="1:11" x14ac:dyDescent="0.2">
      <c r="A497" t="s">
        <v>636</v>
      </c>
      <c r="B497" t="s">
        <v>637</v>
      </c>
      <c r="C497" t="s">
        <v>524</v>
      </c>
      <c r="D497" s="17" t="s">
        <v>679</v>
      </c>
      <c r="E497" s="19" t="s">
        <v>668</v>
      </c>
      <c r="F497" t="s">
        <v>669</v>
      </c>
      <c r="G497" s="19" t="s">
        <v>668</v>
      </c>
      <c r="H497" s="17">
        <f>VLOOKUP(D497, '[1]0.Ref'!$AZ$1:$BG$9, MATCH(F497, '[1]0.Ref'!$AZ$1:$BG$1, 0), FALSE)</f>
        <v>4</v>
      </c>
      <c r="I497">
        <v>7</v>
      </c>
      <c r="J497">
        <v>0</v>
      </c>
      <c r="K497" s="14">
        <f t="shared" si="35"/>
        <v>0</v>
      </c>
    </row>
    <row r="498" spans="1:11" x14ac:dyDescent="0.2">
      <c r="A498" t="s">
        <v>636</v>
      </c>
      <c r="B498" t="s">
        <v>637</v>
      </c>
      <c r="C498" t="s">
        <v>524</v>
      </c>
      <c r="D498" s="17" t="s">
        <v>686</v>
      </c>
      <c r="E498" s="19" t="s">
        <v>668</v>
      </c>
      <c r="F498" t="s">
        <v>669</v>
      </c>
      <c r="G498" s="19" t="s">
        <v>668</v>
      </c>
      <c r="H498" s="17">
        <f>VLOOKUP(D498, '[1]0.Ref'!$AZ$1:$BG$9, MATCH(F498, '[1]0.Ref'!$AZ$1:$BG$1, 0), FALSE)</f>
        <v>11</v>
      </c>
      <c r="I498">
        <v>1</v>
      </c>
      <c r="J498">
        <v>1</v>
      </c>
      <c r="K498" s="14">
        <f t="shared" si="35"/>
        <v>100</v>
      </c>
    </row>
    <row r="499" spans="1:11" x14ac:dyDescent="0.2">
      <c r="A499" t="s">
        <v>636</v>
      </c>
      <c r="B499" t="s">
        <v>637</v>
      </c>
      <c r="C499" t="s">
        <v>524</v>
      </c>
      <c r="D499" s="17" t="s">
        <v>687</v>
      </c>
      <c r="E499" s="19" t="s">
        <v>668</v>
      </c>
      <c r="F499" t="s">
        <v>669</v>
      </c>
      <c r="G499" s="19" t="s">
        <v>668</v>
      </c>
      <c r="H499" s="17">
        <f>VLOOKUP(D499, '[1]0.Ref'!$AZ$1:$BG$9, MATCH(F499, '[1]0.Ref'!$AZ$1:$BG$1, 0), FALSE)</f>
        <v>25</v>
      </c>
      <c r="I499">
        <v>1</v>
      </c>
      <c r="J499">
        <v>0</v>
      </c>
      <c r="K499" s="14">
        <f t="shared" si="35"/>
        <v>0</v>
      </c>
    </row>
    <row r="500" spans="1:11" x14ac:dyDescent="0.2">
      <c r="A500" t="s">
        <v>636</v>
      </c>
      <c r="B500" t="s">
        <v>637</v>
      </c>
      <c r="C500" t="s">
        <v>524</v>
      </c>
      <c r="D500" s="17" t="s">
        <v>679</v>
      </c>
      <c r="E500" s="19" t="s">
        <v>668</v>
      </c>
      <c r="F500" t="s">
        <v>671</v>
      </c>
      <c r="G500" s="19" t="s">
        <v>668</v>
      </c>
      <c r="H500" s="17">
        <f>VLOOKUP(D500, '[1]0.Ref'!$AZ$1:$BG$9, MATCH(F500, '[1]0.Ref'!$AZ$1:$BG$1, 0), FALSE)</f>
        <v>5</v>
      </c>
      <c r="I500">
        <v>18</v>
      </c>
      <c r="J500">
        <v>0</v>
      </c>
      <c r="K500" s="14">
        <f t="shared" si="35"/>
        <v>0</v>
      </c>
    </row>
    <row r="501" spans="1:11" x14ac:dyDescent="0.2">
      <c r="A501" t="s">
        <v>636</v>
      </c>
      <c r="B501" t="s">
        <v>637</v>
      </c>
      <c r="C501" t="s">
        <v>524</v>
      </c>
      <c r="D501" s="17" t="s">
        <v>686</v>
      </c>
      <c r="E501" s="19" t="s">
        <v>668</v>
      </c>
      <c r="F501" t="s">
        <v>671</v>
      </c>
      <c r="G501" s="19" t="s">
        <v>668</v>
      </c>
      <c r="H501" s="17">
        <f>VLOOKUP(D501, '[1]0.Ref'!$AZ$1:$BG$9, MATCH(F501, '[1]0.Ref'!$AZ$1:$BG$1, 0), FALSE)</f>
        <v>12</v>
      </c>
      <c r="I501">
        <v>3</v>
      </c>
      <c r="J501">
        <v>0</v>
      </c>
      <c r="K501" s="14">
        <f t="shared" si="35"/>
        <v>0</v>
      </c>
    </row>
    <row r="502" spans="1:11" x14ac:dyDescent="0.2">
      <c r="A502" t="s">
        <v>636</v>
      </c>
      <c r="B502" t="s">
        <v>637</v>
      </c>
      <c r="C502" t="s">
        <v>524</v>
      </c>
      <c r="D502" s="17" t="s">
        <v>687</v>
      </c>
      <c r="E502" s="19" t="s">
        <v>668</v>
      </c>
      <c r="F502" t="s">
        <v>671</v>
      </c>
      <c r="G502" s="19" t="s">
        <v>668</v>
      </c>
      <c r="H502" s="17">
        <f>VLOOKUP(D502, '[1]0.Ref'!$AZ$1:$BG$9, MATCH(F502, '[1]0.Ref'!$AZ$1:$BG$1, 0), FALSE)</f>
        <v>26</v>
      </c>
      <c r="I502">
        <v>2</v>
      </c>
      <c r="J502">
        <v>0</v>
      </c>
      <c r="K502" s="14">
        <f t="shared" si="35"/>
        <v>0</v>
      </c>
    </row>
    <row r="503" spans="1:11" x14ac:dyDescent="0.2">
      <c r="A503" t="s">
        <v>636</v>
      </c>
      <c r="B503" t="s">
        <v>637</v>
      </c>
      <c r="C503" t="s">
        <v>524</v>
      </c>
      <c r="D503" s="17" t="s">
        <v>679</v>
      </c>
      <c r="E503" s="19" t="s">
        <v>668</v>
      </c>
      <c r="F503" t="s">
        <v>676</v>
      </c>
      <c r="G503" s="19" t="s">
        <v>668</v>
      </c>
      <c r="H503" s="17">
        <f>VLOOKUP(D503, '[1]0.Ref'!$AZ$1:$BG$9, MATCH(F503, '[1]0.Ref'!$AZ$1:$BG$1, 0), FALSE)</f>
        <v>3</v>
      </c>
      <c r="I503">
        <f>I491+I494</f>
        <v>5</v>
      </c>
      <c r="J503">
        <f>J491+J494</f>
        <v>0</v>
      </c>
      <c r="K503" s="14">
        <f t="shared" si="35"/>
        <v>0</v>
      </c>
    </row>
    <row r="504" spans="1:11" x14ac:dyDescent="0.2">
      <c r="A504" t="s">
        <v>636</v>
      </c>
      <c r="B504" t="s">
        <v>637</v>
      </c>
      <c r="C504" t="s">
        <v>524</v>
      </c>
      <c r="D504" s="17" t="s">
        <v>686</v>
      </c>
      <c r="E504" s="19" t="s">
        <v>668</v>
      </c>
      <c r="F504" t="s">
        <v>676</v>
      </c>
      <c r="G504" s="19" t="s">
        <v>668</v>
      </c>
      <c r="H504" s="17">
        <f>VLOOKUP(D504, '[1]0.Ref'!$AZ$1:$BG$9, MATCH(F504, '[1]0.Ref'!$AZ$1:$BG$1, 0), FALSE)</f>
        <v>10</v>
      </c>
      <c r="I504">
        <f t="shared" ref="I504:J505" si="39">I492+I495</f>
        <v>0</v>
      </c>
      <c r="J504">
        <f t="shared" si="39"/>
        <v>0</v>
      </c>
      <c r="K504" s="14" t="s">
        <v>76</v>
      </c>
    </row>
    <row r="505" spans="1:11" x14ac:dyDescent="0.2">
      <c r="A505" t="s">
        <v>636</v>
      </c>
      <c r="B505" t="s">
        <v>637</v>
      </c>
      <c r="C505" t="s">
        <v>524</v>
      </c>
      <c r="D505" s="17" t="s">
        <v>687</v>
      </c>
      <c r="E505" s="19" t="s">
        <v>668</v>
      </c>
      <c r="F505" t="s">
        <v>676</v>
      </c>
      <c r="G505" s="19" t="s">
        <v>668</v>
      </c>
      <c r="H505" s="17">
        <f>VLOOKUP(D505, '[1]0.Ref'!$AZ$1:$BG$9, MATCH(F505, '[1]0.Ref'!$AZ$1:$BG$1, 0), FALSE)</f>
        <v>24</v>
      </c>
      <c r="I505">
        <f t="shared" si="39"/>
        <v>2</v>
      </c>
      <c r="J505">
        <f t="shared" si="39"/>
        <v>0</v>
      </c>
      <c r="K505" s="14">
        <f t="shared" si="35"/>
        <v>0</v>
      </c>
    </row>
    <row r="506" spans="1:11" x14ac:dyDescent="0.2">
      <c r="A506" t="s">
        <v>636</v>
      </c>
      <c r="B506" t="s">
        <v>637</v>
      </c>
      <c r="C506" t="s">
        <v>524</v>
      </c>
      <c r="D506" s="17" t="s">
        <v>679</v>
      </c>
      <c r="E506" s="19" t="s">
        <v>668</v>
      </c>
      <c r="F506" t="s">
        <v>673</v>
      </c>
      <c r="G506" s="19" t="s">
        <v>668</v>
      </c>
      <c r="H506" s="17">
        <f>VLOOKUP(D506, '[1]0.Ref'!$AZ$1:$BG$9, MATCH(F506, '[1]0.Ref'!$AZ$1:$BG$1, 0), FALSE)</f>
        <v>6</v>
      </c>
      <c r="I506">
        <f>I497+I500</f>
        <v>25</v>
      </c>
      <c r="J506">
        <f>J497+J500</f>
        <v>0</v>
      </c>
      <c r="K506" s="14">
        <f t="shared" si="35"/>
        <v>0</v>
      </c>
    </row>
    <row r="507" spans="1:11" x14ac:dyDescent="0.2">
      <c r="A507" t="s">
        <v>636</v>
      </c>
      <c r="B507" t="s">
        <v>637</v>
      </c>
      <c r="C507" t="s">
        <v>524</v>
      </c>
      <c r="D507" s="17" t="s">
        <v>686</v>
      </c>
      <c r="E507" s="19" t="s">
        <v>668</v>
      </c>
      <c r="F507" t="s">
        <v>673</v>
      </c>
      <c r="G507" s="19" t="s">
        <v>668</v>
      </c>
      <c r="H507" s="17">
        <f>VLOOKUP(D507, '[1]0.Ref'!$AZ$1:$BG$9, MATCH(F507, '[1]0.Ref'!$AZ$1:$BG$1, 0), FALSE)</f>
        <v>13</v>
      </c>
      <c r="I507">
        <f t="shared" ref="I507:J508" si="40">I498+I501</f>
        <v>4</v>
      </c>
      <c r="J507">
        <f t="shared" si="40"/>
        <v>1</v>
      </c>
      <c r="K507" s="14">
        <f t="shared" si="35"/>
        <v>25</v>
      </c>
    </row>
    <row r="508" spans="1:11" x14ac:dyDescent="0.2">
      <c r="A508" t="s">
        <v>636</v>
      </c>
      <c r="B508" t="s">
        <v>637</v>
      </c>
      <c r="C508" t="s">
        <v>524</v>
      </c>
      <c r="D508" s="17" t="s">
        <v>687</v>
      </c>
      <c r="E508" s="19" t="s">
        <v>668</v>
      </c>
      <c r="F508" t="s">
        <v>673</v>
      </c>
      <c r="G508" s="19" t="s">
        <v>668</v>
      </c>
      <c r="H508" s="17">
        <f>VLOOKUP(D508, '[1]0.Ref'!$AZ$1:$BG$9, MATCH(F508, '[1]0.Ref'!$AZ$1:$BG$1, 0), FALSE)</f>
        <v>27</v>
      </c>
      <c r="I508">
        <f t="shared" si="40"/>
        <v>3</v>
      </c>
      <c r="J508">
        <f t="shared" si="40"/>
        <v>0</v>
      </c>
      <c r="K508" s="14">
        <f t="shared" si="35"/>
        <v>0</v>
      </c>
    </row>
    <row r="509" spans="1:11" x14ac:dyDescent="0.2">
      <c r="A509" t="s">
        <v>636</v>
      </c>
      <c r="B509" t="s">
        <v>637</v>
      </c>
      <c r="C509" t="s">
        <v>524</v>
      </c>
      <c r="D509" s="17" t="s">
        <v>679</v>
      </c>
      <c r="E509" s="19" t="s">
        <v>668</v>
      </c>
      <c r="F509" t="s">
        <v>634</v>
      </c>
      <c r="G509" s="19" t="s">
        <v>668</v>
      </c>
      <c r="H509" s="17">
        <f>VLOOKUP(D509, '[1]0.Ref'!$AZ$1:$BG$9, MATCH(F509, '[1]0.Ref'!$AZ$1:$BG$1, 0), FALSE)</f>
        <v>7</v>
      </c>
      <c r="I509">
        <f>I503+I506</f>
        <v>30</v>
      </c>
      <c r="J509">
        <f>J503+J506</f>
        <v>0</v>
      </c>
      <c r="K509" s="14">
        <f t="shared" si="35"/>
        <v>0</v>
      </c>
    </row>
    <row r="510" spans="1:11" x14ac:dyDescent="0.2">
      <c r="A510" t="s">
        <v>636</v>
      </c>
      <c r="B510" t="s">
        <v>637</v>
      </c>
      <c r="C510" t="s">
        <v>524</v>
      </c>
      <c r="D510" s="17" t="s">
        <v>686</v>
      </c>
      <c r="E510" s="19" t="s">
        <v>668</v>
      </c>
      <c r="F510" t="s">
        <v>634</v>
      </c>
      <c r="G510" s="19" t="s">
        <v>668</v>
      </c>
      <c r="H510" s="17">
        <f>VLOOKUP(D510, '[1]0.Ref'!$AZ$1:$BG$9, MATCH(F510, '[1]0.Ref'!$AZ$1:$BG$1, 0), FALSE)</f>
        <v>14</v>
      </c>
      <c r="I510">
        <f t="shared" ref="I510:J511" si="41">I504+I507</f>
        <v>4</v>
      </c>
      <c r="J510">
        <f t="shared" si="41"/>
        <v>1</v>
      </c>
      <c r="K510" s="14">
        <f t="shared" si="35"/>
        <v>25</v>
      </c>
    </row>
    <row r="511" spans="1:11" x14ac:dyDescent="0.2">
      <c r="A511" t="s">
        <v>636</v>
      </c>
      <c r="B511" t="s">
        <v>637</v>
      </c>
      <c r="C511" t="s">
        <v>524</v>
      </c>
      <c r="D511" s="17" t="s">
        <v>687</v>
      </c>
      <c r="E511" s="19" t="s">
        <v>668</v>
      </c>
      <c r="F511" t="s">
        <v>634</v>
      </c>
      <c r="G511" s="19" t="s">
        <v>668</v>
      </c>
      <c r="H511" s="17">
        <f>VLOOKUP(D511, '[1]0.Ref'!$AZ$1:$BG$9, MATCH(F511, '[1]0.Ref'!$AZ$1:$BG$1, 0), FALSE)</f>
        <v>28</v>
      </c>
      <c r="I511">
        <f t="shared" si="41"/>
        <v>5</v>
      </c>
      <c r="J511">
        <f t="shared" si="41"/>
        <v>0</v>
      </c>
      <c r="K511" s="14">
        <f t="shared" si="35"/>
        <v>0</v>
      </c>
    </row>
    <row r="512" spans="1:11" x14ac:dyDescent="0.2">
      <c r="A512" t="s">
        <v>636</v>
      </c>
      <c r="B512" t="s">
        <v>637</v>
      </c>
      <c r="C512" t="s">
        <v>524</v>
      </c>
      <c r="D512" s="17" t="s">
        <v>667</v>
      </c>
      <c r="E512" s="19" t="s">
        <v>668</v>
      </c>
      <c r="F512" t="s">
        <v>685</v>
      </c>
      <c r="G512" s="19" t="s">
        <v>668</v>
      </c>
      <c r="H512" s="17">
        <f>VLOOKUP(D512, '[1]0.Ref'!$AZ$1:$BG$9, MATCH(F512, '[1]0.Ref'!$AZ$1:$BG$1, 0), FALSE)</f>
        <v>15</v>
      </c>
      <c r="I512">
        <f>I491+I492</f>
        <v>2</v>
      </c>
      <c r="J512">
        <f>J491+J492</f>
        <v>0</v>
      </c>
      <c r="K512" s="14">
        <f t="shared" si="35"/>
        <v>0</v>
      </c>
    </row>
    <row r="513" spans="1:11" x14ac:dyDescent="0.2">
      <c r="A513" t="s">
        <v>636</v>
      </c>
      <c r="B513" t="s">
        <v>637</v>
      </c>
      <c r="C513" t="s">
        <v>524</v>
      </c>
      <c r="D513" s="17" t="s">
        <v>684</v>
      </c>
      <c r="E513" s="19" t="s">
        <v>668</v>
      </c>
      <c r="F513" t="s">
        <v>685</v>
      </c>
      <c r="G513" s="19" t="s">
        <v>668</v>
      </c>
      <c r="H513" s="17">
        <f>VLOOKUP(D513, '[1]0.Ref'!$AZ$1:$BG$9, MATCH(F513, '[1]0.Ref'!$AZ$1:$BG$1, 0), FALSE)</f>
        <v>29</v>
      </c>
      <c r="I513">
        <f>I491+I492+I493</f>
        <v>2</v>
      </c>
      <c r="J513">
        <f>J491+J492+J493</f>
        <v>0</v>
      </c>
      <c r="K513" s="14">
        <f t="shared" si="35"/>
        <v>0</v>
      </c>
    </row>
    <row r="514" spans="1:11" x14ac:dyDescent="0.2">
      <c r="A514" t="s">
        <v>636</v>
      </c>
      <c r="B514" t="s">
        <v>637</v>
      </c>
      <c r="C514" t="s">
        <v>524</v>
      </c>
      <c r="D514" s="17" t="s">
        <v>667</v>
      </c>
      <c r="E514" s="19" t="s">
        <v>668</v>
      </c>
      <c r="F514" t="s">
        <v>689</v>
      </c>
      <c r="G514" s="19" t="s">
        <v>668</v>
      </c>
      <c r="H514" s="17">
        <f>VLOOKUP(D514, '[1]0.Ref'!$AZ$1:$BG$9, MATCH(F514, '[1]0.Ref'!$AZ$1:$BG$1, 0), FALSE)</f>
        <v>16</v>
      </c>
      <c r="I514">
        <f>I495+I494</f>
        <v>3</v>
      </c>
      <c r="J514">
        <f>J495+J494</f>
        <v>0</v>
      </c>
      <c r="K514" s="14">
        <f t="shared" si="35"/>
        <v>0</v>
      </c>
    </row>
    <row r="515" spans="1:11" x14ac:dyDescent="0.2">
      <c r="A515" t="s">
        <v>636</v>
      </c>
      <c r="B515" t="s">
        <v>637</v>
      </c>
      <c r="C515" t="s">
        <v>524</v>
      </c>
      <c r="D515" s="17" t="s">
        <v>684</v>
      </c>
      <c r="E515" s="19" t="s">
        <v>668</v>
      </c>
      <c r="F515" t="s">
        <v>689</v>
      </c>
      <c r="G515" s="19" t="s">
        <v>668</v>
      </c>
      <c r="H515" s="17">
        <f>VLOOKUP(D515, '[1]0.Ref'!$AZ$1:$BG$9, MATCH(F515, '[1]0.Ref'!$AZ$1:$BG$1, 0), FALSE)</f>
        <v>30</v>
      </c>
      <c r="I515">
        <f>I496+I494+I495</f>
        <v>5</v>
      </c>
      <c r="J515">
        <f>J496+J494+J495</f>
        <v>0</v>
      </c>
      <c r="K515" s="14">
        <f t="shared" si="35"/>
        <v>0</v>
      </c>
    </row>
    <row r="516" spans="1:11" x14ac:dyDescent="0.2">
      <c r="A516" t="s">
        <v>636</v>
      </c>
      <c r="B516" t="s">
        <v>637</v>
      </c>
      <c r="C516" t="s">
        <v>524</v>
      </c>
      <c r="D516" s="17" t="s">
        <v>667</v>
      </c>
      <c r="E516" s="19" t="s">
        <v>668</v>
      </c>
      <c r="F516" t="s">
        <v>669</v>
      </c>
      <c r="G516" s="19" t="s">
        <v>668</v>
      </c>
      <c r="H516" s="17">
        <f>VLOOKUP(D516, '[1]0.Ref'!$AZ$1:$BG$9, MATCH(F516, '[1]0.Ref'!$AZ$1:$BG$1, 0), FALSE)</f>
        <v>18</v>
      </c>
      <c r="I516">
        <f>I498+I497</f>
        <v>8</v>
      </c>
      <c r="J516">
        <f>J498+J497</f>
        <v>1</v>
      </c>
      <c r="K516" s="14">
        <f t="shared" si="35"/>
        <v>12.5</v>
      </c>
    </row>
    <row r="517" spans="1:11" x14ac:dyDescent="0.2">
      <c r="A517" t="s">
        <v>636</v>
      </c>
      <c r="B517" t="s">
        <v>637</v>
      </c>
      <c r="C517" t="s">
        <v>524</v>
      </c>
      <c r="D517" s="17" t="s">
        <v>684</v>
      </c>
      <c r="E517" s="19" t="s">
        <v>668</v>
      </c>
      <c r="F517" t="s">
        <v>669</v>
      </c>
      <c r="G517" s="19" t="s">
        <v>668</v>
      </c>
      <c r="H517" s="17">
        <f>VLOOKUP(D517, '[1]0.Ref'!$AZ$1:$BG$9, MATCH(F517, '[1]0.Ref'!$AZ$1:$BG$1, 0), FALSE)</f>
        <v>32</v>
      </c>
      <c r="I517">
        <f>I499+I498+I497</f>
        <v>9</v>
      </c>
      <c r="J517">
        <f>J499+J498+J497</f>
        <v>1</v>
      </c>
      <c r="K517" s="14">
        <f t="shared" si="35"/>
        <v>11.111111111111111</v>
      </c>
    </row>
    <row r="518" spans="1:11" x14ac:dyDescent="0.2">
      <c r="A518" t="s">
        <v>636</v>
      </c>
      <c r="B518" t="s">
        <v>637</v>
      </c>
      <c r="C518" t="s">
        <v>524</v>
      </c>
      <c r="D518" s="17" t="s">
        <v>667</v>
      </c>
      <c r="E518" s="19" t="s">
        <v>668</v>
      </c>
      <c r="F518" t="s">
        <v>671</v>
      </c>
      <c r="G518" s="19" t="s">
        <v>668</v>
      </c>
      <c r="H518" s="17">
        <f>VLOOKUP(D518, '[1]0.Ref'!$AZ$1:$BG$9, MATCH(F518, '[1]0.Ref'!$AZ$1:$BG$1, 0), FALSE)</f>
        <v>19</v>
      </c>
      <c r="I518">
        <f>I500+I501</f>
        <v>21</v>
      </c>
      <c r="J518">
        <f>J500+J501</f>
        <v>0</v>
      </c>
      <c r="K518" s="14">
        <f t="shared" si="35"/>
        <v>0</v>
      </c>
    </row>
    <row r="519" spans="1:11" x14ac:dyDescent="0.2">
      <c r="A519" t="s">
        <v>636</v>
      </c>
      <c r="B519" t="s">
        <v>637</v>
      </c>
      <c r="C519" t="s">
        <v>524</v>
      </c>
      <c r="D519" s="17" t="s">
        <v>684</v>
      </c>
      <c r="E519" s="19" t="s">
        <v>668</v>
      </c>
      <c r="F519" t="s">
        <v>671</v>
      </c>
      <c r="G519" s="19" t="s">
        <v>668</v>
      </c>
      <c r="H519" s="17">
        <f>VLOOKUP(D519, '[1]0.Ref'!$AZ$1:$BG$9, MATCH(F519, '[1]0.Ref'!$AZ$1:$BG$1, 0), FALSE)</f>
        <v>33</v>
      </c>
      <c r="I519">
        <f>I502+I501+I500</f>
        <v>23</v>
      </c>
      <c r="J519">
        <f>J502+J501+J500</f>
        <v>0</v>
      </c>
      <c r="K519" s="14">
        <f t="shared" si="35"/>
        <v>0</v>
      </c>
    </row>
    <row r="520" spans="1:11" x14ac:dyDescent="0.2">
      <c r="A520" t="s">
        <v>636</v>
      </c>
      <c r="B520" t="s">
        <v>637</v>
      </c>
      <c r="C520" t="s">
        <v>524</v>
      </c>
      <c r="D520" s="17" t="s">
        <v>667</v>
      </c>
      <c r="E520" s="19" t="s">
        <v>668</v>
      </c>
      <c r="F520" t="s">
        <v>676</v>
      </c>
      <c r="G520" s="19" t="s">
        <v>668</v>
      </c>
      <c r="H520" s="17">
        <f>VLOOKUP(D520, '[1]0.Ref'!$AZ$1:$BG$9, MATCH(F520, '[1]0.Ref'!$AZ$1:$BG$1, 0), FALSE)</f>
        <v>17</v>
      </c>
      <c r="I520">
        <f>I503+I504</f>
        <v>5</v>
      </c>
      <c r="J520">
        <f>J503+J504</f>
        <v>0</v>
      </c>
      <c r="K520" s="14">
        <f t="shared" si="35"/>
        <v>0</v>
      </c>
    </row>
    <row r="521" spans="1:11" x14ac:dyDescent="0.2">
      <c r="A521" t="s">
        <v>636</v>
      </c>
      <c r="B521" t="s">
        <v>637</v>
      </c>
      <c r="C521" t="s">
        <v>524</v>
      </c>
      <c r="D521" s="17" t="s">
        <v>684</v>
      </c>
      <c r="E521" s="19" t="s">
        <v>668</v>
      </c>
      <c r="F521" t="s">
        <v>676</v>
      </c>
      <c r="G521" s="19" t="s">
        <v>668</v>
      </c>
      <c r="H521" s="17">
        <f>VLOOKUP(D521, '[1]0.Ref'!$AZ$1:$BG$9, MATCH(F521, '[1]0.Ref'!$AZ$1:$BG$1, 0), FALSE)</f>
        <v>31</v>
      </c>
      <c r="I521">
        <f>I503+I504+I505</f>
        <v>7</v>
      </c>
      <c r="J521">
        <f>J503+J504+J505</f>
        <v>0</v>
      </c>
      <c r="K521" s="14">
        <f t="shared" si="35"/>
        <v>0</v>
      </c>
    </row>
    <row r="522" spans="1:11" x14ac:dyDescent="0.2">
      <c r="A522" t="s">
        <v>636</v>
      </c>
      <c r="B522" t="s">
        <v>637</v>
      </c>
      <c r="C522" t="s">
        <v>524</v>
      </c>
      <c r="D522" s="17" t="s">
        <v>667</v>
      </c>
      <c r="E522" s="19" t="s">
        <v>668</v>
      </c>
      <c r="F522" t="s">
        <v>673</v>
      </c>
      <c r="G522" s="19" t="s">
        <v>668</v>
      </c>
      <c r="H522" s="17">
        <f>VLOOKUP(D522, '[1]0.Ref'!$AZ$1:$BG$9, MATCH(F522, '[1]0.Ref'!$AZ$1:$BG$1, 0), FALSE)</f>
        <v>20</v>
      </c>
      <c r="I522">
        <f>I506+I507</f>
        <v>29</v>
      </c>
      <c r="J522">
        <f>J506+J507</f>
        <v>1</v>
      </c>
      <c r="K522" s="14">
        <f t="shared" si="35"/>
        <v>3.4482758620689653</v>
      </c>
    </row>
    <row r="523" spans="1:11" x14ac:dyDescent="0.2">
      <c r="A523" t="s">
        <v>636</v>
      </c>
      <c r="B523" t="s">
        <v>637</v>
      </c>
      <c r="C523" t="s">
        <v>524</v>
      </c>
      <c r="D523" s="17" t="s">
        <v>684</v>
      </c>
      <c r="E523" s="19" t="s">
        <v>668</v>
      </c>
      <c r="F523" t="s">
        <v>673</v>
      </c>
      <c r="G523" s="19" t="s">
        <v>668</v>
      </c>
      <c r="H523" s="17">
        <f>VLOOKUP(D523, '[1]0.Ref'!$AZ$1:$BG$9, MATCH(F523, '[1]0.Ref'!$AZ$1:$BG$1, 0), FALSE)</f>
        <v>34</v>
      </c>
      <c r="I523">
        <f>I506+I507+I508</f>
        <v>32</v>
      </c>
      <c r="J523">
        <f>J506+J507+J508</f>
        <v>1</v>
      </c>
      <c r="K523" s="14">
        <f t="shared" si="35"/>
        <v>3.125</v>
      </c>
    </row>
    <row r="524" spans="1:11" x14ac:dyDescent="0.2">
      <c r="A524" t="s">
        <v>636</v>
      </c>
      <c r="B524" t="s">
        <v>637</v>
      </c>
      <c r="C524" t="s">
        <v>524</v>
      </c>
      <c r="D524" s="17" t="s">
        <v>667</v>
      </c>
      <c r="E524" s="19" t="s">
        <v>668</v>
      </c>
      <c r="F524" t="s">
        <v>634</v>
      </c>
      <c r="G524" s="19" t="s">
        <v>668</v>
      </c>
      <c r="H524" s="17">
        <f>VLOOKUP(D524, '[1]0.Ref'!$AZ$1:$BG$9, MATCH(F524, '[1]0.Ref'!$AZ$1:$BG$1, 0), FALSE)</f>
        <v>21</v>
      </c>
      <c r="I524">
        <f>I509+I510</f>
        <v>34</v>
      </c>
      <c r="J524">
        <f>J509+J510</f>
        <v>1</v>
      </c>
      <c r="K524" s="14">
        <f t="shared" si="35"/>
        <v>2.9411764705882351</v>
      </c>
    </row>
    <row r="525" spans="1:11" x14ac:dyDescent="0.2">
      <c r="A525" t="s">
        <v>636</v>
      </c>
      <c r="B525" t="s">
        <v>637</v>
      </c>
      <c r="C525" t="s">
        <v>524</v>
      </c>
      <c r="D525" s="17" t="s">
        <v>684</v>
      </c>
      <c r="E525" s="19" t="s">
        <v>668</v>
      </c>
      <c r="F525" t="s">
        <v>634</v>
      </c>
      <c r="G525" s="19" t="s">
        <v>668</v>
      </c>
      <c r="H525" s="17">
        <f>VLOOKUP(D525, '[1]0.Ref'!$AZ$1:$BG$9, MATCH(F525, '[1]0.Ref'!$AZ$1:$BG$1, 0), FALSE)</f>
        <v>35</v>
      </c>
      <c r="I525">
        <f>I509+I510+I511</f>
        <v>39</v>
      </c>
      <c r="J525">
        <f>J509+J510+J511</f>
        <v>1</v>
      </c>
      <c r="K525" s="14">
        <f t="shared" si="35"/>
        <v>2.5641025641025639</v>
      </c>
    </row>
  </sheetData>
  <mergeCells count="2">
    <mergeCell ref="A1:H1"/>
    <mergeCell ref="I1:K1"/>
  </mergeCells>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1.1 Study-level characteristics</vt:lpstr>
      <vt:lpstr>2.1 RSV incidence in community</vt:lpstr>
      <vt:lpstr>2.2 RSV hospitalisation rate</vt:lpstr>
      <vt:lpstr>2.3 RSV in-hospital CFR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 Li</dc:creator>
  <cp:lastModifiedBy>HP</cp:lastModifiedBy>
  <dcterms:created xsi:type="dcterms:W3CDTF">2015-06-05T18:17:20Z</dcterms:created>
  <dcterms:modified xsi:type="dcterms:W3CDTF">2023-07-03T06:22:18Z</dcterms:modified>
</cp:coreProperties>
</file>