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920" yWindow="800" windowWidth="1398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0" i="1"/>
  <c r="B26" i="1"/>
  <c r="B27" i="1"/>
  <c r="B4" i="1"/>
  <c r="B2" i="1"/>
  <c r="B6" i="1"/>
</calcChain>
</file>

<file path=xl/sharedStrings.xml><?xml version="1.0" encoding="utf-8"?>
<sst xmlns="http://schemas.openxmlformats.org/spreadsheetml/2006/main" count="32" uniqueCount="31">
  <si>
    <t>kg</t>
  </si>
  <si>
    <t>Phenytoin follows Michaelis Menton Kinetics</t>
  </si>
  <si>
    <t>CL = Vmax / (Km + C)</t>
  </si>
  <si>
    <t>CL</t>
  </si>
  <si>
    <t>Vmax</t>
  </si>
  <si>
    <t>7 mg/kg/day</t>
  </si>
  <si>
    <t>Km</t>
  </si>
  <si>
    <t>4 mg/L</t>
  </si>
  <si>
    <t>C mg/L</t>
  </si>
  <si>
    <t>Phenytoin CL</t>
  </si>
  <si>
    <t>Carbamazepine</t>
  </si>
  <si>
    <t>Non-Linear Kinetics</t>
  </si>
  <si>
    <t>Auto-Induction reduces concentration by 10%</t>
  </si>
  <si>
    <t>Dose</t>
  </si>
  <si>
    <t>Current Css</t>
  </si>
  <si>
    <t>New Css</t>
  </si>
  <si>
    <t>New dose</t>
  </si>
  <si>
    <t>Auto-Induction Css</t>
  </si>
  <si>
    <t>- 10% of new Css</t>
  </si>
  <si>
    <t>Hypoalbuminemia</t>
  </si>
  <si>
    <t>Hypo + CrCl &lt; 10</t>
  </si>
  <si>
    <t>Albumin</t>
  </si>
  <si>
    <t>CrCl</t>
  </si>
  <si>
    <t>Use adjust when Albumin &gt; 4.4</t>
  </si>
  <si>
    <t>Use adjusted + CrCl when CrCl &lt; 10</t>
  </si>
  <si>
    <t>When Albmin &gt; 4.4: Use adjusted Phenytoin Concentration = C / [(0.2*Albumin) + 0.1]</t>
  </si>
  <si>
    <t>When albumin &gt; 4.4 and CrCl &lt; 10:  Use adjusted Phenytoin Concentration = C / [(0.1*Albumin) + 0.1]</t>
  </si>
  <si>
    <t>low albumin/CrCl increases phenytoin levels</t>
  </si>
  <si>
    <t>blood concentration</t>
  </si>
  <si>
    <t>if you double concentration (double dose) you WON'T double CL</t>
  </si>
  <si>
    <t>use kg to calculate Vmax
If obese, use ABW = IBW + 1.33(TBW - IBW)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</si>
</sst>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/>
    <xf numFmtId="0" fontId="4" fillId="2" borderId="0" xfId="0" applyFont="1" applyFill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7" sqref="C17"/>
    </sheetView>
  </sheetViews>
  <sheetFormatPr baseColWidth="10" defaultRowHeight="15" x14ac:dyDescent="0"/>
  <cols>
    <col min="1" max="1" width="15.83203125" customWidth="1"/>
    <col min="2" max="2" width="23.6640625" customWidth="1"/>
    <col min="3" max="3" width="83.5" bestFit="1" customWidth="1"/>
  </cols>
  <sheetData>
    <row r="1" spans="1:3">
      <c r="A1" t="s">
        <v>9</v>
      </c>
      <c r="B1" s="6" t="s">
        <v>2</v>
      </c>
      <c r="C1" t="s">
        <v>1</v>
      </c>
    </row>
    <row r="2" spans="1:3">
      <c r="A2" s="5" t="s">
        <v>4</v>
      </c>
      <c r="B2" s="2">
        <f>7*B3</f>
        <v>490</v>
      </c>
      <c r="C2" t="s">
        <v>5</v>
      </c>
    </row>
    <row r="3" spans="1:3" ht="30">
      <c r="A3" t="s">
        <v>0</v>
      </c>
      <c r="B3" s="3">
        <v>70</v>
      </c>
      <c r="C3" s="11" t="s">
        <v>30</v>
      </c>
    </row>
    <row r="4" spans="1:3">
      <c r="A4" s="5" t="s">
        <v>6</v>
      </c>
      <c r="B4" s="2">
        <f>4</f>
        <v>4</v>
      </c>
      <c r="C4" s="2" t="s">
        <v>7</v>
      </c>
    </row>
    <row r="5" spans="1:3">
      <c r="A5" s="5" t="s">
        <v>8</v>
      </c>
      <c r="B5" s="3">
        <v>18.5</v>
      </c>
      <c r="C5" s="2" t="s">
        <v>28</v>
      </c>
    </row>
    <row r="6" spans="1:3">
      <c r="A6" t="s">
        <v>3</v>
      </c>
      <c r="B6" s="4">
        <f>(B2)/(B5+B4)</f>
        <v>21.777777777777779</v>
      </c>
      <c r="C6" s="2" t="s">
        <v>2</v>
      </c>
    </row>
    <row r="7" spans="1:3">
      <c r="B7" s="2"/>
      <c r="C7" s="2" t="s">
        <v>29</v>
      </c>
    </row>
    <row r="8" spans="1:3">
      <c r="A8" t="s">
        <v>21</v>
      </c>
      <c r="B8" s="10">
        <v>1.9</v>
      </c>
      <c r="C8" s="2" t="s">
        <v>23</v>
      </c>
    </row>
    <row r="9" spans="1:3">
      <c r="A9" t="s">
        <v>22</v>
      </c>
      <c r="B9" s="1">
        <v>9</v>
      </c>
      <c r="C9" s="2" t="s">
        <v>24</v>
      </c>
    </row>
    <row r="10" spans="1:3">
      <c r="A10" t="s">
        <v>19</v>
      </c>
      <c r="B10" s="9" t="str">
        <f>IF(AND(B8&lt;4.4,B9&gt;10),B5/((0.2*B8)+0.1)," ")</f>
        <v xml:space="preserve"> </v>
      </c>
      <c r="C10" s="2" t="s">
        <v>25</v>
      </c>
    </row>
    <row r="11" spans="1:3">
      <c r="A11" t="s">
        <v>20</v>
      </c>
      <c r="B11" s="9">
        <f>IF(AND(B8&lt;4.4,B9&lt;10),B5/((0.1*B8)+0.1)," ")</f>
        <v>63.793103448275858</v>
      </c>
      <c r="C11" s="2" t="s">
        <v>26</v>
      </c>
    </row>
    <row r="12" spans="1:3">
      <c r="C12" s="2" t="s">
        <v>27</v>
      </c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1:3">
      <c r="C17" s="2"/>
    </row>
    <row r="18" spans="1:3">
      <c r="C18" s="2"/>
    </row>
    <row r="19" spans="1:3">
      <c r="B19" s="2"/>
      <c r="C19" s="2"/>
    </row>
    <row r="20" spans="1:3">
      <c r="B20" s="2"/>
      <c r="C20" s="2"/>
    </row>
    <row r="21" spans="1:3">
      <c r="B21" s="2"/>
      <c r="C21" s="2"/>
    </row>
    <row r="22" spans="1:3">
      <c r="A22" t="s">
        <v>10</v>
      </c>
      <c r="B22" s="2" t="s">
        <v>11</v>
      </c>
      <c r="C22" s="2" t="s">
        <v>12</v>
      </c>
    </row>
    <row r="23" spans="1:3">
      <c r="A23" t="s">
        <v>13</v>
      </c>
      <c r="B23" s="3">
        <v>800</v>
      </c>
      <c r="C23" s="2"/>
    </row>
    <row r="24" spans="1:3">
      <c r="A24" t="s">
        <v>14</v>
      </c>
      <c r="B24" s="3">
        <v>3.8</v>
      </c>
      <c r="C24" s="2"/>
    </row>
    <row r="25" spans="1:3">
      <c r="A25" t="s">
        <v>16</v>
      </c>
      <c r="B25" s="3">
        <v>1200</v>
      </c>
    </row>
    <row r="26" spans="1:3">
      <c r="A26" t="s">
        <v>15</v>
      </c>
      <c r="B26">
        <f>B25*B24/B23</f>
        <v>5.7</v>
      </c>
      <c r="C26" s="7"/>
    </row>
    <row r="27" spans="1:3">
      <c r="A27" t="s">
        <v>17</v>
      </c>
      <c r="B27" s="9">
        <f>B26*0.9</f>
        <v>5.13</v>
      </c>
      <c r="C27" s="8" t="s">
        <v>18</v>
      </c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dcterms:created xsi:type="dcterms:W3CDTF">2014-04-23T18:53:29Z</dcterms:created>
  <dcterms:modified xsi:type="dcterms:W3CDTF">2014-04-23T21:49:49Z</dcterms:modified>
</cp:coreProperties>
</file>