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deak18\seadrive_root\Dedy Leo\My Libraries\My Library\Project\Writing\1\MIRS_wheat_proteins\secondary_structure\"/>
    </mc:Choice>
  </mc:AlternateContent>
  <xr:revisionPtr revIDLastSave="0" documentId="13_ncr:1_{90936348-8C40-472C-BA06-75F6DC1BF001}" xr6:coauthVersionLast="47" xr6:coauthVersionMax="47" xr10:uidLastSave="{00000000-0000-0000-0000-000000000000}"/>
  <bookViews>
    <workbookView xWindow="12180" yWindow="1368" windowWidth="10764" windowHeight="8880" activeTab="3" xr2:uid="{406FDB8E-F081-42A9-AB64-69712AE1DE79}"/>
  </bookViews>
  <sheets>
    <sheet name="albumins" sheetId="1" r:id="rId1"/>
    <sheet name="globulins" sheetId="2" r:id="rId2"/>
    <sheet name="gliadins" sheetId="3" r:id="rId3"/>
    <sheet name="glutenin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5" l="1"/>
  <c r="I5" i="5"/>
  <c r="H5" i="5"/>
  <c r="H4" i="5"/>
  <c r="H3" i="5"/>
  <c r="I2" i="5"/>
  <c r="H2" i="5"/>
  <c r="D25" i="5"/>
  <c r="D19" i="5"/>
  <c r="D18" i="5"/>
  <c r="D10" i="5"/>
  <c r="D2" i="5"/>
  <c r="I6" i="5"/>
  <c r="I4" i="5"/>
  <c r="I3" i="5"/>
  <c r="D26" i="5"/>
  <c r="D11" i="5"/>
  <c r="D3" i="5" l="1"/>
  <c r="D3" i="3"/>
  <c r="D4" i="1"/>
  <c r="H5" i="3" l="1"/>
  <c r="G5" i="3"/>
  <c r="H4" i="3"/>
  <c r="G4" i="3"/>
  <c r="H3" i="3"/>
  <c r="G3" i="3"/>
  <c r="H2" i="3"/>
  <c r="G2" i="3"/>
  <c r="D18" i="3"/>
  <c r="D13" i="3"/>
  <c r="D8" i="3"/>
  <c r="G2" i="2" l="1"/>
  <c r="H5" i="1"/>
  <c r="G5" i="1"/>
  <c r="H4" i="1"/>
  <c r="G4" i="1"/>
  <c r="D19" i="1"/>
  <c r="H5" i="2"/>
  <c r="G5" i="2"/>
  <c r="H3" i="2"/>
  <c r="G3" i="2"/>
  <c r="H2" i="2"/>
  <c r="D20" i="2"/>
  <c r="D15" i="2"/>
  <c r="D10" i="2"/>
  <c r="D5" i="2"/>
  <c r="D13" i="1"/>
  <c r="H3" i="1"/>
  <c r="G3" i="1"/>
  <c r="H2" i="1"/>
  <c r="G2" i="1"/>
  <c r="H4" i="2" l="1"/>
  <c r="G4" i="2"/>
</calcChain>
</file>

<file path=xl/sharedStrings.xml><?xml version="1.0" encoding="utf-8"?>
<sst xmlns="http://schemas.openxmlformats.org/spreadsheetml/2006/main" count="48" uniqueCount="20">
  <si>
    <t>No</t>
  </si>
  <si>
    <t>Wavenumber</t>
  </si>
  <si>
    <t>Interpretation</t>
  </si>
  <si>
    <t>average</t>
  </si>
  <si>
    <t>2SD</t>
  </si>
  <si>
    <t>β-turn</t>
  </si>
  <si>
    <t>α-helix</t>
  </si>
  <si>
    <t>β-sheet</t>
  </si>
  <si>
    <t>side chain</t>
  </si>
  <si>
    <t>1637, 1629</t>
  </si>
  <si>
    <t>1689, 1634</t>
  </si>
  <si>
    <t>1675, 1666</t>
  </si>
  <si>
    <t>random</t>
  </si>
  <si>
    <t>Mean</t>
  </si>
  <si>
    <t>Structure</t>
  </si>
  <si>
    <t>percentage</t>
  </si>
  <si>
    <t>total</t>
  </si>
  <si>
    <t>wavenumber</t>
  </si>
  <si>
    <t>1676, 1667</t>
  </si>
  <si>
    <t>1690, 1638, 1628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</si>
</sst>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1129E-238F-48B5-AFDF-B09B4AAD40FC}">
  <dimension ref="A1:H20"/>
  <sheetViews>
    <sheetView workbookViewId="0">
      <selection activeCell="E4" sqref="E4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E1" t="s">
        <v>1</v>
      </c>
      <c r="F1" t="s">
        <v>2</v>
      </c>
      <c r="G1" t="s">
        <v>3</v>
      </c>
      <c r="H1" t="s">
        <v>4</v>
      </c>
    </row>
    <row r="2" spans="1:8" x14ac:dyDescent="0.3">
      <c r="A2">
        <v>1</v>
      </c>
      <c r="B2">
        <v>1678.36</v>
      </c>
      <c r="C2">
        <v>18.794488719088299</v>
      </c>
      <c r="E2">
        <v>1679</v>
      </c>
      <c r="F2" t="s">
        <v>5</v>
      </c>
      <c r="G2">
        <f>AVERAGE(C2,C7,C11,C16)</f>
        <v>17.188576906615776</v>
      </c>
      <c r="H2">
        <f>2*STDEV(C2,C7,C11,C16)</f>
        <v>2.5597643065160889</v>
      </c>
    </row>
    <row r="3" spans="1:8" x14ac:dyDescent="0.3">
      <c r="B3">
        <v>1655.6</v>
      </c>
      <c r="C3">
        <v>57.463769293610397</v>
      </c>
      <c r="E3">
        <v>1657</v>
      </c>
      <c r="F3" t="s">
        <v>6</v>
      </c>
      <c r="G3">
        <f>AVERAGE(C3,C8,C12,C17)</f>
        <v>57.756332958365981</v>
      </c>
      <c r="H3">
        <f>2*STDEV(C3,C8,C12,C17)</f>
        <v>3.2179061086016967</v>
      </c>
    </row>
    <row r="4" spans="1:8" x14ac:dyDescent="0.3">
      <c r="B4">
        <v>1637.69</v>
      </c>
      <c r="C4">
        <v>7.4784436761299604</v>
      </c>
      <c r="D4">
        <f>SUM(C4:C5)</f>
        <v>12.92718551995122</v>
      </c>
      <c r="E4" t="s">
        <v>9</v>
      </c>
      <c r="F4" t="s">
        <v>7</v>
      </c>
      <c r="G4">
        <f>AVERAGE(D4,C9,D13,D19)</f>
        <v>15.147195725577353</v>
      </c>
      <c r="H4">
        <f>2*STDEV(D4,C9,D13,D19)</f>
        <v>4.4199127516617196</v>
      </c>
    </row>
    <row r="5" spans="1:8" x14ac:dyDescent="0.3">
      <c r="B5">
        <v>1629</v>
      </c>
      <c r="C5">
        <v>5.44874184382126</v>
      </c>
      <c r="E5">
        <v>1615</v>
      </c>
      <c r="F5" t="s">
        <v>8</v>
      </c>
      <c r="G5">
        <f>AVERAGE(C6,C10,C15,C20)</f>
        <v>10.094198239595404</v>
      </c>
      <c r="H5">
        <f>2*STDEV(C6,C10,C15,C20)</f>
        <v>1.933140293388276</v>
      </c>
    </row>
    <row r="6" spans="1:8" x14ac:dyDescent="0.3">
      <c r="B6">
        <v>1615.58</v>
      </c>
      <c r="C6">
        <v>10.775238893278001</v>
      </c>
    </row>
    <row r="7" spans="1:8" x14ac:dyDescent="0.3">
      <c r="A7">
        <v>2</v>
      </c>
      <c r="B7">
        <v>1678.82</v>
      </c>
      <c r="C7">
        <v>17.421330963380299</v>
      </c>
    </row>
    <row r="8" spans="1:8" x14ac:dyDescent="0.3">
      <c r="B8">
        <v>1656.01</v>
      </c>
      <c r="C8">
        <v>56.5859899328021</v>
      </c>
    </row>
    <row r="9" spans="1:8" x14ac:dyDescent="0.3">
      <c r="B9">
        <v>1632.67</v>
      </c>
      <c r="C9">
        <v>17.896085999290801</v>
      </c>
    </row>
    <row r="10" spans="1:8" x14ac:dyDescent="0.3">
      <c r="B10">
        <v>1614</v>
      </c>
      <c r="C10">
        <v>8.6616572592100098</v>
      </c>
    </row>
    <row r="11" spans="1:8" x14ac:dyDescent="0.3">
      <c r="A11">
        <v>3</v>
      </c>
      <c r="B11">
        <v>1679.4</v>
      </c>
      <c r="C11">
        <v>15.7257268660302</v>
      </c>
    </row>
    <row r="12" spans="1:8" x14ac:dyDescent="0.3">
      <c r="B12">
        <v>1655.67</v>
      </c>
      <c r="C12">
        <v>60.106558292584097</v>
      </c>
    </row>
    <row r="13" spans="1:8" x14ac:dyDescent="0.3">
      <c r="B13">
        <v>1637.18</v>
      </c>
      <c r="C13">
        <v>5.1141730840628803</v>
      </c>
      <c r="D13">
        <f>SUM(C13:C14)</f>
        <v>13.87602299711679</v>
      </c>
    </row>
    <row r="14" spans="1:8" x14ac:dyDescent="0.3">
      <c r="B14">
        <v>1629</v>
      </c>
      <c r="C14">
        <v>8.7618499130539096</v>
      </c>
    </row>
    <row r="15" spans="1:8" x14ac:dyDescent="0.3">
      <c r="B15">
        <v>1614.71</v>
      </c>
      <c r="C15">
        <v>10.4230061912828</v>
      </c>
    </row>
    <row r="16" spans="1:8" x14ac:dyDescent="0.3">
      <c r="A16">
        <v>4</v>
      </c>
      <c r="B16">
        <v>1678.7</v>
      </c>
      <c r="C16">
        <v>16.8127610779643</v>
      </c>
    </row>
    <row r="17" spans="2:4" x14ac:dyDescent="0.3">
      <c r="B17">
        <v>1655.69</v>
      </c>
      <c r="C17">
        <v>56.8690143144673</v>
      </c>
    </row>
    <row r="18" spans="2:4" x14ac:dyDescent="0.3">
      <c r="B18">
        <v>1634.25</v>
      </c>
      <c r="C18">
        <v>10.078232410881199</v>
      </c>
    </row>
    <row r="19" spans="2:4" x14ac:dyDescent="0.3">
      <c r="B19">
        <v>1624.99</v>
      </c>
      <c r="C19">
        <v>5.8112559750694004</v>
      </c>
      <c r="D19">
        <f>SUM(C18:C19)</f>
        <v>15.8894883859506</v>
      </c>
    </row>
    <row r="20" spans="2:4" x14ac:dyDescent="0.3">
      <c r="B20">
        <v>1613.13</v>
      </c>
      <c r="C20">
        <v>10.5168906146108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03461-B4CE-484A-B0E2-0560882DCAF5}">
  <dimension ref="A1:H21"/>
  <sheetViews>
    <sheetView workbookViewId="0">
      <selection activeCell="G3" sqref="G3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E1" t="s">
        <v>1</v>
      </c>
      <c r="F1" t="s">
        <v>2</v>
      </c>
      <c r="G1" t="s">
        <v>3</v>
      </c>
      <c r="H1" t="s">
        <v>4</v>
      </c>
    </row>
    <row r="2" spans="1:8" x14ac:dyDescent="0.3">
      <c r="A2">
        <v>1</v>
      </c>
      <c r="B2">
        <v>1689.55</v>
      </c>
      <c r="C2">
        <v>4.3717226043766804</v>
      </c>
      <c r="E2">
        <v>1679</v>
      </c>
      <c r="F2" t="s">
        <v>5</v>
      </c>
      <c r="G2">
        <f>AVERAGE(C3,C8,C13,C18)</f>
        <v>18.661740547676576</v>
      </c>
      <c r="H2">
        <f>2*STDEV(C3,C8,C13,C18)</f>
        <v>2.9304225831587001</v>
      </c>
    </row>
    <row r="3" spans="1:8" x14ac:dyDescent="0.3">
      <c r="B3">
        <v>1678.63</v>
      </c>
      <c r="C3">
        <v>18.582755911720401</v>
      </c>
      <c r="E3">
        <v>1657</v>
      </c>
      <c r="F3" t="s">
        <v>6</v>
      </c>
      <c r="G3">
        <f>AVERAGE(C4,C9,C14,C19)</f>
        <v>45.930036612857279</v>
      </c>
      <c r="H3">
        <f>2*STDEV(C4,C9,C14,C19)</f>
        <v>4.5186866906660175</v>
      </c>
    </row>
    <row r="4" spans="1:8" x14ac:dyDescent="0.3">
      <c r="B4">
        <v>1656.4</v>
      </c>
      <c r="C4">
        <v>47.3438266717937</v>
      </c>
      <c r="E4" t="s">
        <v>10</v>
      </c>
      <c r="F4" t="s">
        <v>7</v>
      </c>
      <c r="G4">
        <f>AVERAGE(D5,D10,D15,D20)</f>
        <v>30.986639812972442</v>
      </c>
      <c r="H4">
        <f>2*STDEV(D5,D10,D15,D20)</f>
        <v>3.0461065347159786</v>
      </c>
    </row>
    <row r="5" spans="1:8" x14ac:dyDescent="0.3">
      <c r="B5">
        <v>1634.19</v>
      </c>
      <c r="C5">
        <v>26.321138613848301</v>
      </c>
      <c r="D5">
        <f>C5+C2</f>
        <v>30.692861218224984</v>
      </c>
      <c r="E5">
        <v>1615</v>
      </c>
      <c r="F5" t="s">
        <v>8</v>
      </c>
      <c r="G5">
        <f>AVERAGE(C6,C11,C16,C21)</f>
        <v>4.6437140275452728</v>
      </c>
      <c r="H5">
        <f>2*STDEV(C6,C11,C16,C21)</f>
        <v>1.4014932318705384</v>
      </c>
    </row>
    <row r="6" spans="1:8" x14ac:dyDescent="0.3">
      <c r="B6">
        <v>1613.94</v>
      </c>
      <c r="C6">
        <v>3.6765224971885</v>
      </c>
    </row>
    <row r="7" spans="1:8" x14ac:dyDescent="0.3">
      <c r="A7">
        <v>2</v>
      </c>
      <c r="B7">
        <v>1689.43</v>
      </c>
      <c r="C7">
        <v>5.9604986696979401</v>
      </c>
    </row>
    <row r="8" spans="1:8" x14ac:dyDescent="0.3">
      <c r="B8">
        <v>1678.13</v>
      </c>
      <c r="C8">
        <v>16.6673781331736</v>
      </c>
    </row>
    <row r="9" spans="1:8" x14ac:dyDescent="0.3">
      <c r="B9">
        <v>1656.34</v>
      </c>
      <c r="C9">
        <v>47.529621675940902</v>
      </c>
    </row>
    <row r="10" spans="1:8" x14ac:dyDescent="0.3">
      <c r="B10">
        <v>1634.18</v>
      </c>
      <c r="C10">
        <v>25.6220517210261</v>
      </c>
      <c r="D10">
        <f>C10+C7</f>
        <v>31.582550390724041</v>
      </c>
    </row>
    <row r="11" spans="1:8" x14ac:dyDescent="0.3">
      <c r="B11">
        <v>1615.05</v>
      </c>
      <c r="C11">
        <v>5.06018517347729</v>
      </c>
    </row>
    <row r="12" spans="1:8" x14ac:dyDescent="0.3">
      <c r="A12">
        <v>3</v>
      </c>
      <c r="B12">
        <v>1690.88</v>
      </c>
      <c r="C12">
        <v>4.3695668133263696</v>
      </c>
    </row>
    <row r="13" spans="1:8" x14ac:dyDescent="0.3">
      <c r="B13">
        <v>1678.75</v>
      </c>
      <c r="C13">
        <v>20.090478084256201</v>
      </c>
    </row>
    <row r="14" spans="1:8" x14ac:dyDescent="0.3">
      <c r="B14">
        <v>1656.21</v>
      </c>
      <c r="C14">
        <v>46.186330551822401</v>
      </c>
    </row>
    <row r="15" spans="1:8" x14ac:dyDescent="0.3">
      <c r="B15">
        <v>1534.13</v>
      </c>
      <c r="C15">
        <v>24.667116152832801</v>
      </c>
      <c r="D15">
        <f>C15+C12</f>
        <v>29.036682966159169</v>
      </c>
    </row>
    <row r="16" spans="1:8" x14ac:dyDescent="0.3">
      <c r="B16">
        <v>1614.77</v>
      </c>
      <c r="C16">
        <v>4.59305020489378</v>
      </c>
    </row>
    <row r="17" spans="1:4" x14ac:dyDescent="0.3">
      <c r="A17">
        <v>4</v>
      </c>
      <c r="B17">
        <v>1690.04</v>
      </c>
      <c r="C17">
        <v>5.6816165648106596</v>
      </c>
    </row>
    <row r="18" spans="1:4" x14ac:dyDescent="0.3">
      <c r="B18">
        <v>1678</v>
      </c>
      <c r="C18">
        <v>19.306350061556099</v>
      </c>
    </row>
    <row r="19" spans="1:4" x14ac:dyDescent="0.3">
      <c r="B19">
        <v>1656.39</v>
      </c>
      <c r="C19">
        <v>42.660367551872099</v>
      </c>
    </row>
    <row r="20" spans="1:4" x14ac:dyDescent="0.3">
      <c r="B20">
        <v>1634.3</v>
      </c>
      <c r="C20">
        <v>26.952848111970901</v>
      </c>
      <c r="D20">
        <f>C20+C17</f>
        <v>32.634464676781562</v>
      </c>
    </row>
    <row r="21" spans="1:4" x14ac:dyDescent="0.3">
      <c r="B21">
        <v>1615.04</v>
      </c>
      <c r="C21">
        <v>5.24509823462152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1767F-E9DC-472A-8E0B-A07E84AD7383}">
  <dimension ref="A1:H21"/>
  <sheetViews>
    <sheetView workbookViewId="0">
      <selection activeCell="D4" sqref="D4"/>
    </sheetView>
  </sheetViews>
  <sheetFormatPr defaultRowHeight="14.4" x14ac:dyDescent="0.3"/>
  <cols>
    <col min="4" max="4" width="10" bestFit="1" customWidth="1"/>
  </cols>
  <sheetData>
    <row r="1" spans="1:8" x14ac:dyDescent="0.3">
      <c r="A1" t="s">
        <v>0</v>
      </c>
      <c r="B1" t="s">
        <v>1</v>
      </c>
      <c r="E1" t="s">
        <v>1</v>
      </c>
      <c r="F1" t="s">
        <v>2</v>
      </c>
      <c r="G1" t="s">
        <v>3</v>
      </c>
      <c r="H1" t="s">
        <v>4</v>
      </c>
    </row>
    <row r="2" spans="1:8" x14ac:dyDescent="0.3">
      <c r="A2">
        <v>1</v>
      </c>
      <c r="B2">
        <v>1675.39</v>
      </c>
      <c r="C2">
        <v>26.562340203279501</v>
      </c>
      <c r="E2" t="s">
        <v>11</v>
      </c>
      <c r="F2" t="s">
        <v>5</v>
      </c>
      <c r="G2">
        <f>AVERAGE(D3,D8,D13,D18)</f>
        <v>38.301219001311509</v>
      </c>
      <c r="H2">
        <f>2*STDEV(D3,D8,D13,D18)</f>
        <v>2.3274141767483196</v>
      </c>
    </row>
    <row r="3" spans="1:8" x14ac:dyDescent="0.3">
      <c r="B3">
        <v>1666.88</v>
      </c>
      <c r="C3">
        <v>12.029938263376801</v>
      </c>
      <c r="D3">
        <f>SUM(C2:C3)</f>
        <v>38.592278466656303</v>
      </c>
      <c r="E3">
        <v>1654</v>
      </c>
      <c r="F3" t="s">
        <v>6</v>
      </c>
      <c r="G3">
        <f>AVERAGE(C4,C9,C14,C19)</f>
        <v>36.942711365789876</v>
      </c>
      <c r="H3">
        <f>2*STDEV(C4,C9,C14,C19)</f>
        <v>4.2039354961238544</v>
      </c>
    </row>
    <row r="4" spans="1:8" x14ac:dyDescent="0.3">
      <c r="B4">
        <v>1654</v>
      </c>
      <c r="C4">
        <v>36.514895729940399</v>
      </c>
      <c r="E4">
        <v>1634</v>
      </c>
      <c r="F4" t="s">
        <v>7</v>
      </c>
      <c r="G4">
        <f>AVERAGE(C5,C10,C15,C20)</f>
        <v>7.2415807387725479</v>
      </c>
      <c r="H4">
        <f>2*STDEV(C5,C10,C15,C20)</f>
        <v>3.7228814004400101</v>
      </c>
    </row>
    <row r="5" spans="1:8" x14ac:dyDescent="0.3">
      <c r="B5">
        <v>1634.44</v>
      </c>
      <c r="C5">
        <v>7.4096185432238499</v>
      </c>
      <c r="E5">
        <v>1613</v>
      </c>
      <c r="F5" t="s">
        <v>8</v>
      </c>
      <c r="G5">
        <f>AVERAGE(C6,C11,C16,C21)</f>
        <v>16.708853403747426</v>
      </c>
      <c r="H5">
        <f>2*STDEV(C6,C11,C16,C21)</f>
        <v>2.0591784490408784</v>
      </c>
    </row>
    <row r="6" spans="1:8" x14ac:dyDescent="0.3">
      <c r="B6">
        <v>1613.45</v>
      </c>
      <c r="C6">
        <v>16.661393086741601</v>
      </c>
    </row>
    <row r="7" spans="1:8" x14ac:dyDescent="0.3">
      <c r="A7">
        <v>2</v>
      </c>
      <c r="B7">
        <v>1674.74</v>
      </c>
      <c r="C7">
        <v>30.146839636295098</v>
      </c>
    </row>
    <row r="8" spans="1:8" x14ac:dyDescent="0.3">
      <c r="B8">
        <v>1665.8</v>
      </c>
      <c r="C8">
        <v>9.6799809672521295</v>
      </c>
      <c r="D8">
        <f>SUM(C7:C8)</f>
        <v>39.826820603547226</v>
      </c>
    </row>
    <row r="9" spans="1:8" x14ac:dyDescent="0.3">
      <c r="B9">
        <v>1654</v>
      </c>
      <c r="C9">
        <v>34.636284601681503</v>
      </c>
    </row>
    <row r="10" spans="1:8" x14ac:dyDescent="0.3">
      <c r="B10">
        <v>1634.85</v>
      </c>
      <c r="C10">
        <v>9.4012978122524107</v>
      </c>
    </row>
    <row r="11" spans="1:8" x14ac:dyDescent="0.3">
      <c r="B11">
        <v>1613.05</v>
      </c>
      <c r="C11">
        <v>15.378426366390901</v>
      </c>
    </row>
    <row r="12" spans="1:8" x14ac:dyDescent="0.3">
      <c r="A12">
        <v>3</v>
      </c>
      <c r="B12">
        <v>1674.9</v>
      </c>
      <c r="C12">
        <v>29.1697067876121</v>
      </c>
    </row>
    <row r="13" spans="1:8" x14ac:dyDescent="0.3">
      <c r="B13">
        <v>1666.94</v>
      </c>
      <c r="C13">
        <v>8.2101819827116707</v>
      </c>
      <c r="D13">
        <f>SUM(C12:C13)</f>
        <v>37.379888770323774</v>
      </c>
    </row>
    <row r="14" spans="1:8" x14ac:dyDescent="0.3">
      <c r="B14">
        <v>1654.04</v>
      </c>
      <c r="C14">
        <v>39.726542460973398</v>
      </c>
    </row>
    <row r="15" spans="1:8" x14ac:dyDescent="0.3">
      <c r="B15">
        <v>1631.15</v>
      </c>
      <c r="C15">
        <v>4.8543782174524699</v>
      </c>
    </row>
    <row r="16" spans="1:8" x14ac:dyDescent="0.3">
      <c r="B16">
        <v>1613.23</v>
      </c>
      <c r="C16">
        <v>16.9189513073906</v>
      </c>
    </row>
    <row r="17" spans="1:4" x14ac:dyDescent="0.3">
      <c r="A17">
        <v>4</v>
      </c>
      <c r="B17">
        <v>1674.85</v>
      </c>
      <c r="C17">
        <v>28.925341797415999</v>
      </c>
    </row>
    <row r="18" spans="1:4" x14ac:dyDescent="0.3">
      <c r="B18">
        <v>1665.82</v>
      </c>
      <c r="C18">
        <v>8.4805463673027504</v>
      </c>
      <c r="D18">
        <f>SUM(C17:C18)</f>
        <v>37.405888164718746</v>
      </c>
    </row>
    <row r="19" spans="1:4" x14ac:dyDescent="0.3">
      <c r="B19">
        <v>1654</v>
      </c>
      <c r="C19">
        <v>36.893122670564203</v>
      </c>
    </row>
    <row r="20" spans="1:4" x14ac:dyDescent="0.3">
      <c r="B20">
        <v>1643.99</v>
      </c>
      <c r="C20">
        <v>7.3010283821614603</v>
      </c>
    </row>
    <row r="21" spans="1:4" x14ac:dyDescent="0.3">
      <c r="B21">
        <v>1613.31</v>
      </c>
      <c r="C21">
        <v>17.876642854466599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F0FEC-60FB-464B-AE84-DB2478BEB02E}">
  <dimension ref="A1:I31"/>
  <sheetViews>
    <sheetView tabSelected="1" workbookViewId="0">
      <selection activeCell="H6" sqref="H6"/>
    </sheetView>
  </sheetViews>
  <sheetFormatPr defaultRowHeight="14.4" x14ac:dyDescent="0.3"/>
  <cols>
    <col min="3" max="4" width="12" bestFit="1" customWidth="1"/>
    <col min="6" max="6" width="9.109375" customWidth="1"/>
  </cols>
  <sheetData>
    <row r="1" spans="1:9" x14ac:dyDescent="0.3">
      <c r="A1" t="s">
        <v>0</v>
      </c>
      <c r="B1" t="s">
        <v>17</v>
      </c>
      <c r="C1" t="s">
        <v>15</v>
      </c>
      <c r="D1" t="s">
        <v>16</v>
      </c>
      <c r="F1" t="s">
        <v>17</v>
      </c>
      <c r="G1" t="s">
        <v>14</v>
      </c>
      <c r="H1" t="s">
        <v>13</v>
      </c>
      <c r="I1" t="s">
        <v>4</v>
      </c>
    </row>
    <row r="2" spans="1:9" x14ac:dyDescent="0.3">
      <c r="A2">
        <v>1</v>
      </c>
      <c r="B2">
        <v>1690.49</v>
      </c>
      <c r="C2">
        <v>1.10561339012287</v>
      </c>
      <c r="D2">
        <f>SUM(C2,C7,C8)</f>
        <v>4.9175860220007896</v>
      </c>
      <c r="F2" t="s">
        <v>18</v>
      </c>
      <c r="G2" s="1" t="s">
        <v>5</v>
      </c>
      <c r="H2">
        <f>AVERAGE(D3,D11,D19,D26)</f>
        <v>44.766942310848677</v>
      </c>
      <c r="I2">
        <f>2*STDEV(D3,D11,D19,D26)</f>
        <v>4.261559623186538</v>
      </c>
    </row>
    <row r="3" spans="1:9" x14ac:dyDescent="0.3">
      <c r="B3">
        <v>1675.95</v>
      </c>
      <c r="C3">
        <v>21.6438875586677</v>
      </c>
      <c r="D3">
        <f>SUM(C3:C4)</f>
        <v>44.033809335937804</v>
      </c>
      <c r="F3">
        <v>1657</v>
      </c>
      <c r="G3" t="s">
        <v>6</v>
      </c>
      <c r="H3">
        <f>AVERAGE(C5,C13,C20,C28)</f>
        <v>15.27908348264485</v>
      </c>
      <c r="I3">
        <f>2*STDEV(C5,C13,C20,C28)</f>
        <v>5.044894535692487</v>
      </c>
    </row>
    <row r="4" spans="1:9" x14ac:dyDescent="0.3">
      <c r="B4">
        <v>1666.63</v>
      </c>
      <c r="C4">
        <v>22.3899217772701</v>
      </c>
      <c r="F4">
        <v>1648</v>
      </c>
      <c r="G4" t="s">
        <v>12</v>
      </c>
      <c r="H4">
        <f>AVERAGE(C6,C14,C21,C29)</f>
        <v>21.767622996444949</v>
      </c>
      <c r="I4">
        <f>2*STDEV(C6,C14,C21,C29)</f>
        <v>0.39677516196488694</v>
      </c>
    </row>
    <row r="5" spans="1:9" x14ac:dyDescent="0.3">
      <c r="B5">
        <v>1657.03</v>
      </c>
      <c r="C5">
        <v>15.6322036927362</v>
      </c>
      <c r="F5" t="s">
        <v>19</v>
      </c>
      <c r="G5" t="s">
        <v>7</v>
      </c>
      <c r="H5">
        <f>AVERAGE(D2,D10,D18,D25)</f>
        <v>4.2814417030242566</v>
      </c>
      <c r="I5">
        <f>2*STDEV(D2,D10,D18,D25)</f>
        <v>3.8508301571676888</v>
      </c>
    </row>
    <row r="6" spans="1:9" x14ac:dyDescent="0.3">
      <c r="B6">
        <v>1648.29</v>
      </c>
      <c r="C6">
        <v>21.9220338499027</v>
      </c>
      <c r="F6">
        <v>1613</v>
      </c>
      <c r="G6" t="s">
        <v>8</v>
      </c>
      <c r="H6">
        <f>AVERAGE(C9,C24,C17,C31)</f>
        <v>13.263778897290926</v>
      </c>
      <c r="I6">
        <f>2*STDEV(C9,C24,C17,C31)</f>
        <v>0.59911780020504724</v>
      </c>
    </row>
    <row r="7" spans="1:9" x14ac:dyDescent="0.3">
      <c r="B7">
        <v>1638.88</v>
      </c>
      <c r="C7">
        <v>3.2543813029045299</v>
      </c>
    </row>
    <row r="8" spans="1:9" x14ac:dyDescent="0.3">
      <c r="B8">
        <v>1628.76</v>
      </c>
      <c r="C8">
        <v>0.55759132897339003</v>
      </c>
    </row>
    <row r="9" spans="1:9" x14ac:dyDescent="0.3">
      <c r="B9">
        <v>1613.56</v>
      </c>
      <c r="C9">
        <v>13.3136013806434</v>
      </c>
    </row>
    <row r="10" spans="1:9" x14ac:dyDescent="0.3">
      <c r="A10">
        <v>2</v>
      </c>
      <c r="B10">
        <v>1688.63</v>
      </c>
      <c r="C10">
        <v>5.1643910702277405E-4</v>
      </c>
      <c r="D10">
        <f>SUM(C10,C16,C15)</f>
        <v>6.6893560792580029</v>
      </c>
    </row>
    <row r="11" spans="1:9" x14ac:dyDescent="0.3">
      <c r="B11">
        <v>1675.96</v>
      </c>
      <c r="C11">
        <v>24.157082431942101</v>
      </c>
      <c r="D11">
        <f>SUM(C11:C12)</f>
        <v>43.639039549569304</v>
      </c>
    </row>
    <row r="12" spans="1:9" x14ac:dyDescent="0.3">
      <c r="B12">
        <v>1666.64</v>
      </c>
      <c r="C12">
        <v>19.4819571176272</v>
      </c>
    </row>
    <row r="13" spans="1:9" x14ac:dyDescent="0.3">
      <c r="B13">
        <v>1657.94</v>
      </c>
      <c r="C13">
        <v>13.3823135290243</v>
      </c>
    </row>
    <row r="14" spans="1:9" x14ac:dyDescent="0.3">
      <c r="B14">
        <v>1648.66</v>
      </c>
      <c r="C14">
        <v>21.822292554866799</v>
      </c>
    </row>
    <row r="15" spans="1:9" x14ac:dyDescent="0.3">
      <c r="B15">
        <v>1639.42</v>
      </c>
      <c r="C15">
        <v>1.3894742713664101</v>
      </c>
    </row>
    <row r="16" spans="1:9" x14ac:dyDescent="0.3">
      <c r="B16">
        <v>1629.94</v>
      </c>
      <c r="C16">
        <v>5.2993653687845699</v>
      </c>
    </row>
    <row r="17" spans="1:4" x14ac:dyDescent="0.3">
      <c r="B17">
        <v>1612.62</v>
      </c>
      <c r="C17">
        <v>13.265434000499701</v>
      </c>
    </row>
    <row r="18" spans="1:4" x14ac:dyDescent="0.3">
      <c r="A18">
        <v>3</v>
      </c>
      <c r="B18">
        <v>1676</v>
      </c>
      <c r="C18">
        <v>22.9863754759767</v>
      </c>
      <c r="D18">
        <f>SUM(C22:C23)</f>
        <v>3.1374280738305158</v>
      </c>
    </row>
    <row r="19" spans="1:4" x14ac:dyDescent="0.3">
      <c r="B19">
        <v>1666.01</v>
      </c>
      <c r="C19">
        <v>24.956000315299601</v>
      </c>
      <c r="D19">
        <f>SUM(C18:C19)</f>
        <v>47.942375791276305</v>
      </c>
    </row>
    <row r="20" spans="1:4" x14ac:dyDescent="0.3">
      <c r="B20">
        <v>1656.92</v>
      </c>
      <c r="C20">
        <v>13.3887322471512</v>
      </c>
    </row>
    <row r="21" spans="1:4" x14ac:dyDescent="0.3">
      <c r="B21">
        <v>1646.07</v>
      </c>
      <c r="C21">
        <v>21.849340830955398</v>
      </c>
    </row>
    <row r="22" spans="1:4" x14ac:dyDescent="0.3">
      <c r="B22">
        <v>1639.82</v>
      </c>
      <c r="C22">
        <v>0.19758172116869599</v>
      </c>
    </row>
    <row r="23" spans="1:4" x14ac:dyDescent="0.3">
      <c r="B23">
        <v>1628.02</v>
      </c>
      <c r="C23">
        <v>2.9398463526618199</v>
      </c>
    </row>
    <row r="24" spans="1:4" x14ac:dyDescent="0.3">
      <c r="B24">
        <v>1613.12</v>
      </c>
      <c r="C24">
        <v>13.602317892050401</v>
      </c>
    </row>
    <row r="25" spans="1:4" x14ac:dyDescent="0.3">
      <c r="A25">
        <v>4</v>
      </c>
      <c r="B25">
        <v>1689.99</v>
      </c>
      <c r="C25">
        <v>1.0194272318220501</v>
      </c>
      <c r="D25">
        <f>SUM(C25,C30)</f>
        <v>2.38139663700772</v>
      </c>
    </row>
    <row r="26" spans="1:4" x14ac:dyDescent="0.3">
      <c r="B26">
        <v>1676</v>
      </c>
      <c r="C26">
        <v>24.109203917667699</v>
      </c>
      <c r="D26">
        <f>SUM(C26:C27)</f>
        <v>43.452544566611294</v>
      </c>
    </row>
    <row r="27" spans="1:4" x14ac:dyDescent="0.3">
      <c r="B27">
        <v>1666</v>
      </c>
      <c r="C27">
        <v>19.343340648943599</v>
      </c>
    </row>
    <row r="28" spans="1:4" x14ac:dyDescent="0.3">
      <c r="B28">
        <v>1656.6</v>
      </c>
      <c r="C28">
        <v>18.713084461667702</v>
      </c>
    </row>
    <row r="29" spans="1:4" x14ac:dyDescent="0.3">
      <c r="B29">
        <v>1646</v>
      </c>
      <c r="C29">
        <v>21.476824750054899</v>
      </c>
    </row>
    <row r="30" spans="1:4" x14ac:dyDescent="0.3">
      <c r="B30">
        <v>1627.52</v>
      </c>
      <c r="C30">
        <v>1.3619694051856699</v>
      </c>
    </row>
    <row r="31" spans="1:4" x14ac:dyDescent="0.3">
      <c r="B31">
        <v>1613.57</v>
      </c>
      <c r="C31">
        <v>12.8737623159702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albumins</vt:lpstr>
      <vt:lpstr>globulins</vt:lpstr>
      <vt:lpstr>gliadins</vt:lpstr>
      <vt:lpstr>glutenins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Dedy Leonardo Nadeak</dc:creator>
  <cp:lastModifiedBy>Dedy Leonardo Nadeak</cp:lastModifiedBy>
  <dcterms:created xsi:type="dcterms:W3CDTF">2025-03-06T16:33:13Z</dcterms:created>
  <dcterms:modified xsi:type="dcterms:W3CDTF">2025-05-12T19:57:26Z</dcterms:modified>
</cp:coreProperties>
</file>