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3"/>
    <sheet name="Zfp2-1" sheetId="2" state="visible" r:id="rId4"/>
    <sheet name="Zfp2-2" sheetId="3" state="visible" r:id="rId5"/>
    <sheet name="Zfp2-3" sheetId="4" state="visible" r:id="rId6"/>
    <sheet name="Col-O-1" sheetId="5" state="visible" r:id="rId7"/>
    <sheet name="Standard curv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<sst xmlns="http://schemas.openxmlformats.org/spreadsheetml/2006/main" count="124" uniqueCount="48">
  <si>
    <t xml:space="preserve">Zfp2-1</t>
  </si>
  <si>
    <t xml:space="preserve">Zfp2-2</t>
  </si>
  <si>
    <t xml:space="preserve">Zfp2-3</t>
  </si>
  <si>
    <t xml:space="preserve">Col-O</t>
  </si>
  <si>
    <t xml:space="preserve">Mean</t>
  </si>
  <si>
    <t xml:space="preserve">S.d</t>
  </si>
  <si>
    <t xml:space="preserve">Sample</t>
  </si>
  <si>
    <t xml:space="preserve">Replicate </t>
  </si>
  <si>
    <t xml:space="preserve">Abs</t>
  </si>
  <si>
    <t xml:space="preserve">Abs minus blank</t>
  </si>
  <si>
    <t xml:space="preserve">Amount (based on standard curve)</t>
  </si>
  <si>
    <t xml:space="preserve">Weighed</t>
  </si>
  <si>
    <t xml:space="preserve">Weight%</t>
  </si>
  <si>
    <t xml:space="preserve">Blank</t>
  </si>
  <si>
    <t xml:space="preserve">Zfp2-1 1</t>
  </si>
  <si>
    <t xml:space="preserve">Zfp2-1 2</t>
  </si>
  <si>
    <t xml:space="preserve">Zfp2-1 3</t>
  </si>
  <si>
    <t xml:space="preserve">Zfp2-1 4</t>
  </si>
  <si>
    <t xml:space="preserve">Zfp2-1 5</t>
  </si>
  <si>
    <t xml:space="preserve">Average weight%</t>
  </si>
  <si>
    <t xml:space="preserve">Standard deviation (wieght%)</t>
  </si>
  <si>
    <t xml:space="preserve">Zfp2-2 1</t>
  </si>
  <si>
    <t xml:space="preserve">Replicate 1</t>
  </si>
  <si>
    <t xml:space="preserve">Replicate 2</t>
  </si>
  <si>
    <t xml:space="preserve">Replicate 3</t>
  </si>
  <si>
    <t xml:space="preserve">Zfp2-2 2</t>
  </si>
  <si>
    <t xml:space="preserve">Zfp2-2 3</t>
  </si>
  <si>
    <t xml:space="preserve">Zfp2-2 4</t>
  </si>
  <si>
    <t xml:space="preserve">Zfp2-2 5</t>
  </si>
  <si>
    <t xml:space="preserve">Zfp2-3 1</t>
  </si>
  <si>
    <t xml:space="preserve">Zfp2-3 2</t>
  </si>
  <si>
    <t xml:space="preserve">Zfp2-3 3</t>
  </si>
  <si>
    <t xml:space="preserve">Zfp2-3 4</t>
  </si>
  <si>
    <t xml:space="preserve">Zfp2-3 5</t>
  </si>
  <si>
    <t xml:space="preserve">Lignin [mg lignin/mg sample]</t>
  </si>
  <si>
    <t xml:space="preserve">Col-O-1 1</t>
  </si>
  <si>
    <t xml:space="preserve">Col-O-1 2</t>
  </si>
  <si>
    <t xml:space="preserve">Col-O-1 3</t>
  </si>
  <si>
    <t xml:space="preserve">Col-O-1 4</t>
  </si>
  <si>
    <t xml:space="preserve">Col-O-1 5</t>
  </si>
  <si>
    <t xml:space="preserve">Average</t>
  </si>
  <si>
    <t xml:space="preserve">Standard deviations</t>
  </si>
  <si>
    <t xml:space="preserve">Weight</t>
  </si>
  <si>
    <t xml:space="preserve">S1</t>
  </si>
  <si>
    <t xml:space="preserve">S2</t>
  </si>
  <si>
    <t xml:space="preserve">S3</t>
  </si>
  <si>
    <t xml:space="preserve">S4</t>
  </si>
  <si>
    <t xml:space="preserve">S5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</si>
</sst>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0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b val="true"/>
      <sz val="10.5"/>
      <color rgb="FF595959"/>
      <name val="Aptos Narrow"/>
      <family val="2"/>
    </font>
    <font>
      <b val="true"/>
      <sz val="11"/>
      <color theme="1"/>
      <name val="Aptos Narrow"/>
      <family val="2"/>
      <charset val="1"/>
    </font>
    <font>
      <b val="true"/>
      <sz val="11"/>
      <color theme="1"/>
      <name val="Aptos Narrow"/>
      <family val="0"/>
      <charset val="1"/>
    </font>
    <font>
      <sz val="11"/>
      <color theme="0" tint="-0.05"/>
      <name val="Aptos Narrow"/>
      <family val="2"/>
      <charset val="1"/>
    </font>
    <font>
      <b val="true"/>
      <sz val="11"/>
      <color theme="0" tint="-0.05"/>
      <name val="Aptos Narrow"/>
      <family val="2"/>
      <charset val="1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6BFC8"/>
      <rgbColor rgb="FFFF99CC"/>
      <rgbColor rgb="FFCC99FF"/>
      <rgbColor rgb="FFF6C7AD"/>
      <rgbColor rgb="FF3366FF"/>
      <rgbColor rgb="FF33CCCC"/>
      <rgbColor rgb="FF99CC00"/>
      <rgbColor rgb="FFFFCC00"/>
      <rgbColor rgb="FFFF9900"/>
      <rgbColor rgb="FFE87331"/>
      <rgbColor rgb="FF595959"/>
      <rgbColor rgb="FF8799A9"/>
      <rgbColor rgb="FF0F4862"/>
      <rgbColor rgb="FF339966"/>
      <rgbColor rgb="FF003300"/>
      <rgbColor rgb="FF333300"/>
      <rgbColor rgb="FF993300"/>
      <rgbColor rgb="FF993366"/>
      <rgbColor rgb="FF11547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Lignin content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"Replicate 1"</c:f>
              <c:strCache>
                <c:ptCount val="1"/>
                <c:pt idx="0">
                  <c:v>Replicate 1</c:v>
                </c:pt>
              </c:strCache>
            </c:strRef>
          </c:tx>
          <c:spPr>
            <a:solidFill>
              <a:srgbClr val="b6bfc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Summary!$C$4,Summary!$E$4,Summary!$G$4,Summary!$I$4</c:f>
                <c:numCache>
                  <c:formatCode>0.00</c:formatCode>
                  <c:ptCount val="4"/>
                  <c:pt idx="0">
                    <c:v>0.0360554369567228</c:v>
                  </c:pt>
                  <c:pt idx="1">
                    <c:v>0.0486698431558978</c:v>
                  </c:pt>
                  <c:pt idx="2">
                    <c:v>0.0123824123649389</c:v>
                  </c:pt>
                  <c:pt idx="3">
                    <c:v>0.0326533043033308</c:v>
                  </c:pt>
                </c:numCache>
              </c:numRef>
            </c:plus>
            <c:minus>
              <c:numRef>
                <c:f>Summary!$C$4,Summary!$E$4,Summary!$G$4,Summary!$I$4</c:f>
                <c:numCache>
                  <c:formatCode>0.00</c:formatCode>
                  <c:ptCount val="4"/>
                  <c:pt idx="0">
                    <c:v>0.0360554369567228</c:v>
                  </c:pt>
                  <c:pt idx="1">
                    <c:v>0.0486698431558978</c:v>
                  </c:pt>
                  <c:pt idx="2">
                    <c:v>0.0123824123649389</c:v>
                  </c:pt>
                  <c:pt idx="3">
                    <c:v>0.0326533043033308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Summary!$B$2,Summary!$D$2,Summary!$F$2,Summary!$H$2</c:f>
              <c:multiLvlStrCache>
                <c:ptCount val="1"/>
                <c:lvl>
                  <c:pt idx="0">
                    <c:v>Col-O</c:v>
                  </c:pt>
                </c:lvl>
                <c:lvl>
                  <c:pt idx="0">
                    <c:v>Zfp2-3</c:v>
                  </c:pt>
                </c:lvl>
                <c:lvl>
                  <c:pt idx="0">
                    <c:v>Zfp2-2</c:v>
                  </c:pt>
                </c:lvl>
                <c:lvl>
                  <c:pt idx="0">
                    <c:v>Zfp2-1</c:v>
                  </c:pt>
                </c:lvl>
              </c:multiLvlStrCache>
            </c:multiLvlStrRef>
          </c:cat>
          <c:val>
            <c:numRef>
              <c:f>Summary!$B$4,Summary!$D$4,Summary!$F$4,Summary!$H$4</c:f>
              <c:numCache>
                <c:formatCode>0.00</c:formatCode>
                <c:ptCount val="4"/>
                <c:pt idx="0">
                  <c:v>0.161516208333333</c:v>
                </c:pt>
                <c:pt idx="1">
                  <c:v>0.241929608465609</c:v>
                </c:pt>
                <c:pt idx="2">
                  <c:v>0.199938931216931</c:v>
                </c:pt>
                <c:pt idx="3">
                  <c:v>0.185160888888889</c:v>
                </c:pt>
              </c:numCache>
            </c:numRef>
          </c:val>
        </c:ser>
        <c:ser>
          <c:idx val="1"/>
          <c:order val="1"/>
          <c:tx>
            <c:strRef>
              <c:f>"Replicate 2"</c:f>
              <c:strCache>
                <c:ptCount val="1"/>
                <c:pt idx="0">
                  <c:v>Replicate 2</c:v>
                </c:pt>
              </c:strCache>
            </c:strRef>
          </c:tx>
          <c:spPr>
            <a:solidFill>
              <a:srgbClr val="8799a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Summary!$C$5,Summary!$E$5,Summary!$G$5,Summary!$I$5</c:f>
                <c:numCache>
                  <c:formatCode>0.00</c:formatCode>
                  <c:ptCount val="4"/>
                  <c:pt idx="0">
                    <c:v>0.0252525999020197</c:v>
                  </c:pt>
                  <c:pt idx="1">
                    <c:v>0.0361249015922624</c:v>
                  </c:pt>
                  <c:pt idx="2">
                    <c:v>0.0604958618013218</c:v>
                  </c:pt>
                  <c:pt idx="3">
                    <c:v>0.0471988187671747</c:v>
                  </c:pt>
                </c:numCache>
              </c:numRef>
            </c:plus>
            <c:minus>
              <c:numRef>
                <c:f>Summary!$C$5,Summary!$E$5,Summary!$G$5,Summary!$I$5</c:f>
                <c:numCache>
                  <c:formatCode>0.00</c:formatCode>
                  <c:ptCount val="4"/>
                  <c:pt idx="0">
                    <c:v>0.0252525999020197</c:v>
                  </c:pt>
                  <c:pt idx="1">
                    <c:v>0.0361249015922624</c:v>
                  </c:pt>
                  <c:pt idx="2">
                    <c:v>0.0604958618013218</c:v>
                  </c:pt>
                  <c:pt idx="3">
                    <c:v>0.0471988187671747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Summary!$B$2,Summary!$D$2,Summary!$F$2,Summary!$H$2</c:f>
              <c:multiLvlStrCache>
                <c:ptCount val="1"/>
                <c:lvl>
                  <c:pt idx="0">
                    <c:v>Col-O</c:v>
                  </c:pt>
                </c:lvl>
                <c:lvl>
                  <c:pt idx="0">
                    <c:v>Zfp2-3</c:v>
                  </c:pt>
                </c:lvl>
                <c:lvl>
                  <c:pt idx="0">
                    <c:v>Zfp2-2</c:v>
                  </c:pt>
                </c:lvl>
                <c:lvl>
                  <c:pt idx="0">
                    <c:v>Zfp2-1</c:v>
                  </c:pt>
                </c:lvl>
              </c:multiLvlStrCache>
            </c:multiLvlStrRef>
          </c:cat>
          <c:val>
            <c:numRef>
              <c:f>Summary!$B$5,Summary!$D$5,Summary!$F$5,Summary!$H$5</c:f>
              <c:numCache>
                <c:formatCode>0.00</c:formatCode>
                <c:ptCount val="4"/>
                <c:pt idx="0">
                  <c:v>0.187629177777778</c:v>
                </c:pt>
                <c:pt idx="1">
                  <c:v>0.174884698412698</c:v>
                </c:pt>
                <c:pt idx="2">
                  <c:v>0.212551725925926</c:v>
                </c:pt>
                <c:pt idx="3">
                  <c:v>0.159824723809524</c:v>
                </c:pt>
              </c:numCache>
            </c:numRef>
          </c:val>
        </c:ser>
        <c:ser>
          <c:idx val="2"/>
          <c:order val="2"/>
          <c:tx>
            <c:strRef>
              <c:f>"Replicaate 3"</c:f>
              <c:strCache>
                <c:ptCount val="1"/>
                <c:pt idx="0">
                  <c:v>Replicaate 3</c:v>
                </c:pt>
              </c:strCache>
            </c:strRef>
          </c:tx>
          <c:spPr>
            <a:solidFill>
              <a:srgbClr val="145f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Summary!$C$6,Summary!$E$6,Summary!$G$6,Summary!$I$6</c:f>
                <c:numCache>
                  <c:formatCode>0.00</c:formatCode>
                  <c:ptCount val="4"/>
                  <c:pt idx="0">
                    <c:v>0.0493208092676389</c:v>
                  </c:pt>
                  <c:pt idx="1">
                    <c:v>0.0188991132292546</c:v>
                  </c:pt>
                  <c:pt idx="2">
                    <c:v>0.0629141285544123</c:v>
                  </c:pt>
                  <c:pt idx="3">
                    <c:v>0.0197726202869861</c:v>
                  </c:pt>
                </c:numCache>
              </c:numRef>
            </c:plus>
            <c:minus>
              <c:numRef>
                <c:f>Summary!$C$6,Summary!$E$6,Summary!$G$6,Summary!$I$6</c:f>
                <c:numCache>
                  <c:formatCode>0.00</c:formatCode>
                  <c:ptCount val="4"/>
                  <c:pt idx="0">
                    <c:v>0.0493208092676389</c:v>
                  </c:pt>
                  <c:pt idx="1">
                    <c:v>0.0188991132292546</c:v>
                  </c:pt>
                  <c:pt idx="2">
                    <c:v>0.0629141285544123</c:v>
                  </c:pt>
                  <c:pt idx="3">
                    <c:v>0.0197726202869861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Summary!$B$2,Summary!$D$2,Summary!$F$2,Summary!$H$2</c:f>
              <c:multiLvlStrCache>
                <c:ptCount val="1"/>
                <c:lvl>
                  <c:pt idx="0">
                    <c:v>Col-O</c:v>
                  </c:pt>
                </c:lvl>
                <c:lvl>
                  <c:pt idx="0">
                    <c:v>Zfp2-3</c:v>
                  </c:pt>
                </c:lvl>
                <c:lvl>
                  <c:pt idx="0">
                    <c:v>Zfp2-2</c:v>
                  </c:pt>
                </c:lvl>
                <c:lvl>
                  <c:pt idx="0">
                    <c:v>Zfp2-1</c:v>
                  </c:pt>
                </c:lvl>
              </c:multiLvlStrCache>
            </c:multiLvlStrRef>
          </c:cat>
          <c:val>
            <c:numRef>
              <c:f>Summary!$B$6,Summary!$D$6,Summary!$F$6,Summary!$H$6</c:f>
              <c:numCache>
                <c:formatCode>0.00</c:formatCode>
                <c:ptCount val="4"/>
                <c:pt idx="0">
                  <c:v>0.163834611111111</c:v>
                </c:pt>
                <c:pt idx="1">
                  <c:v>0.210005455026455</c:v>
                </c:pt>
                <c:pt idx="2">
                  <c:v>0.239024331481482</c:v>
                </c:pt>
                <c:pt idx="3">
                  <c:v>0.281876933333333</c:v>
                </c:pt>
              </c:numCache>
            </c:numRef>
          </c:val>
        </c:ser>
        <c:ser>
          <c:idx val="3"/>
          <c:order val="3"/>
          <c:tx>
            <c:strRef>
              <c:f>"Replicate 4"</c:f>
              <c:strCache>
                <c:ptCount val="1"/>
                <c:pt idx="0">
                  <c:v>Replicate 4</c:v>
                </c:pt>
              </c:strCache>
            </c:strRef>
          </c:tx>
          <c:spPr>
            <a:solidFill>
              <a:srgbClr val="1154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Summary!$C$7,Summary!$E$7,Summary!$G$7,Summary!$I$7</c:f>
                <c:numCache>
                  <c:formatCode>0.00</c:formatCode>
                  <c:ptCount val="4"/>
                  <c:pt idx="0">
                    <c:v>0.0531315932866061</c:v>
                  </c:pt>
                  <c:pt idx="1">
                    <c:v>0.0297276197913773</c:v>
                  </c:pt>
                  <c:pt idx="2">
                    <c:v>0.0544546083729379</c:v>
                  </c:pt>
                  <c:pt idx="3">
                    <c:v>0.0318165205166075</c:v>
                  </c:pt>
                </c:numCache>
              </c:numRef>
            </c:plus>
            <c:minus>
              <c:numRef>
                <c:f>Summary!$C$7,Summary!$E$7,Summary!$G$7,Summary!$I$7</c:f>
                <c:numCache>
                  <c:formatCode>0.00</c:formatCode>
                  <c:ptCount val="4"/>
                  <c:pt idx="0">
                    <c:v>0.0531315932866061</c:v>
                  </c:pt>
                  <c:pt idx="1">
                    <c:v>0.0297276197913773</c:v>
                  </c:pt>
                  <c:pt idx="2">
                    <c:v>0.0544546083729379</c:v>
                  </c:pt>
                  <c:pt idx="3">
                    <c:v>0.0318165205166075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Summary!$B$2,Summary!$D$2,Summary!$F$2,Summary!$H$2</c:f>
              <c:multiLvlStrCache>
                <c:ptCount val="1"/>
                <c:lvl>
                  <c:pt idx="0">
                    <c:v>Col-O</c:v>
                  </c:pt>
                </c:lvl>
                <c:lvl>
                  <c:pt idx="0">
                    <c:v>Zfp2-3</c:v>
                  </c:pt>
                </c:lvl>
                <c:lvl>
                  <c:pt idx="0">
                    <c:v>Zfp2-2</c:v>
                  </c:pt>
                </c:lvl>
                <c:lvl>
                  <c:pt idx="0">
                    <c:v>Zfp2-1</c:v>
                  </c:pt>
                </c:lvl>
              </c:multiLvlStrCache>
            </c:multiLvlStrRef>
          </c:cat>
          <c:val>
            <c:numRef>
              <c:f>Summary!$B$7,Summary!$D$7,Summary!$F$7,Summary!$H$7</c:f>
              <c:numCache>
                <c:formatCode>0.00</c:formatCode>
                <c:ptCount val="4"/>
                <c:pt idx="0">
                  <c:v>0.132585266666667</c:v>
                </c:pt>
                <c:pt idx="1">
                  <c:v>0.187173627513228</c:v>
                </c:pt>
                <c:pt idx="2">
                  <c:v>0.252362837037037</c:v>
                </c:pt>
                <c:pt idx="3">
                  <c:v>0.151241822222222</c:v>
                </c:pt>
              </c:numCache>
            </c:numRef>
          </c:val>
        </c:ser>
        <c:ser>
          <c:idx val="4"/>
          <c:order val="4"/>
          <c:tx>
            <c:strRef>
              <c:f>"Repicate 5"</c:f>
              <c:strCache>
                <c:ptCount val="1"/>
                <c:pt idx="0">
                  <c:v>Repicate 5</c:v>
                </c:pt>
              </c:strCache>
            </c:strRef>
          </c:tx>
          <c:spPr>
            <a:solidFill>
              <a:srgbClr val="0f486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Summary!$C$8,Summary!$E$8,Summary!$G$8,Summary!$I$8</c:f>
                <c:numCache>
                  <c:formatCode>0.00</c:formatCode>
                  <c:ptCount val="4"/>
                  <c:pt idx="0">
                    <c:v>0.0259779412155335</c:v>
                  </c:pt>
                  <c:pt idx="1">
                    <c:v>0.0729160656883273</c:v>
                  </c:pt>
                  <c:pt idx="2">
                    <c:v>0.0605406775912766</c:v>
                  </c:pt>
                  <c:pt idx="3">
                    <c:v>0.0287714643861922</c:v>
                  </c:pt>
                </c:numCache>
              </c:numRef>
            </c:plus>
            <c:minus>
              <c:numRef>
                <c:f>Summary!$C$8,Summary!$E$8,Summary!$G$8,Summary!$I$8</c:f>
                <c:numCache>
                  <c:formatCode>0.00</c:formatCode>
                  <c:ptCount val="4"/>
                  <c:pt idx="0">
                    <c:v>0.0259779412155335</c:v>
                  </c:pt>
                  <c:pt idx="1">
                    <c:v>0.0729160656883273</c:v>
                  </c:pt>
                  <c:pt idx="2">
                    <c:v>0.0605406775912766</c:v>
                  </c:pt>
                  <c:pt idx="3">
                    <c:v>0.0287714643861922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multiLvlStrRef>
              <c:f>Summary!$B$2,Summary!$D$2,Summary!$F$2,Summary!$H$2</c:f>
              <c:multiLvlStrCache>
                <c:ptCount val="1"/>
                <c:lvl>
                  <c:pt idx="0">
                    <c:v>Col-O</c:v>
                  </c:pt>
                </c:lvl>
                <c:lvl>
                  <c:pt idx="0">
                    <c:v>Zfp2-3</c:v>
                  </c:pt>
                </c:lvl>
                <c:lvl>
                  <c:pt idx="0">
                    <c:v>Zfp2-2</c:v>
                  </c:pt>
                </c:lvl>
                <c:lvl>
                  <c:pt idx="0">
                    <c:v>Zfp2-1</c:v>
                  </c:pt>
                </c:lvl>
              </c:multiLvlStrCache>
            </c:multiLvlStrRef>
          </c:cat>
          <c:val>
            <c:numRef>
              <c:f>Summary!$B$8,Summary!$D$8,Summary!$F$8,Summary!$H$8</c:f>
              <c:numCache>
                <c:formatCode>0.00</c:formatCode>
                <c:ptCount val="4"/>
                <c:pt idx="0">
                  <c:v>0.148172058333333</c:v>
                </c:pt>
                <c:pt idx="1">
                  <c:v>0.166767589417989</c:v>
                </c:pt>
                <c:pt idx="2">
                  <c:v>0.166875619047619</c:v>
                </c:pt>
                <c:pt idx="3">
                  <c:v>0.242626444444444</c:v>
                </c:pt>
              </c:numCache>
            </c:numRef>
          </c:val>
        </c:ser>
        <c:gapWidth val="219"/>
        <c:overlap val="-27"/>
        <c:axId val="69712235"/>
        <c:axId val="25213494"/>
      </c:barChart>
      <c:catAx>
        <c:axId val="69712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213494"/>
        <c:crosses val="autoZero"/>
        <c:auto val="1"/>
        <c:lblAlgn val="ctr"/>
        <c:lblOffset val="100"/>
        <c:noMultiLvlLbl val="0"/>
      </c:catAx>
      <c:valAx>
        <c:axId val="25213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Aptos Narrow"/>
                  </a:rPr>
                  <a:t>Lignin [mg lignin/mg sample]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97122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Standard curve</a:t>
            </a:r>
          </a:p>
        </c:rich>
      </c:tx>
      <c:layout>
        <c:manualLayout>
          <c:xMode val="edge"/>
          <c:yMode val="edge"/>
          <c:x val="0.20507382972039"/>
          <c:y val="0.0417101147028154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e873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873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873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e873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x"/>
            <c:errBarType val="both"/>
            <c:errValType val="cust"/>
            <c:noEndCap val="0"/>
            <c:plus>
              <c:numRef>
                <c:f>'Standard curve'!$E$5:$E$7,'Standard curve'!$E$9:$E$11,'Standard curve'!$E$13:$E$15,'Standard curve'!$E$17:$E$19</c:f>
                <c:numCache>
                  <c:formatCode>0.000</c:formatCode>
                  <c:ptCount val="12"/>
                  <c:pt idx="0">
                    <c:v>0.00577350269189625</c:v>
                  </c:pt>
                  <c:pt idx="3">
                    <c:v>0.0483459753581757</c:v>
                  </c:pt>
                  <c:pt idx="6">
                    <c:v>0.0153948043183407</c:v>
                  </c:pt>
                  <c:pt idx="9">
                    <c:v>0.0907817896570302</c:v>
                  </c:pt>
                </c:numCache>
              </c:numRef>
            </c:plus>
            <c:minus>
              <c:numRef>
                <c:f>'Standard curve'!$E$5:$E$7,'Standard curve'!$E$9:$E$11,'Standard curve'!$E$13:$E$15,'Standard curve'!$E$17:$E$19</c:f>
                <c:numCache>
                  <c:formatCode>0.000</c:formatCode>
                  <c:ptCount val="12"/>
                  <c:pt idx="0">
                    <c:v>0.00577350269189625</c:v>
                  </c:pt>
                  <c:pt idx="3">
                    <c:v>0.0483459753581757</c:v>
                  </c:pt>
                  <c:pt idx="6">
                    <c:v>0.0153948043183407</c:v>
                  </c:pt>
                  <c:pt idx="9">
                    <c:v>0.0907817896570302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'Standard curve'!$D$5:$D$7,'Standard curve'!$D$9:$D$11,'Standard curve'!$D$13:$D$15,'Standard curve'!$D$17:$D$19</c:f>
              <c:numCache>
                <c:formatCode>0.000</c:formatCode>
                <c:ptCount val="12"/>
                <c:pt idx="0">
                  <c:v>0.111333333333333</c:v>
                </c:pt>
                <c:pt idx="3">
                  <c:v>0.276666666666667</c:v>
                </c:pt>
                <c:pt idx="6">
                  <c:v>0.38</c:v>
                </c:pt>
                <c:pt idx="9">
                  <c:v>0.489333333333333</c:v>
                </c:pt>
              </c:numCache>
            </c:numRef>
          </c:xVal>
          <c:yVal>
            <c:numRef>
              <c:f>'Standard curve'!$F$5:$F$7,'Standard curve'!$F$9:$F$11,'Standard curve'!$F$13:$F$15,'Standard curve'!$F$17:$F$19</c:f>
              <c:numCache>
                <c:formatCode>General</c:formatCode>
                <c:ptCount val="12"/>
                <c:pt idx="0">
                  <c:v>0.4</c:v>
                </c:pt>
                <c:pt idx="3">
                  <c:v>1.5</c:v>
                </c:pt>
                <c:pt idx="6">
                  <c:v>2.3</c:v>
                </c:pt>
                <c:pt idx="9">
                  <c:v>3.1</c:v>
                </c:pt>
              </c:numCache>
            </c:numRef>
          </c:yVal>
          <c:smooth val="0"/>
        </c:ser>
        <c:axId val="10881135"/>
        <c:axId val="14816361"/>
      </c:scatterChart>
      <c:valAx>
        <c:axId val="108811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Aptos Narrow"/>
                  </a:rPr>
                  <a:t>Absorbance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816361"/>
        <c:crosses val="autoZero"/>
        <c:crossBetween val="midCat"/>
      </c:valAx>
      <c:valAx>
        <c:axId val="148163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Aptos Narrow"/>
                  </a:rPr>
                  <a:t>Lignin [mg]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08811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581040</xdr:colOff>
      <xdr:row>15</xdr:row>
      <xdr:rowOff>47520</xdr:rowOff>
    </xdr:from>
    <xdr:to>
      <xdr:col>17</xdr:col>
      <xdr:colOff>142560</xdr:colOff>
      <xdr:row>31</xdr:row>
      <xdr:rowOff>151920</xdr:rowOff>
    </xdr:to>
    <xdr:graphicFrame>
      <xdr:nvGraphicFramePr>
        <xdr:cNvPr id="0" name="Chart 2"/>
        <xdr:cNvGraphicFramePr/>
      </xdr:nvGraphicFramePr>
      <xdr:xfrm>
        <a:off x="6770520" y="2762280"/>
        <a:ext cx="5063040" cy="29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190440</xdr:colOff>
      <xdr:row>13</xdr:row>
      <xdr:rowOff>66960</xdr:rowOff>
    </xdr:from>
    <xdr:to>
      <xdr:col>13</xdr:col>
      <xdr:colOff>647280</xdr:colOff>
      <xdr:row>28</xdr:row>
      <xdr:rowOff>113760</xdr:rowOff>
    </xdr:to>
    <xdr:graphicFrame>
      <xdr:nvGraphicFramePr>
        <xdr:cNvPr id="1" name="Chart 2"/>
        <xdr:cNvGraphicFramePr/>
      </xdr:nvGraphicFramePr>
      <xdr:xfrm>
        <a:off x="6984360" y="2419560"/>
        <a:ext cx="4583160" cy="27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</row>
    <row r="3" customFormat="false" ht="14.25" hidden="false" customHeight="false" outlineLevel="0" collapsed="false">
      <c r="B3" s="2" t="s">
        <v>4</v>
      </c>
      <c r="C3" s="3" t="s">
        <v>5</v>
      </c>
      <c r="D3" s="2" t="s">
        <v>4</v>
      </c>
      <c r="E3" s="3" t="s">
        <v>5</v>
      </c>
      <c r="F3" s="2" t="s">
        <v>4</v>
      </c>
      <c r="G3" s="3" t="s">
        <v>5</v>
      </c>
      <c r="H3" s="4" t="s">
        <v>4</v>
      </c>
      <c r="I3" s="5" t="s">
        <v>5</v>
      </c>
    </row>
    <row r="4" customFormat="false" ht="14.25" hidden="false" customHeight="false" outlineLevel="0" collapsed="false">
      <c r="B4" s="6" t="n">
        <v>0.161516208333333</v>
      </c>
      <c r="C4" s="7" t="n">
        <v>0.0360554369567228</v>
      </c>
      <c r="D4" s="6" t="n">
        <v>0.241929608465609</v>
      </c>
      <c r="E4" s="7" t="n">
        <v>0.0486698431558978</v>
      </c>
      <c r="F4" s="6" t="n">
        <v>0.199938931216931</v>
      </c>
      <c r="G4" s="7" t="n">
        <v>0.0123824123649389</v>
      </c>
      <c r="H4" s="6" t="n">
        <v>0.185160888888889</v>
      </c>
      <c r="I4" s="7" t="n">
        <v>0.0326533043033308</v>
      </c>
    </row>
    <row r="5" customFormat="false" ht="14.25" hidden="false" customHeight="false" outlineLevel="0" collapsed="false">
      <c r="B5" s="6" t="n">
        <v>0.187629177777778</v>
      </c>
      <c r="C5" s="7" t="n">
        <v>0.0252525999020197</v>
      </c>
      <c r="D5" s="6" t="n">
        <v>0.174884698412698</v>
      </c>
      <c r="E5" s="7" t="n">
        <v>0.0361249015922624</v>
      </c>
      <c r="F5" s="6" t="n">
        <v>0.212551725925926</v>
      </c>
      <c r="G5" s="7" t="n">
        <v>0.0604958618013218</v>
      </c>
      <c r="H5" s="6" t="n">
        <v>0.159824723809524</v>
      </c>
      <c r="I5" s="7" t="n">
        <v>0.0471988187671747</v>
      </c>
    </row>
    <row r="6" customFormat="false" ht="14.25" hidden="false" customHeight="false" outlineLevel="0" collapsed="false">
      <c r="B6" s="6" t="n">
        <v>0.163834611111111</v>
      </c>
      <c r="C6" s="7" t="n">
        <v>0.0493208092676389</v>
      </c>
      <c r="D6" s="6" t="n">
        <v>0.210005455026455</v>
      </c>
      <c r="E6" s="7" t="n">
        <v>0.0188991132292546</v>
      </c>
      <c r="F6" s="6" t="n">
        <v>0.239024331481482</v>
      </c>
      <c r="G6" s="7" t="n">
        <v>0.0629141285544123</v>
      </c>
      <c r="H6" s="6" t="n">
        <v>0.281876933333333</v>
      </c>
      <c r="I6" s="7" t="n">
        <v>0.0197726202869861</v>
      </c>
    </row>
    <row r="7" customFormat="false" ht="14.25" hidden="false" customHeight="false" outlineLevel="0" collapsed="false">
      <c r="B7" s="6" t="n">
        <v>0.132585266666667</v>
      </c>
      <c r="C7" s="7" t="n">
        <v>0.0531315932866061</v>
      </c>
      <c r="D7" s="6" t="n">
        <v>0.187173627513228</v>
      </c>
      <c r="E7" s="7" t="n">
        <v>0.0297276197913773</v>
      </c>
      <c r="F7" s="6" t="n">
        <v>0.252362837037037</v>
      </c>
      <c r="G7" s="7" t="n">
        <v>0.0544546083729379</v>
      </c>
      <c r="H7" s="6" t="n">
        <v>0.151241822222222</v>
      </c>
      <c r="I7" s="7" t="n">
        <v>0.0318165205166075</v>
      </c>
    </row>
    <row r="8" customFormat="false" ht="14.25" hidden="false" customHeight="false" outlineLevel="0" collapsed="false">
      <c r="B8" s="8" t="n">
        <v>0.148172058333333</v>
      </c>
      <c r="C8" s="9" t="n">
        <v>0.0259779412155335</v>
      </c>
      <c r="D8" s="8" t="n">
        <v>0.166767589417989</v>
      </c>
      <c r="E8" s="9" t="n">
        <v>0.0729160656883273</v>
      </c>
      <c r="F8" s="8" t="n">
        <v>0.166875619047619</v>
      </c>
      <c r="G8" s="9" t="n">
        <v>0.0605406775912766</v>
      </c>
      <c r="H8" s="8" t="n">
        <v>0.242626444444444</v>
      </c>
      <c r="I8" s="9" t="n">
        <v>0.0287714643861922</v>
      </c>
    </row>
    <row r="9" customFormat="false" ht="14.25" hidden="false" customHeight="false" outlineLevel="0" collapsed="false">
      <c r="B9" s="10"/>
      <c r="C9" s="10"/>
    </row>
    <row r="10" customFormat="false" ht="14.25" hidden="false" customHeight="false" outlineLevel="0" collapsed="false">
      <c r="B10" s="10"/>
      <c r="C10" s="10"/>
    </row>
    <row r="11" customFormat="false" ht="14.25" hidden="false" customHeight="false" outlineLevel="0" collapsed="false">
      <c r="B11" s="10"/>
      <c r="C11" s="10"/>
    </row>
    <row r="12" customFormat="false" ht="14.25" hidden="false" customHeight="false" outlineLevel="0" collapsed="false">
      <c r="B12" s="10"/>
      <c r="C12" s="10"/>
    </row>
    <row r="13" customFormat="false" ht="14.25" hidden="false" customHeight="false" outlineLevel="0" collapsed="false">
      <c r="B13" s="10"/>
      <c r="C13" s="10"/>
    </row>
    <row r="14" customFormat="false" ht="14.25" hidden="false" customHeight="false" outlineLevel="0" collapsed="false">
      <c r="B14" s="10"/>
      <c r="C14" s="10"/>
    </row>
    <row r="15" customFormat="false" ht="14.25" hidden="false" customHeight="false" outlineLevel="0" collapsed="false">
      <c r="B15" s="10"/>
      <c r="C15" s="10"/>
    </row>
    <row r="16" customFormat="false" ht="14.25" hidden="false" customHeight="false" outlineLevel="0" collapsed="false">
      <c r="B16" s="10"/>
      <c r="C16" s="10"/>
    </row>
    <row r="17" customFormat="false" ht="14.25" hidden="false" customHeight="false" outlineLevel="0" collapsed="false">
      <c r="B17" s="10"/>
      <c r="C17" s="10"/>
    </row>
    <row r="18" customFormat="false" ht="14.25" hidden="false" customHeight="false" outlineLevel="0" collapsed="false">
      <c r="B18" s="10"/>
      <c r="C18" s="10"/>
    </row>
    <row r="19" customFormat="false" ht="14.25" hidden="false" customHeight="false" outlineLevel="0" collapsed="false">
      <c r="B19" s="10"/>
      <c r="C19" s="10"/>
    </row>
    <row r="20" customFormat="false" ht="14.25" hidden="false" customHeight="false" outlineLevel="0" collapsed="false">
      <c r="B20" s="10"/>
      <c r="C20" s="10"/>
    </row>
    <row r="21" customFormat="false" ht="14.25" hidden="false" customHeight="false" outlineLevel="0" collapsed="false">
      <c r="B21" s="10"/>
      <c r="C21" s="10"/>
    </row>
    <row r="22" customFormat="false" ht="14.25" hidden="false" customHeight="false" outlineLevel="0" collapsed="false">
      <c r="B22" s="10"/>
      <c r="C22" s="10"/>
    </row>
    <row r="23" customFormat="false" ht="14.25" hidden="false" customHeight="false" outlineLevel="0" collapsed="false">
      <c r="B23" s="10"/>
      <c r="C23" s="10"/>
    </row>
    <row r="24" customFormat="false" ht="14.25" hidden="false" customHeight="false" outlineLevel="0" collapsed="false">
      <c r="B24" s="10"/>
      <c r="C24" s="10"/>
    </row>
    <row r="25" customFormat="false" ht="14.25" hidden="false" customHeight="false" outlineLevel="0" collapsed="false">
      <c r="B25" s="10"/>
      <c r="C25" s="10"/>
    </row>
    <row r="26" customFormat="false" ht="14.25" hidden="false" customHeight="false" outlineLevel="0" collapsed="false">
      <c r="B26" s="10"/>
      <c r="C26" s="10"/>
    </row>
    <row r="27" customFormat="false" ht="14.25" hidden="false" customHeight="false" outlineLevel="0" collapsed="false">
      <c r="B27" s="10"/>
      <c r="C27" s="10"/>
    </row>
    <row r="28" customFormat="false" ht="14.25" hidden="false" customHeight="false" outlineLevel="0" collapsed="false">
      <c r="B28" s="10"/>
    </row>
    <row r="29" customFormat="false" ht="14.25" hidden="false" customHeight="false" outlineLevel="0" collapsed="false">
      <c r="B29" s="10"/>
      <c r="C29" s="10"/>
    </row>
    <row r="32" customFormat="false" ht="14.25" hidden="false" customHeight="false" outlineLevel="0" collapsed="false">
      <c r="C32" s="10"/>
    </row>
  </sheetData>
  <mergeCells count="4"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9765625" defaultRowHeight="14.25" zeroHeight="false" outlineLevelRow="0" outlineLevelCol="0"/>
  <cols>
    <col collapsed="false" customWidth="true" hidden="false" outlineLevel="0" max="2" min="1" style="0" width="10.75"/>
    <col collapsed="false" customWidth="true" hidden="false" outlineLevel="0" max="4" min="4" style="0" width="15.25"/>
    <col collapsed="false" customWidth="true" hidden="false" outlineLevel="0" max="5" min="5" style="0" width="31.87"/>
    <col collapsed="false" customWidth="true" hidden="false" outlineLevel="0" max="8" min="8" style="0" width="16.25"/>
    <col collapsed="false" customWidth="true" hidden="false" outlineLevel="0" max="9" min="9" style="0" width="27.63"/>
  </cols>
  <sheetData>
    <row r="1" customFormat="false" ht="14.25" hidden="false" customHeight="false" outlineLevel="0" collapsed="false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</row>
    <row r="2" customFormat="false" ht="14.25" hidden="false" customHeight="false" outlineLevel="0" collapsed="false">
      <c r="A2" s="11" t="s">
        <v>13</v>
      </c>
      <c r="C2" s="11" t="n">
        <f aca="false">(0.066+0.053)/2</f>
        <v>0.0595</v>
      </c>
    </row>
    <row r="3" customFormat="false" ht="14.25" hidden="false" customHeight="false" outlineLevel="0" collapsed="false">
      <c r="A3" s="11" t="s">
        <v>14</v>
      </c>
      <c r="B3" s="0" t="n">
        <v>1</v>
      </c>
      <c r="C3" s="0" t="n">
        <v>0.267</v>
      </c>
      <c r="D3" s="11" t="n">
        <f aca="false">C3-C$2</f>
        <v>0.2075</v>
      </c>
      <c r="E3" s="11" t="n">
        <f aca="false">D3*7.166-0.4275</f>
        <v>1.059445</v>
      </c>
      <c r="F3" s="0" t="n">
        <v>8</v>
      </c>
      <c r="G3" s="11" t="n">
        <f aca="false">E3/F3</f>
        <v>0.132430625</v>
      </c>
    </row>
    <row r="4" customFormat="false" ht="14.25" hidden="false" customHeight="false" outlineLevel="0" collapsed="false">
      <c r="B4" s="0" t="n">
        <v>2</v>
      </c>
      <c r="C4" s="0" t="n">
        <v>0.26</v>
      </c>
      <c r="D4" s="11" t="n">
        <f aca="false">C4-C$2</f>
        <v>0.2005</v>
      </c>
      <c r="E4" s="11" t="n">
        <f aca="false">D4*7.166-0.4275</f>
        <v>1.009283</v>
      </c>
      <c r="F4" s="0" t="n">
        <v>5</v>
      </c>
      <c r="G4" s="11" t="n">
        <f aca="false">E4/F4</f>
        <v>0.2018566</v>
      </c>
    </row>
    <row r="5" customFormat="false" ht="14.25" hidden="false" customHeight="false" outlineLevel="0" collapsed="false">
      <c r="B5" s="0" t="n">
        <v>3</v>
      </c>
      <c r="C5" s="0" t="n">
        <v>0.224</v>
      </c>
      <c r="D5" s="11" t="n">
        <f aca="false">C5-C$2</f>
        <v>0.1645</v>
      </c>
      <c r="E5" s="11" t="n">
        <f aca="false">D5*7.166-0.4275</f>
        <v>0.751307</v>
      </c>
      <c r="F5" s="0" t="n">
        <v>5</v>
      </c>
      <c r="G5" s="11" t="n">
        <f aca="false">E5/F5</f>
        <v>0.1502614</v>
      </c>
    </row>
    <row r="6" customFormat="false" ht="14.25" hidden="false" customHeight="false" outlineLevel="0" collapsed="false">
      <c r="A6" s="11" t="s">
        <v>15</v>
      </c>
      <c r="B6" s="0" t="n">
        <v>1</v>
      </c>
      <c r="C6" s="0" t="n">
        <v>0.275</v>
      </c>
      <c r="D6" s="11" t="n">
        <f aca="false">C6-C$2</f>
        <v>0.2155</v>
      </c>
      <c r="E6" s="11" t="n">
        <f aca="false">D6*7.166-0.4275</f>
        <v>1.116773</v>
      </c>
      <c r="F6" s="0" t="n">
        <v>6</v>
      </c>
      <c r="G6" s="11" t="n">
        <f aca="false">E6/F6</f>
        <v>0.186128833333333</v>
      </c>
    </row>
    <row r="7" customFormat="false" ht="14.25" hidden="false" customHeight="false" outlineLevel="0" collapsed="false">
      <c r="B7" s="0" t="n">
        <v>2</v>
      </c>
      <c r="C7" s="0" t="n">
        <v>0.233</v>
      </c>
      <c r="D7" s="11" t="n">
        <f aca="false">C7-C$2</f>
        <v>0.1735</v>
      </c>
      <c r="E7" s="11" t="n">
        <f aca="false">D7*7.166-0.4275</f>
        <v>0.815801</v>
      </c>
      <c r="F7" s="0" t="n">
        <v>5</v>
      </c>
      <c r="G7" s="11" t="n">
        <f aca="false">E7/F7</f>
        <v>0.1631602</v>
      </c>
    </row>
    <row r="8" customFormat="false" ht="14.25" hidden="false" customHeight="false" outlineLevel="0" collapsed="false">
      <c r="B8" s="0" t="n">
        <v>3</v>
      </c>
      <c r="C8" s="0" t="n">
        <v>0.298</v>
      </c>
      <c r="D8" s="11" t="n">
        <f aca="false">C8-C$2</f>
        <v>0.2385</v>
      </c>
      <c r="E8" s="11" t="n">
        <f aca="false">D8*7.166-0.4275</f>
        <v>1.281591</v>
      </c>
      <c r="F8" s="0" t="n">
        <v>6</v>
      </c>
      <c r="G8" s="11" t="n">
        <f aca="false">E8/F8</f>
        <v>0.2135985</v>
      </c>
    </row>
    <row r="9" customFormat="false" ht="14.25" hidden="false" customHeight="false" outlineLevel="0" collapsed="false">
      <c r="A9" s="11" t="s">
        <v>16</v>
      </c>
      <c r="B9" s="0" t="n">
        <v>1</v>
      </c>
      <c r="C9" s="0" t="n">
        <v>0.209</v>
      </c>
      <c r="D9" s="11" t="n">
        <f aca="false">C9-C$2</f>
        <v>0.1495</v>
      </c>
      <c r="E9" s="11" t="n">
        <f aca="false">D9*7.166-0.4275</f>
        <v>0.643817</v>
      </c>
      <c r="F9" s="0" t="n">
        <v>6</v>
      </c>
      <c r="G9" s="11" t="n">
        <f aca="false">E9/F9</f>
        <v>0.107302833333333</v>
      </c>
    </row>
    <row r="10" customFormat="false" ht="14.25" hidden="false" customHeight="false" outlineLevel="0" collapsed="false">
      <c r="B10" s="0" t="n">
        <v>2</v>
      </c>
      <c r="C10" s="0" t="n">
        <v>0.285</v>
      </c>
      <c r="D10" s="11" t="n">
        <f aca="false">C10-C$2</f>
        <v>0.2255</v>
      </c>
      <c r="E10" s="11" t="n">
        <f aca="false">D10*7.166-0.4275</f>
        <v>1.188433</v>
      </c>
      <c r="F10" s="0" t="n">
        <v>6</v>
      </c>
      <c r="G10" s="11" t="n">
        <f aca="false">E10/F10</f>
        <v>0.198072166666667</v>
      </c>
    </row>
    <row r="11" customFormat="false" ht="14.25" hidden="false" customHeight="false" outlineLevel="0" collapsed="false">
      <c r="B11" s="0" t="n">
        <v>3</v>
      </c>
      <c r="C11" s="0" t="n">
        <v>0.275</v>
      </c>
      <c r="D11" s="11" t="n">
        <f aca="false">C11-C$2</f>
        <v>0.2155</v>
      </c>
      <c r="E11" s="11" t="n">
        <f aca="false">D11*7.166-0.4275</f>
        <v>1.116773</v>
      </c>
      <c r="F11" s="0" t="n">
        <v>6</v>
      </c>
      <c r="G11" s="11" t="n">
        <f aca="false">E11/F11</f>
        <v>0.186128833333333</v>
      </c>
    </row>
    <row r="12" customFormat="false" ht="14.25" hidden="false" customHeight="false" outlineLevel="0" collapsed="false">
      <c r="A12" s="11" t="s">
        <v>17</v>
      </c>
      <c r="B12" s="0" t="n">
        <v>1</v>
      </c>
      <c r="C12" s="0" t="n">
        <v>0.17</v>
      </c>
      <c r="D12" s="11" t="n">
        <f aca="false">C12-C$2</f>
        <v>0.1105</v>
      </c>
      <c r="E12" s="11" t="n">
        <f aca="false">D12*7.166-0.4275</f>
        <v>0.364343</v>
      </c>
      <c r="F12" s="0" t="n">
        <v>5</v>
      </c>
      <c r="G12" s="11" t="n">
        <f aca="false">E12/F12</f>
        <v>0.0728686</v>
      </c>
    </row>
    <row r="13" customFormat="false" ht="14.25" hidden="false" customHeight="false" outlineLevel="0" collapsed="false">
      <c r="B13" s="0" t="n">
        <v>2</v>
      </c>
      <c r="C13" s="0" t="n">
        <v>0.241</v>
      </c>
      <c r="D13" s="11" t="n">
        <f aca="false">C13-C$2</f>
        <v>0.1815</v>
      </c>
      <c r="E13" s="11" t="n">
        <f aca="false">D13*7.166-0.4275</f>
        <v>0.873129</v>
      </c>
      <c r="F13" s="0" t="n">
        <v>5</v>
      </c>
      <c r="G13" s="11" t="n">
        <f aca="false">E13/F13</f>
        <v>0.1746258</v>
      </c>
    </row>
    <row r="14" customFormat="false" ht="14.25" hidden="false" customHeight="false" outlineLevel="0" collapsed="false">
      <c r="B14" s="0" t="n">
        <v>3</v>
      </c>
      <c r="C14" s="0" t="n">
        <v>0.224</v>
      </c>
      <c r="D14" s="11" t="n">
        <f aca="false">C14-C$2</f>
        <v>0.1645</v>
      </c>
      <c r="E14" s="11" t="n">
        <f aca="false">D14*7.166-0.4275</f>
        <v>0.751307</v>
      </c>
      <c r="F14" s="0" t="n">
        <v>5</v>
      </c>
      <c r="G14" s="11" t="n">
        <f aca="false">E14/F14</f>
        <v>0.1502614</v>
      </c>
    </row>
    <row r="15" customFormat="false" ht="14.25" hidden="false" customHeight="false" outlineLevel="0" collapsed="false">
      <c r="A15" s="11" t="s">
        <v>18</v>
      </c>
      <c r="B15" s="0" t="n">
        <v>1</v>
      </c>
      <c r="C15" s="0" t="n">
        <v>0.232</v>
      </c>
      <c r="D15" s="11" t="n">
        <f aca="false">C15-C$2</f>
        <v>0.1725</v>
      </c>
      <c r="E15" s="11" t="n">
        <f aca="false">D15*7.166-0.4275</f>
        <v>0.808635</v>
      </c>
      <c r="F15" s="0" t="n">
        <v>6</v>
      </c>
      <c r="G15" s="11" t="n">
        <f aca="false">E15/F15</f>
        <v>0.1347725</v>
      </c>
    </row>
    <row r="16" customFormat="false" ht="14.25" hidden="false" customHeight="false" outlineLevel="0" collapsed="false">
      <c r="B16" s="0" t="n">
        <v>2</v>
      </c>
      <c r="C16" s="0" t="n">
        <v>0.318</v>
      </c>
      <c r="D16" s="11" t="n">
        <f aca="false">C16-C$2</f>
        <v>0.2585</v>
      </c>
      <c r="E16" s="11" t="n">
        <f aca="false">D16*7.166-0.4275</f>
        <v>1.424911</v>
      </c>
      <c r="F16" s="0" t="n">
        <v>8</v>
      </c>
      <c r="G16" s="11" t="n">
        <f aca="false">E16/F16</f>
        <v>0.178113875</v>
      </c>
    </row>
    <row r="17" customFormat="false" ht="14.25" hidden="false" customHeight="false" outlineLevel="0" collapsed="false">
      <c r="B17" s="0" t="n">
        <v>3</v>
      </c>
      <c r="C17" s="0" t="n">
        <v>0.211</v>
      </c>
      <c r="D17" s="11" t="n">
        <f aca="false">C17-C$2</f>
        <v>0.1515</v>
      </c>
      <c r="E17" s="11" t="n">
        <f aca="false">D17*7.166-0.4275</f>
        <v>0.658149</v>
      </c>
      <c r="F17" s="0" t="n">
        <v>5</v>
      </c>
      <c r="G17" s="11" t="n">
        <f aca="false">E17/F17</f>
        <v>0.1316298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59765625" defaultRowHeight="14.25" zeroHeight="false" outlineLevelRow="0" outlineLevelCol="0"/>
  <cols>
    <col collapsed="false" customWidth="true" hidden="false" outlineLevel="0" max="2" min="1" style="0" width="10.75"/>
    <col collapsed="false" customWidth="true" hidden="false" outlineLevel="0" max="3" min="3" style="0" width="19"/>
    <col collapsed="false" customWidth="true" hidden="false" outlineLevel="0" max="4" min="4" style="0" width="31.25"/>
    <col collapsed="false" customWidth="true" hidden="false" outlineLevel="0" max="6" min="6" style="0" width="8.76"/>
    <col collapsed="false" customWidth="true" hidden="false" outlineLevel="0" max="7" min="7" style="0" width="15.75"/>
    <col collapsed="false" customWidth="true" hidden="false" outlineLevel="0" max="8" min="8" style="0" width="26.75"/>
  </cols>
  <sheetData>
    <row r="1" customFormat="false" ht="14.25" hidden="false" customHeight="false" outlineLevel="0" collapsed="false">
      <c r="A1" s="12" t="s">
        <v>6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19</v>
      </c>
      <c r="H1" s="12" t="s">
        <v>20</v>
      </c>
    </row>
    <row r="2" customFormat="false" ht="14.25" hidden="false" customHeight="false" outlineLevel="0" collapsed="false">
      <c r="A2" s="0" t="s">
        <v>13</v>
      </c>
      <c r="B2" s="13" t="n">
        <f aca="false">(0.054+0.054+0.053)/3</f>
        <v>0.0536666666666667</v>
      </c>
      <c r="C2" s="13"/>
    </row>
    <row r="3" customFormat="false" ht="14.25" hidden="false" customHeight="false" outlineLevel="0" collapsed="false">
      <c r="C3" s="13"/>
    </row>
    <row r="4" customFormat="false" ht="14.25" hidden="false" customHeight="false" outlineLevel="0" collapsed="false">
      <c r="A4" s="12" t="s">
        <v>21</v>
      </c>
      <c r="C4" s="13"/>
    </row>
    <row r="5" customFormat="false" ht="14.25" hidden="false" customHeight="false" outlineLevel="0" collapsed="false">
      <c r="A5" s="0" t="s">
        <v>22</v>
      </c>
      <c r="B5" s="0" t="n">
        <v>0.269</v>
      </c>
      <c r="C5" s="13" t="n">
        <f aca="false">B5-B$2</f>
        <v>0.215333333333333</v>
      </c>
      <c r="D5" s="10" t="n">
        <f aca="false">C5*7.166-0.4275</f>
        <v>1.11557866666667</v>
      </c>
      <c r="E5" s="0" t="n">
        <v>6</v>
      </c>
      <c r="F5" s="14" t="n">
        <f aca="false">D5/E5</f>
        <v>0.185929777777778</v>
      </c>
      <c r="G5" s="15" t="n">
        <f aca="false">AVERAGE(F5:F7)</f>
        <v>0.241929608465609</v>
      </c>
      <c r="H5" s="15" t="n">
        <f aca="false">_xlfn.STDEV.S(F5:F7)</f>
        <v>0.0486698431558978</v>
      </c>
    </row>
    <row r="6" customFormat="false" ht="14.25" hidden="false" customHeight="false" outlineLevel="0" collapsed="false">
      <c r="A6" s="0" t="s">
        <v>23</v>
      </c>
      <c r="B6" s="0" t="n">
        <v>0.373</v>
      </c>
      <c r="C6" s="13" t="n">
        <f aca="false">B6-B$2</f>
        <v>0.319333333333333</v>
      </c>
      <c r="D6" s="10" t="n">
        <f aca="false">C6*7.166-0.4275</f>
        <v>1.86084266666667</v>
      </c>
      <c r="E6" s="0" t="n">
        <v>7</v>
      </c>
      <c r="F6" s="10" t="n">
        <f aca="false">D6/E6</f>
        <v>0.265834666666667</v>
      </c>
      <c r="G6" s="15"/>
      <c r="H6" s="15"/>
    </row>
    <row r="7" customFormat="false" ht="14.25" hidden="false" customHeight="false" outlineLevel="0" collapsed="false">
      <c r="A7" s="0" t="s">
        <v>24</v>
      </c>
      <c r="B7" s="0" t="n">
        <v>0.381</v>
      </c>
      <c r="C7" s="13" t="n">
        <f aca="false">B7-B$2</f>
        <v>0.327333333333333</v>
      </c>
      <c r="D7" s="10" t="n">
        <f aca="false">C7*7.166-0.4275</f>
        <v>1.91817066666667</v>
      </c>
      <c r="E7" s="0" t="n">
        <v>7</v>
      </c>
      <c r="F7" s="10" t="n">
        <f aca="false">D7/E7</f>
        <v>0.274024380952381</v>
      </c>
      <c r="G7" s="15"/>
      <c r="H7" s="15"/>
    </row>
    <row r="8" customFormat="false" ht="14.25" hidden="false" customHeight="false" outlineLevel="0" collapsed="false">
      <c r="C8" s="13"/>
      <c r="D8" s="10"/>
      <c r="F8" s="10"/>
      <c r="G8" s="16"/>
      <c r="H8" s="16"/>
    </row>
    <row r="9" customFormat="false" ht="14.25" hidden="false" customHeight="false" outlineLevel="0" collapsed="false">
      <c r="A9" s="12" t="s">
        <v>25</v>
      </c>
      <c r="C9" s="13"/>
      <c r="D9" s="10"/>
      <c r="F9" s="10"/>
      <c r="G9" s="16"/>
      <c r="H9" s="16"/>
    </row>
    <row r="10" customFormat="false" ht="14.25" hidden="false" customHeight="false" outlineLevel="0" collapsed="false">
      <c r="A10" s="0" t="s">
        <v>22</v>
      </c>
      <c r="B10" s="0" t="n">
        <v>0.312</v>
      </c>
      <c r="C10" s="13" t="n">
        <f aca="false">B10-B$2</f>
        <v>0.258333333333333</v>
      </c>
      <c r="D10" s="10" t="n">
        <f aca="false">C10*7.166-0.4275</f>
        <v>1.42371666666667</v>
      </c>
      <c r="E10" s="0" t="n">
        <v>7</v>
      </c>
      <c r="F10" s="10" t="n">
        <f aca="false">D10/E10</f>
        <v>0.203388095238095</v>
      </c>
      <c r="G10" s="15" t="n">
        <f aca="false">AVERAGE(F10:F12)</f>
        <v>0.174884698412698</v>
      </c>
      <c r="H10" s="15" t="n">
        <f aca="false">_xlfn.STDEV.S(F10:F12)</f>
        <v>0.0361249015922624</v>
      </c>
    </row>
    <row r="11" customFormat="false" ht="14.25" hidden="false" customHeight="false" outlineLevel="0" collapsed="false">
      <c r="A11" s="0" t="s">
        <v>23</v>
      </c>
      <c r="B11" s="0" t="n">
        <v>0.207</v>
      </c>
      <c r="C11" s="13" t="n">
        <f aca="false">B11-B$2</f>
        <v>0.153333333333333</v>
      </c>
      <c r="D11" s="10" t="n">
        <f aca="false">C11*7.166-0.4275</f>
        <v>0.671286666666667</v>
      </c>
      <c r="E11" s="0" t="n">
        <v>5</v>
      </c>
      <c r="F11" s="14" t="n">
        <f aca="false">D11/E11</f>
        <v>0.134257333333333</v>
      </c>
      <c r="G11" s="15"/>
      <c r="H11" s="15"/>
    </row>
    <row r="12" customFormat="false" ht="14.25" hidden="false" customHeight="false" outlineLevel="0" collapsed="false">
      <c r="A12" s="0" t="s">
        <v>24</v>
      </c>
      <c r="B12" s="0" t="n">
        <v>0.296</v>
      </c>
      <c r="C12" s="13" t="n">
        <f aca="false">B12-B$2</f>
        <v>0.242333333333333</v>
      </c>
      <c r="D12" s="10" t="n">
        <f aca="false">C12*7.166-0.4275</f>
        <v>1.30906066666667</v>
      </c>
      <c r="E12" s="0" t="n">
        <v>7</v>
      </c>
      <c r="F12" s="10" t="n">
        <f aca="false">D12/E12</f>
        <v>0.187008666666667</v>
      </c>
      <c r="G12" s="15"/>
      <c r="H12" s="15"/>
    </row>
    <row r="13" customFormat="false" ht="14.25" hidden="false" customHeight="false" outlineLevel="0" collapsed="false">
      <c r="C13" s="13"/>
      <c r="D13" s="10"/>
      <c r="F13" s="10"/>
      <c r="G13" s="16"/>
      <c r="H13" s="16"/>
    </row>
    <row r="14" customFormat="false" ht="14.25" hidden="false" customHeight="false" outlineLevel="0" collapsed="false">
      <c r="A14" s="12" t="s">
        <v>26</v>
      </c>
      <c r="C14" s="13"/>
      <c r="D14" s="10"/>
      <c r="F14" s="10"/>
      <c r="G14" s="16"/>
      <c r="H14" s="16"/>
    </row>
    <row r="15" customFormat="false" ht="14.25" hidden="false" customHeight="false" outlineLevel="0" collapsed="false">
      <c r="A15" s="0" t="s">
        <v>22</v>
      </c>
      <c r="B15" s="0" t="n">
        <v>0.271</v>
      </c>
      <c r="C15" s="13" t="n">
        <f aca="false">B15-B$2</f>
        <v>0.217333333333333</v>
      </c>
      <c r="D15" s="10" t="n">
        <f aca="false">C15*7.166-0.4275</f>
        <v>1.12991066666667</v>
      </c>
      <c r="E15" s="0" t="n">
        <v>6</v>
      </c>
      <c r="F15" s="10" t="n">
        <f aca="false">D15/E15</f>
        <v>0.188318444444444</v>
      </c>
      <c r="G15" s="15" t="n">
        <f aca="false">AVERAGE(F15:F17)</f>
        <v>0.210005455026455</v>
      </c>
      <c r="H15" s="15" t="n">
        <f aca="false">_xlfn.STDEV.S(F15:F17)</f>
        <v>0.0188991132292546</v>
      </c>
    </row>
    <row r="16" customFormat="false" ht="14.25" hidden="false" customHeight="false" outlineLevel="0" collapsed="false">
      <c r="A16" s="0" t="s">
        <v>23</v>
      </c>
      <c r="B16" s="0" t="n">
        <v>0.327</v>
      </c>
      <c r="C16" s="13" t="n">
        <f aca="false">B16-B$2</f>
        <v>0.273333333333333</v>
      </c>
      <c r="D16" s="10" t="n">
        <f aca="false">C16*7.166-0.4275</f>
        <v>1.53120666666667</v>
      </c>
      <c r="E16" s="0" t="n">
        <v>7</v>
      </c>
      <c r="F16" s="10" t="n">
        <f aca="false">D16/E16</f>
        <v>0.21874380952381</v>
      </c>
      <c r="G16" s="15"/>
      <c r="H16" s="15"/>
    </row>
    <row r="17" customFormat="false" ht="14.25" hidden="false" customHeight="false" outlineLevel="0" collapsed="false">
      <c r="A17" s="0" t="s">
        <v>24</v>
      </c>
      <c r="B17" s="0" t="n">
        <v>0.3</v>
      </c>
      <c r="C17" s="13" t="n">
        <f aca="false">B17-B$2</f>
        <v>0.246333333333333</v>
      </c>
      <c r="D17" s="10" t="n">
        <f aca="false">C17*7.166-0.4275</f>
        <v>1.33772466666667</v>
      </c>
      <c r="E17" s="0" t="n">
        <v>6</v>
      </c>
      <c r="F17" s="10" t="n">
        <f aca="false">D17/E17</f>
        <v>0.222954111111111</v>
      </c>
      <c r="G17" s="15"/>
      <c r="H17" s="15"/>
    </row>
    <row r="18" customFormat="false" ht="14.25" hidden="false" customHeight="false" outlineLevel="0" collapsed="false">
      <c r="C18" s="13"/>
      <c r="D18" s="10"/>
      <c r="F18" s="10"/>
      <c r="G18" s="16"/>
      <c r="H18" s="16"/>
    </row>
    <row r="19" customFormat="false" ht="14.25" hidden="false" customHeight="false" outlineLevel="0" collapsed="false">
      <c r="A19" s="12" t="s">
        <v>27</v>
      </c>
      <c r="C19" s="13"/>
      <c r="D19" s="10"/>
      <c r="F19" s="10"/>
      <c r="G19" s="16"/>
      <c r="H19" s="16"/>
    </row>
    <row r="20" customFormat="false" ht="14.25" hidden="false" customHeight="false" outlineLevel="0" collapsed="false">
      <c r="A20" s="0" t="s">
        <v>22</v>
      </c>
      <c r="B20" s="0" t="n">
        <v>0.228</v>
      </c>
      <c r="C20" s="13" t="n">
        <f aca="false">B20-B$2</f>
        <v>0.174333333333333</v>
      </c>
      <c r="D20" s="10" t="n">
        <f aca="false">C20*7.166-0.4275</f>
        <v>0.821772666666667</v>
      </c>
      <c r="E20" s="0" t="n">
        <v>5</v>
      </c>
      <c r="F20" s="10" t="n">
        <f aca="false">D20/E20</f>
        <v>0.164354533333333</v>
      </c>
      <c r="G20" s="15" t="n">
        <f aca="false">AVERAGE(F20:F22)</f>
        <v>0.187173627513228</v>
      </c>
      <c r="H20" s="15" t="n">
        <f aca="false">_xlfn.STDEV.S(F20:F22)</f>
        <v>0.0297276197913773</v>
      </c>
    </row>
    <row r="21" customFormat="false" ht="14.25" hidden="false" customHeight="false" outlineLevel="0" collapsed="false">
      <c r="A21" s="0" t="s">
        <v>23</v>
      </c>
      <c r="B21" s="0" t="n">
        <v>0.329</v>
      </c>
      <c r="C21" s="13" t="n">
        <f aca="false">B21-B$2</f>
        <v>0.275333333333333</v>
      </c>
      <c r="D21" s="10" t="n">
        <f aca="false">C21*7.166-0.4275</f>
        <v>1.54553866666667</v>
      </c>
      <c r="E21" s="0" t="n">
        <v>7</v>
      </c>
      <c r="F21" s="10" t="n">
        <f aca="false">D21/E21</f>
        <v>0.220791238095238</v>
      </c>
      <c r="G21" s="15"/>
      <c r="H21" s="15"/>
    </row>
    <row r="22" customFormat="false" ht="14.25" hidden="false" customHeight="false" outlineLevel="0" collapsed="false">
      <c r="A22" s="0" t="s">
        <v>24</v>
      </c>
      <c r="B22" s="0" t="n">
        <v>0.261</v>
      </c>
      <c r="C22" s="13" t="n">
        <f aca="false">B22-B$2</f>
        <v>0.207333333333333</v>
      </c>
      <c r="D22" s="10" t="n">
        <f aca="false">C22*7.166-0.4275</f>
        <v>1.05825066666667</v>
      </c>
      <c r="E22" s="0" t="n">
        <v>6</v>
      </c>
      <c r="F22" s="10" t="n">
        <f aca="false">D22/E22</f>
        <v>0.176375111111111</v>
      </c>
      <c r="G22" s="15"/>
      <c r="H22" s="15"/>
    </row>
    <row r="23" customFormat="false" ht="14.25" hidden="false" customHeight="false" outlineLevel="0" collapsed="false">
      <c r="C23" s="13"/>
      <c r="D23" s="10"/>
      <c r="F23" s="10"/>
      <c r="G23" s="16"/>
      <c r="H23" s="16"/>
    </row>
    <row r="24" customFormat="false" ht="14.25" hidden="false" customHeight="false" outlineLevel="0" collapsed="false">
      <c r="A24" s="12" t="s">
        <v>28</v>
      </c>
      <c r="C24" s="13"/>
      <c r="D24" s="10"/>
      <c r="F24" s="10"/>
      <c r="G24" s="16"/>
      <c r="H24" s="16"/>
    </row>
    <row r="25" customFormat="false" ht="14.25" hidden="false" customHeight="false" outlineLevel="0" collapsed="false">
      <c r="A25" s="0" t="s">
        <v>22</v>
      </c>
      <c r="B25" s="0" t="n">
        <v>0.171</v>
      </c>
      <c r="C25" s="13" t="n">
        <f aca="false">B25-B$2</f>
        <v>0.117333333333333</v>
      </c>
      <c r="D25" s="10" t="n">
        <f aca="false">C25*7.166-0.4275</f>
        <v>0.413310666666667</v>
      </c>
      <c r="E25" s="0" t="n">
        <v>5</v>
      </c>
      <c r="F25" s="14" t="n">
        <f aca="false">D25/E25</f>
        <v>0.0826621333333334</v>
      </c>
      <c r="G25" s="15" t="n">
        <f aca="false">AVERAGE(F25:F27)</f>
        <v>0.166767589417989</v>
      </c>
      <c r="H25" s="15" t="n">
        <f aca="false">_xlfn.STDEV.S(F25:F27)</f>
        <v>0.0729160656883273</v>
      </c>
    </row>
    <row r="26" customFormat="false" ht="14.25" hidden="false" customHeight="false" outlineLevel="0" collapsed="false">
      <c r="A26" s="0" t="s">
        <v>23</v>
      </c>
      <c r="B26" s="0" t="n">
        <v>0.314</v>
      </c>
      <c r="C26" s="13" t="n">
        <f aca="false">B26-B$2</f>
        <v>0.260333333333333</v>
      </c>
      <c r="D26" s="10" t="n">
        <f aca="false">C26*7.166-0.4275</f>
        <v>1.43804866666667</v>
      </c>
      <c r="E26" s="0" t="n">
        <v>7</v>
      </c>
      <c r="F26" s="10" t="n">
        <f aca="false">D26/E26</f>
        <v>0.205435523809524</v>
      </c>
      <c r="G26" s="15"/>
      <c r="H26" s="15"/>
    </row>
    <row r="27" customFormat="false" ht="14.25" hidden="false" customHeight="false" outlineLevel="0" collapsed="false">
      <c r="A27" s="0" t="s">
        <v>24</v>
      </c>
      <c r="B27" s="0" t="n">
        <v>0.291</v>
      </c>
      <c r="C27" s="13" t="n">
        <f aca="false">B27-B$2</f>
        <v>0.237333333333333</v>
      </c>
      <c r="D27" s="10" t="n">
        <f aca="false">C27*7.166-0.4275</f>
        <v>1.27323066666667</v>
      </c>
      <c r="E27" s="0" t="n">
        <v>6</v>
      </c>
      <c r="F27" s="10" t="n">
        <f aca="false">D27/E27</f>
        <v>0.212205111111111</v>
      </c>
      <c r="G27" s="15"/>
      <c r="H27" s="15"/>
    </row>
  </sheetData>
  <mergeCells count="10">
    <mergeCell ref="G5:G7"/>
    <mergeCell ref="H5:H7"/>
    <mergeCell ref="G10:G12"/>
    <mergeCell ref="H10:H12"/>
    <mergeCell ref="G15:G17"/>
    <mergeCell ref="H15:H17"/>
    <mergeCell ref="G20:G22"/>
    <mergeCell ref="H20:H22"/>
    <mergeCell ref="G25:G27"/>
    <mergeCell ref="H25:H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.75"/>
    <col collapsed="false" customWidth="true" hidden="false" outlineLevel="0" max="3" min="3" style="0" width="15.25"/>
    <col collapsed="false" customWidth="true" hidden="false" outlineLevel="0" max="4" min="4" style="0" width="31.87"/>
    <col collapsed="false" customWidth="true" hidden="false" outlineLevel="0" max="7" min="7" style="0" width="16.37"/>
    <col collapsed="false" customWidth="true" hidden="false" outlineLevel="0" max="8" min="8" style="0" width="27.37"/>
  </cols>
  <sheetData>
    <row r="1" customFormat="false" ht="14.25" hidden="false" customHeight="false" outlineLevel="0" collapsed="false">
      <c r="A1" s="12" t="s">
        <v>6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19</v>
      </c>
      <c r="H1" s="12" t="s">
        <v>20</v>
      </c>
    </row>
    <row r="2" customFormat="false" ht="14.25" hidden="false" customHeight="false" outlineLevel="0" collapsed="false">
      <c r="A2" s="0" t="s">
        <v>13</v>
      </c>
      <c r="B2" s="13" t="n">
        <f aca="false">(0.051+0.07+0.055)/3</f>
        <v>0.0586666666666667</v>
      </c>
      <c r="C2" s="13"/>
    </row>
    <row r="3" customFormat="false" ht="14.25" hidden="false" customHeight="false" outlineLevel="0" collapsed="false">
      <c r="C3" s="13"/>
    </row>
    <row r="4" customFormat="false" ht="14.25" hidden="false" customHeight="false" outlineLevel="0" collapsed="false">
      <c r="A4" s="12" t="s">
        <v>29</v>
      </c>
      <c r="C4" s="13"/>
    </row>
    <row r="5" customFormat="false" ht="14.25" hidden="false" customHeight="false" outlineLevel="0" collapsed="false">
      <c r="A5" s="0" t="s">
        <v>22</v>
      </c>
      <c r="B5" s="0" t="n">
        <v>0.327</v>
      </c>
      <c r="C5" s="13" t="n">
        <f aca="false">B5-B$2</f>
        <v>0.268333333333333</v>
      </c>
      <c r="D5" s="10" t="n">
        <f aca="false">C5*7.166-0.4275</f>
        <v>1.49537666666667</v>
      </c>
      <c r="E5" s="0" t="n">
        <v>7</v>
      </c>
      <c r="F5" s="10" t="n">
        <f aca="false">D5/E5</f>
        <v>0.213625238095238</v>
      </c>
      <c r="G5" s="15" t="n">
        <f aca="false">AVERAGE(F5:F7)</f>
        <v>0.199938931216931</v>
      </c>
      <c r="H5" s="15" t="n">
        <f aca="false">_xlfn.STDEV.S(F5:F7)</f>
        <v>0.0123824123649389</v>
      </c>
    </row>
    <row r="6" customFormat="false" ht="14.25" hidden="false" customHeight="false" outlineLevel="0" collapsed="false">
      <c r="A6" s="0" t="s">
        <v>23</v>
      </c>
      <c r="B6" s="0" t="n">
        <v>0.283</v>
      </c>
      <c r="C6" s="13" t="n">
        <f aca="false">B6-B$2</f>
        <v>0.224333333333333</v>
      </c>
      <c r="D6" s="10" t="n">
        <f aca="false">C6*7.166-0.4275</f>
        <v>1.18007266666667</v>
      </c>
      <c r="E6" s="0" t="n">
        <v>6</v>
      </c>
      <c r="F6" s="10" t="n">
        <f aca="false">D6/E6</f>
        <v>0.196678777777778</v>
      </c>
      <c r="G6" s="15"/>
      <c r="H6" s="15"/>
    </row>
    <row r="7" customFormat="false" ht="14.25" hidden="false" customHeight="false" outlineLevel="0" collapsed="false">
      <c r="A7" s="0" t="s">
        <v>24</v>
      </c>
      <c r="B7" s="0" t="n">
        <v>0.277</v>
      </c>
      <c r="C7" s="13" t="n">
        <f aca="false">B7-B$2</f>
        <v>0.218333333333333</v>
      </c>
      <c r="D7" s="10" t="n">
        <f aca="false">C7*7.166-0.4275</f>
        <v>1.13707666666667</v>
      </c>
      <c r="E7" s="0" t="n">
        <v>6</v>
      </c>
      <c r="F7" s="10" t="n">
        <f aca="false">D7/E7</f>
        <v>0.189512777777778</v>
      </c>
      <c r="G7" s="15"/>
      <c r="H7" s="15"/>
    </row>
    <row r="8" customFormat="false" ht="14.25" hidden="false" customHeight="false" outlineLevel="0" collapsed="false">
      <c r="C8" s="13"/>
      <c r="D8" s="10"/>
      <c r="F8" s="10"/>
      <c r="G8" s="16"/>
      <c r="H8" s="16"/>
    </row>
    <row r="9" customFormat="false" ht="14.25" hidden="false" customHeight="false" outlineLevel="0" collapsed="false">
      <c r="A9" s="12" t="s">
        <v>30</v>
      </c>
      <c r="C9" s="13"/>
      <c r="D9" s="10"/>
      <c r="F9" s="10"/>
      <c r="G9" s="16"/>
      <c r="H9" s="16"/>
    </row>
    <row r="10" customFormat="false" ht="14.25" hidden="false" customHeight="false" outlineLevel="0" collapsed="false">
      <c r="A10" s="0" t="s">
        <v>22</v>
      </c>
      <c r="B10" s="0" t="n">
        <v>0.239</v>
      </c>
      <c r="C10" s="13" t="n">
        <f aca="false">B10-B$2</f>
        <v>0.180333333333333</v>
      </c>
      <c r="D10" s="10" t="n">
        <f aca="false">C10*7.166-0.4275</f>
        <v>0.864768666666667</v>
      </c>
      <c r="E10" s="0" t="n">
        <v>6</v>
      </c>
      <c r="F10" s="14" t="n">
        <f aca="false">D10/E10</f>
        <v>0.144128111111111</v>
      </c>
      <c r="G10" s="15" t="n">
        <f aca="false">AVERAGE(F10:F12)</f>
        <v>0.212551725925926</v>
      </c>
      <c r="H10" s="15" t="n">
        <f aca="false">_xlfn.STDEV.S(F10:F12)</f>
        <v>0.0604958618013218</v>
      </c>
    </row>
    <row r="11" customFormat="false" ht="14.25" hidden="false" customHeight="false" outlineLevel="0" collapsed="false">
      <c r="A11" s="0" t="s">
        <v>23</v>
      </c>
      <c r="B11" s="0" t="n">
        <v>0.282</v>
      </c>
      <c r="C11" s="13" t="n">
        <f aca="false">B11-B$2</f>
        <v>0.223333333333333</v>
      </c>
      <c r="D11" s="10" t="n">
        <f aca="false">C11*7.166-0.4275</f>
        <v>1.17290666666667</v>
      </c>
      <c r="E11" s="0" t="n">
        <v>5</v>
      </c>
      <c r="F11" s="10" t="n">
        <f aca="false">D11/E11</f>
        <v>0.234581333333333</v>
      </c>
      <c r="G11" s="15"/>
      <c r="H11" s="15"/>
    </row>
    <row r="12" customFormat="false" ht="14.25" hidden="false" customHeight="false" outlineLevel="0" collapsed="false">
      <c r="A12" s="0" t="s">
        <v>24</v>
      </c>
      <c r="B12" s="0" t="n">
        <v>0.299</v>
      </c>
      <c r="C12" s="13" t="n">
        <f aca="false">B12-B$2</f>
        <v>0.240333333333333</v>
      </c>
      <c r="D12" s="10" t="n">
        <f aca="false">C12*7.166-0.4275</f>
        <v>1.29472866666667</v>
      </c>
      <c r="E12" s="0" t="n">
        <v>5</v>
      </c>
      <c r="F12" s="10" t="n">
        <f aca="false">D12/E12</f>
        <v>0.258945733333333</v>
      </c>
      <c r="G12" s="15"/>
      <c r="H12" s="15"/>
    </row>
    <row r="13" customFormat="false" ht="14.25" hidden="false" customHeight="false" outlineLevel="0" collapsed="false">
      <c r="C13" s="13"/>
      <c r="D13" s="10"/>
      <c r="F13" s="10"/>
      <c r="G13" s="16"/>
      <c r="H13" s="16"/>
    </row>
    <row r="14" customFormat="false" ht="14.25" hidden="false" customHeight="false" outlineLevel="0" collapsed="false">
      <c r="A14" s="12" t="s">
        <v>31</v>
      </c>
      <c r="C14" s="13"/>
      <c r="D14" s="10"/>
      <c r="F14" s="10"/>
      <c r="G14" s="16"/>
      <c r="H14" s="16"/>
    </row>
    <row r="15" customFormat="false" ht="14.25" hidden="false" customHeight="false" outlineLevel="0" collapsed="false">
      <c r="A15" s="0" t="s">
        <v>22</v>
      </c>
      <c r="B15" s="0" t="n">
        <v>0.236</v>
      </c>
      <c r="C15" s="13" t="n">
        <f aca="false">B15-B$2</f>
        <v>0.177333333333333</v>
      </c>
      <c r="D15" s="10" t="n">
        <f aca="false">C15*7.166-0.4275</f>
        <v>0.843270666666667</v>
      </c>
      <c r="E15" s="0" t="n">
        <v>5</v>
      </c>
      <c r="F15" s="14" t="n">
        <f aca="false">D15/E15</f>
        <v>0.168654133333333</v>
      </c>
      <c r="G15" s="15" t="n">
        <f aca="false">AVERAGE(F15:F17)</f>
        <v>0.239024331481482</v>
      </c>
      <c r="H15" s="15" t="n">
        <f aca="false">_xlfn.STDEV.S(F15:F17)</f>
        <v>0.0629141285544123</v>
      </c>
    </row>
    <row r="16" customFormat="false" ht="14.25" hidden="false" customHeight="false" outlineLevel="0" collapsed="false">
      <c r="A16" s="0" t="s">
        <v>23</v>
      </c>
      <c r="B16" s="0" t="n">
        <v>0.361</v>
      </c>
      <c r="C16" s="13" t="n">
        <f aca="false">B16-B$2</f>
        <v>0.302333333333333</v>
      </c>
      <c r="D16" s="10" t="n">
        <f aca="false">C16*7.166-0.4275</f>
        <v>1.73902066666667</v>
      </c>
      <c r="E16" s="0" t="n">
        <v>6</v>
      </c>
      <c r="F16" s="10" t="n">
        <f aca="false">D16/E16</f>
        <v>0.289836777777778</v>
      </c>
      <c r="G16" s="15"/>
      <c r="H16" s="15"/>
    </row>
    <row r="17" customFormat="false" ht="14.25" hidden="false" customHeight="false" outlineLevel="0" collapsed="false">
      <c r="A17" s="0" t="s">
        <v>24</v>
      </c>
      <c r="B17" s="0" t="n">
        <v>0.407</v>
      </c>
      <c r="C17" s="13" t="n">
        <f aca="false">B17-B$2</f>
        <v>0.348333333333333</v>
      </c>
      <c r="D17" s="10" t="n">
        <f aca="false">C17*7.166-0.4275</f>
        <v>2.06865666666667</v>
      </c>
      <c r="E17" s="0" t="n">
        <v>8</v>
      </c>
      <c r="F17" s="10" t="n">
        <f aca="false">D17/E17</f>
        <v>0.258582083333333</v>
      </c>
      <c r="G17" s="15"/>
      <c r="H17" s="15"/>
    </row>
    <row r="18" customFormat="false" ht="14.25" hidden="false" customHeight="false" outlineLevel="0" collapsed="false">
      <c r="C18" s="13"/>
      <c r="D18" s="10"/>
      <c r="F18" s="10"/>
      <c r="G18" s="16"/>
      <c r="H18" s="16"/>
    </row>
    <row r="19" customFormat="false" ht="14.25" hidden="false" customHeight="false" outlineLevel="0" collapsed="false">
      <c r="A19" s="12" t="s">
        <v>32</v>
      </c>
      <c r="C19" s="13"/>
      <c r="D19" s="10"/>
      <c r="F19" s="10"/>
      <c r="G19" s="16"/>
      <c r="H19" s="16"/>
    </row>
    <row r="20" customFormat="false" ht="14.25" hidden="false" customHeight="false" outlineLevel="0" collapsed="false">
      <c r="A20" s="0" t="s">
        <v>22</v>
      </c>
      <c r="B20" s="0" t="n">
        <v>0.264</v>
      </c>
      <c r="C20" s="13" t="n">
        <f aca="false">B20-B$2</f>
        <v>0.205333333333333</v>
      </c>
      <c r="D20" s="10" t="n">
        <f aca="false">C20*7.166-0.4275</f>
        <v>1.04391866666667</v>
      </c>
      <c r="E20" s="0" t="n">
        <v>5</v>
      </c>
      <c r="F20" s="10" t="n">
        <f aca="false">D20/E20</f>
        <v>0.208783733333333</v>
      </c>
      <c r="G20" s="15" t="n">
        <f aca="false">AVERAGE(F20:F22)</f>
        <v>0.252362837037037</v>
      </c>
      <c r="H20" s="15" t="n">
        <f aca="false">_xlfn.STDEV.S(F20:F22)</f>
        <v>0.0544546083729379</v>
      </c>
    </row>
    <row r="21" customFormat="false" ht="14.25" hidden="false" customHeight="false" outlineLevel="0" collapsed="false">
      <c r="A21" s="0" t="s">
        <v>23</v>
      </c>
      <c r="B21" s="0" t="n">
        <v>0.315</v>
      </c>
      <c r="C21" s="13" t="n">
        <f aca="false">B21-B$2</f>
        <v>0.256333333333333</v>
      </c>
      <c r="D21" s="10" t="n">
        <f aca="false">C21*7.166-0.4275</f>
        <v>1.40938466666667</v>
      </c>
      <c r="E21" s="0" t="n">
        <v>6</v>
      </c>
      <c r="F21" s="10" t="n">
        <f aca="false">D21/E21</f>
        <v>0.234897444444445</v>
      </c>
      <c r="G21" s="15"/>
      <c r="H21" s="15"/>
    </row>
    <row r="22" customFormat="false" ht="14.25" hidden="false" customHeight="false" outlineLevel="0" collapsed="false">
      <c r="A22" s="0" t="s">
        <v>24</v>
      </c>
      <c r="B22" s="0" t="n">
        <v>0.337</v>
      </c>
      <c r="C22" s="13" t="n">
        <f aca="false">B22-B$2</f>
        <v>0.278333333333333</v>
      </c>
      <c r="D22" s="10" t="n">
        <f aca="false">C22*7.166-0.4275</f>
        <v>1.56703666666667</v>
      </c>
      <c r="E22" s="0" t="n">
        <v>5</v>
      </c>
      <c r="F22" s="10" t="n">
        <f aca="false">D22/E22</f>
        <v>0.313407333333333</v>
      </c>
      <c r="G22" s="15"/>
      <c r="H22" s="15"/>
    </row>
    <row r="23" customFormat="false" ht="14.25" hidden="false" customHeight="false" outlineLevel="0" collapsed="false">
      <c r="C23" s="13"/>
      <c r="D23" s="10"/>
      <c r="F23" s="10"/>
      <c r="G23" s="16"/>
      <c r="H23" s="16"/>
    </row>
    <row r="24" customFormat="false" ht="14.25" hidden="false" customHeight="false" outlineLevel="0" collapsed="false">
      <c r="A24" s="12" t="s">
        <v>33</v>
      </c>
      <c r="C24" s="13"/>
      <c r="D24" s="10"/>
      <c r="F24" s="10"/>
      <c r="G24" s="16"/>
      <c r="H24" s="16"/>
    </row>
    <row r="25" customFormat="false" ht="14.25" hidden="false" customHeight="false" outlineLevel="0" collapsed="false">
      <c r="A25" s="0" t="s">
        <v>22</v>
      </c>
      <c r="B25" s="0" t="n">
        <v>0.23</v>
      </c>
      <c r="C25" s="13" t="n">
        <f aca="false">B25-B$2</f>
        <v>0.171333333333333</v>
      </c>
      <c r="D25" s="10" t="n">
        <f aca="false">C25*7.166-0.4275</f>
        <v>0.800274666666667</v>
      </c>
      <c r="E25" s="0" t="n">
        <v>7</v>
      </c>
      <c r="F25" s="10" t="n">
        <f aca="false">D25/E25</f>
        <v>0.114324952380952</v>
      </c>
      <c r="G25" s="15" t="n">
        <f aca="false">AVERAGE(F25:F27)</f>
        <v>0.166875619047619</v>
      </c>
      <c r="H25" s="15" t="n">
        <f aca="false">_xlfn.STDEV.S(F25:F27)</f>
        <v>0.0605406775912766</v>
      </c>
    </row>
    <row r="26" customFormat="false" ht="14.25" hidden="false" customHeight="false" outlineLevel="0" collapsed="false">
      <c r="A26" s="0" t="s">
        <v>23</v>
      </c>
      <c r="B26" s="0" t="n">
        <v>0.268</v>
      </c>
      <c r="C26" s="13" t="n">
        <f aca="false">B26-B$2</f>
        <v>0.209333333333333</v>
      </c>
      <c r="D26" s="10" t="n">
        <f aca="false">C26*7.166-0.4275</f>
        <v>1.07258266666667</v>
      </c>
      <c r="E26" s="0" t="n">
        <v>7</v>
      </c>
      <c r="F26" s="10" t="n">
        <f aca="false">D26/E26</f>
        <v>0.153226095238095</v>
      </c>
      <c r="G26" s="15"/>
      <c r="H26" s="15"/>
    </row>
    <row r="27" customFormat="false" ht="14.25" hidden="false" customHeight="false" outlineLevel="0" collapsed="false">
      <c r="A27" s="0" t="s">
        <v>24</v>
      </c>
      <c r="B27" s="0" t="n">
        <v>0.346</v>
      </c>
      <c r="C27" s="13" t="n">
        <f aca="false">B27-B$2</f>
        <v>0.287333333333333</v>
      </c>
      <c r="D27" s="10" t="n">
        <f aca="false">C27*7.166-0.4275</f>
        <v>1.63153066666667</v>
      </c>
      <c r="E27" s="0" t="n">
        <v>7</v>
      </c>
      <c r="F27" s="10" t="n">
        <f aca="false">D27/E27</f>
        <v>0.23307580952381</v>
      </c>
      <c r="G27" s="15"/>
      <c r="H27" s="15"/>
    </row>
    <row r="28" customFormat="false" ht="14.25" hidden="false" customHeight="false" outlineLevel="0" collapsed="false">
      <c r="G28" s="16"/>
      <c r="H28" s="16"/>
    </row>
  </sheetData>
  <mergeCells count="10">
    <mergeCell ref="G5:G7"/>
    <mergeCell ref="H5:H7"/>
    <mergeCell ref="G10:G12"/>
    <mergeCell ref="H10:H12"/>
    <mergeCell ref="G15:G17"/>
    <mergeCell ref="H15:H17"/>
    <mergeCell ref="G20:G22"/>
    <mergeCell ref="H20:H22"/>
    <mergeCell ref="G25:G27"/>
    <mergeCell ref="H25:H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4" min="4" style="0" width="31.87"/>
    <col collapsed="false" customWidth="true" hidden="false" outlineLevel="0" max="6" min="6" style="0" width="26.5"/>
    <col collapsed="false" customWidth="true" hidden="false" outlineLevel="0" max="7" min="7" style="0" width="16.37"/>
    <col collapsed="false" customWidth="true" hidden="false" outlineLevel="0" max="8" min="8" style="0" width="27.37"/>
  </cols>
  <sheetData>
    <row r="1" customFormat="false" ht="14.25" hidden="false" customHeight="false" outlineLevel="0" collapsed="false">
      <c r="A1" s="12" t="s">
        <v>6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34</v>
      </c>
      <c r="G1" s="12" t="s">
        <v>19</v>
      </c>
      <c r="H1" s="12" t="s">
        <v>20</v>
      </c>
    </row>
    <row r="2" customFormat="false" ht="14.25" hidden="false" customHeight="false" outlineLevel="0" collapsed="false">
      <c r="A2" s="0" t="s">
        <v>13</v>
      </c>
      <c r="B2" s="13" t="n">
        <f aca="false">(0.056+0.053+0.053)/3</f>
        <v>0.054</v>
      </c>
      <c r="C2" s="13"/>
    </row>
    <row r="3" customFormat="false" ht="14.25" hidden="false" customHeight="false" outlineLevel="0" collapsed="false">
      <c r="C3" s="13"/>
    </row>
    <row r="4" customFormat="false" ht="14.25" hidden="false" customHeight="false" outlineLevel="0" collapsed="false">
      <c r="A4" s="12" t="s">
        <v>35</v>
      </c>
      <c r="C4" s="13"/>
    </row>
    <row r="5" customFormat="false" ht="14.25" hidden="false" customHeight="false" outlineLevel="0" collapsed="false">
      <c r="A5" s="0" t="s">
        <v>22</v>
      </c>
      <c r="B5" s="0" t="n">
        <v>0.256</v>
      </c>
      <c r="C5" s="13" t="n">
        <f aca="false">B5-B$2</f>
        <v>0.202</v>
      </c>
      <c r="D5" s="10" t="n">
        <f aca="false">C5*7.166-0.4275</f>
        <v>1.020032</v>
      </c>
      <c r="E5" s="0" t="n">
        <v>6</v>
      </c>
      <c r="F5" s="10" t="n">
        <f aca="false">D5/E5</f>
        <v>0.170005333333333</v>
      </c>
      <c r="G5" s="17" t="n">
        <f aca="false">AVERAGE(F5:F7)</f>
        <v>0.185160888888889</v>
      </c>
      <c r="H5" s="17" t="n">
        <f aca="false">_xlfn.STDEV.S(F5:F7)</f>
        <v>0.0326533043033308</v>
      </c>
    </row>
    <row r="6" customFormat="false" ht="14.25" hidden="false" customHeight="false" outlineLevel="0" collapsed="false">
      <c r="A6" s="0" t="s">
        <v>23</v>
      </c>
      <c r="B6" s="0" t="n">
        <v>0.269</v>
      </c>
      <c r="C6" s="13" t="n">
        <f aca="false">B6-B$2</f>
        <v>0.215</v>
      </c>
      <c r="D6" s="10" t="n">
        <f aca="false">C6*7.166-0.4275</f>
        <v>1.11319</v>
      </c>
      <c r="E6" s="0" t="n">
        <v>5</v>
      </c>
      <c r="F6" s="10" t="n">
        <f aca="false">D6/E6</f>
        <v>0.222638</v>
      </c>
      <c r="G6" s="17"/>
      <c r="H6" s="17"/>
    </row>
    <row r="7" customFormat="false" ht="14.25" hidden="false" customHeight="false" outlineLevel="0" collapsed="false">
      <c r="A7" s="0" t="s">
        <v>24</v>
      </c>
      <c r="B7" s="0" t="n">
        <v>0.25</v>
      </c>
      <c r="C7" s="13" t="n">
        <f aca="false">B7-B$2</f>
        <v>0.196</v>
      </c>
      <c r="D7" s="10" t="n">
        <f aca="false">C7*7.166-0.4275</f>
        <v>0.977036</v>
      </c>
      <c r="E7" s="0" t="n">
        <v>6</v>
      </c>
      <c r="F7" s="10" t="n">
        <f aca="false">D7/E7</f>
        <v>0.162839333333333</v>
      </c>
      <c r="G7" s="17"/>
      <c r="H7" s="17"/>
    </row>
    <row r="8" customFormat="false" ht="14.25" hidden="false" customHeight="false" outlineLevel="0" collapsed="false">
      <c r="C8" s="13"/>
      <c r="D8" s="10"/>
      <c r="F8" s="10"/>
      <c r="H8" s="10"/>
    </row>
    <row r="9" customFormat="false" ht="14.25" hidden="false" customHeight="false" outlineLevel="0" collapsed="false">
      <c r="A9" s="12" t="s">
        <v>36</v>
      </c>
      <c r="C9" s="13"/>
      <c r="D9" s="10"/>
      <c r="F9" s="10"/>
      <c r="H9" s="10"/>
    </row>
    <row r="10" customFormat="false" ht="14.25" hidden="false" customHeight="false" outlineLevel="0" collapsed="false">
      <c r="A10" s="0" t="s">
        <v>22</v>
      </c>
      <c r="B10" s="0" t="n">
        <v>0.242</v>
      </c>
      <c r="C10" s="13" t="n">
        <f aca="false">B10-B$2</f>
        <v>0.188</v>
      </c>
      <c r="D10" s="10" t="n">
        <f aca="false">C10*7.166-0.4275</f>
        <v>0.919708</v>
      </c>
      <c r="E10" s="0" t="n">
        <v>7</v>
      </c>
      <c r="F10" s="10" t="n">
        <f aca="false">D10/E10</f>
        <v>0.131386857142857</v>
      </c>
      <c r="G10" s="17" t="n">
        <f aca="false">AVERAGE(F10:F12)</f>
        <v>0.159824723809524</v>
      </c>
      <c r="H10" s="17" t="n">
        <f aca="false">_xlfn.STDEV.S(F10:F12)</f>
        <v>0.0471988187671747</v>
      </c>
    </row>
    <row r="11" customFormat="false" ht="14.25" hidden="false" customHeight="false" outlineLevel="0" collapsed="false">
      <c r="A11" s="0" t="s">
        <v>23</v>
      </c>
      <c r="B11" s="0" t="n">
        <v>0.207</v>
      </c>
      <c r="C11" s="13" t="n">
        <f aca="false">B11-B$2</f>
        <v>0.153</v>
      </c>
      <c r="D11" s="10" t="n">
        <f aca="false">C11*7.166-0.4275</f>
        <v>0.668898</v>
      </c>
      <c r="E11" s="0" t="n">
        <v>5</v>
      </c>
      <c r="F11" s="10" t="n">
        <f aca="false">D11/E11</f>
        <v>0.1337796</v>
      </c>
      <c r="G11" s="17"/>
      <c r="H11" s="17"/>
    </row>
    <row r="12" customFormat="false" ht="14.25" hidden="false" customHeight="false" outlineLevel="0" collapsed="false">
      <c r="A12" s="0" t="s">
        <v>24</v>
      </c>
      <c r="B12" s="0" t="n">
        <v>0.323</v>
      </c>
      <c r="C12" s="13" t="n">
        <f aca="false">B12-B$2</f>
        <v>0.269</v>
      </c>
      <c r="D12" s="10" t="n">
        <f aca="false">C12*7.166-0.4275</f>
        <v>1.500154</v>
      </c>
      <c r="E12" s="0" t="n">
        <v>7</v>
      </c>
      <c r="F12" s="10" t="n">
        <f aca="false">D12/E12</f>
        <v>0.214307714285714</v>
      </c>
      <c r="G12" s="17"/>
      <c r="H12" s="17"/>
    </row>
    <row r="13" customFormat="false" ht="14.25" hidden="false" customHeight="false" outlineLevel="0" collapsed="false">
      <c r="C13" s="13"/>
      <c r="D13" s="10"/>
      <c r="F13" s="10"/>
      <c r="H13" s="10"/>
    </row>
    <row r="14" customFormat="false" ht="14.25" hidden="false" customHeight="false" outlineLevel="0" collapsed="false">
      <c r="A14" s="12" t="s">
        <v>37</v>
      </c>
      <c r="C14" s="13"/>
      <c r="D14" s="10"/>
      <c r="F14" s="10"/>
      <c r="H14" s="10"/>
    </row>
    <row r="15" customFormat="false" ht="14.25" hidden="false" customHeight="false" outlineLevel="0" collapsed="false">
      <c r="A15" s="0" t="s">
        <v>22</v>
      </c>
      <c r="B15" s="0" t="n">
        <v>0.326</v>
      </c>
      <c r="C15" s="13" t="n">
        <f aca="false">B15-B$2</f>
        <v>0.272</v>
      </c>
      <c r="D15" s="10" t="n">
        <f aca="false">C15*7.166-0.4275</f>
        <v>1.521652</v>
      </c>
      <c r="E15" s="0" t="n">
        <v>5</v>
      </c>
      <c r="F15" s="10" t="n">
        <f aca="false">D15/E15</f>
        <v>0.3043304</v>
      </c>
      <c r="G15" s="17" t="n">
        <f aca="false">AVERAGE(F15:F17)</f>
        <v>0.281876933333333</v>
      </c>
      <c r="H15" s="17" t="n">
        <f aca="false">_xlfn.STDEV.S(F15:F17)</f>
        <v>0.0197726202869861</v>
      </c>
    </row>
    <row r="16" customFormat="false" ht="14.25" hidden="false" customHeight="false" outlineLevel="0" collapsed="false">
      <c r="A16" s="0" t="s">
        <v>23</v>
      </c>
      <c r="B16" s="0" t="n">
        <v>0.3</v>
      </c>
      <c r="C16" s="13" t="n">
        <f aca="false">B16-B$2</f>
        <v>0.246</v>
      </c>
      <c r="D16" s="10" t="n">
        <f aca="false">C16*7.166-0.4275</f>
        <v>1.335336</v>
      </c>
      <c r="E16" s="0" t="n">
        <v>5</v>
      </c>
      <c r="F16" s="10" t="n">
        <f aca="false">D16/E16</f>
        <v>0.2670672</v>
      </c>
      <c r="G16" s="17"/>
      <c r="H16" s="17"/>
    </row>
    <row r="17" customFormat="false" ht="14.25" hidden="false" customHeight="false" outlineLevel="0" collapsed="false">
      <c r="A17" s="0" t="s">
        <v>24</v>
      </c>
      <c r="B17" s="0" t="n">
        <v>0.305</v>
      </c>
      <c r="C17" s="13" t="n">
        <f aca="false">B17-B$2</f>
        <v>0.251</v>
      </c>
      <c r="D17" s="10" t="n">
        <f aca="false">C17*7.166-0.4275</f>
        <v>1.371166</v>
      </c>
      <c r="E17" s="0" t="n">
        <v>5</v>
      </c>
      <c r="F17" s="10" t="n">
        <f aca="false">D17/E17</f>
        <v>0.2742332</v>
      </c>
      <c r="G17" s="17"/>
      <c r="H17" s="17"/>
    </row>
    <row r="18" customFormat="false" ht="14.25" hidden="false" customHeight="false" outlineLevel="0" collapsed="false">
      <c r="C18" s="13"/>
      <c r="D18" s="10"/>
      <c r="F18" s="10"/>
      <c r="H18" s="10"/>
    </row>
    <row r="19" customFormat="false" ht="14.25" hidden="false" customHeight="false" outlineLevel="0" collapsed="false">
      <c r="A19" s="12" t="s">
        <v>38</v>
      </c>
      <c r="C19" s="13"/>
      <c r="D19" s="10"/>
      <c r="F19" s="10"/>
      <c r="H19" s="10"/>
    </row>
    <row r="20" customFormat="false" ht="14.25" hidden="false" customHeight="false" outlineLevel="0" collapsed="false">
      <c r="A20" s="0" t="s">
        <v>22</v>
      </c>
      <c r="B20" s="0" t="n">
        <v>0.198</v>
      </c>
      <c r="C20" s="13" t="n">
        <f aca="false">B20-B$2</f>
        <v>0.144</v>
      </c>
      <c r="D20" s="10" t="n">
        <f aca="false">C20*7.166-0.4275</f>
        <v>0.604404</v>
      </c>
      <c r="E20" s="0" t="n">
        <v>5</v>
      </c>
      <c r="F20" s="10" t="n">
        <f aca="false">D20/E20</f>
        <v>0.1208808</v>
      </c>
      <c r="G20" s="17" t="n">
        <f aca="false">AVERAGE(F20:F22)</f>
        <v>0.151241822222222</v>
      </c>
      <c r="H20" s="17" t="n">
        <f aca="false">_xlfn.STDEV.S(F20:F22)</f>
        <v>0.0318165205166075</v>
      </c>
    </row>
    <row r="21" customFormat="false" ht="14.25" hidden="false" customHeight="false" outlineLevel="0" collapsed="false">
      <c r="A21" s="0" t="s">
        <v>23</v>
      </c>
      <c r="B21" s="0" t="n">
        <v>0.268</v>
      </c>
      <c r="C21" s="13" t="n">
        <f aca="false">B21-B$2</f>
        <v>0.214</v>
      </c>
      <c r="D21" s="10" t="n">
        <f aca="false">C21*7.166-0.4275</f>
        <v>1.106024</v>
      </c>
      <c r="E21" s="0" t="n">
        <v>6</v>
      </c>
      <c r="F21" s="10" t="n">
        <f aca="false">D21/E21</f>
        <v>0.184337333333333</v>
      </c>
      <c r="G21" s="17"/>
      <c r="H21" s="17"/>
    </row>
    <row r="22" customFormat="false" ht="14.25" hidden="false" customHeight="false" outlineLevel="0" collapsed="false">
      <c r="A22" s="0" t="s">
        <v>24</v>
      </c>
      <c r="B22" s="0" t="n">
        <v>0.238</v>
      </c>
      <c r="C22" s="13" t="n">
        <f aca="false">B22-B$2</f>
        <v>0.184</v>
      </c>
      <c r="D22" s="10" t="n">
        <f aca="false">C22*7.166-0.4275</f>
        <v>0.891044</v>
      </c>
      <c r="E22" s="0" t="n">
        <v>6</v>
      </c>
      <c r="F22" s="10" t="n">
        <f aca="false">D22/E22</f>
        <v>0.148507333333333</v>
      </c>
      <c r="G22" s="17"/>
      <c r="H22" s="17"/>
    </row>
    <row r="23" customFormat="false" ht="14.25" hidden="false" customHeight="false" outlineLevel="0" collapsed="false">
      <c r="C23" s="13"/>
      <c r="D23" s="10"/>
      <c r="F23" s="10"/>
      <c r="H23" s="10"/>
    </row>
    <row r="24" customFormat="false" ht="14.25" hidden="false" customHeight="false" outlineLevel="0" collapsed="false">
      <c r="A24" s="12" t="s">
        <v>39</v>
      </c>
      <c r="C24" s="13"/>
      <c r="D24" s="10"/>
      <c r="F24" s="10"/>
      <c r="H24" s="10"/>
    </row>
    <row r="25" customFormat="false" ht="14.25" hidden="false" customHeight="false" outlineLevel="0" collapsed="false">
      <c r="A25" s="0" t="s">
        <v>22</v>
      </c>
      <c r="B25" s="0" t="n">
        <v>0.404</v>
      </c>
      <c r="C25" s="13" t="n">
        <f aca="false">B25-B$2</f>
        <v>0.35</v>
      </c>
      <c r="D25" s="10" t="n">
        <f aca="false">C25*7.166-0.4275</f>
        <v>2.0806</v>
      </c>
      <c r="E25" s="0" t="n">
        <v>8</v>
      </c>
      <c r="F25" s="10" t="n">
        <f aca="false">D25/E25</f>
        <v>0.260075</v>
      </c>
      <c r="G25" s="17" t="n">
        <f aca="false">AVERAGE(F25:F27)</f>
        <v>0.242626444444444</v>
      </c>
      <c r="H25" s="17" t="n">
        <f aca="false">_xlfn.STDEV.S(F25:F27)</f>
        <v>0.0287714643861922</v>
      </c>
    </row>
    <row r="26" customFormat="false" ht="14.25" hidden="false" customHeight="false" outlineLevel="0" collapsed="false">
      <c r="A26" s="0" t="s">
        <v>23</v>
      </c>
      <c r="B26" s="0" t="n">
        <v>0.33</v>
      </c>
      <c r="C26" s="13" t="n">
        <f aca="false">B26-B$2</f>
        <v>0.276</v>
      </c>
      <c r="D26" s="10" t="n">
        <f aca="false">C26*7.166-0.4275</f>
        <v>1.550316</v>
      </c>
      <c r="E26" s="0" t="n">
        <v>6</v>
      </c>
      <c r="F26" s="10" t="n">
        <f aca="false">D26/E26</f>
        <v>0.258386</v>
      </c>
      <c r="G26" s="17"/>
      <c r="H26" s="17"/>
    </row>
    <row r="27" customFormat="false" ht="14.25" hidden="false" customHeight="false" outlineLevel="0" collapsed="false">
      <c r="A27" s="0" t="s">
        <v>24</v>
      </c>
      <c r="B27" s="0" t="n">
        <v>0.289</v>
      </c>
      <c r="C27" s="13" t="n">
        <f aca="false">B27-B$2</f>
        <v>0.235</v>
      </c>
      <c r="D27" s="10" t="n">
        <f aca="false">C27*7.166-0.4275</f>
        <v>1.25651</v>
      </c>
      <c r="E27" s="0" t="n">
        <v>6</v>
      </c>
      <c r="F27" s="10" t="n">
        <f aca="false">D27/E27</f>
        <v>0.209418333333333</v>
      </c>
      <c r="G27" s="17"/>
      <c r="H27" s="17"/>
    </row>
  </sheetData>
  <mergeCells count="10">
    <mergeCell ref="G5:G7"/>
    <mergeCell ref="H5:H7"/>
    <mergeCell ref="G10:G12"/>
    <mergeCell ref="H10:H12"/>
    <mergeCell ref="G15:G17"/>
    <mergeCell ref="H15:H17"/>
    <mergeCell ref="G20:G22"/>
    <mergeCell ref="H20:H22"/>
    <mergeCell ref="G25:G27"/>
    <mergeCell ref="H25:H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5.87"/>
    <col collapsed="false" customWidth="true" hidden="false" outlineLevel="0" max="4" min="4" style="0" width="12.13"/>
    <col collapsed="false" customWidth="true" hidden="false" outlineLevel="0" max="5" min="5" style="0" width="18.88"/>
    <col collapsed="false" customWidth="true" hidden="false" outlineLevel="0" max="7" min="7" style="0" width="12.25"/>
  </cols>
  <sheetData>
    <row r="1" customFormat="false" ht="14.25" hidden="false" customHeight="false" outlineLevel="0" collapsed="false">
      <c r="A1" s="12" t="s">
        <v>6</v>
      </c>
      <c r="B1" s="12" t="s">
        <v>8</v>
      </c>
      <c r="C1" s="12" t="s">
        <v>9</v>
      </c>
      <c r="D1" s="12" t="s">
        <v>40</v>
      </c>
      <c r="E1" s="12" t="s">
        <v>41</v>
      </c>
      <c r="F1" s="12" t="s">
        <v>42</v>
      </c>
      <c r="G1" s="12"/>
      <c r="H1" s="12"/>
    </row>
    <row r="2" customFormat="false" ht="14.25" hidden="false" customHeight="false" outlineLevel="0" collapsed="false">
      <c r="A2" s="0" t="s">
        <v>13</v>
      </c>
      <c r="B2" s="13" t="n">
        <f aca="false">(0.057+0.058+0.053)/3</f>
        <v>0.056</v>
      </c>
      <c r="C2" s="13"/>
    </row>
    <row r="3" customFormat="false" ht="14.25" hidden="false" customHeight="false" outlineLevel="0" collapsed="false">
      <c r="C3" s="13"/>
    </row>
    <row r="4" customFormat="false" ht="14.25" hidden="false" customHeight="false" outlineLevel="0" collapsed="false">
      <c r="A4" s="12"/>
      <c r="C4" s="13"/>
      <c r="F4" s="18"/>
      <c r="G4" s="13"/>
    </row>
    <row r="5" customFormat="false" ht="14.25" hidden="false" customHeight="false" outlineLevel="0" collapsed="false">
      <c r="A5" s="19" t="s">
        <v>43</v>
      </c>
      <c r="B5" s="0" t="n">
        <v>0.174</v>
      </c>
      <c r="C5" s="13" t="n">
        <f aca="false">B5-B$2</f>
        <v>0.118</v>
      </c>
      <c r="D5" s="20" t="n">
        <f aca="false">AVERAGE(C5:C7)</f>
        <v>0.111333333333333</v>
      </c>
      <c r="E5" s="20" t="n">
        <f aca="false">_xlfn.STDEV.S(C5:C7)</f>
        <v>0.00577350269189625</v>
      </c>
      <c r="F5" s="21" t="n">
        <v>0.4</v>
      </c>
    </row>
    <row r="6" customFormat="false" ht="14.25" hidden="false" customHeight="false" outlineLevel="0" collapsed="false">
      <c r="B6" s="0" t="n">
        <v>0.164</v>
      </c>
      <c r="C6" s="13" t="n">
        <f aca="false">B6-B$2</f>
        <v>0.108</v>
      </c>
      <c r="D6" s="20"/>
      <c r="E6" s="20"/>
      <c r="F6" s="21"/>
    </row>
    <row r="7" customFormat="false" ht="14.25" hidden="false" customHeight="false" outlineLevel="0" collapsed="false">
      <c r="B7" s="0" t="n">
        <v>0.164</v>
      </c>
      <c r="C7" s="13" t="n">
        <f aca="false">B7-B$2</f>
        <v>0.108</v>
      </c>
      <c r="D7" s="20"/>
      <c r="E7" s="20"/>
      <c r="F7" s="21"/>
    </row>
    <row r="8" customFormat="false" ht="14.25" hidden="false" customHeight="false" outlineLevel="0" collapsed="false">
      <c r="C8" s="13"/>
      <c r="E8" s="22"/>
      <c r="F8" s="23"/>
    </row>
    <row r="9" customFormat="false" ht="14.25" hidden="false" customHeight="false" outlineLevel="0" collapsed="false">
      <c r="A9" s="12" t="s">
        <v>44</v>
      </c>
      <c r="B9" s="0" t="n">
        <v>0.326</v>
      </c>
      <c r="C9" s="13" t="n">
        <f aca="false">B9-B$2</f>
        <v>0.27</v>
      </c>
      <c r="D9" s="20" t="n">
        <f aca="false">AVERAGE(C9:C11)</f>
        <v>0.276666666666667</v>
      </c>
      <c r="E9" s="20" t="n">
        <f aca="false">_xlfn.STDEV.S(C9:C11)</f>
        <v>0.0483459753581757</v>
      </c>
      <c r="F9" s="21" t="n">
        <v>1.5</v>
      </c>
    </row>
    <row r="10" customFormat="false" ht="14.25" hidden="false" customHeight="false" outlineLevel="0" collapsed="false">
      <c r="B10" s="0" t="n">
        <v>0.384</v>
      </c>
      <c r="C10" s="13" t="n">
        <f aca="false">B10-B$2</f>
        <v>0.328</v>
      </c>
      <c r="D10" s="20"/>
      <c r="E10" s="20"/>
      <c r="F10" s="21"/>
    </row>
    <row r="11" customFormat="false" ht="14.25" hidden="false" customHeight="false" outlineLevel="0" collapsed="false">
      <c r="B11" s="0" t="n">
        <v>0.288</v>
      </c>
      <c r="C11" s="13" t="n">
        <f aca="false">B11-B$2</f>
        <v>0.232</v>
      </c>
      <c r="D11" s="20"/>
      <c r="E11" s="20"/>
      <c r="F11" s="21"/>
    </row>
    <row r="12" customFormat="false" ht="14.25" hidden="false" customHeight="false" outlineLevel="0" collapsed="false">
      <c r="C12" s="13"/>
      <c r="E12" s="22"/>
      <c r="F12" s="23"/>
    </row>
    <row r="13" customFormat="false" ht="14.25" hidden="false" customHeight="false" outlineLevel="0" collapsed="false">
      <c r="A13" s="19" t="s">
        <v>45</v>
      </c>
      <c r="B13" s="0" t="n">
        <v>0.449</v>
      </c>
      <c r="C13" s="13" t="n">
        <f aca="false">B13-B$2</f>
        <v>0.393</v>
      </c>
      <c r="D13" s="20" t="n">
        <f aca="false">AVERAGE(C13:C15)</f>
        <v>0.38</v>
      </c>
      <c r="E13" s="20" t="n">
        <f aca="false">_xlfn.STDEV.S(C13:C15)</f>
        <v>0.0153948043183407</v>
      </c>
      <c r="F13" s="21" t="n">
        <v>2.3</v>
      </c>
    </row>
    <row r="14" customFormat="false" ht="14.25" hidden="false" customHeight="false" outlineLevel="0" collapsed="false">
      <c r="A14" s="12"/>
      <c r="B14" s="0" t="n">
        <v>0.44</v>
      </c>
      <c r="C14" s="13" t="n">
        <f aca="false">B14-B$2</f>
        <v>0.384</v>
      </c>
      <c r="D14" s="20"/>
      <c r="E14" s="20"/>
      <c r="F14" s="21"/>
    </row>
    <row r="15" customFormat="false" ht="14.25" hidden="false" customHeight="false" outlineLevel="0" collapsed="false">
      <c r="B15" s="0" t="n">
        <v>0.419</v>
      </c>
      <c r="C15" s="13" t="n">
        <f aca="false">B15-B$2</f>
        <v>0.363</v>
      </c>
      <c r="D15" s="20"/>
      <c r="E15" s="20"/>
      <c r="F15" s="21"/>
    </row>
    <row r="16" customFormat="false" ht="14.25" hidden="false" customHeight="false" outlineLevel="0" collapsed="false">
      <c r="C16" s="13"/>
      <c r="E16" s="22"/>
      <c r="F16" s="23"/>
    </row>
    <row r="17" customFormat="false" ht="14.25" hidden="false" customHeight="false" outlineLevel="0" collapsed="false">
      <c r="A17" s="19" t="s">
        <v>46</v>
      </c>
      <c r="B17" s="0" t="n">
        <v>0.65</v>
      </c>
      <c r="C17" s="13" t="n">
        <f aca="false">B17-B$2</f>
        <v>0.594</v>
      </c>
      <c r="D17" s="20" t="n">
        <f aca="false">AVERAGE(C17:C19)</f>
        <v>0.489333333333333</v>
      </c>
      <c r="E17" s="20" t="n">
        <f aca="false">_xlfn.STDEV.S(C17:C19)</f>
        <v>0.0907817896570302</v>
      </c>
      <c r="F17" s="21" t="n">
        <v>3.1</v>
      </c>
    </row>
    <row r="18" customFormat="false" ht="14.25" hidden="false" customHeight="false" outlineLevel="0" collapsed="false">
      <c r="A18" s="19"/>
      <c r="B18" s="0" t="n">
        <v>0.488</v>
      </c>
      <c r="C18" s="13" t="n">
        <f aca="false">B18-B$2</f>
        <v>0.432</v>
      </c>
      <c r="D18" s="20"/>
      <c r="E18" s="20"/>
      <c r="F18" s="21"/>
    </row>
    <row r="19" customFormat="false" ht="14.25" hidden="false" customHeight="false" outlineLevel="0" collapsed="false">
      <c r="A19" s="12"/>
      <c r="B19" s="0" t="n">
        <v>0.498</v>
      </c>
      <c r="C19" s="13" t="n">
        <f aca="false">B19-B$2</f>
        <v>0.442</v>
      </c>
      <c r="D19" s="20"/>
      <c r="E19" s="20"/>
      <c r="F19" s="21"/>
    </row>
    <row r="20" customFormat="false" ht="14.25" hidden="false" customHeight="false" outlineLevel="0" collapsed="false">
      <c r="C20" s="13"/>
      <c r="E20" s="22"/>
      <c r="F20" s="23"/>
    </row>
    <row r="21" customFormat="false" ht="14.25" hidden="false" customHeight="false" outlineLevel="0" collapsed="false">
      <c r="A21" s="24" t="s">
        <v>47</v>
      </c>
      <c r="B21" s="24" t="n">
        <v>0.635</v>
      </c>
      <c r="C21" s="25" t="n">
        <f aca="false">B21-B$2</f>
        <v>0.579</v>
      </c>
      <c r="D21" s="26" t="n">
        <f aca="false">AVERAGE(C21:C23)</f>
        <v>0.521</v>
      </c>
      <c r="E21" s="26" t="n">
        <f aca="false">_xlfn.STDEV.S(C21:C23)</f>
        <v>0.0530282943342514</v>
      </c>
      <c r="F21" s="27" t="n">
        <v>4.2</v>
      </c>
    </row>
    <row r="22" customFormat="false" ht="14.25" hidden="false" customHeight="false" outlineLevel="0" collapsed="false">
      <c r="A22" s="24"/>
      <c r="B22" s="24" t="n">
        <v>0.565</v>
      </c>
      <c r="C22" s="25" t="n">
        <f aca="false">B22-B$2</f>
        <v>0.509</v>
      </c>
      <c r="D22" s="26"/>
      <c r="E22" s="26"/>
      <c r="F22" s="27"/>
    </row>
    <row r="23" customFormat="false" ht="14.25" hidden="false" customHeight="false" outlineLevel="0" collapsed="false">
      <c r="A23" s="24"/>
      <c r="B23" s="24" t="n">
        <v>0.531</v>
      </c>
      <c r="C23" s="25" t="n">
        <f aca="false">B23-B$2</f>
        <v>0.475</v>
      </c>
      <c r="D23" s="26"/>
      <c r="E23" s="26"/>
      <c r="F23" s="27"/>
    </row>
    <row r="24" customFormat="false" ht="14.25" hidden="false" customHeight="false" outlineLevel="0" collapsed="false">
      <c r="A24" s="28"/>
      <c r="B24" s="24"/>
      <c r="C24" s="25"/>
      <c r="D24" s="24"/>
      <c r="E24" s="24"/>
      <c r="F24" s="24"/>
    </row>
    <row r="25" customFormat="false" ht="14.25" hidden="false" customHeight="false" outlineLevel="0" collapsed="false">
      <c r="C25" s="13"/>
    </row>
    <row r="26" customFormat="false" ht="14.25" hidden="false" customHeight="false" outlineLevel="0" collapsed="false">
      <c r="C26" s="13"/>
    </row>
    <row r="27" customFormat="false" ht="14.25" hidden="false" customHeight="false" outlineLevel="0" collapsed="false">
      <c r="C27" s="13"/>
    </row>
  </sheetData>
  <mergeCells count="15">
    <mergeCell ref="D5:D7"/>
    <mergeCell ref="E5:E7"/>
    <mergeCell ref="F5:F7"/>
    <mergeCell ref="D9:D11"/>
    <mergeCell ref="E9:E11"/>
    <mergeCell ref="F9:F11"/>
    <mergeCell ref="D13:D15"/>
    <mergeCell ref="E13:E15"/>
    <mergeCell ref="F13:F15"/>
    <mergeCell ref="D17:D19"/>
    <mergeCell ref="E17:E19"/>
    <mergeCell ref="F17:F19"/>
    <mergeCell ref="D21:D23"/>
    <mergeCell ref="E21:E23"/>
    <mergeCell ref="F21:F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D2E92E24A8E4E9B861C69EA366A63" ma:contentTypeVersion="9" ma:contentTypeDescription="Create a new document." ma:contentTypeScope="" ma:versionID="60d7e3aaa657fd4a8197275000a59fd5">
  <xsd:schema xmlns:xsd="http://www.w3.org/2001/XMLSchema" xmlns:xs="http://www.w3.org/2001/XMLSchema" xmlns:p="http://schemas.microsoft.com/office/2006/metadata/properties" xmlns:ns3="be213e7a-b8d0-425a-af66-4abad4117844" xmlns:ns4="08797817-a19a-46dd-a048-dbfa0b2ce381" targetNamespace="http://schemas.microsoft.com/office/2006/metadata/properties" ma:root="true" ma:fieldsID="a9e20bba4f236a589588ace18d168758" ns3:_="" ns4:_="">
    <xsd:import namespace="be213e7a-b8d0-425a-af66-4abad4117844"/>
    <xsd:import namespace="08797817-a19a-46dd-a048-dbfa0b2ce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13e7a-b8d0-425a-af66-4abad411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97817-a19a-46dd-a048-dbfa0b2ce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213e7a-b8d0-425a-af66-4abad4117844" xsi:nil="true"/>
  </documentManagement>
</p:properties>
</file>

<file path=customXml/itemProps1.xml><?xml version="1.0" encoding="utf-8"?>
<ds:datastoreItem xmlns:ds="http://schemas.openxmlformats.org/officeDocument/2006/customXml" ds:itemID="{ABCCCD41-BAFD-4410-848B-EE0A3E5FD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13e7a-b8d0-425a-af66-4abad4117844"/>
    <ds:schemaRef ds:uri="08797817-a19a-46dd-a048-dbfa0b2ce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AED51C-EF6F-4E5E-9B2D-DB623DB57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1FF4B-F099-40D8-9AC4-B268E302A26F}">
  <ds:schemaRefs>
    <ds:schemaRef ds:uri="be213e7a-b8d0-425a-af66-4abad411784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8797817-a19a-46dd-a048-dbfa0b2ce38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2024-09-18T14:37:55Z</dcterms:created>
  <dc:creator>Ellen Engquist</dc:creator>
  <dc:description/>
  <dc:language>en-GB</dc:language>
  <cp:lastModifiedBy/>
  <dcterms:modified xsi:type="dcterms:W3CDTF">2024-10-09T14:35:30Z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0x010100542D2E92E24A8E4E9B861C69EA366A63</vt:lpwstr>
  </property>
</Properties>
</file>