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eiz\Downloads\"/>
    </mc:Choice>
  </mc:AlternateContent>
  <xr:revisionPtr revIDLastSave="604" documentId="8_{EAE1687E-E0A5-1049-8FA5-D81127A51F47}" xr6:coauthVersionLast="47" xr6:coauthVersionMax="47" xr10:uidLastSave="{FB2D915E-41C5-4734-97D6-941C8F687BAC}"/>
  <bookViews>
    <workbookView xWindow="-28920" yWindow="-120" windowWidth="29040" windowHeight="15720" firstSheet="2" activeTab="2" xr2:uid="{00000000-000D-0000-FFFF-FFFF00000000}"/>
  </bookViews>
  <sheets>
    <sheet name="Pivot Chart" sheetId="3" r:id="rId1"/>
    <sheet name="dataset" sheetId="1" r:id="rId2"/>
    <sheet name="Workings" sheetId="2" r:id="rId3"/>
  </sheets>
  <definedNames>
    <definedName name="_xlnm._FilterDatabase" localSheetId="1" hidden="1">dataset!$A$1:$T$1002</definedName>
    <definedName name="_xlnm._FilterDatabase" localSheetId="2" hidden="1">Workings!$C$15:$G$22</definedName>
  </definedNames>
  <calcPr calcId="191028"/>
  <pivotCaches>
    <pivotCache cacheId="1020" r:id="rId4"/>
    <pivotCache cacheId="10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E3" i="2"/>
  <c r="E5" i="2"/>
  <c r="E4" i="2"/>
  <c r="E6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F17" i="2" l="1"/>
  <c r="F18" i="2"/>
  <c r="F19" i="2"/>
  <c r="F20" i="2"/>
  <c r="F21" i="2"/>
  <c r="F16" i="2"/>
  <c r="E16" i="2"/>
  <c r="D17" i="2"/>
  <c r="D18" i="2"/>
  <c r="D19" i="2"/>
  <c r="D20" i="2"/>
  <c r="D21" i="2"/>
  <c r="E17" i="2"/>
  <c r="E18" i="2"/>
  <c r="E19" i="2"/>
  <c r="E20" i="2"/>
  <c r="E21" i="2"/>
  <c r="E22" i="2"/>
  <c r="E7" i="2"/>
  <c r="C4" i="2"/>
  <c r="C5" i="2"/>
  <c r="B21" i="2" l="1"/>
  <c r="B20" i="2"/>
  <c r="B19" i="2"/>
  <c r="B18" i="2"/>
  <c r="B17" i="2"/>
  <c r="D22" i="2"/>
  <c r="B16" i="2" s="1"/>
  <c r="B22" i="2" s="1"/>
  <c r="F22" i="2"/>
  <c r="C6" i="2"/>
  <c r="C3" i="2"/>
  <c r="C7" i="2" s="1"/>
</calcChain>
</file>

<file path=xl/sharedStrings.xml><?xml version="1.0" encoding="utf-8"?>
<sst xmlns="http://schemas.openxmlformats.org/spreadsheetml/2006/main" count="9086" uniqueCount="642">
  <si>
    <t>Source of Hire</t>
  </si>
  <si>
    <t>Average of Performance Score</t>
  </si>
  <si>
    <t>Position/Role</t>
  </si>
  <si>
    <t>Department</t>
  </si>
  <si>
    <t>Campus recruitment</t>
  </si>
  <si>
    <t>Accountant</t>
  </si>
  <si>
    <t>Data Team</t>
  </si>
  <si>
    <t>Company website</t>
  </si>
  <si>
    <t>Content Writer</t>
  </si>
  <si>
    <t>Design</t>
  </si>
  <si>
    <t>Employee referrals</t>
  </si>
  <si>
    <t>Data Scientist</t>
  </si>
  <si>
    <t>Engineering</t>
  </si>
  <si>
    <t>Job boards</t>
  </si>
  <si>
    <t>Database Administrator</t>
  </si>
  <si>
    <t>Finance</t>
  </si>
  <si>
    <t>LinkedIn</t>
  </si>
  <si>
    <t>HR Manager</t>
  </si>
  <si>
    <t>Human Resources</t>
  </si>
  <si>
    <t>Recruitment agencies</t>
  </si>
  <si>
    <t>Marketing Manager</t>
  </si>
  <si>
    <t>IT</t>
  </si>
  <si>
    <t>Grand Total</t>
  </si>
  <si>
    <t>Project Manager</t>
  </si>
  <si>
    <t>Marketing</t>
  </si>
  <si>
    <t>QA Engineer</t>
  </si>
  <si>
    <t>Operations</t>
  </si>
  <si>
    <t>Software Engineer</t>
  </si>
  <si>
    <t>UX Designer</t>
  </si>
  <si>
    <t>Count of Employee Referrals</t>
  </si>
  <si>
    <t>Employee ID</t>
  </si>
  <si>
    <t>Date of Hire</t>
  </si>
  <si>
    <t>YEAR</t>
  </si>
  <si>
    <t>Performance Score</t>
  </si>
  <si>
    <t>Number of Promotions</t>
  </si>
  <si>
    <t>Tenure</t>
  </si>
  <si>
    <t>Training Programs Attended</t>
  </si>
  <si>
    <t>Employee Satisfaction Score</t>
  </si>
  <si>
    <t>Peer Review Score</t>
  </si>
  <si>
    <t>Salary Bracket</t>
  </si>
  <si>
    <t>Employee Referrals</t>
  </si>
  <si>
    <t>Mentorship Participation</t>
  </si>
  <si>
    <t>Educational Background</t>
  </si>
  <si>
    <t>Alma Mater</t>
  </si>
  <si>
    <t>Skills/Certifications</t>
  </si>
  <si>
    <t>Previous Employer</t>
  </si>
  <si>
    <t>Industry Experience</t>
  </si>
  <si>
    <t>Termination Date</t>
  </si>
  <si>
    <t>Management-level</t>
  </si>
  <si>
    <t>Mentor</t>
  </si>
  <si>
    <t>Master's degree</t>
  </si>
  <si>
    <t>University of California</t>
  </si>
  <si>
    <t>Figma|Java|SCRUM</t>
  </si>
  <si>
    <t>Google</t>
  </si>
  <si>
    <t>WordPress|Sketch|SEO</t>
  </si>
  <si>
    <t>Apple</t>
  </si>
  <si>
    <t>Mid-level</t>
  </si>
  <si>
    <t>MIT</t>
  </si>
  <si>
    <t>Figma|SQL|SCRUM</t>
  </si>
  <si>
    <t>Amazon</t>
  </si>
  <si>
    <t>Senior-level</t>
  </si>
  <si>
    <t>Neither</t>
  </si>
  <si>
    <t>Bachelor's degree</t>
  </si>
  <si>
    <t>New York University</t>
  </si>
  <si>
    <t>SEO|WordPress|Python</t>
  </si>
  <si>
    <t>Independent</t>
  </si>
  <si>
    <t>Sketch|Python|SQL</t>
  </si>
  <si>
    <t>IBM</t>
  </si>
  <si>
    <t>Entry-level</t>
  </si>
  <si>
    <t>Mentee</t>
  </si>
  <si>
    <t>SCRUM|Figma|Agile</t>
  </si>
  <si>
    <t>Adobe</t>
  </si>
  <si>
    <t>University of London</t>
  </si>
  <si>
    <t>Java|WordPress|SCRUM</t>
  </si>
  <si>
    <t>SQL|Python|SEO</t>
  </si>
  <si>
    <t>Deloitte</t>
  </si>
  <si>
    <t>Figma|SCRUM|SEO</t>
  </si>
  <si>
    <t>Oxford University</t>
  </si>
  <si>
    <t>Python|WordPress|Sketch</t>
  </si>
  <si>
    <t>University of Toronto</t>
  </si>
  <si>
    <t>Java|JIRA|SQL</t>
  </si>
  <si>
    <t>Oracle</t>
  </si>
  <si>
    <t>JIRA|Java|SEO</t>
  </si>
  <si>
    <t>SQL|SCRUM|Python</t>
  </si>
  <si>
    <t>Java|SCRUM|SEO</t>
  </si>
  <si>
    <t>RISD</t>
  </si>
  <si>
    <t>Figma|Agile|SCRUM</t>
  </si>
  <si>
    <t>Sketch|WordPress|SQL</t>
  </si>
  <si>
    <t>SQL|Agile|Sketch</t>
  </si>
  <si>
    <t>SCRUM|Java|Sketch</t>
  </si>
  <si>
    <t>SQL|Figma|Python</t>
  </si>
  <si>
    <t>JIRA|SEO|Java</t>
  </si>
  <si>
    <t>Stanford University</t>
  </si>
  <si>
    <t>SCRUM|Figma|JIRA</t>
  </si>
  <si>
    <t>SCRUM|WordPress|SQL</t>
  </si>
  <si>
    <t>Microsoft</t>
  </si>
  <si>
    <t>SQL|JIRA|SEO</t>
  </si>
  <si>
    <t>Agile|Python|Java</t>
  </si>
  <si>
    <t>Python|JIRA|Agile</t>
  </si>
  <si>
    <t>University of Michigan</t>
  </si>
  <si>
    <t>Figma|Sketch|WordPress</t>
  </si>
  <si>
    <t>SQL|Python|Figma</t>
  </si>
  <si>
    <t>Facebook</t>
  </si>
  <si>
    <t>WordPress|SCRUM|Sketch</t>
  </si>
  <si>
    <t>Agile|Sketch|WordPress</t>
  </si>
  <si>
    <t>Python|WordPress|Agile</t>
  </si>
  <si>
    <t>JIRA|SQL|Java</t>
  </si>
  <si>
    <t>WordPress|Java|JIRA</t>
  </si>
  <si>
    <t>JIRA|Figma|Python</t>
  </si>
  <si>
    <t>JIRA|SQL|WordPress</t>
  </si>
  <si>
    <t>Figma|SEO|Python</t>
  </si>
  <si>
    <t>Python|Sketch|SQL</t>
  </si>
  <si>
    <t>SCRUM|JIRA|Figma</t>
  </si>
  <si>
    <t>Harvard University</t>
  </si>
  <si>
    <t>SEO|Agile|Java</t>
  </si>
  <si>
    <t>SEO|Agile|WordPress</t>
  </si>
  <si>
    <t>Figma|Sketch|SCRUM</t>
  </si>
  <si>
    <t>WordPress|Figma|SQL</t>
  </si>
  <si>
    <t>Figma|Java|SEO</t>
  </si>
  <si>
    <t>SEO|Figma|Agile</t>
  </si>
  <si>
    <t>SQL|WordPress|Python</t>
  </si>
  <si>
    <t>SEO|WordPress|Sketch</t>
  </si>
  <si>
    <t>SQL|WordPress|SCRUM</t>
  </si>
  <si>
    <t>Agile|WordPress|Figma</t>
  </si>
  <si>
    <t>Python|Agile|SCRUM</t>
  </si>
  <si>
    <t>SCRUM|Java|Python</t>
  </si>
  <si>
    <t>JIRA|SCRUM|WordPress</t>
  </si>
  <si>
    <t>JIRA|Sketch|SQL</t>
  </si>
  <si>
    <t>Sketch|SQL|Agile</t>
  </si>
  <si>
    <t>WordPress|Python|SEO</t>
  </si>
  <si>
    <t>Sketch|SEO|WordPress</t>
  </si>
  <si>
    <t>SQL|Java|Agile</t>
  </si>
  <si>
    <t>SCRUM|Python|JIRA</t>
  </si>
  <si>
    <t>SEO|SQL|Java</t>
  </si>
  <si>
    <t>SQL|SEO|WordPress</t>
  </si>
  <si>
    <t>Java|SCRUM|Sketch</t>
  </si>
  <si>
    <t>JIRA|Java|WordPress</t>
  </si>
  <si>
    <t>JIRA|SQL|Sketch</t>
  </si>
  <si>
    <t>SQL|Agile|JIRA</t>
  </si>
  <si>
    <t>SCRUM|Python|Figma</t>
  </si>
  <si>
    <t>Python|Java|SEO</t>
  </si>
  <si>
    <t>Python|SEO|SQL</t>
  </si>
  <si>
    <t>JIRA|Python|SEO</t>
  </si>
  <si>
    <t>Sketch|SCRUM|Figma</t>
  </si>
  <si>
    <t>SCRUM|WordPress|Sketch</t>
  </si>
  <si>
    <t>Java|Agile|SEO</t>
  </si>
  <si>
    <t>Figma|Java|Python</t>
  </si>
  <si>
    <t>Agile|Sketch|SCRUM</t>
  </si>
  <si>
    <t>Agile|SQL|SCRUM</t>
  </si>
  <si>
    <t>SEO|Java|Agile</t>
  </si>
  <si>
    <t>Sketch|SCRUM|SEO</t>
  </si>
  <si>
    <t>WordPress|JIRA|Figma</t>
  </si>
  <si>
    <t>Figma|JIRA|SQL</t>
  </si>
  <si>
    <t>Java|Sketch|JIRA</t>
  </si>
  <si>
    <t>Java|Agile|JIRA</t>
  </si>
  <si>
    <t>SQL|SCRUM|Java</t>
  </si>
  <si>
    <t>Java|SQL|JIRA</t>
  </si>
  <si>
    <t>SEO|SQL|SCRUM</t>
  </si>
  <si>
    <t>SQL|Sketch|Python</t>
  </si>
  <si>
    <t>Java|Agile|WordPress</t>
  </si>
  <si>
    <t>SEO|SCRUM|Python</t>
  </si>
  <si>
    <t>Java|Python|WordPress</t>
  </si>
  <si>
    <t>Figma|Agile|WordPress</t>
  </si>
  <si>
    <t>SCRUM|Agile|Python</t>
  </si>
  <si>
    <t>Sketch|Python|Java</t>
  </si>
  <si>
    <t>SQL|Figma|JIRA</t>
  </si>
  <si>
    <t>Sketch|SQL|SCRUM</t>
  </si>
  <si>
    <t>SCRUM|Python|SEO</t>
  </si>
  <si>
    <t>Figma|SCRUM|Agile</t>
  </si>
  <si>
    <t>SCRUM|Python|SQL</t>
  </si>
  <si>
    <t>SEO|Python|Agile</t>
  </si>
  <si>
    <t>Agile|SCRUM|SEO</t>
  </si>
  <si>
    <t>Java|WordPress|Sketch</t>
  </si>
  <si>
    <t>SEO|Agile|Sketch</t>
  </si>
  <si>
    <t>WordPress|SQL|Python</t>
  </si>
  <si>
    <t>SQL|Java|SEO</t>
  </si>
  <si>
    <t>WordPress|Agile|SCRUM</t>
  </si>
  <si>
    <t>Agile|WordPress|Sketch</t>
  </si>
  <si>
    <t>JIRA|Agile|Python</t>
  </si>
  <si>
    <t>Python|Figma|JIRA</t>
  </si>
  <si>
    <t>Figma|Agile|Java</t>
  </si>
  <si>
    <t>Agile|SEO|Java</t>
  </si>
  <si>
    <t>SEO|SCRUM|Figma</t>
  </si>
  <si>
    <t>SEO|Sketch|SQL</t>
  </si>
  <si>
    <t>Java|WordPress|Agile</t>
  </si>
  <si>
    <t>WordPress|SEO|Python</t>
  </si>
  <si>
    <t>SCRUM|WordPress|Agile</t>
  </si>
  <si>
    <t>Python|Agile|SEO</t>
  </si>
  <si>
    <t>Sketch|Agile|Figma</t>
  </si>
  <si>
    <t>SQL|JIRA|Java</t>
  </si>
  <si>
    <t>Java|Figma|SQL</t>
  </si>
  <si>
    <t>SEO|SQL|JIRA</t>
  </si>
  <si>
    <t>Python|Sketch|JIRA</t>
  </si>
  <si>
    <t>SEO|WordPress|SCRUM</t>
  </si>
  <si>
    <t>SCRUM|Java|Agile</t>
  </si>
  <si>
    <t>Figma|WordPress|SCRUM</t>
  </si>
  <si>
    <t>SEO|SCRUM|JIRA</t>
  </si>
  <si>
    <t>Agile|Figma|SEO</t>
  </si>
  <si>
    <t>Sketch|SQL|SEO</t>
  </si>
  <si>
    <t>Sketch|SEO|SQL</t>
  </si>
  <si>
    <t>WordPress|Java|Agile</t>
  </si>
  <si>
    <t>Agile|SEO|Figma</t>
  </si>
  <si>
    <t>Figma|Python|SEO</t>
  </si>
  <si>
    <t>SQL|Sketch|SCRUM</t>
  </si>
  <si>
    <t>WordPress|JIRA|Agile</t>
  </si>
  <si>
    <t>Figma|Python|Java</t>
  </si>
  <si>
    <t>SCRUM|Figma|WordPress</t>
  </si>
  <si>
    <t>Sketch|JIRA|WordPress</t>
  </si>
  <si>
    <t>SEO|Agile|SQL</t>
  </si>
  <si>
    <t>Java|JIRA|SCRUM</t>
  </si>
  <si>
    <t>Figma|WordPress|JIRA</t>
  </si>
  <si>
    <t>Python|SCRUM|SEO</t>
  </si>
  <si>
    <t>JIRA|Agile|Figma</t>
  </si>
  <si>
    <t>Python|SCRUM|Java</t>
  </si>
  <si>
    <t>JIRA|SCRUM|Sketch</t>
  </si>
  <si>
    <t>Python|Sketch|Java</t>
  </si>
  <si>
    <t>Sketch|Python|Agile</t>
  </si>
  <si>
    <t>Agile|SCRUM|Python</t>
  </si>
  <si>
    <t>Java|JIRA|Sketch</t>
  </si>
  <si>
    <t>Python|Sketch|SCRUM</t>
  </si>
  <si>
    <t>SQL|WordPress|Figma</t>
  </si>
  <si>
    <t>SCRUM|Agile|SQL</t>
  </si>
  <si>
    <t>Python|SQL|Sketch</t>
  </si>
  <si>
    <t>Sketch|Figma|WordPress</t>
  </si>
  <si>
    <t>Agile|SQL|Sketch</t>
  </si>
  <si>
    <t>Agile|SEO|JIRA</t>
  </si>
  <si>
    <t>Agile|JIRA|SCRUM</t>
  </si>
  <si>
    <t>JIRA|Python|WordPress</t>
  </si>
  <si>
    <t>WordPress|Figma|Sketch</t>
  </si>
  <si>
    <t>WordPress|Sketch|Java</t>
  </si>
  <si>
    <t>Sketch|WordPress|Agile</t>
  </si>
  <si>
    <t>SQL|Agile|Figma</t>
  </si>
  <si>
    <t>SCRUM|SEO|SQL</t>
  </si>
  <si>
    <t>Java|SQL|Agile</t>
  </si>
  <si>
    <t>Figma|SCRUM|Sketch</t>
  </si>
  <si>
    <t>Java|SQL|SCRUM</t>
  </si>
  <si>
    <t>JIRA|Python|SCRUM</t>
  </si>
  <si>
    <t>SQL|SEO|Java</t>
  </si>
  <si>
    <t>Figma|Java|WordPress</t>
  </si>
  <si>
    <t>Agile|Sketch|JIRA</t>
  </si>
  <si>
    <t>JIRA|SQL|SCRUM</t>
  </si>
  <si>
    <t>Figma|Agile|SEO</t>
  </si>
  <si>
    <t>WordPress|Java|Sketch</t>
  </si>
  <si>
    <t>SCRUM|SEO|Agile</t>
  </si>
  <si>
    <t>SQL|Figma|Java</t>
  </si>
  <si>
    <t>Figma|Python|Sketch</t>
  </si>
  <si>
    <t>JIRA|SEO|Sketch</t>
  </si>
  <si>
    <t>SCRUM|SQL|Agile</t>
  </si>
  <si>
    <t>Java|JIRA|Python</t>
  </si>
  <si>
    <t>Python|JIRA|SQL</t>
  </si>
  <si>
    <t>Agile|Python|WordPress</t>
  </si>
  <si>
    <t>SCRUM|JIRA|WordPress</t>
  </si>
  <si>
    <t>Agile|SQL|SEO</t>
  </si>
  <si>
    <t>Sketch|JIRA|Python</t>
  </si>
  <si>
    <t>Java|SEO|SCRUM</t>
  </si>
  <si>
    <t>SEO|Java|Sketch</t>
  </si>
  <si>
    <t>SCRUM|SQL|Python</t>
  </si>
  <si>
    <t>SCRUM|SQL|Java</t>
  </si>
  <si>
    <t>SEO|Figma|Java</t>
  </si>
  <si>
    <t>Agile|Python|Figma</t>
  </si>
  <si>
    <t>WordPress|SQL|Figma</t>
  </si>
  <si>
    <t>Figma|WordPress|Agile</t>
  </si>
  <si>
    <t>WordPress|SEO|Sketch</t>
  </si>
  <si>
    <t>Agile|SCRUM|Java</t>
  </si>
  <si>
    <t>Python|SQL|Agile</t>
  </si>
  <si>
    <t>Java|JIRA|Figma</t>
  </si>
  <si>
    <t>SEO|SCRUM|SQL</t>
  </si>
  <si>
    <t>JIRA|Java|SCRUM</t>
  </si>
  <si>
    <t>Sketch|SCRUM|SQL</t>
  </si>
  <si>
    <t>Sketch|Agile|Java</t>
  </si>
  <si>
    <t>SQL|JIRA|Sketch</t>
  </si>
  <si>
    <t>Figma|Python|SQL</t>
  </si>
  <si>
    <t>Java|SEO|Python</t>
  </si>
  <si>
    <t>Sketch|Figma|Python</t>
  </si>
  <si>
    <t>Figma|Sketch|SQL</t>
  </si>
  <si>
    <t>Agile|Java|Sketch</t>
  </si>
  <si>
    <t>Sketch|SEO|Python</t>
  </si>
  <si>
    <t>SQL|SCRUM|JIRA</t>
  </si>
  <si>
    <t>Agile|SEO|Python</t>
  </si>
  <si>
    <t>WordPress|JIRA|Sketch</t>
  </si>
  <si>
    <t>Python|SCRUM|WordPress</t>
  </si>
  <si>
    <t>Sketch|WordPress|JIRA</t>
  </si>
  <si>
    <t>Agile|Sketch|Java</t>
  </si>
  <si>
    <t>SQL|Java|Sketch</t>
  </si>
  <si>
    <t>JIRA|Java|Python</t>
  </si>
  <si>
    <t>Sketch|Figma|Agile</t>
  </si>
  <si>
    <t>Sketch|Agile|Python</t>
  </si>
  <si>
    <t>SQL|SEO|SCRUM</t>
  </si>
  <si>
    <t>SEO|JIRA|Figma</t>
  </si>
  <si>
    <t>Python|Java|SQL</t>
  </si>
  <si>
    <t>Agile|WordPress|SQL</t>
  </si>
  <si>
    <t>Python|Figma|Agile</t>
  </si>
  <si>
    <t>Java|Agile|SCRUM</t>
  </si>
  <si>
    <t>JIRA|SQL|Agile</t>
  </si>
  <si>
    <t>SQL|SCRUM|SEO</t>
  </si>
  <si>
    <t>SEO|JIRA|WordPress</t>
  </si>
  <si>
    <t>Sketch|Java|SEO</t>
  </si>
  <si>
    <t>Sketch|SCRUM|WordPress</t>
  </si>
  <si>
    <t>SEO|Java|SQL</t>
  </si>
  <si>
    <t>WordPress|Figma|Java</t>
  </si>
  <si>
    <t>WordPress|SEO|Java</t>
  </si>
  <si>
    <t>Sketch|SEO|JIRA</t>
  </si>
  <si>
    <t>JIRA|SQL|Figma</t>
  </si>
  <si>
    <t>JIRA|Sketch|SCRUM</t>
  </si>
  <si>
    <t>Sketch|Figma|Java</t>
  </si>
  <si>
    <t>WordPress|Agile|Figma</t>
  </si>
  <si>
    <t>SCRUM|JIRA|Java</t>
  </si>
  <si>
    <t>Agile|Java|SCRUM</t>
  </si>
  <si>
    <t>SCRUM|Sketch|SQL</t>
  </si>
  <si>
    <t>SCRUM|Java|SQL</t>
  </si>
  <si>
    <t>Figma|SQL|Java</t>
  </si>
  <si>
    <t>SCRUM|Python|Java</t>
  </si>
  <si>
    <t>JIRA|Java|Agile</t>
  </si>
  <si>
    <t>Java|Sketch|WordPress</t>
  </si>
  <si>
    <t>Sketch|JIRA|Agile</t>
  </si>
  <si>
    <t>SEO|Agile|Figma</t>
  </si>
  <si>
    <t>Sketch|SCRUM|Java</t>
  </si>
  <si>
    <t>SQL|Java|JIRA</t>
  </si>
  <si>
    <t>JIRA|Figma|WordPress</t>
  </si>
  <si>
    <t>SEO|Sketch|Figma</t>
  </si>
  <si>
    <t>Java|SQL|Sketch</t>
  </si>
  <si>
    <t>Python|Agile|Sketch</t>
  </si>
  <si>
    <t>Sketch|SQL|WordPress</t>
  </si>
  <si>
    <t>JIRA|Agile|SCRUM</t>
  </si>
  <si>
    <t>Agile|JIRA|SQL</t>
  </si>
  <si>
    <t>SEO|Sketch|Agile</t>
  </si>
  <si>
    <t>SEO|Python|SQL</t>
  </si>
  <si>
    <t>Python|Sketch|Figma</t>
  </si>
  <si>
    <t>JIRA|Agile|Java</t>
  </si>
  <si>
    <t>Python|SEO|WordPress</t>
  </si>
  <si>
    <t>Agile|Sketch|Figma</t>
  </si>
  <si>
    <t>WordPress|Figma|SEO</t>
  </si>
  <si>
    <t>SEO|JIRA|Agile</t>
  </si>
  <si>
    <t>SCRUM|Figma|Sketch</t>
  </si>
  <si>
    <t>Python|Sketch|SEO</t>
  </si>
  <si>
    <t>Python|SQL|WordPress</t>
  </si>
  <si>
    <t>SCRUM|SQL|Figma</t>
  </si>
  <si>
    <t>SEO|Python|Figma</t>
  </si>
  <si>
    <t>SCRUM|SEO|Java</t>
  </si>
  <si>
    <t>Python|SCRUM|SQL</t>
  </si>
  <si>
    <t>SCRUM|Agile|Sketch</t>
  </si>
  <si>
    <t>SCRUM|WordPress|Python</t>
  </si>
  <si>
    <t>JIRA|SCRUM|Python</t>
  </si>
  <si>
    <t>Sketch|WordPress|SEO</t>
  </si>
  <si>
    <t>SQL|JIRA|WordPress</t>
  </si>
  <si>
    <t>SEO|Java|WordPress</t>
  </si>
  <si>
    <t>Figma|Agile|Sketch</t>
  </si>
  <si>
    <t>SCRUM|SQL|WordPress</t>
  </si>
  <si>
    <t>Java|Python|Figma</t>
  </si>
  <si>
    <t>Java|Agile|Python</t>
  </si>
  <si>
    <t>Sketch|WordPress|Python</t>
  </si>
  <si>
    <t>Agile|JIRA|Figma</t>
  </si>
  <si>
    <t>Python|JIRA|SEO</t>
  </si>
  <si>
    <t>SQL|WordPress|JIRA</t>
  </si>
  <si>
    <t>Java|SEO|JIRA</t>
  </si>
  <si>
    <t>Figma|Sketch|Java</t>
  </si>
  <si>
    <t>WordPress|SCRUM|JIRA</t>
  </si>
  <si>
    <t>WordPress|SCRUM|Java</t>
  </si>
  <si>
    <t>JIRA|SCRUM|Java</t>
  </si>
  <si>
    <t>SCRUM|Java|JIRA</t>
  </si>
  <si>
    <t>Python|Figma|SQL</t>
  </si>
  <si>
    <t>SCRUM|SEO|Figma</t>
  </si>
  <si>
    <t>WordPress|SCRUM|Python</t>
  </si>
  <si>
    <t>JIRA|SEO|Python</t>
  </si>
  <si>
    <t>SQL|Agile|SEO</t>
  </si>
  <si>
    <t>Agile|WordPress|JIRA</t>
  </si>
  <si>
    <t>JIRA|SEO|SQL</t>
  </si>
  <si>
    <t>WordPress|Sketch|JIRA</t>
  </si>
  <si>
    <t>Agile|Python|JIRA</t>
  </si>
  <si>
    <t>Python|SEO|Agile</t>
  </si>
  <si>
    <t>Sketch|Java|Python</t>
  </si>
  <si>
    <t>Sketch|Python|SEO</t>
  </si>
  <si>
    <t>Python|Java|SCRUM</t>
  </si>
  <si>
    <t>Java|Agile|SQL</t>
  </si>
  <si>
    <t>Sketch|SQL|Python</t>
  </si>
  <si>
    <t>WordPress|SQL|SCRUM</t>
  </si>
  <si>
    <t>Figma|SEO|Agile</t>
  </si>
  <si>
    <t>SCRUM|Java|SEO</t>
  </si>
  <si>
    <t>WordPress|Agile|SEO</t>
  </si>
  <si>
    <t>Sketch|Python|Figma</t>
  </si>
  <si>
    <t>WordPress|Agile|SQL</t>
  </si>
  <si>
    <t>SEO|Python|WordPress</t>
  </si>
  <si>
    <t>Sketch|JIRA|Figma</t>
  </si>
  <si>
    <t>JIRA|Agile|Sketch</t>
  </si>
  <si>
    <t>Sketch|JIRA|Java</t>
  </si>
  <si>
    <t>Sketch|Agile|SQL</t>
  </si>
  <si>
    <t>Agile|WordPress|Java</t>
  </si>
  <si>
    <t>Figma|Java|SQL</t>
  </si>
  <si>
    <t>WordPress|Python|SQL</t>
  </si>
  <si>
    <t>Python|SCRUM|Figma</t>
  </si>
  <si>
    <t>Sketch|WordPress|SCRUM</t>
  </si>
  <si>
    <t>Java|SEO|Agile</t>
  </si>
  <si>
    <t>SEO|Figma|SQL</t>
  </si>
  <si>
    <t>WordPress|SCRUM|Agile</t>
  </si>
  <si>
    <t>SCRUM|Sketch|JIRA</t>
  </si>
  <si>
    <t>Agile|SQL|Figma</t>
  </si>
  <si>
    <t>Python|Agile|SQL</t>
  </si>
  <si>
    <t>SCRUM|Agile|Java</t>
  </si>
  <si>
    <t>Python|Figma|Sketch</t>
  </si>
  <si>
    <t>WordPress|Python|Figma</t>
  </si>
  <si>
    <t>JIRA|Sketch|Agile</t>
  </si>
  <si>
    <t>WordPress|Agile|Java</t>
  </si>
  <si>
    <t>Python|SCRUM|JIRA</t>
  </si>
  <si>
    <t>Figma|SCRUM|SQL</t>
  </si>
  <si>
    <t>Agile|Figma|Java</t>
  </si>
  <si>
    <t>Figma|SEO|Sketch</t>
  </si>
  <si>
    <t>Agile|JIRA|Java</t>
  </si>
  <si>
    <t>SCRUM|JIRA|Sketch</t>
  </si>
  <si>
    <t>WordPress|SEO|Agile</t>
  </si>
  <si>
    <t>JIRA|WordPress|Figma</t>
  </si>
  <si>
    <t>Figma|SEO|SCRUM</t>
  </si>
  <si>
    <t>Python|Sketch|WordPress</t>
  </si>
  <si>
    <t>Agile|SEO|WordPress</t>
  </si>
  <si>
    <t>WordPress|Sketch|Agile</t>
  </si>
  <si>
    <t>SCRUM|Sketch|Agile</t>
  </si>
  <si>
    <t>SCRUM|WordPress|Figma</t>
  </si>
  <si>
    <t>Python|Figma|SCRUM</t>
  </si>
  <si>
    <t>SEO|SCRUM|Java</t>
  </si>
  <si>
    <t>JIRA|WordPress|Sketch</t>
  </si>
  <si>
    <t>Python|WordPress|JIRA</t>
  </si>
  <si>
    <t>SQL|WordPress|Agile</t>
  </si>
  <si>
    <t>Agile|Java|SQL</t>
  </si>
  <si>
    <t>Python|Agile|Figma</t>
  </si>
  <si>
    <t>Sketch|Agile|JIRA</t>
  </si>
  <si>
    <t>Java|SEO|Figma</t>
  </si>
  <si>
    <t>JIRA|SCRUM|Agile</t>
  </si>
  <si>
    <t>Sketch|Python|SCRUM</t>
  </si>
  <si>
    <t>Python|WordPress|SQL</t>
  </si>
  <si>
    <t>Agile|Java|Figma</t>
  </si>
  <si>
    <t>SEO|Sketch|JIRA</t>
  </si>
  <si>
    <t>SEO|SCRUM|WordPress</t>
  </si>
  <si>
    <t>WordPress|Agile|Sketch</t>
  </si>
  <si>
    <t>SQL|Java|Python</t>
  </si>
  <si>
    <t>Agile|Python|SCRUM</t>
  </si>
  <si>
    <t>Agile|Java|Python</t>
  </si>
  <si>
    <t>SCRUM|SEO|WordPress</t>
  </si>
  <si>
    <t>SQL|SEO|Python</t>
  </si>
  <si>
    <t>WordPress|Agile|JIRA</t>
  </si>
  <si>
    <t>Sketch|Agile|WordPress</t>
  </si>
  <si>
    <t>Python|SEO|Figma</t>
  </si>
  <si>
    <t>Agile|Python|SEO</t>
  </si>
  <si>
    <t>Sketch|SQL|Java</t>
  </si>
  <si>
    <t>SQL|Sketch|WordPress</t>
  </si>
  <si>
    <t>Figma|Java|JIRA</t>
  </si>
  <si>
    <t>JIRA|SQL|SEO</t>
  </si>
  <si>
    <t>Sketch|Figma|SCRUM</t>
  </si>
  <si>
    <t>Agile|Sketch|SQL</t>
  </si>
  <si>
    <t>Sketch|Agile|SEO</t>
  </si>
  <si>
    <t>SQL|Sketch|Java</t>
  </si>
  <si>
    <t>Python|Figma|SEO</t>
  </si>
  <si>
    <t>JIRA|Figma|Sketch</t>
  </si>
  <si>
    <t>JIRA|Java|Sketch</t>
  </si>
  <si>
    <t>SQL|Python|SCRUM</t>
  </si>
  <si>
    <t>SCRUM|JIRA|SEO</t>
  </si>
  <si>
    <t>WordPress|SQL|Java</t>
  </si>
  <si>
    <t>Java|Figma|WordPress</t>
  </si>
  <si>
    <t>Figma|Python|WordPress</t>
  </si>
  <si>
    <t>JIRA|SCRUM|SEO</t>
  </si>
  <si>
    <t>SQL|SCRUM|Figma</t>
  </si>
  <si>
    <t>Figma|SQL|Sketch</t>
  </si>
  <si>
    <t>Figma|JIRA|Java</t>
  </si>
  <si>
    <t>Agile|SCRUM|Figma</t>
  </si>
  <si>
    <t>Figma|SQL|JIRA</t>
  </si>
  <si>
    <t>SEO|Java|JIRA</t>
  </si>
  <si>
    <t>Figma|SCRUM|WordPress</t>
  </si>
  <si>
    <t>Python|WordPress|Java</t>
  </si>
  <si>
    <t>Agile|JIRA|Python</t>
  </si>
  <si>
    <t>SEO|WordPress|Figma</t>
  </si>
  <si>
    <t>SEO|Sketch|Java</t>
  </si>
  <si>
    <t>WordPress|Java|SCRUM</t>
  </si>
  <si>
    <t>Java|SCRUM|WordPress</t>
  </si>
  <si>
    <t>JIRA|Figma|Java</t>
  </si>
  <si>
    <t>Java|SQL|Python</t>
  </si>
  <si>
    <t>Figma|SQL|Python</t>
  </si>
  <si>
    <t>WordPress|JIRA|Python</t>
  </si>
  <si>
    <t>WordPress|JIRA|SQL</t>
  </si>
  <si>
    <t>Sketch|SEO|Java</t>
  </si>
  <si>
    <t>SEO|WordPress|Agile</t>
  </si>
  <si>
    <t>JIRA|Python|Agile</t>
  </si>
  <si>
    <t>Java|Figma|Agile</t>
  </si>
  <si>
    <t>SEO|WordPress|SQL</t>
  </si>
  <si>
    <t>Sketch|SQL|Figma</t>
  </si>
  <si>
    <t>Figma|WordPress|SQL</t>
  </si>
  <si>
    <t>SEO|SQL|Sketch</t>
  </si>
  <si>
    <t>Agile|SQL|JIRA</t>
  </si>
  <si>
    <t>Agile|JIRA|Sketch</t>
  </si>
  <si>
    <t>JIRA|Agile|SQL</t>
  </si>
  <si>
    <t>WordPress|SEO|JIRA</t>
  </si>
  <si>
    <t>WordPress|Agile|Python</t>
  </si>
  <si>
    <t>JIRA|Agile|WordPress</t>
  </si>
  <si>
    <t>SCRUM|Figma|Java</t>
  </si>
  <si>
    <t>Java|Sketch|Figma</t>
  </si>
  <si>
    <t>SEO|JIRA|SCRUM</t>
  </si>
  <si>
    <t>Java|SQL|WordPress</t>
  </si>
  <si>
    <t>JIRA|Figma|SQL</t>
  </si>
  <si>
    <t>WordPress|Figma|Python</t>
  </si>
  <si>
    <t>Python|SQL|Figma</t>
  </si>
  <si>
    <t>SQL|Sketch|JIRA</t>
  </si>
  <si>
    <t>SQL|Agile|Python</t>
  </si>
  <si>
    <t>JIRA|Java|Figma</t>
  </si>
  <si>
    <t>Agile|JIRA|SEO</t>
  </si>
  <si>
    <t>Figma|SEO|SQL</t>
  </si>
  <si>
    <t>Sketch|Python|WordPress</t>
  </si>
  <si>
    <t>Sketch|SCRUM|Agile</t>
  </si>
  <si>
    <t>Agile|SCRUM|SQL</t>
  </si>
  <si>
    <t>Java|WordPress|JIRA</t>
  </si>
  <si>
    <t>Python|JIRA|Java</t>
  </si>
  <si>
    <t>SEO|Figma|WordPress</t>
  </si>
  <si>
    <t>Python|Java|Sketch</t>
  </si>
  <si>
    <t>Java|Sketch|SQL</t>
  </si>
  <si>
    <t>Sketch|SEO|SCRUM</t>
  </si>
  <si>
    <t>SEO|JIRA|Java</t>
  </si>
  <si>
    <t>WordPress|Python|Agile</t>
  </si>
  <si>
    <t>SQL|Figma|Sketch</t>
  </si>
  <si>
    <t>SCRUM|Python|Sketch</t>
  </si>
  <si>
    <t>Python|SQL|Java</t>
  </si>
  <si>
    <t>Figma|WordPress|Java</t>
  </si>
  <si>
    <t>SCRUM|SEO|Sketch</t>
  </si>
  <si>
    <t>Agile|Python|SQL</t>
  </si>
  <si>
    <t>WordPress|Sketch|Python</t>
  </si>
  <si>
    <t>Java|Python|Sketch</t>
  </si>
  <si>
    <t>Figma|Java|Sketch</t>
  </si>
  <si>
    <t>Java|Sketch|SEO</t>
  </si>
  <si>
    <t>SQL|SEO|Sketch</t>
  </si>
  <si>
    <t>JIRA|WordPress|SEO</t>
  </si>
  <si>
    <t>Agile|WordPress|SEO</t>
  </si>
  <si>
    <t>Figma|SEO|WordPress</t>
  </si>
  <si>
    <t>Agile|SCRUM|WordPress</t>
  </si>
  <si>
    <t>Agile|WordPress|Python</t>
  </si>
  <si>
    <t>Sketch|Python|JIRA</t>
  </si>
  <si>
    <t>SCRUM|Sketch|SEO</t>
  </si>
  <si>
    <t>Figma|SCRUM|Java</t>
  </si>
  <si>
    <t>Python|SEO|SCRUM</t>
  </si>
  <si>
    <t>Agile|SEO|Sketch</t>
  </si>
  <si>
    <t>Java|SEO|Sketch</t>
  </si>
  <si>
    <t>WordPress|SEO|SQL</t>
  </si>
  <si>
    <t>Agile|Java|JIRA</t>
  </si>
  <si>
    <t>SQL|Java|WordPress</t>
  </si>
  <si>
    <t>Figma|WordPress|Sketch</t>
  </si>
  <si>
    <t>Python|SCRUM|Sketch</t>
  </si>
  <si>
    <t>SQL|SEO|JIRA</t>
  </si>
  <si>
    <t>Sketch|Agile|SCRUM</t>
  </si>
  <si>
    <t>WordPress|Figma|Agile</t>
  </si>
  <si>
    <t>Sketch|JIRA|SEO</t>
  </si>
  <si>
    <t>SQL|Sketch|SEO</t>
  </si>
  <si>
    <t>Java|Figma|Python</t>
  </si>
  <si>
    <t>Java|SCRUM|SQL</t>
  </si>
  <si>
    <t>Sketch|Figma|JIRA</t>
  </si>
  <si>
    <t>SEO|Python|SCRUM</t>
  </si>
  <si>
    <t>SEO|JIRA|SQL</t>
  </si>
  <si>
    <t>SQL|Java|SCRUM</t>
  </si>
  <si>
    <t>Java|Python|JIRA</t>
  </si>
  <si>
    <t>SCRUM|SEO|JIRA</t>
  </si>
  <si>
    <t>Figma|Python|Agile</t>
  </si>
  <si>
    <t>SCRUM|Figma|Python</t>
  </si>
  <si>
    <t>WordPress|Python|Java</t>
  </si>
  <si>
    <t>SEO|Figma|Sketch</t>
  </si>
  <si>
    <t>SCRUM|JIRA|Python</t>
  </si>
  <si>
    <t>SCRUM|WordPress|Java</t>
  </si>
  <si>
    <t>SCRUM|Agile|WordPress</t>
  </si>
  <si>
    <t>Figma|JIRA|WordPress</t>
  </si>
  <si>
    <t>Figma|JIRA|Python</t>
  </si>
  <si>
    <t>SEO|Figma|Python</t>
  </si>
  <si>
    <t>Figma|SCRUM|Python</t>
  </si>
  <si>
    <t>SQL|Agile|SCRUM</t>
  </si>
  <si>
    <t>JIRA|Python|Sketch</t>
  </si>
  <si>
    <t>Java|SQL|Figma</t>
  </si>
  <si>
    <t>Sketch|SCRUM|JIRA</t>
  </si>
  <si>
    <t>SEO|SQL|WordPress</t>
  </si>
  <si>
    <t>SQL|JIRA|Agile</t>
  </si>
  <si>
    <t>SQL|Sketch|Agile</t>
  </si>
  <si>
    <t>SQL|Figma|SCRUM</t>
  </si>
  <si>
    <t>Python|WordPress|SCRUM</t>
  </si>
  <si>
    <t>WordPress|Figma|JIRA</t>
  </si>
  <si>
    <t>WordPress|Java|SEO</t>
  </si>
  <si>
    <t>WordPress|JIRA|Java</t>
  </si>
  <si>
    <t>SQL|SCRUM|Agile</t>
  </si>
  <si>
    <t>WordPress|Sketch|SQL</t>
  </si>
  <si>
    <t>Figma|Agile|Python</t>
  </si>
  <si>
    <t>SEO|Figma|JIRA</t>
  </si>
  <si>
    <t>Python|SQL|SEO</t>
  </si>
  <si>
    <t>SQL|Python|Agile</t>
  </si>
  <si>
    <t>Agile|Sketch|Python</t>
  </si>
  <si>
    <t>JIRA|Sketch|Java</t>
  </si>
  <si>
    <t>SEO|Java|Figma</t>
  </si>
  <si>
    <t>SEO|JIRA|Python</t>
  </si>
  <si>
    <t>Figma|JIRA|Agile</t>
  </si>
  <si>
    <t>SCRUM|Java|WordPress</t>
  </si>
  <si>
    <t>JIRA|WordPress|Python</t>
  </si>
  <si>
    <t>WordPress|Python|Sketch</t>
  </si>
  <si>
    <t>Sketch|Java|Figma</t>
  </si>
  <si>
    <t>Sketch|WordPress|Figma</t>
  </si>
  <si>
    <t>Figma|Sketch|SEO</t>
  </si>
  <si>
    <t>JIRA|SEO|Figma</t>
  </si>
  <si>
    <t>Sketch|Java|JIRA</t>
  </si>
  <si>
    <t>Sketch|Java|WordPress</t>
  </si>
  <si>
    <t>SEO|Sketch|WordPress</t>
  </si>
  <si>
    <t>SEO|JIRA|Sketch</t>
  </si>
  <si>
    <t>Python|Java|WordPress</t>
  </si>
  <si>
    <t>SEO|Python|Sketch</t>
  </si>
  <si>
    <t>SQL|Figma|Agile</t>
  </si>
  <si>
    <t>Agile|Figma|WordPress</t>
  </si>
  <si>
    <t>Sketch|SCRUM|Python</t>
  </si>
  <si>
    <t>SCRUM|WordPress|SEO</t>
  </si>
  <si>
    <t>SCRUM|Agile|Figma</t>
  </si>
  <si>
    <t>SQL|SEO|Agile</t>
  </si>
  <si>
    <t>Figma|WordPress|Python</t>
  </si>
  <si>
    <t>Java|SEO|SQL</t>
  </si>
  <si>
    <t>Java|SCRUM|Agile</t>
  </si>
  <si>
    <t>Python|JIRA|Sketch</t>
  </si>
  <si>
    <t>SQL|Agile|Java</t>
  </si>
  <si>
    <t>Agile|SQL|WordPress</t>
  </si>
  <si>
    <t>SEO|SCRUM|Sketch</t>
  </si>
  <si>
    <t>Java|Sketch|Python</t>
  </si>
  <si>
    <t>SEO|SQL|Python</t>
  </si>
  <si>
    <t>SQL|JIRA|Figma</t>
  </si>
  <si>
    <t>SEO|Agile|JIRA</t>
  </si>
  <si>
    <t>JIRA|WordPress|SQL</t>
  </si>
  <si>
    <t>JIRA|SEO|Agile</t>
  </si>
  <si>
    <t>Figma|JIRA|SEO</t>
  </si>
  <si>
    <t>SCRUM|SQL|JIRA</t>
  </si>
  <si>
    <t>Java|Agile|Sketch</t>
  </si>
  <si>
    <t>SEO|Java|SCRUM</t>
  </si>
  <si>
    <t>Agile|WordPress|SCRUM</t>
  </si>
  <si>
    <t>Java|Python|Agile</t>
  </si>
  <si>
    <t>Figma|Sketch|Python</t>
  </si>
  <si>
    <t>SEO|WordPress|JIRA</t>
  </si>
  <si>
    <t>JIRA|Sketch|Python</t>
  </si>
  <si>
    <t>SEO|Python|JIRA</t>
  </si>
  <si>
    <t>Java|WordPress|Python</t>
  </si>
  <si>
    <t>WordPress|SCRUM|SQL</t>
  </si>
  <si>
    <t>PERCENTAGE OF EMPLOYEES PROMOTED</t>
  </si>
  <si>
    <t>NUMBER OF EMPLOYEES</t>
  </si>
  <si>
    <t>NUMBER OF PROMOTIONS</t>
  </si>
  <si>
    <t>TOTAL</t>
  </si>
  <si>
    <t>TOTAL NUMBER OF EMPLOYEES</t>
  </si>
  <si>
    <t>PROMOTION RATE PER YEAR</t>
  </si>
  <si>
    <t>NUMBER OF EMPLOYEES HIRED PER YEAR</t>
  </si>
  <si>
    <t>TOTAL NUMBER OF PROMOTIONS PER YEAR</t>
  </si>
  <si>
    <t>NUMBER OF EMPLOYEES PROMOTED PER YEAR</t>
  </si>
  <si>
    <t>AVERAGE PROMOTION RATE</t>
  </si>
  <si>
    <t>TOTAL NUMBER OF 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</si>
</sst>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charset val="1"/>
    </font>
    <font>
      <sz val="11"/>
      <color rgb="FF000000"/>
      <name val="Aptos Narrow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2" fontId="0" fillId="0" borderId="0" xfId="0" applyNumberFormat="1"/>
    <xf numFmtId="0" fontId="18" fillId="0" borderId="0" xfId="0" applyFont="1"/>
    <xf numFmtId="10" fontId="0" fillId="0" borderId="0" xfId="0" applyNumberFormat="1"/>
    <xf numFmtId="9" fontId="0" fillId="0" borderId="0" xfId="0" applyNumberFormat="1"/>
    <xf numFmtId="0" fontId="16" fillId="0" borderId="0" xfId="0" applyFont="1"/>
    <xf numFmtId="0" fontId="19" fillId="0" borderId="0" xfId="0" applyFont="1"/>
    <xf numFmtId="14" fontId="20" fillId="0" borderId="0" xfId="0" applyNumberFormat="1" applyFont="1"/>
    <xf numFmtId="0" fontId="16" fillId="0" borderId="0" xfId="0" applyFont="1" applyAlignment="1">
      <alignment wrapText="1"/>
    </xf>
    <xf numFmtId="0" fontId="19" fillId="0" borderId="0" xfId="0" applyFont="1" applyAlignment="1">
      <alignment wrapText="1"/>
    </xf>
    <xf numFmtId="9" fontId="18" fillId="0" borderId="0" xfId="0" applyNumberFormat="1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numFmt numFmtId="19" formatCode="m/d/yyyy"/>
    </dxf>
    <dxf>
      <numFmt numFmtId="164" formatCode="0.0"/>
    </dxf>
    <dxf>
      <numFmt numFmtId="19" formatCode="m/d/yyyy"/>
    </dxf>
    <dxf>
      <numFmt numFmtId="19" formatCode="m/d/yyyy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9.46048587963" createdVersion="8" refreshedVersion="8" minRefreshableVersion="3" recordCount="1001" xr:uid="{3F23A9D8-8468-4972-83ED-A5A63BF28ABB}">
  <cacheSource type="worksheet">
    <worksheetSource ref="A1:T1002" sheet="dataset"/>
  </cacheSource>
  <cacheFields count="20">
    <cacheField name="Employee ID" numFmtId="0">
      <sharedItems containsSemiMixedTypes="0" containsString="0" containsNumber="1" containsInteger="1" minValue="1000" maxValue="2000"/>
    </cacheField>
    <cacheField name="Source of Hire" numFmtId="0">
      <sharedItems count="6">
        <s v="Campus recruitment"/>
        <s v="Job boards"/>
        <s v="Recruitment agencies"/>
        <s v="Employee referrals"/>
        <s v="LinkedIn"/>
        <s v="Company website"/>
      </sharedItems>
    </cacheField>
    <cacheField name="Date of Hire" numFmtId="14">
      <sharedItems containsSemiMixedTypes="0" containsNonDate="0" containsDate="1" containsString="0" minDate="2018-10-24T00:00:00" maxDate="2023-10-14T00:00:00"/>
    </cacheField>
    <cacheField name="Position/Role" numFmtId="0">
      <sharedItems/>
    </cacheField>
    <cacheField name="Department" numFmtId="0">
      <sharedItems/>
    </cacheField>
    <cacheField name="Performance Score" numFmtId="0">
      <sharedItems containsSemiMixedTypes="0" containsString="0" containsNumber="1" minValue="3" maxValue="10"/>
    </cacheField>
    <cacheField name="Number of Promotions" numFmtId="0">
      <sharedItems containsSemiMixedTypes="0" containsString="0" containsNumber="1" containsInteger="1" minValue="0" maxValue="3"/>
    </cacheField>
    <cacheField name="Tenure" numFmtId="164">
      <sharedItems containsSemiMixedTypes="0" containsString="0" containsNumber="1" minValue="2.5000000000000001E-2" maxValue="4.9944444444444445"/>
    </cacheField>
    <cacheField name="Reason for Leaving" numFmtId="0">
      <sharedItems containsNonDate="0" containsString="0" containsBlank="1"/>
    </cacheField>
    <cacheField name="Training Programs Attended" numFmtId="0">
      <sharedItems containsSemiMixedTypes="0" containsString="0" containsNumber="1" containsInteger="1" minValue="1" maxValue="5"/>
    </cacheField>
    <cacheField name="Employee Satisfaction Score" numFmtId="0">
      <sharedItems containsSemiMixedTypes="0" containsString="0" containsNumber="1" containsInteger="1" minValue="5" maxValue="10"/>
    </cacheField>
    <cacheField name="Peer Review Score" numFmtId="0">
      <sharedItems containsSemiMixedTypes="0" containsString="0" containsNumber="1" containsInteger="1" minValue="5" maxValue="10"/>
    </cacheField>
    <cacheField name="Salary Bracket" numFmtId="0">
      <sharedItems/>
    </cacheField>
    <cacheField name="Employee Referrals" numFmtId="0">
      <sharedItems containsSemiMixedTypes="0" containsString="0" containsNumber="1" containsInteger="1" minValue="0" maxValue="3"/>
    </cacheField>
    <cacheField name="Mentorship Participation" numFmtId="0">
      <sharedItems/>
    </cacheField>
    <cacheField name="Educational Background" numFmtId="0">
      <sharedItems/>
    </cacheField>
    <cacheField name="Alma Mater" numFmtId="0">
      <sharedItems/>
    </cacheField>
    <cacheField name="Skills/Certifications" numFmtId="0">
      <sharedItems/>
    </cacheField>
    <cacheField name="Previous Employer" numFmtId="0">
      <sharedItems/>
    </cacheField>
    <cacheField name="Industry Experience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9.468183564815" createdVersion="8" refreshedVersion="8" minRefreshableVersion="3" recordCount="1001" xr:uid="{00D91E13-06FB-4B50-AD80-36B84BA1BD8C}">
  <cacheSource type="worksheet">
    <worksheetSource name="HR"/>
  </cacheSource>
  <cacheFields count="20">
    <cacheField name="Employee ID" numFmtId="0">
      <sharedItems containsSemiMixedTypes="0" containsString="0" containsNumber="1" containsInteger="1" minValue="1000" maxValue="2000"/>
    </cacheField>
    <cacheField name="Source of Hire" numFmtId="0">
      <sharedItems count="6">
        <s v="Campus recruitment"/>
        <s v="Job boards"/>
        <s v="Recruitment agencies"/>
        <s v="Employee referrals"/>
        <s v="LinkedIn"/>
        <s v="Company website"/>
      </sharedItems>
    </cacheField>
    <cacheField name="Date of Hire" numFmtId="14">
      <sharedItems containsSemiMixedTypes="0" containsNonDate="0" containsDate="1" containsString="0" minDate="2018-10-24T00:00:00" maxDate="2023-10-14T00:00:00"/>
    </cacheField>
    <cacheField name="Position/Role" numFmtId="0">
      <sharedItems count="10">
        <s v="Software Engineer"/>
        <s v="QA Engineer"/>
        <s v="Database Administrator"/>
        <s v="Accountant"/>
        <s v="UX Designer"/>
        <s v="Data Scientist"/>
        <s v="Content Writer"/>
        <s v="HR Manager"/>
        <s v="Project Manager"/>
        <s v="Marketing Manager"/>
      </sharedItems>
    </cacheField>
    <cacheField name="Department" numFmtId="0">
      <sharedItems count="8">
        <s v="Operations"/>
        <s v="Marketing"/>
        <s v="Engineering"/>
        <s v="Human Resources"/>
        <s v="Design"/>
        <s v="IT"/>
        <s v="Finance"/>
        <s v="Data Team"/>
      </sharedItems>
    </cacheField>
    <cacheField name="Performance Score" numFmtId="0">
      <sharedItems containsSemiMixedTypes="0" containsString="0" containsNumber="1" minValue="3" maxValue="10"/>
    </cacheField>
    <cacheField name="Number of Promotions" numFmtId="0">
      <sharedItems containsSemiMixedTypes="0" containsString="0" containsNumber="1" containsInteger="1" minValue="0" maxValue="3"/>
    </cacheField>
    <cacheField name="Tenure" numFmtId="164">
      <sharedItems containsSemiMixedTypes="0" containsString="0" containsNumber="1" minValue="2.5000000000000001E-2" maxValue="4.9944444444444445"/>
    </cacheField>
    <cacheField name="Reason for Leaving" numFmtId="0">
      <sharedItems containsNonDate="0" containsString="0" containsBlank="1"/>
    </cacheField>
    <cacheField name="Training Programs Attended" numFmtId="0">
      <sharedItems containsSemiMixedTypes="0" containsString="0" containsNumber="1" containsInteger="1" minValue="1" maxValue="5"/>
    </cacheField>
    <cacheField name="Employee Satisfaction Score" numFmtId="0">
      <sharedItems containsSemiMixedTypes="0" containsString="0" containsNumber="1" containsInteger="1" minValue="5" maxValue="10"/>
    </cacheField>
    <cacheField name="Peer Review Score" numFmtId="0">
      <sharedItems containsSemiMixedTypes="0" containsString="0" containsNumber="1" containsInteger="1" minValue="5" maxValue="10"/>
    </cacheField>
    <cacheField name="Salary Bracket" numFmtId="0">
      <sharedItems/>
    </cacheField>
    <cacheField name="Employee Referrals" numFmtId="0">
      <sharedItems containsSemiMixedTypes="0" containsString="0" containsNumber="1" containsInteger="1" minValue="0" maxValue="3"/>
    </cacheField>
    <cacheField name="Mentorship Participation" numFmtId="0">
      <sharedItems/>
    </cacheField>
    <cacheField name="Educational Background" numFmtId="0">
      <sharedItems/>
    </cacheField>
    <cacheField name="Alma Mater" numFmtId="0">
      <sharedItems/>
    </cacheField>
    <cacheField name="Skills/Certifications" numFmtId="0">
      <sharedItems/>
    </cacheField>
    <cacheField name="Previous Employer" numFmtId="0">
      <sharedItems/>
    </cacheField>
    <cacheField name="Industry Experience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0"/>
    <x v="0"/>
    <d v="2021-06-12T00:00:00"/>
    <s v="Software Engineer"/>
    <s v="Operations"/>
    <n v="7.2"/>
    <n v="0"/>
    <n v="2.3611111111111112"/>
    <m/>
    <n v="1"/>
    <n v="9"/>
    <n v="5"/>
    <s v="Management-level"/>
    <n v="1"/>
    <s v="Mentor"/>
    <s v="Master's degree"/>
    <s v="University of California"/>
    <s v="Figma|Java|SCRUM"/>
    <s v="Google"/>
    <n v="3"/>
  </r>
  <r>
    <n v="1001"/>
    <x v="1"/>
    <d v="2021-10-16T00:00:00"/>
    <s v="QA Engineer"/>
    <s v="Marketing"/>
    <n v="7"/>
    <n v="2"/>
    <n v="1.3527777777777779"/>
    <m/>
    <n v="2"/>
    <n v="7"/>
    <n v="7"/>
    <s v="Management-level"/>
    <n v="1"/>
    <s v="Mentor"/>
    <s v="Master's degree"/>
    <s v="University of California"/>
    <s v="WordPress|Sketch|SEO"/>
    <s v="Apple"/>
    <n v="3"/>
  </r>
  <r>
    <n v="1002"/>
    <x v="1"/>
    <d v="2021-02-03T00:00:00"/>
    <s v="Database Administrator"/>
    <s v="Engineering"/>
    <n v="6"/>
    <n v="2"/>
    <n v="1.2694444444444444"/>
    <m/>
    <n v="4"/>
    <n v="8"/>
    <n v="7"/>
    <s v="Mid-level"/>
    <n v="0"/>
    <s v="Mentor"/>
    <s v="Master's degree"/>
    <s v="MIT"/>
    <s v="Figma|SQL|SCRUM"/>
    <s v="Amazon"/>
    <n v="6"/>
  </r>
  <r>
    <n v="1003"/>
    <x v="0"/>
    <d v="2022-03-13T00:00:00"/>
    <s v="Accountant"/>
    <s v="Human Resources"/>
    <n v="4"/>
    <n v="2"/>
    <n v="2.0166666666666666"/>
    <m/>
    <n v="5"/>
    <n v="10"/>
    <n v="5"/>
    <s v="Senior-level"/>
    <n v="0"/>
    <s v="Neither"/>
    <s v="Bachelor's degree"/>
    <s v="New York University"/>
    <s v="SEO|WordPress|Python"/>
    <s v="Independent"/>
    <n v="3"/>
  </r>
  <r>
    <n v="1004"/>
    <x v="2"/>
    <d v="2022-08-20T00:00:00"/>
    <s v="UX Designer"/>
    <s v="Engineering"/>
    <n v="7"/>
    <n v="2"/>
    <n v="4.6583333333333332"/>
    <m/>
    <n v="2"/>
    <n v="8"/>
    <n v="9"/>
    <s v="Management-level"/>
    <n v="3"/>
    <s v="Mentor"/>
    <s v="Master's degree"/>
    <s v="MIT"/>
    <s v="Sketch|Python|SQL"/>
    <s v="IBM"/>
    <n v="4"/>
  </r>
  <r>
    <n v="1005"/>
    <x v="3"/>
    <d v="2022-02-20T00:00:00"/>
    <s v="Data Scientist"/>
    <s v="Design"/>
    <n v="5.2"/>
    <n v="2"/>
    <n v="2.4972222222222222"/>
    <m/>
    <n v="4"/>
    <n v="10"/>
    <n v="5"/>
    <s v="Entry-level"/>
    <n v="3"/>
    <s v="Mentee"/>
    <s v="Bachelor's degree"/>
    <s v="MIT"/>
    <s v="SCRUM|Figma|Agile"/>
    <s v="Adobe"/>
    <n v="10"/>
  </r>
  <r>
    <n v="1006"/>
    <x v="0"/>
    <d v="2021-12-04T00:00:00"/>
    <s v="Software Engineer"/>
    <s v="Operations"/>
    <n v="5"/>
    <n v="0"/>
    <n v="4.958333333333333"/>
    <m/>
    <n v="1"/>
    <n v="8"/>
    <n v="10"/>
    <s v="Senior-level"/>
    <n v="0"/>
    <s v="Neither"/>
    <s v="Bachelor's degree"/>
    <s v="University of London"/>
    <s v="Java|WordPress|SCRUM"/>
    <s v="Amazon"/>
    <n v="6"/>
  </r>
  <r>
    <n v="1007"/>
    <x v="3"/>
    <d v="2022-03-07T00:00:00"/>
    <s v="Accountant"/>
    <s v="Human Resources"/>
    <n v="8"/>
    <n v="3"/>
    <n v="3.7583333333333333"/>
    <m/>
    <n v="5"/>
    <n v="8"/>
    <n v="5"/>
    <s v="Senior-level"/>
    <n v="1"/>
    <s v="Mentor"/>
    <s v="Master's degree"/>
    <s v="University of London"/>
    <s v="SQL|Python|SEO"/>
    <s v="Deloitte"/>
    <n v="8"/>
  </r>
  <r>
    <n v="1008"/>
    <x v="2"/>
    <d v="2023-06-01T00:00:00"/>
    <s v="Software Engineer"/>
    <s v="Human Resources"/>
    <n v="6"/>
    <n v="3"/>
    <n v="1.211111111111111"/>
    <m/>
    <n v="5"/>
    <n v="7"/>
    <n v="8"/>
    <s v="Management-level"/>
    <n v="2"/>
    <s v="Neither"/>
    <s v="Master's degree"/>
    <s v="University of California"/>
    <s v="Figma|SCRUM|SEO"/>
    <s v="Independent"/>
    <n v="1"/>
  </r>
  <r>
    <n v="1009"/>
    <x v="3"/>
    <d v="2021-04-05T00:00:00"/>
    <s v="Software Engineer"/>
    <s v="Operations"/>
    <n v="6"/>
    <n v="0"/>
    <n v="2.0194444444444444"/>
    <m/>
    <n v="4"/>
    <n v="6"/>
    <n v="10"/>
    <s v="Mid-level"/>
    <n v="3"/>
    <s v="Mentor"/>
    <s v="Bachelor's degree"/>
    <s v="Oxford University"/>
    <s v="Python|WordPress|Sketch"/>
    <s v="Independent"/>
    <n v="9"/>
  </r>
  <r>
    <n v="1010"/>
    <x v="2"/>
    <d v="2020-09-24T00:00:00"/>
    <s v="Content Writer"/>
    <s v="Human Resources"/>
    <n v="3.5"/>
    <n v="0"/>
    <n v="4.3888888888888893"/>
    <m/>
    <n v="3"/>
    <n v="7"/>
    <n v="5"/>
    <s v="Senior-level"/>
    <n v="1"/>
    <s v="Neither"/>
    <s v="Master's degree"/>
    <s v="University of Toronto"/>
    <s v="Java|JIRA|SQL"/>
    <s v="Oracle"/>
    <n v="6"/>
  </r>
  <r>
    <n v="1011"/>
    <x v="4"/>
    <d v="2020-11-13T00:00:00"/>
    <s v="Software Engineer"/>
    <s v="IT"/>
    <n v="6"/>
    <n v="0"/>
    <n v="4.8"/>
    <m/>
    <n v="4"/>
    <n v="8"/>
    <n v="8"/>
    <s v="Entry-level"/>
    <n v="2"/>
    <s v="Mentor"/>
    <s v="Bachelor's degree"/>
    <s v="MIT"/>
    <s v="JIRA|Java|SEO"/>
    <s v="Amazon"/>
    <n v="1"/>
  </r>
  <r>
    <n v="1012"/>
    <x v="2"/>
    <d v="2020-08-21T00:00:00"/>
    <s v="Accountant"/>
    <s v="Marketing"/>
    <n v="9"/>
    <n v="0"/>
    <n v="1.5944444444444446"/>
    <m/>
    <n v="4"/>
    <n v="8"/>
    <n v="6"/>
    <s v="Entry-level"/>
    <n v="2"/>
    <s v="Mentor"/>
    <s v="Bachelor's degree"/>
    <s v="University of California"/>
    <s v="SQL|SCRUM|Python"/>
    <s v="IBM"/>
    <n v="10"/>
  </r>
  <r>
    <n v="1013"/>
    <x v="2"/>
    <d v="2021-11-01T00:00:00"/>
    <s v="HR Manager"/>
    <s v="Engineering"/>
    <n v="8"/>
    <n v="3"/>
    <n v="3.6"/>
    <m/>
    <n v="3"/>
    <n v="6"/>
    <n v="6"/>
    <s v="Senior-level"/>
    <n v="0"/>
    <s v="Mentor"/>
    <s v="Master's degree"/>
    <s v="Oxford University"/>
    <s v="Java|SCRUM|SEO"/>
    <s v="Amazon"/>
    <n v="5"/>
  </r>
  <r>
    <n v="1014"/>
    <x v="1"/>
    <d v="2021-04-11T00:00:00"/>
    <s v="HR Manager"/>
    <s v="Engineering"/>
    <n v="5"/>
    <n v="2"/>
    <n v="0.05"/>
    <m/>
    <n v="1"/>
    <n v="10"/>
    <n v="5"/>
    <s v="Mid-level"/>
    <n v="1"/>
    <s v="Mentor"/>
    <s v="Bachelor's degree"/>
    <s v="RISD"/>
    <s v="Figma|Agile|SCRUM"/>
    <s v="IBM"/>
    <n v="5"/>
  </r>
  <r>
    <n v="1015"/>
    <x v="3"/>
    <d v="2022-01-10T00:00:00"/>
    <s v="Project Manager"/>
    <s v="Finance"/>
    <n v="8.5"/>
    <n v="2"/>
    <n v="4.7638888888888893"/>
    <m/>
    <n v="1"/>
    <n v="8"/>
    <n v="9"/>
    <s v="Senior-level"/>
    <n v="2"/>
    <s v="Neither"/>
    <s v="Bachelor's degree"/>
    <s v="Oxford University"/>
    <s v="Sketch|WordPress|SQL"/>
    <s v="Oracle"/>
    <n v="6"/>
  </r>
  <r>
    <n v="1016"/>
    <x v="0"/>
    <d v="2022-02-04T00:00:00"/>
    <s v="HR Manager"/>
    <s v="IT"/>
    <n v="4"/>
    <n v="3"/>
    <n v="1.6083333333333334"/>
    <m/>
    <n v="5"/>
    <n v="7"/>
    <n v="5"/>
    <s v="Senior-level"/>
    <n v="1"/>
    <s v="Neither"/>
    <s v="Master's degree"/>
    <s v="University of London"/>
    <s v="SQL|Agile|Sketch"/>
    <s v="Independent"/>
    <n v="5"/>
  </r>
  <r>
    <n v="1017"/>
    <x v="3"/>
    <d v="2023-04-16T00:00:00"/>
    <s v="Database Administrator"/>
    <s v="Engineering"/>
    <n v="4.2"/>
    <n v="2"/>
    <n v="3.1638888888888888"/>
    <m/>
    <n v="1"/>
    <n v="9"/>
    <n v="10"/>
    <s v="Mid-level"/>
    <n v="0"/>
    <s v="Mentee"/>
    <s v="Bachelor's degree"/>
    <s v="New York University"/>
    <s v="SCRUM|Java|Sketch"/>
    <s v="Adobe"/>
    <n v="3"/>
  </r>
  <r>
    <n v="1018"/>
    <x v="5"/>
    <d v="2021-02-18T00:00:00"/>
    <s v="Content Writer"/>
    <s v="Design"/>
    <n v="7.2"/>
    <n v="1"/>
    <n v="4.7666666666666666"/>
    <m/>
    <n v="4"/>
    <n v="9"/>
    <n v="7"/>
    <s v="Management-level"/>
    <n v="0"/>
    <s v="Mentee"/>
    <s v="Master's degree"/>
    <s v="Oxford University"/>
    <s v="SQL|Figma|Python"/>
    <s v="Adobe"/>
    <n v="3"/>
  </r>
  <r>
    <n v="1019"/>
    <x v="1"/>
    <d v="2023-09-28T00:00:00"/>
    <s v="Database Administrator"/>
    <s v="Operations"/>
    <n v="7.2"/>
    <n v="0"/>
    <n v="2.6861111111111109"/>
    <m/>
    <n v="2"/>
    <n v="5"/>
    <n v="7"/>
    <s v="Entry-level"/>
    <n v="0"/>
    <s v="Mentor"/>
    <s v="Bachelor's degree"/>
    <s v="University of London"/>
    <s v="JIRA|SEO|Java"/>
    <s v="Adobe"/>
    <n v="6"/>
  </r>
  <r>
    <n v="1020"/>
    <x v="3"/>
    <d v="2020-11-24T00:00:00"/>
    <s v="Project Manager"/>
    <s v="Operations"/>
    <n v="5"/>
    <n v="3"/>
    <n v="3.6027777777777779"/>
    <m/>
    <n v="3"/>
    <n v="9"/>
    <n v="10"/>
    <s v="Senior-level"/>
    <n v="3"/>
    <s v="Mentee"/>
    <s v="Bachelor's degree"/>
    <s v="Stanford University"/>
    <s v="SCRUM|Figma|JIRA"/>
    <s v="Apple"/>
    <n v="1"/>
  </r>
  <r>
    <n v="1021"/>
    <x v="0"/>
    <d v="2020-07-24T00:00:00"/>
    <s v="Content Writer"/>
    <s v="Data Team"/>
    <n v="9.5"/>
    <n v="2"/>
    <n v="1.1722222222222223"/>
    <m/>
    <n v="2"/>
    <n v="5"/>
    <n v="5"/>
    <s v="Senior-level"/>
    <n v="3"/>
    <s v="Mentor"/>
    <s v="Bachelor's degree"/>
    <s v="Oxford University"/>
    <s v="SCRUM|WordPress|SQL"/>
    <s v="Microsoft"/>
    <n v="2"/>
  </r>
  <r>
    <n v="1022"/>
    <x v="3"/>
    <d v="2020-06-23T00:00:00"/>
    <s v="UX Designer"/>
    <s v="IT"/>
    <n v="5.5"/>
    <n v="2"/>
    <n v="3.9138888888888888"/>
    <m/>
    <n v="4"/>
    <n v="10"/>
    <n v="7"/>
    <s v="Mid-level"/>
    <n v="2"/>
    <s v="Mentor"/>
    <s v="Master's degree"/>
    <s v="MIT"/>
    <s v="SQL|JIRA|SEO"/>
    <s v="Oracle"/>
    <n v="3"/>
  </r>
  <r>
    <n v="1023"/>
    <x v="1"/>
    <d v="2023-09-14T00:00:00"/>
    <s v="QA Engineer"/>
    <s v="Operations"/>
    <n v="5.5"/>
    <n v="2"/>
    <n v="1.55"/>
    <m/>
    <n v="4"/>
    <n v="5"/>
    <n v="10"/>
    <s v="Senior-level"/>
    <n v="3"/>
    <s v="Neither"/>
    <s v="Master's degree"/>
    <s v="New York University"/>
    <s v="Agile|Python|Java"/>
    <s v="Oracle"/>
    <n v="8"/>
  </r>
  <r>
    <n v="1024"/>
    <x v="1"/>
    <d v="2020-07-07T00:00:00"/>
    <s v="UX Designer"/>
    <s v="Finance"/>
    <n v="8.5"/>
    <n v="3"/>
    <n v="0.47222222222222221"/>
    <m/>
    <n v="2"/>
    <n v="9"/>
    <n v="9"/>
    <s v="Senior-level"/>
    <n v="3"/>
    <s v="Mentee"/>
    <s v="Master's degree"/>
    <s v="University of London"/>
    <s v="Python|JIRA|Agile"/>
    <s v="Microsoft"/>
    <n v="9"/>
  </r>
  <r>
    <n v="1025"/>
    <x v="0"/>
    <d v="2020-11-24T00:00:00"/>
    <s v="UX Designer"/>
    <s v="Engineering"/>
    <n v="9"/>
    <n v="2"/>
    <n v="1.6722222222222223"/>
    <m/>
    <n v="1"/>
    <n v="10"/>
    <n v="10"/>
    <s v="Entry-level"/>
    <n v="1"/>
    <s v="Neither"/>
    <s v="Master's degree"/>
    <s v="University of Michigan"/>
    <s v="Figma|Sketch|WordPress"/>
    <s v="Independent"/>
    <n v="4"/>
  </r>
  <r>
    <n v="1026"/>
    <x v="4"/>
    <d v="2021-04-20T00:00:00"/>
    <s v="Data Scientist"/>
    <s v="Human Resources"/>
    <n v="8"/>
    <n v="2"/>
    <n v="3.4916666666666667"/>
    <m/>
    <n v="5"/>
    <n v="6"/>
    <n v="8"/>
    <s v="Mid-level"/>
    <n v="2"/>
    <s v="Neither"/>
    <s v="Master's degree"/>
    <s v="Oxford University"/>
    <s v="SQL|Python|Figma"/>
    <s v="Facebook"/>
    <n v="3"/>
  </r>
  <r>
    <n v="1027"/>
    <x v="5"/>
    <d v="2021-02-16T00:00:00"/>
    <s v="HR Manager"/>
    <s v="Finance"/>
    <n v="9"/>
    <n v="3"/>
    <n v="0.49722222222222223"/>
    <m/>
    <n v="4"/>
    <n v="6"/>
    <n v="5"/>
    <s v="Management-level"/>
    <n v="1"/>
    <s v="Mentor"/>
    <s v="Bachelor's degree"/>
    <s v="Oxford University"/>
    <s v="WordPress|SCRUM|Sketch"/>
    <s v="Deloitte"/>
    <n v="4"/>
  </r>
  <r>
    <n v="1028"/>
    <x v="0"/>
    <d v="2020-12-30T00:00:00"/>
    <s v="UX Designer"/>
    <s v="Finance"/>
    <n v="8.5"/>
    <n v="3"/>
    <n v="1.8833333333333333"/>
    <m/>
    <n v="4"/>
    <n v="5"/>
    <n v="9"/>
    <s v="Mid-level"/>
    <n v="1"/>
    <s v="Neither"/>
    <s v="Master's degree"/>
    <s v="Oxford University"/>
    <s v="Agile|Sketch|WordPress"/>
    <s v="Microsoft"/>
    <n v="4"/>
  </r>
  <r>
    <n v="1029"/>
    <x v="0"/>
    <d v="2020-12-17T00:00:00"/>
    <s v="QA Engineer"/>
    <s v="Data Team"/>
    <n v="10"/>
    <n v="1"/>
    <n v="1.625"/>
    <m/>
    <n v="2"/>
    <n v="9"/>
    <n v="9"/>
    <s v="Mid-level"/>
    <n v="1"/>
    <s v="Neither"/>
    <s v="Master's degree"/>
    <s v="Oxford University"/>
    <s v="Python|WordPress|Agile"/>
    <s v="Apple"/>
    <n v="2"/>
  </r>
  <r>
    <n v="1030"/>
    <x v="4"/>
    <d v="2022-09-04T00:00:00"/>
    <s v="Accountant"/>
    <s v="Operations"/>
    <n v="8"/>
    <n v="3"/>
    <n v="4.3916666666666666"/>
    <m/>
    <n v="5"/>
    <n v="10"/>
    <n v="9"/>
    <s v="Senior-level"/>
    <n v="1"/>
    <s v="Mentee"/>
    <s v="Master's degree"/>
    <s v="University of London"/>
    <s v="JIRA|SQL|Java"/>
    <s v="Apple"/>
    <n v="6"/>
  </r>
  <r>
    <n v="1031"/>
    <x v="3"/>
    <d v="2021-03-09T00:00:00"/>
    <s v="Project Manager"/>
    <s v="IT"/>
    <n v="8"/>
    <n v="1"/>
    <n v="1.6722222222222223"/>
    <m/>
    <n v="5"/>
    <n v="6"/>
    <n v="8"/>
    <s v="Entry-level"/>
    <n v="1"/>
    <s v="Mentee"/>
    <s v="Bachelor's degree"/>
    <s v="Oxford University"/>
    <s v="WordPress|Java|JIRA"/>
    <s v="Deloitte"/>
    <n v="3"/>
  </r>
  <r>
    <n v="1032"/>
    <x v="1"/>
    <d v="2021-03-16T00:00:00"/>
    <s v="Data Scientist"/>
    <s v="Operations"/>
    <n v="7.5"/>
    <n v="2"/>
    <n v="1.1416666666666666"/>
    <m/>
    <n v="3"/>
    <n v="10"/>
    <n v="10"/>
    <s v="Mid-level"/>
    <n v="0"/>
    <s v="Mentor"/>
    <s v="Bachelor's degree"/>
    <s v="University of London"/>
    <s v="JIRA|Figma|Python"/>
    <s v="Microsoft"/>
    <n v="6"/>
  </r>
  <r>
    <n v="1033"/>
    <x v="2"/>
    <d v="2022-01-01T00:00:00"/>
    <s v="Accountant"/>
    <s v="Engineering"/>
    <n v="6"/>
    <n v="3"/>
    <n v="4.1444444444444448"/>
    <m/>
    <n v="1"/>
    <n v="7"/>
    <n v="6"/>
    <s v="Senior-level"/>
    <n v="0"/>
    <s v="Mentor"/>
    <s v="Bachelor's degree"/>
    <s v="RISD"/>
    <s v="JIRA|SQL|WordPress"/>
    <s v="Amazon"/>
    <n v="9"/>
  </r>
  <r>
    <n v="1034"/>
    <x v="4"/>
    <d v="2020-12-04T00:00:00"/>
    <s v="Data Scientist"/>
    <s v="Marketing"/>
    <n v="8"/>
    <n v="3"/>
    <n v="2.963888888888889"/>
    <m/>
    <n v="2"/>
    <n v="5"/>
    <n v="5"/>
    <s v="Mid-level"/>
    <n v="2"/>
    <s v="Neither"/>
    <s v="Bachelor's degree"/>
    <s v="Oxford University"/>
    <s v="Figma|SEO|Python"/>
    <s v="Deloitte"/>
    <n v="9"/>
  </r>
  <r>
    <n v="1035"/>
    <x v="5"/>
    <d v="2021-05-31T00:00:00"/>
    <s v="UX Designer"/>
    <s v="Design"/>
    <n v="6"/>
    <n v="2"/>
    <n v="2.7166666666666668"/>
    <m/>
    <n v="4"/>
    <n v="10"/>
    <n v="9"/>
    <s v="Management-level"/>
    <n v="3"/>
    <s v="Neither"/>
    <s v="Bachelor's degree"/>
    <s v="University of London"/>
    <s v="Python|Sketch|SQL"/>
    <s v="IBM"/>
    <n v="1"/>
  </r>
  <r>
    <n v="1036"/>
    <x v="4"/>
    <d v="2020-12-14T00:00:00"/>
    <s v="HR Manager"/>
    <s v="Finance"/>
    <n v="6.5"/>
    <n v="3"/>
    <n v="4.4000000000000004"/>
    <m/>
    <n v="5"/>
    <n v="5"/>
    <n v="7"/>
    <s v="Senior-level"/>
    <n v="0"/>
    <s v="Neither"/>
    <s v="Master's degree"/>
    <s v="MIT"/>
    <s v="SCRUM|JIRA|Figma"/>
    <s v="Oracle"/>
    <n v="3"/>
  </r>
  <r>
    <n v="1037"/>
    <x v="0"/>
    <d v="2021-03-04T00:00:00"/>
    <s v="QA Engineer"/>
    <s v="Human Resources"/>
    <n v="6.2"/>
    <n v="0"/>
    <n v="0.39166666666666666"/>
    <m/>
    <n v="2"/>
    <n v="10"/>
    <n v="5"/>
    <s v="Mid-level"/>
    <n v="1"/>
    <s v="Neither"/>
    <s v="Bachelor's degree"/>
    <s v="Harvard University"/>
    <s v="SEO|Agile|Java"/>
    <s v="Google"/>
    <n v="2"/>
  </r>
  <r>
    <n v="1038"/>
    <x v="2"/>
    <d v="2022-09-18T00:00:00"/>
    <s v="Accountant"/>
    <s v="Operations"/>
    <n v="10"/>
    <n v="0"/>
    <n v="1.7694444444444444"/>
    <m/>
    <n v="4"/>
    <n v="8"/>
    <n v="5"/>
    <s v="Management-level"/>
    <n v="2"/>
    <s v="Mentee"/>
    <s v="Bachelor's degree"/>
    <s v="Oxford University"/>
    <s v="SEO|Agile|WordPress"/>
    <s v="Deloitte"/>
    <n v="5"/>
  </r>
  <r>
    <n v="1039"/>
    <x v="2"/>
    <d v="2021-04-08T00:00:00"/>
    <s v="UX Designer"/>
    <s v="Human Resources"/>
    <n v="9"/>
    <n v="1"/>
    <n v="4.8111111111111109"/>
    <m/>
    <n v="5"/>
    <n v="5"/>
    <n v="5"/>
    <s v="Entry-level"/>
    <n v="3"/>
    <s v="Mentor"/>
    <s v="Bachelor's degree"/>
    <s v="Oxford University"/>
    <s v="Figma|Sketch|SCRUM"/>
    <s v="Independent"/>
    <n v="1"/>
  </r>
  <r>
    <n v="1040"/>
    <x v="1"/>
    <d v="2021-06-11T00:00:00"/>
    <s v="Data Scientist"/>
    <s v="Marketing"/>
    <n v="9.5"/>
    <n v="0"/>
    <n v="2.1444444444444444"/>
    <m/>
    <n v="3"/>
    <n v="7"/>
    <n v="9"/>
    <s v="Management-level"/>
    <n v="3"/>
    <s v="Neither"/>
    <s v="Master's degree"/>
    <s v="Oxford University"/>
    <s v="WordPress|Figma|SQL"/>
    <s v="Microsoft"/>
    <n v="1"/>
  </r>
  <r>
    <n v="1041"/>
    <x v="2"/>
    <d v="2020-07-30T00:00:00"/>
    <s v="QA Engineer"/>
    <s v="Design"/>
    <n v="5"/>
    <n v="1"/>
    <n v="2.9861111111111112"/>
    <m/>
    <n v="5"/>
    <n v="9"/>
    <n v="6"/>
    <s v="Management-level"/>
    <n v="0"/>
    <s v="Neither"/>
    <s v="Bachelor's degree"/>
    <s v="University of London"/>
    <s v="Figma|Java|SEO"/>
    <s v="Apple"/>
    <n v="2"/>
  </r>
  <r>
    <n v="1042"/>
    <x v="4"/>
    <d v="2022-04-08T00:00:00"/>
    <s v="Content Writer"/>
    <s v="Marketing"/>
    <n v="8"/>
    <n v="1"/>
    <n v="3.8833333333333333"/>
    <m/>
    <n v="5"/>
    <n v="10"/>
    <n v="7"/>
    <s v="Management-level"/>
    <n v="3"/>
    <s v="Mentee"/>
    <s v="Master's degree"/>
    <s v="University of Toronto"/>
    <s v="SEO|Figma|Agile"/>
    <s v="Facebook"/>
    <n v="1"/>
  </r>
  <r>
    <n v="1043"/>
    <x v="3"/>
    <d v="2020-08-19T00:00:00"/>
    <s v="Content Writer"/>
    <s v="IT"/>
    <n v="4.2"/>
    <n v="2"/>
    <n v="2.7222222222222223"/>
    <m/>
    <n v="3"/>
    <n v="6"/>
    <n v="8"/>
    <s v="Senior-level"/>
    <n v="3"/>
    <s v="Neither"/>
    <s v="Bachelor's degree"/>
    <s v="Stanford University"/>
    <s v="SQL|WordPress|Python"/>
    <s v="Adobe"/>
    <n v="6"/>
  </r>
  <r>
    <n v="1044"/>
    <x v="2"/>
    <d v="2023-07-18T00:00:00"/>
    <s v="Accountant"/>
    <s v="Data Team"/>
    <n v="3.2"/>
    <n v="2"/>
    <n v="2.2999999999999998"/>
    <m/>
    <n v="5"/>
    <n v="5"/>
    <n v="7"/>
    <s v="Senior-level"/>
    <n v="3"/>
    <s v="Mentor"/>
    <s v="Master's degree"/>
    <s v="University of Michigan"/>
    <s v="SEO|WordPress|Sketch"/>
    <s v="Google"/>
    <n v="1"/>
  </r>
  <r>
    <n v="1045"/>
    <x v="3"/>
    <d v="2023-09-14T00:00:00"/>
    <s v="Content Writer"/>
    <s v="Human Resources"/>
    <n v="9"/>
    <n v="3"/>
    <n v="4.5999999999999996"/>
    <m/>
    <n v="1"/>
    <n v="8"/>
    <n v="8"/>
    <s v="Management-level"/>
    <n v="3"/>
    <s v="Mentor"/>
    <s v="Master's degree"/>
    <s v="University of London"/>
    <s v="SQL|WordPress|SCRUM"/>
    <s v="Deloitte"/>
    <n v="10"/>
  </r>
  <r>
    <n v="1046"/>
    <x v="5"/>
    <d v="2020-12-14T00:00:00"/>
    <s v="HR Manager"/>
    <s v="Marketing"/>
    <n v="10"/>
    <n v="1"/>
    <n v="0.35833333333333334"/>
    <m/>
    <n v="2"/>
    <n v="10"/>
    <n v="6"/>
    <s v="Senior-level"/>
    <n v="2"/>
    <s v="Neither"/>
    <s v="Bachelor's degree"/>
    <s v="Oxford University"/>
    <s v="Agile|WordPress|Figma"/>
    <s v="Deloitte"/>
    <n v="6"/>
  </r>
  <r>
    <n v="1047"/>
    <x v="1"/>
    <d v="2022-11-02T00:00:00"/>
    <s v="Content Writer"/>
    <s v="Marketing"/>
    <n v="4.5"/>
    <n v="0"/>
    <n v="1.9055555555555554"/>
    <m/>
    <n v="3"/>
    <n v="5"/>
    <n v="6"/>
    <s v="Mid-level"/>
    <n v="0"/>
    <s v="Mentor"/>
    <s v="Master's degree"/>
    <s v="University of Toronto"/>
    <s v="Python|Agile|SCRUM"/>
    <s v="Microsoft"/>
    <n v="8"/>
  </r>
  <r>
    <n v="1048"/>
    <x v="0"/>
    <d v="2021-01-24T00:00:00"/>
    <s v="Marketing Manager"/>
    <s v="Marketing"/>
    <n v="4.2"/>
    <n v="0"/>
    <n v="4.7222222222222223"/>
    <m/>
    <n v="2"/>
    <n v="10"/>
    <n v="6"/>
    <s v="Senior-level"/>
    <n v="1"/>
    <s v="Mentee"/>
    <s v="Bachelor's degree"/>
    <s v="Harvard University"/>
    <s v="SCRUM|Java|Python"/>
    <s v="Adobe"/>
    <n v="10"/>
  </r>
  <r>
    <n v="1049"/>
    <x v="0"/>
    <d v="2021-03-28T00:00:00"/>
    <s v="Database Administrator"/>
    <s v="Marketing"/>
    <n v="7"/>
    <n v="3"/>
    <n v="3.0777777777777779"/>
    <m/>
    <n v="4"/>
    <n v="6"/>
    <n v="6"/>
    <s v="Management-level"/>
    <n v="2"/>
    <s v="Neither"/>
    <s v="Bachelor's degree"/>
    <s v="Stanford University"/>
    <s v="SEO|Agile|WordPress"/>
    <s v="IBM"/>
    <n v="8"/>
  </r>
  <r>
    <n v="1050"/>
    <x v="5"/>
    <d v="2021-02-01T00:00:00"/>
    <s v="Content Writer"/>
    <s v="Marketing"/>
    <n v="6.2"/>
    <n v="3"/>
    <n v="4.6638888888888888"/>
    <m/>
    <n v="1"/>
    <n v="6"/>
    <n v="5"/>
    <s v="Senior-level"/>
    <n v="1"/>
    <s v="Neither"/>
    <s v="Bachelor's degree"/>
    <s v="University of Toronto"/>
    <s v="JIRA|SCRUM|WordPress"/>
    <s v="Adobe"/>
    <n v="1"/>
  </r>
  <r>
    <n v="1051"/>
    <x v="3"/>
    <d v="2023-04-08T00:00:00"/>
    <s v="Content Writer"/>
    <s v="Design"/>
    <n v="7.2"/>
    <n v="2"/>
    <n v="1.2583333333333333"/>
    <m/>
    <n v="5"/>
    <n v="5"/>
    <n v="9"/>
    <s v="Senior-level"/>
    <n v="0"/>
    <s v="Neither"/>
    <s v="Master's degree"/>
    <s v="Oxford University"/>
    <s v="WordPress|Figma|SQL"/>
    <s v="Adobe"/>
    <n v="8"/>
  </r>
  <r>
    <n v="1052"/>
    <x v="0"/>
    <d v="2022-08-18T00:00:00"/>
    <s v="Database Administrator"/>
    <s v="Finance"/>
    <n v="9"/>
    <n v="2"/>
    <n v="4.9861111111111107"/>
    <m/>
    <n v="5"/>
    <n v="8"/>
    <n v="6"/>
    <s v="Entry-level"/>
    <n v="3"/>
    <s v="Mentor"/>
    <s v="Master's degree"/>
    <s v="Oxford University"/>
    <s v="JIRA|Sketch|SQL"/>
    <s v="Deloitte"/>
    <n v="8"/>
  </r>
  <r>
    <n v="1053"/>
    <x v="2"/>
    <d v="2023-05-24T00:00:00"/>
    <s v="QA Engineer"/>
    <s v="IT"/>
    <n v="4"/>
    <n v="3"/>
    <n v="2.8527777777777779"/>
    <m/>
    <n v="2"/>
    <n v="7"/>
    <n v="8"/>
    <s v="Management-level"/>
    <n v="1"/>
    <s v="Neither"/>
    <s v="Bachelor's degree"/>
    <s v="New York University"/>
    <s v="Sketch|SQL|Agile"/>
    <s v="Independent"/>
    <n v="4"/>
  </r>
  <r>
    <n v="1054"/>
    <x v="5"/>
    <d v="2020-07-27T00:00:00"/>
    <s v="Data Scientist"/>
    <s v="Marketing"/>
    <n v="8.5"/>
    <n v="1"/>
    <n v="0.17499999999999999"/>
    <m/>
    <n v="5"/>
    <n v="9"/>
    <n v="7"/>
    <s v="Senior-level"/>
    <n v="3"/>
    <s v="Mentee"/>
    <s v="Bachelor's degree"/>
    <s v="Oxford University"/>
    <s v="WordPress|Python|SEO"/>
    <s v="Microsoft"/>
    <n v="3"/>
  </r>
  <r>
    <n v="1055"/>
    <x v="1"/>
    <d v="2021-04-28T00:00:00"/>
    <s v="Marketing Manager"/>
    <s v="Data Team"/>
    <n v="10"/>
    <n v="2"/>
    <n v="2.2611111111111111"/>
    <m/>
    <n v="3"/>
    <n v="8"/>
    <n v="6"/>
    <s v="Entry-level"/>
    <n v="0"/>
    <s v="Mentee"/>
    <s v="Bachelor's degree"/>
    <s v="MIT"/>
    <s v="Sketch|SEO|WordPress"/>
    <s v="Deloitte"/>
    <n v="3"/>
  </r>
  <r>
    <n v="1056"/>
    <x v="0"/>
    <d v="2022-03-01T00:00:00"/>
    <s v="QA Engineer"/>
    <s v="Human Resources"/>
    <n v="4"/>
    <n v="1"/>
    <n v="4.0083333333333337"/>
    <m/>
    <n v="5"/>
    <n v="6"/>
    <n v="6"/>
    <s v="Mid-level"/>
    <n v="3"/>
    <s v="Mentee"/>
    <s v="Master's degree"/>
    <s v="University of London"/>
    <s v="SQL|Java|Agile"/>
    <s v="Independent"/>
    <n v="10"/>
  </r>
  <r>
    <n v="1057"/>
    <x v="3"/>
    <d v="2023-02-27T00:00:00"/>
    <s v="QA Engineer"/>
    <s v="Engineering"/>
    <n v="9"/>
    <n v="2"/>
    <n v="2.3777777777777778"/>
    <m/>
    <n v="5"/>
    <n v="5"/>
    <n v="5"/>
    <s v="Management-level"/>
    <n v="1"/>
    <s v="Mentee"/>
    <s v="Bachelor's degree"/>
    <s v="University of California"/>
    <s v="SCRUM|Python|JIRA"/>
    <s v="Deloitte"/>
    <n v="9"/>
  </r>
  <r>
    <n v="1058"/>
    <x v="4"/>
    <d v="2022-04-21T00:00:00"/>
    <s v="Project Manager"/>
    <s v="Operations"/>
    <n v="9"/>
    <n v="0"/>
    <n v="4.4444444444444446"/>
    <m/>
    <n v="4"/>
    <n v="5"/>
    <n v="10"/>
    <s v="Entry-level"/>
    <n v="3"/>
    <s v="Mentee"/>
    <s v="Bachelor's degree"/>
    <s v="Oxford University"/>
    <s v="SEO|SQL|Java"/>
    <s v="Deloitte"/>
    <n v="4"/>
  </r>
  <r>
    <n v="1059"/>
    <x v="1"/>
    <d v="2023-06-29T00:00:00"/>
    <s v="Marketing Manager"/>
    <s v="Finance"/>
    <n v="5.5"/>
    <n v="2"/>
    <n v="1.2250000000000001"/>
    <m/>
    <n v="5"/>
    <n v="7"/>
    <n v="7"/>
    <s v="Senior-level"/>
    <n v="1"/>
    <s v="Neither"/>
    <s v="Master's degree"/>
    <s v="University of Toronto"/>
    <s v="SQL|SEO|WordPress"/>
    <s v="Oracle"/>
    <n v="1"/>
  </r>
  <r>
    <n v="1060"/>
    <x v="2"/>
    <d v="2021-07-11T00:00:00"/>
    <s v="Software Engineer"/>
    <s v="Human Resources"/>
    <n v="8.5"/>
    <n v="3"/>
    <n v="2.8527777777777779"/>
    <m/>
    <n v="3"/>
    <n v="6"/>
    <n v="6"/>
    <s v="Management-level"/>
    <n v="2"/>
    <s v="Neither"/>
    <s v="Bachelor's degree"/>
    <s v="Oxford University"/>
    <s v="Java|SCRUM|Sketch"/>
    <s v="Microsoft"/>
    <n v="5"/>
  </r>
  <r>
    <n v="1061"/>
    <x v="1"/>
    <d v="2022-12-20T00:00:00"/>
    <s v="Database Administrator"/>
    <s v="IT"/>
    <n v="7.2"/>
    <n v="3"/>
    <n v="1.5277777777777777"/>
    <m/>
    <n v="1"/>
    <n v="8"/>
    <n v="10"/>
    <s v="Management-level"/>
    <n v="3"/>
    <s v="Mentor"/>
    <s v="Master's degree"/>
    <s v="MIT"/>
    <s v="JIRA|Java|WordPress"/>
    <s v="Adobe"/>
    <n v="2"/>
  </r>
  <r>
    <n v="1062"/>
    <x v="4"/>
    <d v="2021-07-15T00:00:00"/>
    <s v="HR Manager"/>
    <s v="Finance"/>
    <n v="7"/>
    <n v="2"/>
    <n v="3.1083333333333334"/>
    <m/>
    <n v="5"/>
    <n v="7"/>
    <n v="7"/>
    <s v="Entry-level"/>
    <n v="1"/>
    <s v="Mentor"/>
    <s v="Bachelor's degree"/>
    <s v="University of London"/>
    <s v="JIRA|SQL|Sketch"/>
    <s v="Independent"/>
    <n v="4"/>
  </r>
  <r>
    <n v="1063"/>
    <x v="2"/>
    <d v="2020-06-23T00:00:00"/>
    <s v="QA Engineer"/>
    <s v="Human Resources"/>
    <n v="7"/>
    <n v="3"/>
    <n v="3.6833333333333331"/>
    <m/>
    <n v="1"/>
    <n v="8"/>
    <n v="10"/>
    <s v="Entry-level"/>
    <n v="3"/>
    <s v="Mentor"/>
    <s v="Bachelor's degree"/>
    <s v="New York University"/>
    <s v="SQL|Agile|JIRA"/>
    <s v="IBM"/>
    <n v="1"/>
  </r>
  <r>
    <n v="1064"/>
    <x v="5"/>
    <d v="2023-05-18T00:00:00"/>
    <s v="QA Engineer"/>
    <s v="Marketing"/>
    <n v="6"/>
    <n v="3"/>
    <n v="2.911111111111111"/>
    <m/>
    <n v="4"/>
    <n v="9"/>
    <n v="10"/>
    <s v="Mid-level"/>
    <n v="3"/>
    <s v="Neither"/>
    <s v="Master's degree"/>
    <s v="Harvard University"/>
    <s v="SCRUM|Python|Figma"/>
    <s v="IBM"/>
    <n v="6"/>
  </r>
  <r>
    <n v="1065"/>
    <x v="5"/>
    <d v="2020-08-13T00:00:00"/>
    <s v="Accountant"/>
    <s v="Design"/>
    <n v="7.5"/>
    <n v="0"/>
    <n v="2.8638888888888889"/>
    <m/>
    <n v="1"/>
    <n v="5"/>
    <n v="6"/>
    <s v="Management-level"/>
    <n v="3"/>
    <s v="Mentor"/>
    <s v="Bachelor's degree"/>
    <s v="Oxford University"/>
    <s v="Python|WordPress|Agile"/>
    <s v="Oracle"/>
    <n v="8"/>
  </r>
  <r>
    <n v="1066"/>
    <x v="5"/>
    <d v="2023-04-25T00:00:00"/>
    <s v="Software Engineer"/>
    <s v="Marketing"/>
    <n v="9"/>
    <n v="0"/>
    <n v="3.7388888888888889"/>
    <m/>
    <n v="1"/>
    <n v="8"/>
    <n v="7"/>
    <s v="Senior-level"/>
    <n v="3"/>
    <s v="Mentor"/>
    <s v="Bachelor's degree"/>
    <s v="Oxford University"/>
    <s v="Python|Java|SEO"/>
    <s v="Independent"/>
    <n v="1"/>
  </r>
  <r>
    <n v="1067"/>
    <x v="1"/>
    <d v="2021-02-22T00:00:00"/>
    <s v="UX Designer"/>
    <s v="Engineering"/>
    <n v="5.5"/>
    <n v="3"/>
    <n v="1.5944444444444446"/>
    <m/>
    <n v="4"/>
    <n v="10"/>
    <n v="6"/>
    <s v="Mid-level"/>
    <n v="0"/>
    <s v="Mentor"/>
    <s v="Bachelor's degree"/>
    <s v="Harvard University"/>
    <s v="Python|SEO|SQL"/>
    <s v="Oracle"/>
    <n v="10"/>
  </r>
  <r>
    <n v="1068"/>
    <x v="1"/>
    <d v="2023-05-03T00:00:00"/>
    <s v="Project Manager"/>
    <s v="Operations"/>
    <n v="6.5"/>
    <n v="1"/>
    <n v="2.4916666666666667"/>
    <m/>
    <n v="5"/>
    <n v="7"/>
    <n v="10"/>
    <s v="Mid-level"/>
    <n v="0"/>
    <s v="Mentor"/>
    <s v="Bachelor's degree"/>
    <s v="MIT"/>
    <s v="JIRA|Python|SEO"/>
    <s v="Microsoft"/>
    <n v="2"/>
  </r>
  <r>
    <n v="1069"/>
    <x v="0"/>
    <d v="2021-06-12T00:00:00"/>
    <s v="Project Manager"/>
    <s v="Marketing"/>
    <n v="8"/>
    <n v="0"/>
    <n v="1.9750000000000001"/>
    <m/>
    <n v="3"/>
    <n v="9"/>
    <n v="6"/>
    <s v="Senior-level"/>
    <n v="3"/>
    <s v="Mentor"/>
    <s v="Bachelor's degree"/>
    <s v="University of Toronto"/>
    <s v="Java|SCRUM|Sketch"/>
    <s v="Amazon"/>
    <n v="4"/>
  </r>
  <r>
    <n v="1070"/>
    <x v="4"/>
    <d v="2021-05-29T00:00:00"/>
    <s v="Marketing Manager"/>
    <s v="Finance"/>
    <n v="8"/>
    <n v="0"/>
    <n v="3.3611111111111112"/>
    <m/>
    <n v="4"/>
    <n v="9"/>
    <n v="5"/>
    <s v="Mid-level"/>
    <n v="2"/>
    <s v="Mentor"/>
    <s v="Master's degree"/>
    <s v="University of California"/>
    <s v="Sketch|SCRUM|Figma"/>
    <s v="Deloitte"/>
    <n v="4"/>
  </r>
  <r>
    <n v="1071"/>
    <x v="0"/>
    <d v="2021-06-28T00:00:00"/>
    <s v="HR Manager"/>
    <s v="Operations"/>
    <n v="3.2"/>
    <n v="3"/>
    <n v="4.3277777777777775"/>
    <m/>
    <n v="2"/>
    <n v="5"/>
    <n v="10"/>
    <s v="Entry-level"/>
    <n v="3"/>
    <s v="Neither"/>
    <s v="Bachelor's degree"/>
    <s v="Stanford University"/>
    <s v="SCRUM|WordPress|Sketch"/>
    <s v="Google"/>
    <n v="2"/>
  </r>
  <r>
    <n v="1072"/>
    <x v="3"/>
    <d v="2020-07-15T00:00:00"/>
    <s v="Accountant"/>
    <s v="Operations"/>
    <n v="5.2"/>
    <n v="0"/>
    <n v="2.0722222222222224"/>
    <m/>
    <n v="2"/>
    <n v="6"/>
    <n v="5"/>
    <s v="Senior-level"/>
    <n v="1"/>
    <s v="Neither"/>
    <s v="Bachelor's degree"/>
    <s v="Harvard University"/>
    <s v="Java|Agile|SEO"/>
    <s v="Google"/>
    <n v="7"/>
  </r>
  <r>
    <n v="1073"/>
    <x v="1"/>
    <d v="2021-06-13T00:00:00"/>
    <s v="Project Manager"/>
    <s v="Design"/>
    <n v="6.5"/>
    <n v="3"/>
    <n v="0.60833333333333328"/>
    <m/>
    <n v="4"/>
    <n v="5"/>
    <n v="6"/>
    <s v="Management-level"/>
    <n v="2"/>
    <s v="Neither"/>
    <s v="Bachelor's degree"/>
    <s v="University of California"/>
    <s v="Figma|Java|Python"/>
    <s v="Oracle"/>
    <n v="10"/>
  </r>
  <r>
    <n v="1074"/>
    <x v="2"/>
    <d v="2022-07-07T00:00:00"/>
    <s v="Software Engineer"/>
    <s v="IT"/>
    <n v="4.5"/>
    <n v="1"/>
    <n v="2.3805555555555555"/>
    <m/>
    <n v="3"/>
    <n v="10"/>
    <n v="8"/>
    <s v="Senior-level"/>
    <n v="3"/>
    <s v="Neither"/>
    <s v="Bachelor's degree"/>
    <s v="University of Toronto"/>
    <s v="Agile|Sketch|SCRUM"/>
    <s v="Microsoft"/>
    <n v="2"/>
  </r>
  <r>
    <n v="1075"/>
    <x v="4"/>
    <d v="2021-03-03T00:00:00"/>
    <s v="Project Manager"/>
    <s v="Finance"/>
    <n v="9.1999999999999993"/>
    <n v="3"/>
    <n v="4.6138888888888889"/>
    <m/>
    <n v="4"/>
    <n v="6"/>
    <n v="6"/>
    <s v="Management-level"/>
    <n v="0"/>
    <s v="Mentee"/>
    <s v="Master's degree"/>
    <s v="University of Michigan"/>
    <s v="Agile|SQL|SCRUM"/>
    <s v="Adobe"/>
    <n v="2"/>
  </r>
  <r>
    <n v="1076"/>
    <x v="4"/>
    <d v="2022-08-09T00:00:00"/>
    <s v="HR Manager"/>
    <s v="Engineering"/>
    <n v="8"/>
    <n v="0"/>
    <n v="3.8972222222222221"/>
    <m/>
    <n v="3"/>
    <n v="9"/>
    <n v="10"/>
    <s v="Mid-level"/>
    <n v="3"/>
    <s v="Neither"/>
    <s v="Bachelor's degree"/>
    <s v="University of Michigan"/>
    <s v="SEO|Java|Agile"/>
    <s v="Deloitte"/>
    <n v="5"/>
  </r>
  <r>
    <n v="1077"/>
    <x v="4"/>
    <d v="2021-11-22T00:00:00"/>
    <s v="HR Manager"/>
    <s v="Marketing"/>
    <n v="9.5"/>
    <n v="0"/>
    <n v="4.2722222222222221"/>
    <m/>
    <n v="3"/>
    <n v="6"/>
    <n v="6"/>
    <s v="Senior-level"/>
    <n v="2"/>
    <s v="Mentor"/>
    <s v="Master's degree"/>
    <s v="University of Michigan"/>
    <s v="Sketch|SCRUM|SEO"/>
    <s v="Microsoft"/>
    <n v="6"/>
  </r>
  <r>
    <n v="1078"/>
    <x v="0"/>
    <d v="2021-03-08T00:00:00"/>
    <s v="UX Designer"/>
    <s v="Data Team"/>
    <n v="3"/>
    <n v="0"/>
    <n v="1.7833333333333334"/>
    <m/>
    <n v="1"/>
    <n v="10"/>
    <n v="6"/>
    <s v="Senior-level"/>
    <n v="3"/>
    <s v="Mentee"/>
    <s v="Master's degree"/>
    <s v="University of Toronto"/>
    <s v="WordPress|JIRA|Figma"/>
    <s v="Amazon"/>
    <n v="4"/>
  </r>
  <r>
    <n v="1079"/>
    <x v="2"/>
    <d v="2021-03-11T00:00:00"/>
    <s v="Project Manager"/>
    <s v="Marketing"/>
    <n v="7"/>
    <n v="0"/>
    <n v="2.5166666666666666"/>
    <m/>
    <n v="5"/>
    <n v="5"/>
    <n v="8"/>
    <s v="Entry-level"/>
    <n v="2"/>
    <s v="Mentee"/>
    <s v="Bachelor's degree"/>
    <s v="Harvard University"/>
    <s v="Figma|JIRA|SQL"/>
    <s v="Apple"/>
    <n v="5"/>
  </r>
  <r>
    <n v="1080"/>
    <x v="1"/>
    <d v="2023-07-30T00:00:00"/>
    <s v="Data Scientist"/>
    <s v="Finance"/>
    <n v="6.5"/>
    <n v="0"/>
    <n v="1.5111111111111111"/>
    <m/>
    <n v="4"/>
    <n v="7"/>
    <n v="9"/>
    <s v="Senior-level"/>
    <n v="2"/>
    <s v="Mentor"/>
    <s v="Bachelor's degree"/>
    <s v="University of California"/>
    <s v="Java|Sketch|JIRA"/>
    <s v="Oracle"/>
    <n v="5"/>
  </r>
  <r>
    <n v="1081"/>
    <x v="1"/>
    <d v="2020-12-28T00:00:00"/>
    <s v="Marketing Manager"/>
    <s v="Data Team"/>
    <n v="6"/>
    <n v="2"/>
    <n v="2.8583333333333334"/>
    <m/>
    <n v="5"/>
    <n v="10"/>
    <n v="9"/>
    <s v="Mid-level"/>
    <n v="2"/>
    <s v="Mentee"/>
    <s v="Master's degree"/>
    <s v="University of Michigan"/>
    <s v="Python|Java|SEO"/>
    <s v="Apple"/>
    <n v="6"/>
  </r>
  <r>
    <n v="1082"/>
    <x v="3"/>
    <d v="2021-05-16T00:00:00"/>
    <s v="UX Designer"/>
    <s v="IT"/>
    <n v="6"/>
    <n v="0"/>
    <n v="2.5138888888888888"/>
    <m/>
    <n v="2"/>
    <n v="6"/>
    <n v="6"/>
    <s v="Mid-level"/>
    <n v="0"/>
    <s v="Mentor"/>
    <s v="Master's degree"/>
    <s v="New York University"/>
    <s v="Java|Agile|JIRA"/>
    <s v="IBM"/>
    <n v="4"/>
  </r>
  <r>
    <n v="1083"/>
    <x v="1"/>
    <d v="2020-08-26T00:00:00"/>
    <s v="Accountant"/>
    <s v="Engineering"/>
    <n v="10"/>
    <n v="2"/>
    <n v="1.4472222222222222"/>
    <m/>
    <n v="4"/>
    <n v="6"/>
    <n v="9"/>
    <s v="Management-level"/>
    <n v="0"/>
    <s v="Neither"/>
    <s v="Master's degree"/>
    <s v="MIT"/>
    <s v="SQL|SCRUM|Java"/>
    <s v="Facebook"/>
    <n v="3"/>
  </r>
  <r>
    <n v="1084"/>
    <x v="1"/>
    <d v="2021-09-15T00:00:00"/>
    <s v="HR Manager"/>
    <s v="Design"/>
    <n v="8"/>
    <n v="2"/>
    <n v="3.4305555555555554"/>
    <m/>
    <n v="2"/>
    <n v="8"/>
    <n v="6"/>
    <s v="Senior-level"/>
    <n v="3"/>
    <s v="Mentor"/>
    <s v="Master's degree"/>
    <s v="Oxford University"/>
    <s v="Java|SQL|JIRA"/>
    <s v="Deloitte"/>
    <n v="2"/>
  </r>
  <r>
    <n v="1085"/>
    <x v="4"/>
    <d v="2021-12-17T00:00:00"/>
    <s v="HR Manager"/>
    <s v="Marketing"/>
    <n v="8"/>
    <n v="0"/>
    <n v="3.1944444444444446"/>
    <m/>
    <n v="5"/>
    <n v="10"/>
    <n v="8"/>
    <s v="Mid-level"/>
    <n v="0"/>
    <s v="Mentee"/>
    <s v="Bachelor's degree"/>
    <s v="Oxford University"/>
    <s v="SEO|SQL|SCRUM"/>
    <s v="Facebook"/>
    <n v="3"/>
  </r>
  <r>
    <n v="1086"/>
    <x v="4"/>
    <d v="2021-07-31T00:00:00"/>
    <s v="Marketing Manager"/>
    <s v="Operations"/>
    <n v="8"/>
    <n v="3"/>
    <n v="3.2722222222222221"/>
    <m/>
    <n v="3"/>
    <n v="7"/>
    <n v="6"/>
    <s v="Senior-level"/>
    <n v="1"/>
    <s v="Mentee"/>
    <s v="Bachelor's degree"/>
    <s v="Oxford University"/>
    <s v="SQL|Sketch|Python"/>
    <s v="Deloitte"/>
    <n v="4"/>
  </r>
  <r>
    <n v="1087"/>
    <x v="4"/>
    <d v="2021-06-19T00:00:00"/>
    <s v="Data Scientist"/>
    <s v="Data Team"/>
    <n v="8.1999999999999993"/>
    <n v="3"/>
    <n v="2.6777777777777776"/>
    <m/>
    <n v="4"/>
    <n v="7"/>
    <n v="8"/>
    <s v="Entry-level"/>
    <n v="1"/>
    <s v="Mentor"/>
    <s v="Master's degree"/>
    <s v="University of Michigan"/>
    <s v="Java|Agile|WordPress"/>
    <s v="Adobe"/>
    <n v="8"/>
  </r>
  <r>
    <n v="1088"/>
    <x v="2"/>
    <d v="2021-02-28T00:00:00"/>
    <s v="Database Administrator"/>
    <s v="Operations"/>
    <n v="4.5"/>
    <n v="2"/>
    <n v="3.875"/>
    <m/>
    <n v="3"/>
    <n v="7"/>
    <n v="10"/>
    <s v="Management-level"/>
    <n v="2"/>
    <s v="Mentor"/>
    <s v="Master's degree"/>
    <s v="University of Toronto"/>
    <s v="SEO|SCRUM|Python"/>
    <s v="Oracle"/>
    <n v="10"/>
  </r>
  <r>
    <n v="1089"/>
    <x v="1"/>
    <d v="2020-12-28T00:00:00"/>
    <s v="Data Scientist"/>
    <s v="Operations"/>
    <n v="7"/>
    <n v="2"/>
    <n v="1.3055555555555556"/>
    <m/>
    <n v="1"/>
    <n v="5"/>
    <n v="7"/>
    <s v="Management-level"/>
    <n v="3"/>
    <s v="Mentee"/>
    <s v="Bachelor's degree"/>
    <s v="New York University"/>
    <s v="Java|Python|WordPress"/>
    <s v="IBM"/>
    <n v="6"/>
  </r>
  <r>
    <n v="1090"/>
    <x v="2"/>
    <d v="2023-09-01T00:00:00"/>
    <s v="Project Manager"/>
    <s v="IT"/>
    <n v="5"/>
    <n v="2"/>
    <n v="3.713888888888889"/>
    <m/>
    <n v="1"/>
    <n v="8"/>
    <n v="7"/>
    <s v="Management-level"/>
    <n v="1"/>
    <s v="Neither"/>
    <s v="Bachelor's degree"/>
    <s v="RISD"/>
    <s v="Figma|Agile|WordPress"/>
    <s v="IBM"/>
    <n v="4"/>
  </r>
  <r>
    <n v="1091"/>
    <x v="2"/>
    <d v="2020-09-26T00:00:00"/>
    <s v="Database Administrator"/>
    <s v="Data Team"/>
    <n v="5"/>
    <n v="3"/>
    <n v="3.5555555555555554"/>
    <m/>
    <n v="1"/>
    <n v="10"/>
    <n v="7"/>
    <s v="Entry-level"/>
    <n v="0"/>
    <s v="Mentor"/>
    <s v="Bachelor's degree"/>
    <s v="Stanford University"/>
    <s v="SCRUM|Agile|Python"/>
    <s v="Independent"/>
    <n v="2"/>
  </r>
  <r>
    <n v="1092"/>
    <x v="3"/>
    <d v="2021-03-02T00:00:00"/>
    <s v="UX Designer"/>
    <s v="IT"/>
    <n v="6"/>
    <n v="0"/>
    <n v="3.2277777777777779"/>
    <m/>
    <n v="2"/>
    <n v="8"/>
    <n v="5"/>
    <s v="Mid-level"/>
    <n v="1"/>
    <s v="Mentee"/>
    <s v="Bachelor's degree"/>
    <s v="University of Toronto"/>
    <s v="Sketch|Python|Java"/>
    <s v="Apple"/>
    <n v="10"/>
  </r>
  <r>
    <n v="1093"/>
    <x v="4"/>
    <d v="2021-04-21T00:00:00"/>
    <s v="UX Designer"/>
    <s v="Human Resources"/>
    <n v="8.1999999999999993"/>
    <n v="3"/>
    <n v="4.7444444444444445"/>
    <m/>
    <n v="5"/>
    <n v="6"/>
    <n v="6"/>
    <s v="Management-level"/>
    <n v="1"/>
    <s v="Mentor"/>
    <s v="Bachelor's degree"/>
    <s v="University of Toronto"/>
    <s v="SQL|Figma|JIRA"/>
    <s v="Adobe"/>
    <n v="8"/>
  </r>
  <r>
    <n v="1094"/>
    <x v="0"/>
    <d v="2020-08-22T00:00:00"/>
    <s v="Accountant"/>
    <s v="Marketing"/>
    <n v="10"/>
    <n v="1"/>
    <n v="1.7166666666666666"/>
    <m/>
    <n v="2"/>
    <n v="9"/>
    <n v="5"/>
    <s v="Mid-level"/>
    <n v="2"/>
    <s v="Neither"/>
    <s v="Bachelor's degree"/>
    <s v="Oxford University"/>
    <s v="Sketch|SQL|SCRUM"/>
    <s v="IBM"/>
    <n v="7"/>
  </r>
  <r>
    <n v="1095"/>
    <x v="5"/>
    <d v="2020-11-14T00:00:00"/>
    <s v="Accountant"/>
    <s v="Design"/>
    <n v="3.5"/>
    <n v="0"/>
    <n v="0.73055555555555551"/>
    <m/>
    <n v="2"/>
    <n v="9"/>
    <n v="7"/>
    <s v="Entry-level"/>
    <n v="2"/>
    <s v="Neither"/>
    <s v="Bachelor's degree"/>
    <s v="University of Michigan"/>
    <s v="SCRUM|Python|SEO"/>
    <s v="Oracle"/>
    <n v="9"/>
  </r>
  <r>
    <n v="1096"/>
    <x v="2"/>
    <d v="2023-05-20T00:00:00"/>
    <s v="Data Scientist"/>
    <s v="Finance"/>
    <n v="4.5"/>
    <n v="0"/>
    <n v="0.77500000000000002"/>
    <m/>
    <n v="5"/>
    <n v="9"/>
    <n v="10"/>
    <s v="Management-level"/>
    <n v="2"/>
    <s v="Neither"/>
    <s v="Master's degree"/>
    <s v="University of London"/>
    <s v="Figma|SCRUM|Agile"/>
    <s v="Microsoft"/>
    <n v="9"/>
  </r>
  <r>
    <n v="1097"/>
    <x v="3"/>
    <d v="2021-05-09T00:00:00"/>
    <s v="HR Manager"/>
    <s v="Finance"/>
    <n v="10"/>
    <n v="3"/>
    <n v="3.536111111111111"/>
    <m/>
    <n v="1"/>
    <n v="5"/>
    <n v="5"/>
    <s v="Management-level"/>
    <n v="3"/>
    <s v="Mentee"/>
    <s v="Bachelor's degree"/>
    <s v="MIT"/>
    <s v="SCRUM|Python|SQL"/>
    <s v="Deloitte"/>
    <n v="6"/>
  </r>
  <r>
    <n v="1098"/>
    <x v="4"/>
    <d v="2021-02-03T00:00:00"/>
    <s v="Project Manager"/>
    <s v="Engineering"/>
    <n v="8"/>
    <n v="0"/>
    <n v="2.5611111111111109"/>
    <m/>
    <n v="4"/>
    <n v="8"/>
    <n v="6"/>
    <s v="Management-level"/>
    <n v="0"/>
    <s v="Mentor"/>
    <s v="Bachelor's degree"/>
    <s v="University of London"/>
    <s v="SEO|Python|Agile"/>
    <s v="Amazon"/>
    <n v="10"/>
  </r>
  <r>
    <n v="1099"/>
    <x v="5"/>
    <d v="2020-11-16T00:00:00"/>
    <s v="Data Scientist"/>
    <s v="Data Team"/>
    <n v="3.5"/>
    <n v="0"/>
    <n v="2.5444444444444443"/>
    <m/>
    <n v="2"/>
    <n v="7"/>
    <n v="10"/>
    <s v="Mid-level"/>
    <n v="2"/>
    <s v="Mentor"/>
    <s v="Bachelor's degree"/>
    <s v="RISD"/>
    <s v="Agile|SCRUM|SEO"/>
    <s v="Oracle"/>
    <n v="2"/>
  </r>
  <r>
    <n v="1100"/>
    <x v="2"/>
    <d v="2021-03-19T00:00:00"/>
    <s v="Software Engineer"/>
    <s v="IT"/>
    <n v="10"/>
    <n v="0"/>
    <n v="1.5611111111111111"/>
    <m/>
    <n v="4"/>
    <n v="10"/>
    <n v="10"/>
    <s v="Senior-level"/>
    <n v="1"/>
    <s v="Neither"/>
    <s v="Bachelor's degree"/>
    <s v="University of California"/>
    <s v="Java|WordPress|Sketch"/>
    <s v="Apple"/>
    <n v="6"/>
  </r>
  <r>
    <n v="1101"/>
    <x v="0"/>
    <d v="2021-03-15T00:00:00"/>
    <s v="Data Scientist"/>
    <s v="Engineering"/>
    <n v="9"/>
    <n v="2"/>
    <n v="0.51666666666666672"/>
    <m/>
    <n v="2"/>
    <n v="6"/>
    <n v="5"/>
    <s v="Mid-level"/>
    <n v="0"/>
    <s v="Mentee"/>
    <s v="Bachelor's degree"/>
    <s v="University of Toronto"/>
    <s v="SEO|Agile|Sketch"/>
    <s v="Facebook"/>
    <n v="8"/>
  </r>
  <r>
    <n v="1102"/>
    <x v="4"/>
    <d v="2022-02-14T00:00:00"/>
    <s v="QA Engineer"/>
    <s v="Marketing"/>
    <n v="8"/>
    <n v="3"/>
    <n v="2.7388888888888889"/>
    <m/>
    <n v="2"/>
    <n v="5"/>
    <n v="7"/>
    <s v="Mid-level"/>
    <n v="1"/>
    <s v="Neither"/>
    <s v="Master's degree"/>
    <s v="University of Michigan"/>
    <s v="WordPress|SQL|Python"/>
    <s v="Apple"/>
    <n v="1"/>
  </r>
  <r>
    <n v="1103"/>
    <x v="0"/>
    <d v="2023-04-19T00:00:00"/>
    <s v="Software Engineer"/>
    <s v="Engineering"/>
    <n v="8"/>
    <n v="3"/>
    <n v="2.6777777777777776"/>
    <m/>
    <n v="3"/>
    <n v="7"/>
    <n v="9"/>
    <s v="Mid-level"/>
    <n v="1"/>
    <s v="Mentee"/>
    <s v="Bachelor's degree"/>
    <s v="Oxford University"/>
    <s v="SQL|Java|SEO"/>
    <s v="Apple"/>
    <n v="8"/>
  </r>
  <r>
    <n v="1104"/>
    <x v="3"/>
    <d v="2020-10-10T00:00:00"/>
    <s v="HR Manager"/>
    <s v="Finance"/>
    <n v="5.5"/>
    <n v="1"/>
    <n v="3.9666666666666668"/>
    <m/>
    <n v="4"/>
    <n v="9"/>
    <n v="10"/>
    <s v="Mid-level"/>
    <n v="1"/>
    <s v="Mentee"/>
    <s v="Master's degree"/>
    <s v="Oxford University"/>
    <s v="WordPress|Agile|SCRUM"/>
    <s v="Oracle"/>
    <n v="8"/>
  </r>
  <r>
    <n v="1105"/>
    <x v="1"/>
    <d v="2020-12-25T00:00:00"/>
    <s v="Project Manager"/>
    <s v="Marketing"/>
    <n v="8"/>
    <n v="2"/>
    <n v="3.3250000000000002"/>
    <m/>
    <n v="5"/>
    <n v="5"/>
    <n v="8"/>
    <s v="Entry-level"/>
    <n v="2"/>
    <s v="Neither"/>
    <s v="Master's degree"/>
    <s v="Oxford University"/>
    <s v="Agile|WordPress|Sketch"/>
    <s v="Deloitte"/>
    <n v="9"/>
  </r>
  <r>
    <n v="1106"/>
    <x v="2"/>
    <d v="2020-11-14T00:00:00"/>
    <s v="QA Engineer"/>
    <s v="Marketing"/>
    <n v="9.1999999999999993"/>
    <n v="3"/>
    <n v="1.2083333333333333"/>
    <m/>
    <n v="5"/>
    <n v="7"/>
    <n v="7"/>
    <s v="Mid-level"/>
    <n v="3"/>
    <s v="Neither"/>
    <s v="Master's degree"/>
    <s v="University of California"/>
    <s v="JIRA|Agile|Python"/>
    <s v="Adobe"/>
    <n v="5"/>
  </r>
  <r>
    <n v="1107"/>
    <x v="5"/>
    <d v="2022-12-16T00:00:00"/>
    <s v="UX Designer"/>
    <s v="Design"/>
    <n v="6"/>
    <n v="1"/>
    <n v="3.2722222222222221"/>
    <m/>
    <n v="3"/>
    <n v="10"/>
    <n v="9"/>
    <s v="Entry-level"/>
    <n v="3"/>
    <s v="Neither"/>
    <s v="Master's degree"/>
    <s v="Stanford University"/>
    <s v="Python|Figma|JIRA"/>
    <s v="Independent"/>
    <n v="1"/>
  </r>
  <r>
    <n v="1108"/>
    <x v="4"/>
    <d v="2021-09-30T00:00:00"/>
    <s v="Content Writer"/>
    <s v="Engineering"/>
    <n v="6.5"/>
    <n v="0"/>
    <n v="4.4638888888888886"/>
    <m/>
    <n v="5"/>
    <n v="10"/>
    <n v="5"/>
    <s v="Entry-level"/>
    <n v="2"/>
    <s v="Mentor"/>
    <s v="Master's degree"/>
    <s v="University of Toronto"/>
    <s v="Agile|WordPress|Sketch"/>
    <s v="Oracle"/>
    <n v="1"/>
  </r>
  <r>
    <n v="1109"/>
    <x v="5"/>
    <d v="2022-03-26T00:00:00"/>
    <s v="Accountant"/>
    <s v="Engineering"/>
    <n v="9"/>
    <n v="3"/>
    <n v="3.1444444444444444"/>
    <m/>
    <n v="1"/>
    <n v="5"/>
    <n v="7"/>
    <s v="Mid-level"/>
    <n v="2"/>
    <s v="Mentee"/>
    <s v="Bachelor's degree"/>
    <s v="Oxford University"/>
    <s v="Figma|Agile|Java"/>
    <s v="IBM"/>
    <n v="8"/>
  </r>
  <r>
    <n v="1110"/>
    <x v="0"/>
    <d v="2020-07-12T00:00:00"/>
    <s v="Data Scientist"/>
    <s v="Data Team"/>
    <n v="9"/>
    <n v="0"/>
    <n v="0.19722222222222222"/>
    <m/>
    <n v="1"/>
    <n v="8"/>
    <n v="10"/>
    <s v="Mid-level"/>
    <n v="3"/>
    <s v="Mentor"/>
    <s v="Master's degree"/>
    <s v="Oxford University"/>
    <s v="Agile|SEO|Java"/>
    <s v="Facebook"/>
    <n v="7"/>
  </r>
  <r>
    <n v="1111"/>
    <x v="3"/>
    <d v="2020-10-10T00:00:00"/>
    <s v="Accountant"/>
    <s v="Engineering"/>
    <n v="10"/>
    <n v="1"/>
    <n v="3.411111111111111"/>
    <m/>
    <n v="3"/>
    <n v="5"/>
    <n v="7"/>
    <s v="Senior-level"/>
    <n v="2"/>
    <s v="Mentee"/>
    <s v="Master's degree"/>
    <s v="Oxford University"/>
    <s v="SEO|SCRUM|Figma"/>
    <s v="Apple"/>
    <n v="9"/>
  </r>
  <r>
    <n v="1112"/>
    <x v="2"/>
    <d v="2022-10-12T00:00:00"/>
    <s v="Accountant"/>
    <s v="Design"/>
    <n v="10"/>
    <n v="2"/>
    <n v="4.9666666666666668"/>
    <m/>
    <n v="5"/>
    <n v="10"/>
    <n v="8"/>
    <s v="Mid-level"/>
    <n v="1"/>
    <s v="Neither"/>
    <s v="Master's degree"/>
    <s v="Oxford University"/>
    <s v="SEO|Sketch|SQL"/>
    <s v="Deloitte"/>
    <n v="7"/>
  </r>
  <r>
    <n v="1113"/>
    <x v="5"/>
    <d v="2021-07-02T00:00:00"/>
    <s v="HR Manager"/>
    <s v="Data Team"/>
    <n v="7"/>
    <n v="3"/>
    <n v="1.6305555555555555"/>
    <m/>
    <n v="3"/>
    <n v="6"/>
    <n v="6"/>
    <s v="Management-level"/>
    <n v="0"/>
    <s v="Mentor"/>
    <s v="Master's degree"/>
    <s v="University of London"/>
    <s v="Java|WordPress|Agile"/>
    <s v="Independent"/>
    <n v="7"/>
  </r>
  <r>
    <n v="1114"/>
    <x v="5"/>
    <d v="2020-08-09T00:00:00"/>
    <s v="UX Designer"/>
    <s v="Design"/>
    <n v="7.5"/>
    <n v="0"/>
    <n v="0.9194444444444444"/>
    <m/>
    <n v="1"/>
    <n v="10"/>
    <n v="5"/>
    <s v="Entry-level"/>
    <n v="0"/>
    <s v="Mentor"/>
    <s v="Bachelor's degree"/>
    <s v="Oxford University"/>
    <s v="WordPress|SEO|Python"/>
    <s v="Microsoft"/>
    <n v="1"/>
  </r>
  <r>
    <n v="1115"/>
    <x v="0"/>
    <d v="2023-09-21T00:00:00"/>
    <s v="Marketing Manager"/>
    <s v="Design"/>
    <n v="6.5"/>
    <n v="2"/>
    <n v="0.49722222222222223"/>
    <m/>
    <n v="5"/>
    <n v="10"/>
    <n v="7"/>
    <s v="Senior-level"/>
    <n v="2"/>
    <s v="Mentor"/>
    <s v="Bachelor's degree"/>
    <s v="University of Michigan"/>
    <s v="SEO|SCRUM|Figma"/>
    <s v="Microsoft"/>
    <n v="7"/>
  </r>
  <r>
    <n v="1116"/>
    <x v="2"/>
    <d v="2021-02-06T00:00:00"/>
    <s v="Marketing Manager"/>
    <s v="Marketing"/>
    <n v="5.5"/>
    <n v="3"/>
    <n v="2.6805555555555554"/>
    <m/>
    <n v="2"/>
    <n v="9"/>
    <n v="9"/>
    <s v="Senior-level"/>
    <n v="0"/>
    <s v="Mentor"/>
    <s v="Master's degree"/>
    <s v="University of California"/>
    <s v="SCRUM|WordPress|Agile"/>
    <s v="Oracle"/>
    <n v="8"/>
  </r>
  <r>
    <n v="1117"/>
    <x v="5"/>
    <d v="2021-05-28T00:00:00"/>
    <s v="Database Administrator"/>
    <s v="Design"/>
    <n v="8.1999999999999993"/>
    <n v="3"/>
    <n v="4.1638888888888888"/>
    <m/>
    <n v="3"/>
    <n v="10"/>
    <n v="6"/>
    <s v="Entry-level"/>
    <n v="0"/>
    <s v="Neither"/>
    <s v="Bachelor's degree"/>
    <s v="University of Toronto"/>
    <s v="Python|Agile|SEO"/>
    <s v="Google"/>
    <n v="1"/>
  </r>
  <r>
    <n v="1118"/>
    <x v="3"/>
    <d v="2021-04-27T00:00:00"/>
    <s v="HR Manager"/>
    <s v="Data Team"/>
    <n v="6.5"/>
    <n v="2"/>
    <n v="2.0305555555555554"/>
    <m/>
    <n v="3"/>
    <n v="5"/>
    <n v="5"/>
    <s v="Entry-level"/>
    <n v="0"/>
    <s v="Mentee"/>
    <s v="Bachelor's degree"/>
    <s v="New York University"/>
    <s v="Sketch|Agile|Figma"/>
    <s v="Oracle"/>
    <n v="8"/>
  </r>
  <r>
    <n v="1119"/>
    <x v="3"/>
    <d v="2022-08-26T00:00:00"/>
    <s v="Database Administrator"/>
    <s v="Engineering"/>
    <n v="5.5"/>
    <n v="3"/>
    <n v="1.1944444444444444"/>
    <m/>
    <n v="5"/>
    <n v="8"/>
    <n v="10"/>
    <s v="Management-level"/>
    <n v="0"/>
    <s v="Mentor"/>
    <s v="Master's degree"/>
    <s v="Oxford University"/>
    <s v="SQL|JIRA|Java"/>
    <s v="Oracle"/>
    <n v="4"/>
  </r>
  <r>
    <n v="1120"/>
    <x v="5"/>
    <d v="2021-05-10T00:00:00"/>
    <s v="Content Writer"/>
    <s v="Finance"/>
    <n v="8"/>
    <n v="1"/>
    <n v="3.088888888888889"/>
    <m/>
    <n v="4"/>
    <n v="8"/>
    <n v="10"/>
    <s v="Senior-level"/>
    <n v="2"/>
    <s v="Mentee"/>
    <s v="Master's degree"/>
    <s v="Oxford University"/>
    <s v="Java|Figma|SQL"/>
    <s v="IBM"/>
    <n v="8"/>
  </r>
  <r>
    <n v="1121"/>
    <x v="0"/>
    <d v="2021-01-11T00:00:00"/>
    <s v="Content Writer"/>
    <s v="Marketing"/>
    <n v="8"/>
    <n v="1"/>
    <n v="0.56388888888888888"/>
    <m/>
    <n v="4"/>
    <n v="7"/>
    <n v="8"/>
    <s v="Management-level"/>
    <n v="2"/>
    <s v="Mentee"/>
    <s v="Master's degree"/>
    <s v="MIT"/>
    <s v="SEO|SQL|JIRA"/>
    <s v="IBM"/>
    <n v="4"/>
  </r>
  <r>
    <n v="1122"/>
    <x v="2"/>
    <d v="2021-03-13T00:00:00"/>
    <s v="Accountant"/>
    <s v="Design"/>
    <n v="6.2"/>
    <n v="1"/>
    <n v="4.8"/>
    <m/>
    <n v="3"/>
    <n v="9"/>
    <n v="10"/>
    <s v="Entry-level"/>
    <n v="3"/>
    <s v="Neither"/>
    <s v="Master's degree"/>
    <s v="University of London"/>
    <s v="Java|WordPress|SCRUM"/>
    <s v="Google"/>
    <n v="5"/>
  </r>
  <r>
    <n v="1123"/>
    <x v="3"/>
    <d v="2020-09-02T00:00:00"/>
    <s v="Accountant"/>
    <s v="Design"/>
    <n v="5"/>
    <n v="3"/>
    <n v="0.69722222222222219"/>
    <m/>
    <n v="5"/>
    <n v="9"/>
    <n v="7"/>
    <s v="Entry-level"/>
    <n v="0"/>
    <s v="Neither"/>
    <s v="Bachelor's degree"/>
    <s v="University of Michigan"/>
    <s v="Python|Sketch|JIRA"/>
    <s v="Apple"/>
    <n v="7"/>
  </r>
  <r>
    <n v="1124"/>
    <x v="4"/>
    <d v="2020-12-06T00:00:00"/>
    <s v="UX Designer"/>
    <s v="Data Team"/>
    <n v="9"/>
    <n v="2"/>
    <n v="4.5638888888888891"/>
    <m/>
    <n v="3"/>
    <n v="10"/>
    <n v="10"/>
    <s v="Senior-level"/>
    <n v="3"/>
    <s v="Neither"/>
    <s v="Bachelor's degree"/>
    <s v="University of Michigan"/>
    <s v="SEO|WordPress|SCRUM"/>
    <s v="Deloitte"/>
    <n v="3"/>
  </r>
  <r>
    <n v="1125"/>
    <x v="0"/>
    <d v="2023-06-20T00:00:00"/>
    <s v="Accountant"/>
    <s v="Design"/>
    <n v="5.5"/>
    <n v="2"/>
    <n v="1.5638888888888889"/>
    <m/>
    <n v="2"/>
    <n v="8"/>
    <n v="9"/>
    <s v="Management-level"/>
    <n v="1"/>
    <s v="Mentee"/>
    <s v="Bachelor's degree"/>
    <s v="New York University"/>
    <s v="SCRUM|Java|Agile"/>
    <s v="Oracle"/>
    <n v="3"/>
  </r>
  <r>
    <n v="1126"/>
    <x v="3"/>
    <d v="2020-11-02T00:00:00"/>
    <s v="QA Engineer"/>
    <s v="Finance"/>
    <n v="7.2"/>
    <n v="0"/>
    <n v="4.3777777777777782"/>
    <m/>
    <n v="1"/>
    <n v="5"/>
    <n v="7"/>
    <s v="Senior-level"/>
    <n v="1"/>
    <s v="Mentor"/>
    <s v="Bachelor's degree"/>
    <s v="Oxford University"/>
    <s v="SQL|Agile|JIRA"/>
    <s v="Google"/>
    <n v="4"/>
  </r>
  <r>
    <n v="1127"/>
    <x v="3"/>
    <d v="2021-10-29T00:00:00"/>
    <s v="Content Writer"/>
    <s v="Design"/>
    <n v="3"/>
    <n v="2"/>
    <n v="3.0194444444444444"/>
    <m/>
    <n v="1"/>
    <n v="8"/>
    <n v="5"/>
    <s v="Management-level"/>
    <n v="1"/>
    <s v="Mentor"/>
    <s v="Bachelor's degree"/>
    <s v="Oxford University"/>
    <s v="Figma|WordPress|SCRUM"/>
    <s v="Amazon"/>
    <n v="2"/>
  </r>
  <r>
    <n v="1128"/>
    <x v="3"/>
    <d v="2021-04-27T00:00:00"/>
    <s v="Accountant"/>
    <s v="Marketing"/>
    <n v="4"/>
    <n v="0"/>
    <n v="4.6194444444444445"/>
    <m/>
    <n v="2"/>
    <n v="10"/>
    <n v="5"/>
    <s v="Entry-level"/>
    <n v="3"/>
    <s v="Neither"/>
    <s v="Bachelor's degree"/>
    <s v="Harvard University"/>
    <s v="SEO|SCRUM|JIRA"/>
    <s v="Independent"/>
    <n v="4"/>
  </r>
  <r>
    <n v="1129"/>
    <x v="2"/>
    <d v="2021-02-28T00:00:00"/>
    <s v="UX Designer"/>
    <s v="Marketing"/>
    <n v="8"/>
    <n v="3"/>
    <n v="4.2"/>
    <m/>
    <n v="5"/>
    <n v="6"/>
    <n v="9"/>
    <s v="Entry-level"/>
    <n v="3"/>
    <s v="Mentor"/>
    <s v="Master's degree"/>
    <s v="Oxford University"/>
    <s v="Agile|Figma|SEO"/>
    <s v="Facebook"/>
    <n v="10"/>
  </r>
  <r>
    <n v="1130"/>
    <x v="2"/>
    <d v="2021-02-04T00:00:00"/>
    <s v="Accountant"/>
    <s v="IT"/>
    <n v="9"/>
    <n v="2"/>
    <n v="1.4416666666666667"/>
    <m/>
    <n v="1"/>
    <n v="6"/>
    <n v="8"/>
    <s v="Entry-level"/>
    <n v="2"/>
    <s v="Neither"/>
    <s v="Bachelor's degree"/>
    <s v="University of Toronto"/>
    <s v="Sketch|SQL|SEO"/>
    <s v="Facebook"/>
    <n v="10"/>
  </r>
  <r>
    <n v="1131"/>
    <x v="1"/>
    <d v="2020-12-25T00:00:00"/>
    <s v="UX Designer"/>
    <s v="Marketing"/>
    <n v="6.5"/>
    <n v="0"/>
    <n v="1.5166666666666666"/>
    <m/>
    <n v="2"/>
    <n v="5"/>
    <n v="8"/>
    <s v="Senior-level"/>
    <n v="1"/>
    <s v="Mentor"/>
    <s v="Bachelor's degree"/>
    <s v="RISD"/>
    <s v="Sketch|SEO|SQL"/>
    <s v="Microsoft"/>
    <n v="2"/>
  </r>
  <r>
    <n v="1132"/>
    <x v="1"/>
    <d v="2023-10-09T00:00:00"/>
    <s v="Content Writer"/>
    <s v="Operations"/>
    <n v="9"/>
    <n v="2"/>
    <n v="2.9194444444444443"/>
    <m/>
    <n v="1"/>
    <n v="7"/>
    <n v="5"/>
    <s v="Management-level"/>
    <n v="0"/>
    <s v="Mentee"/>
    <s v="Master's degree"/>
    <s v="Oxford University"/>
    <s v="WordPress|Java|Agile"/>
    <s v="IBM"/>
    <n v="7"/>
  </r>
  <r>
    <n v="1133"/>
    <x v="0"/>
    <d v="2021-07-04T00:00:00"/>
    <s v="Accountant"/>
    <s v="Marketing"/>
    <n v="9"/>
    <n v="2"/>
    <n v="0.10833333333333334"/>
    <m/>
    <n v="1"/>
    <n v="9"/>
    <n v="6"/>
    <s v="Management-level"/>
    <n v="3"/>
    <s v="Mentor"/>
    <s v="Bachelor's degree"/>
    <s v="Oxford University"/>
    <s v="Agile|SEO|Figma"/>
    <s v="Facebook"/>
    <n v="7"/>
  </r>
  <r>
    <n v="1134"/>
    <x v="0"/>
    <d v="2022-01-16T00:00:00"/>
    <s v="UX Designer"/>
    <s v="Engineering"/>
    <n v="8"/>
    <n v="2"/>
    <n v="3.4861111111111112"/>
    <m/>
    <n v="3"/>
    <n v="6"/>
    <n v="8"/>
    <s v="Mid-level"/>
    <n v="0"/>
    <s v="Neither"/>
    <s v="Master's degree"/>
    <s v="University of London"/>
    <s v="SCRUM|WordPress|SQL"/>
    <s v="Deloitte"/>
    <n v="2"/>
  </r>
  <r>
    <n v="1135"/>
    <x v="1"/>
    <d v="2021-02-10T00:00:00"/>
    <s v="UX Designer"/>
    <s v="Design"/>
    <n v="3.2"/>
    <n v="2"/>
    <n v="2.875"/>
    <m/>
    <n v="2"/>
    <n v="9"/>
    <n v="6"/>
    <s v="Management-level"/>
    <n v="3"/>
    <s v="Mentee"/>
    <s v="Master's degree"/>
    <s v="University of Toronto"/>
    <s v="Figma|Python|SEO"/>
    <s v="Google"/>
    <n v="7"/>
  </r>
  <r>
    <n v="1136"/>
    <x v="4"/>
    <d v="2023-01-09T00:00:00"/>
    <s v="Marketing Manager"/>
    <s v="Data Team"/>
    <n v="9"/>
    <n v="1"/>
    <n v="3.0527777777777776"/>
    <m/>
    <n v="5"/>
    <n v="9"/>
    <n v="5"/>
    <s v="Senior-level"/>
    <n v="0"/>
    <s v="Mentee"/>
    <s v="Bachelor's degree"/>
    <s v="University of London"/>
    <s v="SQL|Sketch|SCRUM"/>
    <s v="Apple"/>
    <n v="5"/>
  </r>
  <r>
    <n v="1137"/>
    <x v="4"/>
    <d v="2021-09-26T00:00:00"/>
    <s v="HR Manager"/>
    <s v="Engineering"/>
    <n v="7.2"/>
    <n v="1"/>
    <n v="3.6527777777777777"/>
    <m/>
    <n v="1"/>
    <n v="9"/>
    <n v="6"/>
    <s v="Entry-level"/>
    <n v="3"/>
    <s v="Mentee"/>
    <s v="Bachelor's degree"/>
    <s v="Oxford University"/>
    <s v="WordPress|JIRA|Agile"/>
    <s v="Adobe"/>
    <n v="1"/>
  </r>
  <r>
    <n v="1138"/>
    <x v="3"/>
    <d v="2023-08-05T00:00:00"/>
    <s v="Software Engineer"/>
    <s v="Finance"/>
    <n v="9"/>
    <n v="2"/>
    <n v="3.4"/>
    <m/>
    <n v="5"/>
    <n v="6"/>
    <n v="10"/>
    <s v="Senior-level"/>
    <n v="2"/>
    <s v="Mentee"/>
    <s v="Master's degree"/>
    <s v="University of London"/>
    <s v="Figma|Python|Java"/>
    <s v="Apple"/>
    <n v="4"/>
  </r>
  <r>
    <n v="1139"/>
    <x v="0"/>
    <d v="2021-06-26T00:00:00"/>
    <s v="Data Scientist"/>
    <s v="IT"/>
    <n v="8.1999999999999993"/>
    <n v="2"/>
    <n v="4.7638888888888893"/>
    <m/>
    <n v="3"/>
    <n v="9"/>
    <n v="6"/>
    <s v="Management-level"/>
    <n v="1"/>
    <s v="Neither"/>
    <s v="Bachelor's degree"/>
    <s v="University of Toronto"/>
    <s v="SCRUM|Figma|WordPress"/>
    <s v="Adobe"/>
    <n v="5"/>
  </r>
  <r>
    <n v="1140"/>
    <x v="5"/>
    <d v="2021-09-25T00:00:00"/>
    <s v="Content Writer"/>
    <s v="Engineering"/>
    <n v="9.5"/>
    <n v="2"/>
    <n v="3.2083333333333335"/>
    <m/>
    <n v="4"/>
    <n v="6"/>
    <n v="9"/>
    <s v="Entry-level"/>
    <n v="1"/>
    <s v="Neither"/>
    <s v="Bachelor's degree"/>
    <s v="Oxford University"/>
    <s v="Sketch|JIRA|WordPress"/>
    <s v="Microsoft"/>
    <n v="9"/>
  </r>
  <r>
    <n v="1141"/>
    <x v="5"/>
    <d v="2021-02-07T00:00:00"/>
    <s v="Software Engineer"/>
    <s v="Data Team"/>
    <n v="10"/>
    <n v="0"/>
    <n v="3.5527777777777776"/>
    <m/>
    <n v="5"/>
    <n v="10"/>
    <n v="9"/>
    <s v="Management-level"/>
    <n v="3"/>
    <s v="Mentor"/>
    <s v="Master's degree"/>
    <s v="MIT"/>
    <s v="SEO|Agile|SQL"/>
    <s v="Deloitte"/>
    <n v="1"/>
  </r>
  <r>
    <n v="1142"/>
    <x v="3"/>
    <d v="2021-01-22T00:00:00"/>
    <s v="Marketing Manager"/>
    <s v="Marketing"/>
    <n v="4.2"/>
    <n v="0"/>
    <n v="2.3222222222222224"/>
    <m/>
    <n v="2"/>
    <n v="7"/>
    <n v="9"/>
    <s v="Management-level"/>
    <n v="3"/>
    <s v="Neither"/>
    <s v="Master's degree"/>
    <s v="University of Toronto"/>
    <s v="Java|JIRA|SCRUM"/>
    <s v="Google"/>
    <n v="10"/>
  </r>
  <r>
    <n v="1143"/>
    <x v="1"/>
    <d v="2021-12-09T00:00:00"/>
    <s v="Project Manager"/>
    <s v="Design"/>
    <n v="10"/>
    <n v="3"/>
    <n v="2.2944444444444443"/>
    <m/>
    <n v="5"/>
    <n v="6"/>
    <n v="9"/>
    <s v="Entry-level"/>
    <n v="3"/>
    <s v="Mentee"/>
    <s v="Master's degree"/>
    <s v="University of Michigan"/>
    <s v="Figma|WordPress|JIRA"/>
    <s v="Facebook"/>
    <n v="8"/>
  </r>
  <r>
    <n v="1144"/>
    <x v="0"/>
    <d v="2020-10-30T00:00:00"/>
    <s v="Accountant"/>
    <s v="Data Team"/>
    <n v="8"/>
    <n v="0"/>
    <n v="1.0722222222222222"/>
    <m/>
    <n v="2"/>
    <n v="7"/>
    <n v="6"/>
    <s v="Mid-level"/>
    <n v="3"/>
    <s v="Neither"/>
    <s v="Master's degree"/>
    <s v="Oxford University"/>
    <s v="Python|SCRUM|SEO"/>
    <s v="Apple"/>
    <n v="8"/>
  </r>
  <r>
    <n v="1145"/>
    <x v="3"/>
    <d v="2020-10-27T00:00:00"/>
    <s v="QA Engineer"/>
    <s v="Finance"/>
    <n v="4.2"/>
    <n v="1"/>
    <n v="4.7388888888888889"/>
    <m/>
    <n v="5"/>
    <n v="7"/>
    <n v="10"/>
    <s v="Entry-level"/>
    <n v="0"/>
    <s v="Mentor"/>
    <s v="Bachelor's degree"/>
    <s v="Harvard University"/>
    <s v="SEO|Agile|WordPress"/>
    <s v="Adobe"/>
    <n v="9"/>
  </r>
  <r>
    <n v="1146"/>
    <x v="3"/>
    <d v="2020-08-22T00:00:00"/>
    <s v="Software Engineer"/>
    <s v="Human Resources"/>
    <n v="7"/>
    <n v="3"/>
    <n v="1.8638888888888889"/>
    <m/>
    <n v="2"/>
    <n v="5"/>
    <n v="5"/>
    <s v="Senior-level"/>
    <n v="3"/>
    <s v="Neither"/>
    <s v="Master's degree"/>
    <s v="Oxford University"/>
    <s v="JIRA|Agile|Figma"/>
    <s v="IBM"/>
    <n v="8"/>
  </r>
  <r>
    <n v="1147"/>
    <x v="1"/>
    <d v="2021-02-14T00:00:00"/>
    <s v="UX Designer"/>
    <s v="Operations"/>
    <n v="8.1999999999999993"/>
    <n v="2"/>
    <n v="0.86388888888888893"/>
    <m/>
    <n v="2"/>
    <n v="9"/>
    <n v="10"/>
    <s v="Entry-level"/>
    <n v="1"/>
    <s v="Mentee"/>
    <s v="Master's degree"/>
    <s v="Oxford University"/>
    <s v="JIRA|SEO|Java"/>
    <s v="Google"/>
    <n v="3"/>
  </r>
  <r>
    <n v="1148"/>
    <x v="2"/>
    <d v="2022-08-12T00:00:00"/>
    <s v="Content Writer"/>
    <s v="Finance"/>
    <n v="8"/>
    <n v="1"/>
    <n v="2.6333333333333333"/>
    <m/>
    <n v="2"/>
    <n v="6"/>
    <n v="5"/>
    <s v="Mid-level"/>
    <n v="0"/>
    <s v="Mentor"/>
    <s v="Master's degree"/>
    <s v="University of London"/>
    <s v="Python|SCRUM|SEO"/>
    <s v="Facebook"/>
    <n v="1"/>
  </r>
  <r>
    <n v="1149"/>
    <x v="0"/>
    <d v="2020-09-08T00:00:00"/>
    <s v="HR Manager"/>
    <s v="Engineering"/>
    <n v="4.5"/>
    <n v="0"/>
    <n v="6.6666666666666666E-2"/>
    <m/>
    <n v="5"/>
    <n v="7"/>
    <n v="7"/>
    <s v="Management-level"/>
    <n v="0"/>
    <s v="Mentee"/>
    <s v="Bachelor's degree"/>
    <s v="Stanford University"/>
    <s v="Python|SCRUM|Java"/>
    <s v="Microsoft"/>
    <n v="8"/>
  </r>
  <r>
    <n v="1150"/>
    <x v="0"/>
    <d v="2022-01-24T00:00:00"/>
    <s v="QA Engineer"/>
    <s v="Engineering"/>
    <n v="9"/>
    <n v="1"/>
    <n v="1.9888888888888889"/>
    <m/>
    <n v="1"/>
    <n v="6"/>
    <n v="9"/>
    <s v="Mid-level"/>
    <n v="1"/>
    <s v="Mentee"/>
    <s v="Bachelor's degree"/>
    <s v="University of Toronto"/>
    <s v="Python|SCRUM|Java"/>
    <s v="Apple"/>
    <n v="1"/>
  </r>
  <r>
    <n v="1151"/>
    <x v="1"/>
    <d v="2020-10-02T00:00:00"/>
    <s v="Accountant"/>
    <s v="Data Team"/>
    <n v="5"/>
    <n v="2"/>
    <n v="2.1694444444444443"/>
    <m/>
    <n v="3"/>
    <n v="10"/>
    <n v="8"/>
    <s v="Senior-level"/>
    <n v="2"/>
    <s v="Mentor"/>
    <s v="Master's degree"/>
    <s v="RISD"/>
    <s v="JIRA|Python|SEO"/>
    <s v="Independent"/>
    <n v="8"/>
  </r>
  <r>
    <n v="1152"/>
    <x v="2"/>
    <d v="2023-10-13T00:00:00"/>
    <s v="Accountant"/>
    <s v="Engineering"/>
    <n v="8"/>
    <n v="2"/>
    <n v="3.7277777777777779"/>
    <m/>
    <n v="5"/>
    <n v="7"/>
    <n v="10"/>
    <s v="Mid-level"/>
    <n v="3"/>
    <s v="Mentee"/>
    <s v="Master's degree"/>
    <s v="Oxford University"/>
    <s v="JIRA|SCRUM|Sketch"/>
    <s v="Deloitte"/>
    <n v="4"/>
  </r>
  <r>
    <n v="1153"/>
    <x v="2"/>
    <d v="2020-11-16T00:00:00"/>
    <s v="Content Writer"/>
    <s v="Operations"/>
    <n v="3"/>
    <n v="1"/>
    <n v="4.8722222222222218"/>
    <m/>
    <n v="1"/>
    <n v="10"/>
    <n v="9"/>
    <s v="Management-level"/>
    <n v="1"/>
    <s v="Mentee"/>
    <s v="Bachelor's degree"/>
    <s v="University of Toronto"/>
    <s v="Python|Sketch|Java"/>
    <s v="Amazon"/>
    <n v="5"/>
  </r>
  <r>
    <n v="1154"/>
    <x v="0"/>
    <d v="2021-04-03T00:00:00"/>
    <s v="Content Writer"/>
    <s v="Finance"/>
    <n v="9"/>
    <n v="3"/>
    <n v="2.0194444444444444"/>
    <m/>
    <n v="2"/>
    <n v="10"/>
    <n v="8"/>
    <s v="Mid-level"/>
    <n v="2"/>
    <s v="Mentee"/>
    <s v="Bachelor's degree"/>
    <s v="Oxford University"/>
    <s v="Sketch|Python|Agile"/>
    <s v="Deloitte"/>
    <n v="2"/>
  </r>
  <r>
    <n v="1155"/>
    <x v="2"/>
    <d v="2021-05-23T00:00:00"/>
    <s v="Database Administrator"/>
    <s v="Finance"/>
    <n v="10"/>
    <n v="1"/>
    <n v="3.3694444444444445"/>
    <m/>
    <n v="3"/>
    <n v="6"/>
    <n v="9"/>
    <s v="Management-level"/>
    <n v="3"/>
    <s v="Mentee"/>
    <s v="Master's degree"/>
    <s v="Oxford University"/>
    <s v="Agile|SCRUM|Python"/>
    <s v="Apple"/>
    <n v="1"/>
  </r>
  <r>
    <n v="1156"/>
    <x v="4"/>
    <d v="2022-09-29T00:00:00"/>
    <s v="Data Scientist"/>
    <s v="Operations"/>
    <n v="8"/>
    <n v="1"/>
    <n v="3.8250000000000002"/>
    <m/>
    <n v="1"/>
    <n v="7"/>
    <n v="10"/>
    <s v="Senior-level"/>
    <n v="0"/>
    <s v="Neither"/>
    <s v="Bachelor's degree"/>
    <s v="MIT"/>
    <s v="Java|JIRA|Sketch"/>
    <s v="Deloitte"/>
    <n v="3"/>
  </r>
  <r>
    <n v="1157"/>
    <x v="1"/>
    <d v="2023-01-30T00:00:00"/>
    <s v="Accountant"/>
    <s v="Operations"/>
    <n v="8"/>
    <n v="2"/>
    <n v="1.4888888888888889"/>
    <m/>
    <n v="3"/>
    <n v="6"/>
    <n v="5"/>
    <s v="Entry-level"/>
    <n v="2"/>
    <s v="Neither"/>
    <s v="Master's degree"/>
    <s v="Oxford University"/>
    <s v="Python|Sketch|SCRUM"/>
    <s v="Facebook"/>
    <n v="9"/>
  </r>
  <r>
    <n v="1158"/>
    <x v="0"/>
    <d v="2020-12-03T00:00:00"/>
    <s v="Marketing Manager"/>
    <s v="Engineering"/>
    <n v="8.1999999999999993"/>
    <n v="1"/>
    <n v="1.8833333333333333"/>
    <m/>
    <n v="4"/>
    <n v="7"/>
    <n v="5"/>
    <s v="Mid-level"/>
    <n v="1"/>
    <s v="Mentor"/>
    <s v="Master's degree"/>
    <s v="University of London"/>
    <s v="SQL|WordPress|Figma"/>
    <s v="Google"/>
    <n v="6"/>
  </r>
  <r>
    <n v="1159"/>
    <x v="1"/>
    <d v="2021-01-31T00:00:00"/>
    <s v="Database Administrator"/>
    <s v="Human Resources"/>
    <n v="4.2"/>
    <n v="2"/>
    <n v="2.0305555555555554"/>
    <m/>
    <n v="3"/>
    <n v="10"/>
    <n v="7"/>
    <s v="Entry-level"/>
    <n v="2"/>
    <s v="Mentor"/>
    <s v="Master's degree"/>
    <s v="MIT"/>
    <s v="SCRUM|Agile|SQL"/>
    <s v="Adobe"/>
    <n v="10"/>
  </r>
  <r>
    <n v="1160"/>
    <x v="2"/>
    <d v="2022-07-21T00:00:00"/>
    <s v="Marketing Manager"/>
    <s v="Operations"/>
    <n v="8"/>
    <n v="3"/>
    <n v="3.2416666666666667"/>
    <m/>
    <n v="2"/>
    <n v="5"/>
    <n v="5"/>
    <s v="Entry-level"/>
    <n v="1"/>
    <s v="Mentor"/>
    <s v="Master's degree"/>
    <s v="MIT"/>
    <s v="Python|SQL|Sketch"/>
    <s v="Facebook"/>
    <n v="6"/>
  </r>
  <r>
    <n v="1161"/>
    <x v="5"/>
    <d v="2021-04-06T00:00:00"/>
    <s v="HR Manager"/>
    <s v="Marketing"/>
    <n v="7"/>
    <n v="1"/>
    <n v="2.8"/>
    <m/>
    <n v="5"/>
    <n v="6"/>
    <n v="7"/>
    <s v="Senior-level"/>
    <n v="3"/>
    <s v="Neither"/>
    <s v="Master's degree"/>
    <s v="Harvard University"/>
    <s v="SEO|SCRUM|JIRA"/>
    <s v="Facebook"/>
    <n v="3"/>
  </r>
  <r>
    <n v="1162"/>
    <x v="1"/>
    <d v="2021-04-16T00:00:00"/>
    <s v="Project Manager"/>
    <s v="Design"/>
    <n v="7.2"/>
    <n v="3"/>
    <n v="1.5083333333333333"/>
    <m/>
    <n v="4"/>
    <n v="7"/>
    <n v="7"/>
    <s v="Entry-level"/>
    <n v="0"/>
    <s v="Mentor"/>
    <s v="Master's degree"/>
    <s v="Oxford University"/>
    <s v="Sketch|Figma|WordPress"/>
    <s v="Google"/>
    <n v="9"/>
  </r>
  <r>
    <n v="1163"/>
    <x v="4"/>
    <d v="2020-10-07T00:00:00"/>
    <s v="Database Administrator"/>
    <s v="Engineering"/>
    <n v="7.2"/>
    <n v="2"/>
    <n v="2.963888888888889"/>
    <m/>
    <n v="3"/>
    <n v="8"/>
    <n v="8"/>
    <s v="Entry-level"/>
    <n v="1"/>
    <s v="Mentor"/>
    <s v="Master's degree"/>
    <s v="Oxford University"/>
    <s v="Agile|SQL|Sketch"/>
    <s v="Adobe"/>
    <n v="1"/>
  </r>
  <r>
    <n v="1164"/>
    <x v="0"/>
    <d v="2020-07-16T00:00:00"/>
    <s v="UX Designer"/>
    <s v="Data Team"/>
    <n v="5"/>
    <n v="0"/>
    <n v="2.0138888888888888"/>
    <m/>
    <n v="2"/>
    <n v="9"/>
    <n v="6"/>
    <s v="Senior-level"/>
    <n v="2"/>
    <s v="Mentee"/>
    <s v="Master's degree"/>
    <s v="RISD"/>
    <s v="Agile|SEO|JIRA"/>
    <s v="IBM"/>
    <n v="4"/>
  </r>
  <r>
    <n v="1165"/>
    <x v="2"/>
    <d v="2020-08-18T00:00:00"/>
    <s v="Marketing Manager"/>
    <s v="Operations"/>
    <n v="7.2"/>
    <n v="1"/>
    <n v="1.7694444444444444"/>
    <m/>
    <n v="5"/>
    <n v="10"/>
    <n v="10"/>
    <s v="Mid-level"/>
    <n v="1"/>
    <s v="Mentor"/>
    <s v="Bachelor's degree"/>
    <s v="Oxford University"/>
    <s v="Agile|JIRA|SCRUM"/>
    <s v="Adobe"/>
    <n v="8"/>
  </r>
  <r>
    <n v="1166"/>
    <x v="4"/>
    <d v="2021-05-30T00:00:00"/>
    <s v="Accountant"/>
    <s v="Marketing"/>
    <n v="6.5"/>
    <n v="2"/>
    <n v="3.6555555555555554"/>
    <m/>
    <n v="4"/>
    <n v="8"/>
    <n v="7"/>
    <s v="Senior-level"/>
    <n v="1"/>
    <s v="Mentor"/>
    <s v="Bachelor's degree"/>
    <s v="University of London"/>
    <s v="Python|Sketch|SQL"/>
    <s v="Oracle"/>
    <n v="9"/>
  </r>
  <r>
    <n v="1167"/>
    <x v="0"/>
    <d v="2023-08-02T00:00:00"/>
    <s v="Data Scientist"/>
    <s v="Engineering"/>
    <n v="3"/>
    <n v="2"/>
    <n v="0.73333333333333328"/>
    <m/>
    <n v="2"/>
    <n v="5"/>
    <n v="10"/>
    <s v="Management-level"/>
    <n v="3"/>
    <s v="Mentee"/>
    <s v="Master's degree"/>
    <s v="University of Toronto"/>
    <s v="JIRA|Python|WordPress"/>
    <s v="Amazon"/>
    <n v="3"/>
  </r>
  <r>
    <n v="1168"/>
    <x v="0"/>
    <d v="2021-04-08T00:00:00"/>
    <s v="Accountant"/>
    <s v="Engineering"/>
    <n v="6.5"/>
    <n v="3"/>
    <n v="1.6916666666666667"/>
    <m/>
    <n v="2"/>
    <n v="7"/>
    <n v="5"/>
    <s v="Mid-level"/>
    <n v="1"/>
    <s v="Mentee"/>
    <s v="Master's degree"/>
    <s v="MIT"/>
    <s v="WordPress|Figma|Sketch"/>
    <s v="Oracle"/>
    <n v="5"/>
  </r>
  <r>
    <n v="1169"/>
    <x v="1"/>
    <d v="2023-01-03T00:00:00"/>
    <s v="UX Designer"/>
    <s v="Finance"/>
    <n v="10"/>
    <n v="2"/>
    <n v="1.6861111111111111"/>
    <m/>
    <n v="5"/>
    <n v="10"/>
    <n v="5"/>
    <s v="Entry-level"/>
    <n v="3"/>
    <s v="Mentor"/>
    <s v="Bachelor's degree"/>
    <s v="Oxford University"/>
    <s v="WordPress|Sketch|Java"/>
    <s v="IBM"/>
    <n v="9"/>
  </r>
  <r>
    <n v="1170"/>
    <x v="5"/>
    <d v="2020-09-15T00:00:00"/>
    <s v="Data Scientist"/>
    <s v="Marketing"/>
    <n v="6.5"/>
    <n v="1"/>
    <n v="0.86944444444444446"/>
    <m/>
    <n v="4"/>
    <n v="5"/>
    <n v="6"/>
    <s v="Management-level"/>
    <n v="2"/>
    <s v="Neither"/>
    <s v="Bachelor's degree"/>
    <s v="University of California"/>
    <s v="WordPress|Figma|Sketch"/>
    <s v="Oracle"/>
    <n v="8"/>
  </r>
  <r>
    <n v="1171"/>
    <x v="3"/>
    <d v="2021-04-21T00:00:00"/>
    <s v="HR Manager"/>
    <s v="Finance"/>
    <n v="4"/>
    <n v="2"/>
    <n v="2.5416666666666665"/>
    <m/>
    <n v="5"/>
    <n v="10"/>
    <n v="10"/>
    <s v="Management-level"/>
    <n v="3"/>
    <s v="Neither"/>
    <s v="Bachelor's degree"/>
    <s v="University of London"/>
    <s v="Sketch|Python|Java"/>
    <s v="Independent"/>
    <n v="10"/>
  </r>
  <r>
    <n v="1172"/>
    <x v="3"/>
    <d v="2022-01-25T00:00:00"/>
    <s v="QA Engineer"/>
    <s v="IT"/>
    <n v="9"/>
    <n v="1"/>
    <n v="9.7222222222222224E-2"/>
    <m/>
    <n v="3"/>
    <n v="6"/>
    <n v="6"/>
    <s v="Entry-level"/>
    <n v="2"/>
    <s v="Mentor"/>
    <s v="Bachelor's degree"/>
    <s v="University of Michigan"/>
    <s v="Sketch|WordPress|Agile"/>
    <s v="Deloitte"/>
    <n v="1"/>
  </r>
  <r>
    <n v="1173"/>
    <x v="2"/>
    <d v="2021-09-09T00:00:00"/>
    <s v="Content Writer"/>
    <s v="Engineering"/>
    <n v="7"/>
    <n v="3"/>
    <n v="2.5833333333333335"/>
    <m/>
    <n v="1"/>
    <n v="9"/>
    <n v="7"/>
    <s v="Entry-level"/>
    <n v="0"/>
    <s v="Mentee"/>
    <s v="Master's degree"/>
    <s v="Harvard University"/>
    <s v="SQL|SCRUM|Python"/>
    <s v="Deloitte"/>
    <n v="9"/>
  </r>
  <r>
    <n v="1174"/>
    <x v="0"/>
    <d v="2021-07-22T00:00:00"/>
    <s v="HR Manager"/>
    <s v="Marketing"/>
    <n v="8"/>
    <n v="1"/>
    <n v="4.4777777777777779"/>
    <m/>
    <n v="1"/>
    <n v="5"/>
    <n v="8"/>
    <s v="Mid-level"/>
    <n v="3"/>
    <s v="Mentee"/>
    <s v="Master's degree"/>
    <s v="University of Toronto"/>
    <s v="Figma|Java|SEO"/>
    <s v="Deloitte"/>
    <n v="3"/>
  </r>
  <r>
    <n v="1175"/>
    <x v="0"/>
    <d v="2020-08-04T00:00:00"/>
    <s v="Database Administrator"/>
    <s v="Operations"/>
    <n v="5.5"/>
    <n v="3"/>
    <n v="2.911111111111111"/>
    <m/>
    <n v="5"/>
    <n v="7"/>
    <n v="10"/>
    <s v="Entry-level"/>
    <n v="2"/>
    <s v="Mentee"/>
    <s v="Bachelor's degree"/>
    <s v="RISD"/>
    <s v="SQL|Agile|Figma"/>
    <s v="Microsoft"/>
    <n v="4"/>
  </r>
  <r>
    <n v="1176"/>
    <x v="2"/>
    <d v="2021-01-25T00:00:00"/>
    <s v="QA Engineer"/>
    <s v="Marketing"/>
    <n v="8"/>
    <n v="1"/>
    <n v="1.9694444444444446"/>
    <m/>
    <n v="3"/>
    <n v="8"/>
    <n v="9"/>
    <s v="Entry-level"/>
    <n v="0"/>
    <s v="Mentor"/>
    <s v="Bachelor's degree"/>
    <s v="Oxford University"/>
    <s v="SCRUM|SEO|SQL"/>
    <s v="Deloitte"/>
    <n v="10"/>
  </r>
  <r>
    <n v="1177"/>
    <x v="3"/>
    <d v="2021-06-04T00:00:00"/>
    <s v="Accountant"/>
    <s v="Human Resources"/>
    <n v="8"/>
    <n v="3"/>
    <n v="3.3055555555555554"/>
    <m/>
    <n v="1"/>
    <n v="5"/>
    <n v="6"/>
    <s v="Entry-level"/>
    <n v="2"/>
    <s v="Mentor"/>
    <s v="Master's degree"/>
    <s v="Oxford University"/>
    <s v="Java|SQL|Agile"/>
    <s v="Facebook"/>
    <n v="9"/>
  </r>
  <r>
    <n v="1178"/>
    <x v="3"/>
    <d v="2020-07-11T00:00:00"/>
    <s v="QA Engineer"/>
    <s v="Engineering"/>
    <n v="9.5"/>
    <n v="2"/>
    <n v="1.0694444444444444"/>
    <m/>
    <n v="3"/>
    <n v="8"/>
    <n v="9"/>
    <s v="Mid-level"/>
    <n v="2"/>
    <s v="Mentor"/>
    <s v="Bachelor's degree"/>
    <s v="University of London"/>
    <s v="Figma|SCRUM|Sketch"/>
    <s v="Microsoft"/>
    <n v="2"/>
  </r>
  <r>
    <n v="1179"/>
    <x v="0"/>
    <d v="2022-03-02T00:00:00"/>
    <s v="Software Engineer"/>
    <s v="Marketing"/>
    <n v="9.5"/>
    <n v="0"/>
    <n v="1.8888888888888888"/>
    <m/>
    <n v="3"/>
    <n v="5"/>
    <n v="8"/>
    <s v="Entry-level"/>
    <n v="0"/>
    <s v="Mentee"/>
    <s v="Bachelor's degree"/>
    <s v="Oxford University"/>
    <s v="Java|SQL|SCRUM"/>
    <s v="Microsoft"/>
    <n v="5"/>
  </r>
  <r>
    <n v="1180"/>
    <x v="3"/>
    <d v="2020-09-23T00:00:00"/>
    <s v="Content Writer"/>
    <s v="IT"/>
    <n v="7"/>
    <n v="3"/>
    <n v="0.72499999999999998"/>
    <m/>
    <n v="3"/>
    <n v="6"/>
    <n v="7"/>
    <s v="Senior-level"/>
    <n v="3"/>
    <s v="Mentee"/>
    <s v="Bachelor's degree"/>
    <s v="University of London"/>
    <s v="JIRA|Python|SCRUM"/>
    <s v="Deloitte"/>
    <n v="1"/>
  </r>
  <r>
    <n v="1181"/>
    <x v="0"/>
    <d v="2022-05-19T00:00:00"/>
    <s v="Project Manager"/>
    <s v="Marketing"/>
    <n v="10"/>
    <n v="3"/>
    <n v="3.5583333333333331"/>
    <m/>
    <n v="4"/>
    <n v="9"/>
    <n v="9"/>
    <s v="Management-level"/>
    <n v="3"/>
    <s v="Neither"/>
    <s v="Master's degree"/>
    <s v="University of Toronto"/>
    <s v="SQL|SEO|Java"/>
    <s v="Deloitte"/>
    <n v="1"/>
  </r>
  <r>
    <n v="1182"/>
    <x v="1"/>
    <d v="2020-06-29T00:00:00"/>
    <s v="Data Scientist"/>
    <s v="Operations"/>
    <n v="7"/>
    <n v="1"/>
    <n v="2.4249999999999998"/>
    <m/>
    <n v="1"/>
    <n v="7"/>
    <n v="9"/>
    <s v="Management-level"/>
    <n v="3"/>
    <s v="Mentor"/>
    <s v="Master's degree"/>
    <s v="University of Toronto"/>
    <s v="Figma|Java|WordPress"/>
    <s v="Apple"/>
    <n v="5"/>
  </r>
  <r>
    <n v="1183"/>
    <x v="2"/>
    <d v="2020-09-16T00:00:00"/>
    <s v="UX Designer"/>
    <s v="IT"/>
    <n v="8"/>
    <n v="3"/>
    <n v="2.7555555555555555"/>
    <m/>
    <n v="5"/>
    <n v="5"/>
    <n v="10"/>
    <s v="Mid-level"/>
    <n v="1"/>
    <s v="Neither"/>
    <s v="Master's degree"/>
    <s v="University of Michigan"/>
    <s v="Agile|Sketch|JIRA"/>
    <s v="Amazon"/>
    <n v="7"/>
  </r>
  <r>
    <n v="1184"/>
    <x v="3"/>
    <d v="2020-11-23T00:00:00"/>
    <s v="Software Engineer"/>
    <s v="Data Team"/>
    <n v="6"/>
    <n v="2"/>
    <n v="2.8305555555555557"/>
    <m/>
    <n v="5"/>
    <n v="5"/>
    <n v="7"/>
    <s v="Management-level"/>
    <n v="2"/>
    <s v="Mentor"/>
    <s v="Bachelor's degree"/>
    <s v="Stanford University"/>
    <s v="SQL|SEO|Java"/>
    <s v="IBM"/>
    <n v="1"/>
  </r>
  <r>
    <n v="1185"/>
    <x v="0"/>
    <d v="2021-05-03T00:00:00"/>
    <s v="Marketing Manager"/>
    <s v="Design"/>
    <n v="8"/>
    <n v="2"/>
    <n v="7.2222222222222215E-2"/>
    <m/>
    <n v="3"/>
    <n v="7"/>
    <n v="10"/>
    <s v="Senior-level"/>
    <n v="3"/>
    <s v="Mentee"/>
    <s v="Master's degree"/>
    <s v="Oxford University"/>
    <s v="JIRA|SQL|SCRUM"/>
    <s v="Amazon"/>
    <n v="4"/>
  </r>
  <r>
    <n v="1186"/>
    <x v="1"/>
    <d v="2020-07-23T00:00:00"/>
    <s v="Accountant"/>
    <s v="Marketing"/>
    <n v="8.1999999999999993"/>
    <n v="1"/>
    <n v="1.825"/>
    <m/>
    <n v="4"/>
    <n v="8"/>
    <n v="10"/>
    <s v="Entry-level"/>
    <n v="3"/>
    <s v="Mentee"/>
    <s v="Master's degree"/>
    <s v="Oxford University"/>
    <s v="WordPress|Java|Agile"/>
    <s v="Google"/>
    <n v="7"/>
  </r>
  <r>
    <n v="1187"/>
    <x v="5"/>
    <d v="2021-04-08T00:00:00"/>
    <s v="Accountant"/>
    <s v="Marketing"/>
    <n v="7.2"/>
    <n v="0"/>
    <n v="3.9305555555555554"/>
    <m/>
    <n v="3"/>
    <n v="9"/>
    <n v="9"/>
    <s v="Management-level"/>
    <n v="2"/>
    <s v="Mentor"/>
    <s v="Master's degree"/>
    <s v="Oxford University"/>
    <s v="Figma|Agile|SEO"/>
    <s v="Google"/>
    <n v="9"/>
  </r>
  <r>
    <n v="1188"/>
    <x v="4"/>
    <d v="2022-07-06T00:00:00"/>
    <s v="Accountant"/>
    <s v="Design"/>
    <n v="7.5"/>
    <n v="2"/>
    <n v="3.6111111111111112"/>
    <m/>
    <n v="4"/>
    <n v="5"/>
    <n v="7"/>
    <s v="Management-level"/>
    <n v="0"/>
    <s v="Mentor"/>
    <s v="Bachelor's degree"/>
    <s v="University of London"/>
    <s v="WordPress|Java|Sketch"/>
    <s v="Microsoft"/>
    <n v="8"/>
  </r>
  <r>
    <n v="1189"/>
    <x v="3"/>
    <d v="2020-08-17T00:00:00"/>
    <s v="Software Engineer"/>
    <s v="Finance"/>
    <n v="7.2"/>
    <n v="1"/>
    <n v="1.5333333333333334"/>
    <m/>
    <n v="3"/>
    <n v="10"/>
    <n v="8"/>
    <s v="Mid-level"/>
    <n v="2"/>
    <s v="Mentee"/>
    <s v="Master's degree"/>
    <s v="Oxford University"/>
    <s v="WordPress|Agile|SCRUM"/>
    <s v="Adobe"/>
    <n v="5"/>
  </r>
  <r>
    <n v="1190"/>
    <x v="4"/>
    <d v="2020-09-02T00:00:00"/>
    <s v="Project Manager"/>
    <s v="IT"/>
    <n v="8"/>
    <n v="3"/>
    <n v="3.1388888888888888"/>
    <m/>
    <n v="5"/>
    <n v="9"/>
    <n v="6"/>
    <s v="Mid-level"/>
    <n v="1"/>
    <s v="Neither"/>
    <s v="Bachelor's degree"/>
    <s v="Oxford University"/>
    <s v="WordPress|Figma|Sketch"/>
    <s v="IBM"/>
    <n v="8"/>
  </r>
  <r>
    <n v="1191"/>
    <x v="5"/>
    <d v="2021-06-11T00:00:00"/>
    <s v="Accountant"/>
    <s v="Operations"/>
    <n v="3"/>
    <n v="1"/>
    <n v="2.3638888888888889"/>
    <m/>
    <n v="1"/>
    <n v="6"/>
    <n v="8"/>
    <s v="Mid-level"/>
    <n v="0"/>
    <s v="Neither"/>
    <s v="Master's degree"/>
    <s v="Harvard University"/>
    <s v="Python|Java|SEO"/>
    <s v="Amazon"/>
    <n v="9"/>
  </r>
  <r>
    <n v="1192"/>
    <x v="4"/>
    <d v="2020-08-30T00:00:00"/>
    <s v="Content Writer"/>
    <s v="Engineering"/>
    <n v="7"/>
    <n v="0"/>
    <n v="3.1444444444444444"/>
    <m/>
    <n v="5"/>
    <n v="6"/>
    <n v="7"/>
    <s v="Entry-level"/>
    <n v="0"/>
    <s v="Mentor"/>
    <s v="Master's degree"/>
    <s v="RISD"/>
    <s v="Figma|Sketch|WordPress"/>
    <s v="Independent"/>
    <n v="2"/>
  </r>
  <r>
    <n v="1193"/>
    <x v="0"/>
    <d v="2022-05-23T00:00:00"/>
    <s v="Content Writer"/>
    <s v="Operations"/>
    <n v="7"/>
    <n v="3"/>
    <n v="1.413888888888889"/>
    <m/>
    <n v="2"/>
    <n v="8"/>
    <n v="7"/>
    <s v="Management-level"/>
    <n v="1"/>
    <s v="Mentee"/>
    <s v="Bachelor's degree"/>
    <s v="MIT"/>
    <s v="SCRUM|SEO|Agile"/>
    <s v="Amazon"/>
    <n v="3"/>
  </r>
  <r>
    <n v="1194"/>
    <x v="2"/>
    <d v="2023-07-19T00:00:00"/>
    <s v="Marketing Manager"/>
    <s v="Design"/>
    <n v="8.1999999999999993"/>
    <n v="2"/>
    <n v="0.25833333333333336"/>
    <m/>
    <n v="1"/>
    <n v="10"/>
    <n v="8"/>
    <s v="Mid-level"/>
    <n v="3"/>
    <s v="Mentee"/>
    <s v="Bachelor's degree"/>
    <s v="Oxford University"/>
    <s v="SQL|Figma|Java"/>
    <s v="Google"/>
    <n v="6"/>
  </r>
  <r>
    <n v="1195"/>
    <x v="2"/>
    <d v="2020-07-15T00:00:00"/>
    <s v="Software Engineer"/>
    <s v="Human Resources"/>
    <n v="6"/>
    <n v="0"/>
    <n v="3.2694444444444444"/>
    <m/>
    <n v="5"/>
    <n v="10"/>
    <n v="10"/>
    <s v="Entry-level"/>
    <n v="2"/>
    <s v="Neither"/>
    <s v="Master's degree"/>
    <s v="New York University"/>
    <s v="Figma|SCRUM|SEO"/>
    <s v="IBM"/>
    <n v="5"/>
  </r>
  <r>
    <n v="1196"/>
    <x v="4"/>
    <d v="2020-08-12T00:00:00"/>
    <s v="Database Administrator"/>
    <s v="Design"/>
    <n v="7"/>
    <n v="0"/>
    <n v="3.1944444444444446"/>
    <m/>
    <n v="4"/>
    <n v="9"/>
    <n v="10"/>
    <s v="Entry-level"/>
    <n v="2"/>
    <s v="Mentor"/>
    <s v="Bachelor's degree"/>
    <s v="University of Toronto"/>
    <s v="Figma|Python|Sketch"/>
    <s v="Amazon"/>
    <n v="9"/>
  </r>
  <r>
    <n v="1197"/>
    <x v="3"/>
    <d v="2018-12-13T00:00:00"/>
    <s v="Software Engineer"/>
    <s v="Operations"/>
    <n v="7"/>
    <n v="0"/>
    <n v="4.8583333333333334"/>
    <m/>
    <n v="4"/>
    <n v="10"/>
    <n v="10"/>
    <s v="Entry-level"/>
    <n v="3"/>
    <s v="Mentor"/>
    <s v="Master's degree"/>
    <s v="RISD"/>
    <s v="JIRA|SEO|Sketch"/>
    <s v="Facebook"/>
    <n v="3"/>
  </r>
  <r>
    <n v="1198"/>
    <x v="5"/>
    <d v="2019-09-16T00:00:00"/>
    <s v="Content Writer"/>
    <s v="Operations"/>
    <n v="3.5"/>
    <n v="2"/>
    <n v="4.0999999999999996"/>
    <m/>
    <n v="1"/>
    <n v="6"/>
    <n v="10"/>
    <s v="Senior-level"/>
    <n v="1"/>
    <s v="Mentee"/>
    <s v="Bachelor's degree"/>
    <s v="RISD"/>
    <s v="SCRUM|SQL|Agile"/>
    <s v="Oracle"/>
    <n v="9"/>
  </r>
  <r>
    <n v="1199"/>
    <x v="5"/>
    <d v="2022-04-08T00:00:00"/>
    <s v="HR Manager"/>
    <s v="Design"/>
    <n v="8.5"/>
    <n v="3"/>
    <n v="1.538888888888889"/>
    <m/>
    <n v="5"/>
    <n v="8"/>
    <n v="9"/>
    <s v="Entry-level"/>
    <n v="1"/>
    <s v="Mentee"/>
    <s v="Master's degree"/>
    <s v="Oxford University"/>
    <s v="Java|JIRA|Python"/>
    <s v="Oracle"/>
    <n v="4"/>
  </r>
  <r>
    <n v="1200"/>
    <x v="4"/>
    <d v="2021-02-20T00:00:00"/>
    <s v="Data Scientist"/>
    <s v="Operations"/>
    <n v="7"/>
    <n v="0"/>
    <n v="2.6722222222222221"/>
    <m/>
    <n v="3"/>
    <n v="5"/>
    <n v="5"/>
    <s v="Mid-level"/>
    <n v="2"/>
    <s v="Neither"/>
    <s v="Master's degree"/>
    <s v="MIT"/>
    <s v="Python|JIRA|SQL"/>
    <s v="Independent"/>
    <n v="5"/>
  </r>
  <r>
    <n v="1201"/>
    <x v="2"/>
    <d v="2019-08-27T00:00:00"/>
    <s v="Project Manager"/>
    <s v="Human Resources"/>
    <n v="5.5"/>
    <n v="1"/>
    <n v="4.1527777777777777"/>
    <m/>
    <n v="4"/>
    <n v="7"/>
    <n v="7"/>
    <s v="Senior-level"/>
    <n v="3"/>
    <s v="Mentor"/>
    <s v="Master's degree"/>
    <s v="New York University"/>
    <s v="Figma|Java|SEO"/>
    <s v="Oracle"/>
    <n v="1"/>
  </r>
  <r>
    <n v="1202"/>
    <x v="5"/>
    <d v="2019-09-30T00:00:00"/>
    <s v="Software Engineer"/>
    <s v="Human Resources"/>
    <n v="5.2"/>
    <n v="2"/>
    <n v="4.0611111111111109"/>
    <m/>
    <n v="1"/>
    <n v="7"/>
    <n v="8"/>
    <s v="Management-level"/>
    <n v="3"/>
    <s v="Neither"/>
    <s v="Bachelor's degree"/>
    <s v="MIT"/>
    <s v="Agile|Python|WordPress"/>
    <s v="Adobe"/>
    <n v="3"/>
  </r>
  <r>
    <n v="1203"/>
    <x v="0"/>
    <d v="2019-05-12T00:00:00"/>
    <s v="Content Writer"/>
    <s v="Marketing"/>
    <n v="7.5"/>
    <n v="0"/>
    <n v="4.4444444444444446"/>
    <m/>
    <n v="1"/>
    <n v="6"/>
    <n v="8"/>
    <s v="Management-level"/>
    <n v="1"/>
    <s v="Neither"/>
    <s v="Master's degree"/>
    <s v="Oxford University"/>
    <s v="SQL|Agile|JIRA"/>
    <s v="Oracle"/>
    <n v="1"/>
  </r>
  <r>
    <n v="1204"/>
    <x v="5"/>
    <d v="2023-07-18T00:00:00"/>
    <s v="Accountant"/>
    <s v="Data Team"/>
    <n v="5"/>
    <n v="3"/>
    <n v="0.26111111111111113"/>
    <m/>
    <n v="3"/>
    <n v="6"/>
    <n v="10"/>
    <s v="Mid-level"/>
    <n v="2"/>
    <s v="Mentor"/>
    <s v="Bachelor's degree"/>
    <s v="MIT"/>
    <s v="SQL|Java|SEO"/>
    <s v="Apple"/>
    <n v="4"/>
  </r>
  <r>
    <n v="1205"/>
    <x v="1"/>
    <d v="2021-03-22T00:00:00"/>
    <s v="Marketing Manager"/>
    <s v="Finance"/>
    <n v="7.5"/>
    <n v="1"/>
    <n v="2.5833333333333335"/>
    <m/>
    <n v="1"/>
    <n v="6"/>
    <n v="5"/>
    <s v="Mid-level"/>
    <n v="0"/>
    <s v="Neither"/>
    <s v="Master's degree"/>
    <s v="University of Toronto"/>
    <s v="SCRUM|JIRA|WordPress"/>
    <s v="Oracle"/>
    <n v="8"/>
  </r>
  <r>
    <n v="1206"/>
    <x v="2"/>
    <d v="2020-07-22T00:00:00"/>
    <s v="HR Manager"/>
    <s v="Data Team"/>
    <n v="8"/>
    <n v="2"/>
    <n v="3.25"/>
    <m/>
    <n v="1"/>
    <n v="9"/>
    <n v="5"/>
    <s v="Senior-level"/>
    <n v="2"/>
    <s v="Neither"/>
    <s v="Master's degree"/>
    <s v="Oxford University"/>
    <s v="Agile|SQL|SEO"/>
    <s v="Facebook"/>
    <n v="8"/>
  </r>
  <r>
    <n v="1207"/>
    <x v="3"/>
    <d v="2023-02-25T00:00:00"/>
    <s v="Data Scientist"/>
    <s v="Finance"/>
    <n v="7.5"/>
    <n v="1"/>
    <n v="0.65833333333333333"/>
    <m/>
    <n v="5"/>
    <n v="8"/>
    <n v="10"/>
    <s v="Mid-level"/>
    <n v="0"/>
    <s v="Neither"/>
    <s v="Master's degree"/>
    <s v="Oxford University"/>
    <s v="Sketch|JIRA|Python"/>
    <s v="Oracle"/>
    <n v="8"/>
  </r>
  <r>
    <n v="1208"/>
    <x v="4"/>
    <d v="2020-05-20T00:00:00"/>
    <s v="UX Designer"/>
    <s v="Marketing"/>
    <n v="9"/>
    <n v="2"/>
    <n v="3.4222222222222221"/>
    <m/>
    <n v="2"/>
    <n v="8"/>
    <n v="9"/>
    <s v="Mid-level"/>
    <n v="3"/>
    <s v="Mentee"/>
    <s v="Master's degree"/>
    <s v="MIT"/>
    <s v="Java|SEO|SCRUM"/>
    <s v="Apple"/>
    <n v="6"/>
  </r>
  <r>
    <n v="1209"/>
    <x v="3"/>
    <d v="2023-08-23T00:00:00"/>
    <s v="Accountant"/>
    <s v="Data Team"/>
    <n v="5.2"/>
    <n v="2"/>
    <n v="0.16388888888888889"/>
    <m/>
    <n v="2"/>
    <n v="10"/>
    <n v="10"/>
    <s v="Management-level"/>
    <n v="2"/>
    <s v="Mentee"/>
    <s v="Master's degree"/>
    <s v="Oxford University"/>
    <s v="SEO|Java|Sketch"/>
    <s v="Adobe"/>
    <n v="3"/>
  </r>
  <r>
    <n v="1210"/>
    <x v="1"/>
    <d v="2021-03-24T00:00:00"/>
    <s v="QA Engineer"/>
    <s v="Marketing"/>
    <n v="5"/>
    <n v="3"/>
    <n v="2.5777777777777779"/>
    <m/>
    <n v="2"/>
    <n v="8"/>
    <n v="7"/>
    <s v="Mid-level"/>
    <n v="0"/>
    <s v="Neither"/>
    <s v="Master's degree"/>
    <s v="MIT"/>
    <s v="SCRUM|SQL|Python"/>
    <s v="Amazon"/>
    <n v="2"/>
  </r>
  <r>
    <n v="1211"/>
    <x v="0"/>
    <d v="2019-03-11T00:00:00"/>
    <s v="HR Manager"/>
    <s v="IT"/>
    <n v="6.5"/>
    <n v="2"/>
    <n v="4.6138888888888889"/>
    <m/>
    <n v="2"/>
    <n v="8"/>
    <n v="9"/>
    <s v="Mid-level"/>
    <n v="1"/>
    <s v="Mentor"/>
    <s v="Master's degree"/>
    <s v="University of Toronto"/>
    <s v="SCRUM|SQL|Java"/>
    <s v="Oracle"/>
    <n v="6"/>
  </r>
  <r>
    <n v="1212"/>
    <x v="1"/>
    <d v="2023-09-06T00:00:00"/>
    <s v="Data Scientist"/>
    <s v="Design"/>
    <n v="9"/>
    <n v="1"/>
    <n v="0.12777777777777777"/>
    <m/>
    <n v="2"/>
    <n v="6"/>
    <n v="7"/>
    <s v="Senior-level"/>
    <n v="0"/>
    <s v="Mentee"/>
    <s v="Bachelor's degree"/>
    <s v="University of California"/>
    <s v="Agile|SEO|Figma"/>
    <s v="Independent"/>
    <n v="2"/>
  </r>
  <r>
    <n v="1213"/>
    <x v="1"/>
    <d v="2021-12-22T00:00:00"/>
    <s v="Project Manager"/>
    <s v="Finance"/>
    <n v="6"/>
    <n v="0"/>
    <n v="1.8333333333333333"/>
    <m/>
    <n v="2"/>
    <n v="6"/>
    <n v="10"/>
    <s v="Entry-level"/>
    <n v="1"/>
    <s v="Mentor"/>
    <s v="Master's degree"/>
    <s v="University of Toronto"/>
    <s v="SEO|Figma|Java"/>
    <s v="Apple"/>
    <n v="8"/>
  </r>
  <r>
    <n v="1214"/>
    <x v="4"/>
    <d v="2020-04-23T00:00:00"/>
    <s v="Marketing Manager"/>
    <s v="Human Resources"/>
    <n v="7.5"/>
    <n v="1"/>
    <n v="3.4972222222222222"/>
    <m/>
    <n v="1"/>
    <n v="5"/>
    <n v="7"/>
    <s v="Management-level"/>
    <n v="3"/>
    <s v="Neither"/>
    <s v="Master's degree"/>
    <s v="University of California"/>
    <s v="Agile|Python|Figma"/>
    <s v="Microsoft"/>
    <n v="1"/>
  </r>
  <r>
    <n v="1215"/>
    <x v="5"/>
    <d v="2023-09-14T00:00:00"/>
    <s v="Database Administrator"/>
    <s v="Operations"/>
    <n v="4.5"/>
    <n v="2"/>
    <n v="0.10555555555555556"/>
    <m/>
    <n v="5"/>
    <n v="6"/>
    <n v="10"/>
    <s v="Senior-level"/>
    <n v="3"/>
    <s v="Neither"/>
    <s v="Bachelor's degree"/>
    <s v="Oxford University"/>
    <s v="WordPress|SQL|Figma"/>
    <s v="Oracle"/>
    <n v="5"/>
  </r>
  <r>
    <n v="1216"/>
    <x v="1"/>
    <d v="2022-07-03T00:00:00"/>
    <s v="Database Administrator"/>
    <s v="Operations"/>
    <n v="4"/>
    <n v="2"/>
    <n v="1.3027777777777778"/>
    <m/>
    <n v="1"/>
    <n v="10"/>
    <n v="6"/>
    <s v="Entry-level"/>
    <n v="1"/>
    <s v="Neither"/>
    <s v="Master's degree"/>
    <s v="University of London"/>
    <s v="Figma|WordPress|Agile"/>
    <s v="Amazon"/>
    <n v="2"/>
  </r>
  <r>
    <n v="1217"/>
    <x v="5"/>
    <d v="2019-10-14T00:00:00"/>
    <s v="Accountant"/>
    <s v="Operations"/>
    <n v="7"/>
    <n v="2"/>
    <n v="4.0222222222222221"/>
    <m/>
    <n v="5"/>
    <n v="6"/>
    <n v="9"/>
    <s v="Entry-level"/>
    <n v="1"/>
    <s v="Neither"/>
    <s v="Bachelor's degree"/>
    <s v="Harvard University"/>
    <s v="WordPress|SEO|Sketch"/>
    <s v="Deloitte"/>
    <n v="2"/>
  </r>
  <r>
    <n v="1218"/>
    <x v="1"/>
    <d v="2023-07-06T00:00:00"/>
    <s v="Content Writer"/>
    <s v="Engineering"/>
    <n v="5"/>
    <n v="1"/>
    <n v="0.29444444444444445"/>
    <m/>
    <n v="3"/>
    <n v="8"/>
    <n v="9"/>
    <s v="Mid-level"/>
    <n v="1"/>
    <s v="Neither"/>
    <s v="Master's degree"/>
    <s v="MIT"/>
    <s v="Agile|SCRUM|Java"/>
    <s v="Independent"/>
    <n v="10"/>
  </r>
  <r>
    <n v="1219"/>
    <x v="3"/>
    <d v="2021-04-29T00:00:00"/>
    <s v="Project Manager"/>
    <s v="Design"/>
    <n v="9"/>
    <n v="3"/>
    <n v="2.4805555555555556"/>
    <m/>
    <n v="3"/>
    <n v="10"/>
    <n v="6"/>
    <s v="Management-level"/>
    <n v="3"/>
    <s v="Mentee"/>
    <s v="Bachelor's degree"/>
    <s v="University of California"/>
    <s v="Python|SQL|Agile"/>
    <s v="Independent"/>
    <n v="6"/>
  </r>
  <r>
    <n v="1220"/>
    <x v="0"/>
    <d v="2021-08-20T00:00:00"/>
    <s v="Marketing Manager"/>
    <s v="Design"/>
    <n v="5"/>
    <n v="0"/>
    <n v="2.1722222222222221"/>
    <m/>
    <n v="3"/>
    <n v="9"/>
    <n v="10"/>
    <s v="Management-level"/>
    <n v="2"/>
    <s v="Mentor"/>
    <s v="Bachelor's degree"/>
    <s v="University of Toronto"/>
    <s v="Java|JIRA|Figma"/>
    <s v="Apple"/>
    <n v="8"/>
  </r>
  <r>
    <n v="1221"/>
    <x v="5"/>
    <d v="2022-11-02T00:00:00"/>
    <s v="Content Writer"/>
    <s v="Design"/>
    <n v="8"/>
    <n v="1"/>
    <n v="0.97222222222222221"/>
    <m/>
    <n v="2"/>
    <n v="9"/>
    <n v="6"/>
    <s v="Senior-level"/>
    <n v="0"/>
    <s v="Mentee"/>
    <s v="Master's degree"/>
    <s v="Oxford University"/>
    <s v="SEO|SCRUM|SQL"/>
    <s v="Independent"/>
    <n v="4"/>
  </r>
  <r>
    <n v="1222"/>
    <x v="4"/>
    <d v="2020-07-04T00:00:00"/>
    <s v="Content Writer"/>
    <s v="IT"/>
    <n v="9"/>
    <n v="2"/>
    <n v="3.3"/>
    <m/>
    <n v="2"/>
    <n v="9"/>
    <n v="5"/>
    <s v="Mid-level"/>
    <n v="2"/>
    <s v="Mentor"/>
    <s v="Master's degree"/>
    <s v="University of Michigan"/>
    <s v="JIRA|Java|SCRUM"/>
    <s v="Independent"/>
    <n v="6"/>
  </r>
  <r>
    <n v="1223"/>
    <x v="5"/>
    <d v="2019-11-15T00:00:00"/>
    <s v="Project Manager"/>
    <s v="Design"/>
    <n v="9"/>
    <n v="1"/>
    <n v="3.9361111111111109"/>
    <m/>
    <n v="1"/>
    <n v="5"/>
    <n v="9"/>
    <s v="Management-level"/>
    <n v="2"/>
    <s v="Mentor"/>
    <s v="Master's degree"/>
    <s v="Oxford University"/>
    <s v="Sketch|SCRUM|SQL"/>
    <s v="Independent"/>
    <n v="2"/>
  </r>
  <r>
    <n v="1224"/>
    <x v="3"/>
    <d v="2020-10-02T00:00:00"/>
    <s v="Accountant"/>
    <s v="Marketing"/>
    <n v="8.5"/>
    <n v="3"/>
    <n v="3.0555555555555554"/>
    <m/>
    <n v="1"/>
    <n v="6"/>
    <n v="10"/>
    <s v="Entry-level"/>
    <n v="3"/>
    <s v="Neither"/>
    <s v="Master's degree"/>
    <s v="MIT"/>
    <s v="Sketch|Agile|Java"/>
    <s v="Oracle"/>
    <n v="3"/>
  </r>
  <r>
    <n v="1225"/>
    <x v="3"/>
    <d v="2019-09-17T00:00:00"/>
    <s v="Software Engineer"/>
    <s v="Finance"/>
    <n v="6"/>
    <n v="2"/>
    <n v="4.0972222222222223"/>
    <m/>
    <n v="2"/>
    <n v="9"/>
    <n v="9"/>
    <s v="Mid-level"/>
    <n v="1"/>
    <s v="Mentee"/>
    <s v="Bachelor's degree"/>
    <s v="New York University"/>
    <s v="SQL|JIRA|Sketch"/>
    <s v="Independent"/>
    <n v="9"/>
  </r>
  <r>
    <n v="1226"/>
    <x v="1"/>
    <d v="2021-10-14T00:00:00"/>
    <s v="Accountant"/>
    <s v="Finance"/>
    <n v="5"/>
    <n v="3"/>
    <n v="2.0222222222222221"/>
    <m/>
    <n v="5"/>
    <n v="5"/>
    <n v="5"/>
    <s v="Entry-level"/>
    <n v="2"/>
    <s v="Mentor"/>
    <s v="Master's degree"/>
    <s v="New York University"/>
    <s v="Figma|Python|SQL"/>
    <s v="IBM"/>
    <n v="2"/>
  </r>
  <r>
    <n v="1227"/>
    <x v="0"/>
    <d v="2022-04-09T00:00:00"/>
    <s v="Software Engineer"/>
    <s v="Marketing"/>
    <n v="3.2"/>
    <n v="3"/>
    <n v="1.5361111111111112"/>
    <m/>
    <n v="3"/>
    <n v="5"/>
    <n v="5"/>
    <s v="Management-level"/>
    <n v="1"/>
    <s v="Mentee"/>
    <s v="Bachelor's degree"/>
    <s v="University of Toronto"/>
    <s v="Java|SEO|Python"/>
    <s v="Google"/>
    <n v="8"/>
  </r>
  <r>
    <n v="1228"/>
    <x v="3"/>
    <d v="2020-01-26T00:00:00"/>
    <s v="Marketing Manager"/>
    <s v="Human Resources"/>
    <n v="5"/>
    <n v="0"/>
    <n v="3.7388888888888889"/>
    <m/>
    <n v="4"/>
    <n v="6"/>
    <n v="7"/>
    <s v="Senior-level"/>
    <n v="1"/>
    <s v="Mentee"/>
    <s v="Master's degree"/>
    <s v="Harvard University"/>
    <s v="Sketch|Figma|Python"/>
    <s v="Apple"/>
    <n v="9"/>
  </r>
  <r>
    <n v="1229"/>
    <x v="5"/>
    <d v="2021-03-28T00:00:00"/>
    <s v="Accountant"/>
    <s v="IT"/>
    <n v="5.2"/>
    <n v="3"/>
    <n v="2.5666666666666669"/>
    <m/>
    <n v="3"/>
    <n v="10"/>
    <n v="6"/>
    <s v="Management-level"/>
    <n v="1"/>
    <s v="Mentor"/>
    <s v="Bachelor's degree"/>
    <s v="New York University"/>
    <s v="Figma|Sketch|SQL"/>
    <s v="Adobe"/>
    <n v="6"/>
  </r>
  <r>
    <n v="1230"/>
    <x v="4"/>
    <d v="2020-01-10T00:00:00"/>
    <s v="UX Designer"/>
    <s v="Operations"/>
    <n v="8"/>
    <n v="1"/>
    <n v="3.7833333333333332"/>
    <m/>
    <n v="2"/>
    <n v="7"/>
    <n v="10"/>
    <s v="Management-level"/>
    <n v="3"/>
    <s v="Mentee"/>
    <s v="Bachelor's degree"/>
    <s v="Oxford University"/>
    <s v="Agile|SQL|SCRUM"/>
    <s v="Amazon"/>
    <n v="5"/>
  </r>
  <r>
    <n v="1231"/>
    <x v="0"/>
    <d v="2021-07-30T00:00:00"/>
    <s v="UX Designer"/>
    <s v="Marketing"/>
    <n v="6.5"/>
    <n v="0"/>
    <n v="2.2277777777777779"/>
    <m/>
    <n v="5"/>
    <n v="10"/>
    <n v="6"/>
    <s v="Management-level"/>
    <n v="1"/>
    <s v="Mentee"/>
    <s v="Bachelor's degree"/>
    <s v="MIT"/>
    <s v="Agile|SEO|JIRA"/>
    <s v="Microsoft"/>
    <n v="5"/>
  </r>
  <r>
    <n v="1232"/>
    <x v="4"/>
    <d v="2019-01-01T00:00:00"/>
    <s v="QA Engineer"/>
    <s v="Engineering"/>
    <n v="9"/>
    <n v="2"/>
    <n v="4.8083333333333336"/>
    <m/>
    <n v="2"/>
    <n v="7"/>
    <n v="9"/>
    <s v="Senior-level"/>
    <n v="0"/>
    <s v="Mentor"/>
    <s v="Master's degree"/>
    <s v="University of Toronto"/>
    <s v="SCRUM|WordPress|Sketch"/>
    <s v="Independent"/>
    <n v="1"/>
  </r>
  <r>
    <n v="1233"/>
    <x v="3"/>
    <d v="2023-02-03T00:00:00"/>
    <s v="Marketing Manager"/>
    <s v="Data Team"/>
    <n v="9.5"/>
    <n v="2"/>
    <n v="0.71944444444444444"/>
    <m/>
    <n v="5"/>
    <n v="9"/>
    <n v="8"/>
    <s v="Senior-level"/>
    <n v="3"/>
    <s v="Mentor"/>
    <s v="Master's degree"/>
    <s v="University of Michigan"/>
    <s v="SQL|Figma|Python"/>
    <s v="Microsoft"/>
    <n v="10"/>
  </r>
  <r>
    <n v="1234"/>
    <x v="2"/>
    <d v="2022-06-12T00:00:00"/>
    <s v="Accountant"/>
    <s v="Engineering"/>
    <n v="9"/>
    <n v="1"/>
    <n v="1.3611111111111112"/>
    <m/>
    <n v="5"/>
    <n v="6"/>
    <n v="9"/>
    <s v="Entry-level"/>
    <n v="3"/>
    <s v="Mentor"/>
    <s v="Master's degree"/>
    <s v="Oxford University"/>
    <s v="Agile|Java|Sketch"/>
    <s v="Apple"/>
    <n v="5"/>
  </r>
  <r>
    <n v="1235"/>
    <x v="1"/>
    <d v="2022-02-11T00:00:00"/>
    <s v="QA Engineer"/>
    <s v="IT"/>
    <n v="5.5"/>
    <n v="0"/>
    <n v="1.6972222222222222"/>
    <m/>
    <n v="3"/>
    <n v="6"/>
    <n v="7"/>
    <s v="Mid-level"/>
    <n v="2"/>
    <s v="Mentor"/>
    <s v="Bachelor's degree"/>
    <s v="University of Toronto"/>
    <s v="SCRUM|JIRA|Figma"/>
    <s v="Oracle"/>
    <n v="8"/>
  </r>
  <r>
    <n v="1236"/>
    <x v="2"/>
    <d v="2019-06-27T00:00:00"/>
    <s v="Marketing Manager"/>
    <s v="Finance"/>
    <n v="8"/>
    <n v="2"/>
    <n v="4.3194444444444446"/>
    <m/>
    <n v="3"/>
    <n v="9"/>
    <n v="7"/>
    <s v="Management-level"/>
    <n v="2"/>
    <s v="Mentor"/>
    <s v="Master's degree"/>
    <s v="Oxford University"/>
    <s v="Sketch|SEO|Python"/>
    <s v="Facebook"/>
    <n v="4"/>
  </r>
  <r>
    <n v="1237"/>
    <x v="1"/>
    <d v="2022-05-28T00:00:00"/>
    <s v="Content Writer"/>
    <s v="Engineering"/>
    <n v="10"/>
    <n v="3"/>
    <n v="1.4"/>
    <m/>
    <n v="3"/>
    <n v="6"/>
    <n v="8"/>
    <s v="Senior-level"/>
    <n v="3"/>
    <s v="Mentee"/>
    <s v="Bachelor's degree"/>
    <s v="MIT"/>
    <s v="SQL|SCRUM|JIRA"/>
    <s v="Deloitte"/>
    <n v="9"/>
  </r>
  <r>
    <n v="1238"/>
    <x v="4"/>
    <d v="2020-04-29T00:00:00"/>
    <s v="Accountant"/>
    <s v="Operations"/>
    <n v="8"/>
    <n v="0"/>
    <n v="3.4805555555555556"/>
    <m/>
    <n v="1"/>
    <n v="9"/>
    <n v="7"/>
    <s v="Senior-level"/>
    <n v="0"/>
    <s v="Neither"/>
    <s v="Bachelor's degree"/>
    <s v="MIT"/>
    <s v="Agile|Java|Sketch"/>
    <s v="Apple"/>
    <n v="9"/>
  </r>
  <r>
    <n v="1239"/>
    <x v="1"/>
    <d v="2022-10-05T00:00:00"/>
    <s v="QA Engineer"/>
    <s v="Finance"/>
    <n v="5"/>
    <n v="3"/>
    <n v="1.0472222222222223"/>
    <m/>
    <n v="2"/>
    <n v="5"/>
    <n v="5"/>
    <s v="Mid-level"/>
    <n v="3"/>
    <s v="Mentor"/>
    <s v="Bachelor's degree"/>
    <s v="Oxford University"/>
    <s v="Agile|SEO|Python"/>
    <s v="Independent"/>
    <n v="5"/>
  </r>
  <r>
    <n v="1240"/>
    <x v="3"/>
    <d v="2019-04-18T00:00:00"/>
    <s v="Software Engineer"/>
    <s v="IT"/>
    <n v="8"/>
    <n v="2"/>
    <n v="4.5111111111111111"/>
    <m/>
    <n v="1"/>
    <n v="5"/>
    <n v="6"/>
    <s v="Entry-level"/>
    <n v="0"/>
    <s v="Neither"/>
    <s v="Bachelor's degree"/>
    <s v="Oxford University"/>
    <s v="JIRA|SCRUM|Sketch"/>
    <s v="Deloitte"/>
    <n v="4"/>
  </r>
  <r>
    <n v="1241"/>
    <x v="2"/>
    <d v="2020-03-21T00:00:00"/>
    <s v="Project Manager"/>
    <s v="Marketing"/>
    <n v="8"/>
    <n v="2"/>
    <n v="3.5861111111111112"/>
    <m/>
    <n v="3"/>
    <n v="7"/>
    <n v="6"/>
    <s v="Entry-level"/>
    <n v="2"/>
    <s v="Mentor"/>
    <s v="Master's degree"/>
    <s v="Oxford University"/>
    <s v="Sketch|Python|SQL"/>
    <s v="Facebook"/>
    <n v="7"/>
  </r>
  <r>
    <n v="1242"/>
    <x v="5"/>
    <d v="2019-03-16T00:00:00"/>
    <s v="Marketing Manager"/>
    <s v="Marketing"/>
    <n v="9"/>
    <n v="1"/>
    <n v="4.5999999999999996"/>
    <m/>
    <n v="3"/>
    <n v="10"/>
    <n v="5"/>
    <s v="Entry-level"/>
    <n v="0"/>
    <s v="Mentor"/>
    <s v="Master's degree"/>
    <s v="Oxford University"/>
    <s v="WordPress|JIRA|Sketch"/>
    <s v="Apple"/>
    <n v="7"/>
  </r>
  <r>
    <n v="1243"/>
    <x v="4"/>
    <d v="2020-11-10T00:00:00"/>
    <s v="Database Administrator"/>
    <s v="Marketing"/>
    <n v="8"/>
    <n v="2"/>
    <n v="2.95"/>
    <m/>
    <n v="2"/>
    <n v="9"/>
    <n v="10"/>
    <s v="Senior-level"/>
    <n v="0"/>
    <s v="Neither"/>
    <s v="Bachelor's degree"/>
    <s v="University of Toronto"/>
    <s v="Python|SCRUM|WordPress"/>
    <s v="Facebook"/>
    <n v="10"/>
  </r>
  <r>
    <n v="1244"/>
    <x v="1"/>
    <d v="2020-11-15T00:00:00"/>
    <s v="Software Engineer"/>
    <s v="Human Resources"/>
    <n v="3.5"/>
    <n v="0"/>
    <n v="2.9361111111111109"/>
    <m/>
    <n v="1"/>
    <n v="6"/>
    <n v="7"/>
    <s v="Management-level"/>
    <n v="1"/>
    <s v="Mentor"/>
    <s v="Master's degree"/>
    <s v="University of California"/>
    <s v="Sketch|WordPress|JIRA"/>
    <s v="Oracle"/>
    <n v="2"/>
  </r>
  <r>
    <n v="1245"/>
    <x v="5"/>
    <d v="2023-04-08T00:00:00"/>
    <s v="Project Manager"/>
    <s v="Data Team"/>
    <n v="8"/>
    <n v="1"/>
    <n v="0.53888888888888886"/>
    <m/>
    <n v="1"/>
    <n v="9"/>
    <n v="5"/>
    <s v="Mid-level"/>
    <n v="2"/>
    <s v="Neither"/>
    <s v="Bachelor's degree"/>
    <s v="University of California"/>
    <s v="Agile|Sketch|Java"/>
    <s v="IBM"/>
    <n v="9"/>
  </r>
  <r>
    <n v="1246"/>
    <x v="3"/>
    <d v="2020-12-17T00:00:00"/>
    <s v="Data Scientist"/>
    <s v="Marketing"/>
    <n v="7.5"/>
    <n v="2"/>
    <n v="2.8472222222222223"/>
    <m/>
    <n v="3"/>
    <n v="10"/>
    <n v="7"/>
    <s v="Management-level"/>
    <n v="1"/>
    <s v="Neither"/>
    <s v="Master's degree"/>
    <s v="Oxford University"/>
    <s v="Java|JIRA|Python"/>
    <s v="Microsoft"/>
    <n v="7"/>
  </r>
  <r>
    <n v="1247"/>
    <x v="3"/>
    <d v="2021-04-19T00:00:00"/>
    <s v="Data Scientist"/>
    <s v="Human Resources"/>
    <n v="4.5"/>
    <n v="1"/>
    <n v="2.5083333333333333"/>
    <m/>
    <n v="5"/>
    <n v="9"/>
    <n v="6"/>
    <s v="Mid-level"/>
    <n v="2"/>
    <s v="Mentor"/>
    <s v="Bachelor's degree"/>
    <s v="University of California"/>
    <s v="SQL|Java|Sketch"/>
    <s v="Microsoft"/>
    <n v="1"/>
  </r>
  <r>
    <n v="1248"/>
    <x v="5"/>
    <d v="2022-08-18T00:00:00"/>
    <s v="Software Engineer"/>
    <s v="Operations"/>
    <n v="7.5"/>
    <n v="3"/>
    <n v="1.1777777777777778"/>
    <m/>
    <n v="4"/>
    <n v="10"/>
    <n v="10"/>
    <s v="Senior-level"/>
    <n v="3"/>
    <s v="Mentee"/>
    <s v="Bachelor's degree"/>
    <s v="University of Michigan"/>
    <s v="Agile|Python|WordPress"/>
    <s v="Oracle"/>
    <n v="9"/>
  </r>
  <r>
    <n v="1249"/>
    <x v="4"/>
    <d v="2020-11-04T00:00:00"/>
    <s v="Marketing Manager"/>
    <s v="Data Team"/>
    <n v="8"/>
    <n v="3"/>
    <n v="2.9666666666666668"/>
    <m/>
    <n v="2"/>
    <n v="9"/>
    <n v="8"/>
    <s v="Mid-level"/>
    <n v="3"/>
    <s v="Mentor"/>
    <s v="Bachelor's degree"/>
    <s v="Oxford University"/>
    <s v="Figma|Java|Python"/>
    <s v="Apple"/>
    <n v="7"/>
  </r>
  <r>
    <n v="1250"/>
    <x v="4"/>
    <d v="2020-07-30T00:00:00"/>
    <s v="Software Engineer"/>
    <s v="Human Resources"/>
    <n v="7.2"/>
    <n v="0"/>
    <n v="3.2277777777777779"/>
    <m/>
    <n v="3"/>
    <n v="8"/>
    <n v="6"/>
    <s v="Management-level"/>
    <n v="0"/>
    <s v="Mentee"/>
    <s v="Bachelor's degree"/>
    <s v="University of London"/>
    <s v="JIRA|Java|Python"/>
    <s v="Adobe"/>
    <n v="3"/>
  </r>
  <r>
    <n v="1251"/>
    <x v="2"/>
    <d v="2022-01-02T00:00:00"/>
    <s v="Accountant"/>
    <s v="Finance"/>
    <n v="7"/>
    <n v="2"/>
    <n v="1.8055555555555556"/>
    <m/>
    <n v="3"/>
    <n v="6"/>
    <n v="5"/>
    <s v="Senior-level"/>
    <n v="1"/>
    <s v="Mentor"/>
    <s v="Master's degree"/>
    <s v="New York University"/>
    <s v="Sketch|Figma|Agile"/>
    <s v="IBM"/>
    <n v="4"/>
  </r>
  <r>
    <n v="1252"/>
    <x v="5"/>
    <d v="2023-05-24T00:00:00"/>
    <s v="Database Administrator"/>
    <s v="Marketing"/>
    <n v="8"/>
    <n v="2"/>
    <n v="0.41111111111111109"/>
    <m/>
    <n v="5"/>
    <n v="7"/>
    <n v="10"/>
    <s v="Mid-level"/>
    <n v="0"/>
    <s v="Mentee"/>
    <s v="Master's degree"/>
    <s v="University of Michigan"/>
    <s v="Sketch|Agile|Python"/>
    <s v="Deloitte"/>
    <n v="3"/>
  </r>
  <r>
    <n v="1253"/>
    <x v="2"/>
    <d v="2019-11-26T00:00:00"/>
    <s v="Marketing Manager"/>
    <s v="IT"/>
    <n v="5"/>
    <n v="2"/>
    <n v="3.9055555555555554"/>
    <m/>
    <n v="2"/>
    <n v="5"/>
    <n v="6"/>
    <s v="Management-level"/>
    <n v="3"/>
    <s v="Neither"/>
    <s v="Master's degree"/>
    <s v="University of Toronto"/>
    <s v="SQL|SEO|SCRUM"/>
    <s v="IBM"/>
    <n v="6"/>
  </r>
  <r>
    <n v="1254"/>
    <x v="5"/>
    <d v="2020-07-27T00:00:00"/>
    <s v="Project Manager"/>
    <s v="IT"/>
    <n v="5"/>
    <n v="0"/>
    <n v="3.2361111111111112"/>
    <m/>
    <n v="3"/>
    <n v="9"/>
    <n v="7"/>
    <s v="Management-level"/>
    <n v="1"/>
    <s v="Mentor"/>
    <s v="Bachelor's degree"/>
    <s v="MIT"/>
    <s v="Sketch|SEO|SQL"/>
    <s v="Independent"/>
    <n v="9"/>
  </r>
  <r>
    <n v="1255"/>
    <x v="0"/>
    <d v="2020-01-26T00:00:00"/>
    <s v="Content Writer"/>
    <s v="IT"/>
    <n v="8.1999999999999993"/>
    <n v="2"/>
    <n v="3.7388888888888889"/>
    <m/>
    <n v="1"/>
    <n v="8"/>
    <n v="8"/>
    <s v="Mid-level"/>
    <n v="0"/>
    <s v="Mentor"/>
    <s v="Bachelor's degree"/>
    <s v="University of Michigan"/>
    <s v="SEO|JIRA|Figma"/>
    <s v="Google"/>
    <n v="4"/>
  </r>
  <r>
    <n v="1256"/>
    <x v="4"/>
    <d v="2020-06-05T00:00:00"/>
    <s v="Project Manager"/>
    <s v="Finance"/>
    <n v="9"/>
    <n v="3"/>
    <n v="3.3805555555555555"/>
    <m/>
    <n v="2"/>
    <n v="10"/>
    <n v="5"/>
    <s v="Management-level"/>
    <n v="1"/>
    <s v="Mentor"/>
    <s v="Bachelor's degree"/>
    <s v="University of Michigan"/>
    <s v="Python|Java|SQL"/>
    <s v="Deloitte"/>
    <n v="10"/>
  </r>
  <r>
    <n v="1257"/>
    <x v="4"/>
    <d v="2019-12-01T00:00:00"/>
    <s v="Content Writer"/>
    <s v="Finance"/>
    <n v="8.1999999999999993"/>
    <n v="0"/>
    <n v="3.8916666666666666"/>
    <m/>
    <n v="5"/>
    <n v="8"/>
    <n v="9"/>
    <s v="Entry-level"/>
    <n v="0"/>
    <s v="Neither"/>
    <s v="Master's degree"/>
    <s v="Stanford University"/>
    <s v="Agile|WordPress|SQL"/>
    <s v="Adobe"/>
    <n v="9"/>
  </r>
  <r>
    <n v="1258"/>
    <x v="2"/>
    <d v="2019-08-07T00:00:00"/>
    <s v="Data Scientist"/>
    <s v="Data Team"/>
    <n v="10"/>
    <n v="0"/>
    <n v="4.208333333333333"/>
    <m/>
    <n v="1"/>
    <n v="9"/>
    <n v="8"/>
    <s v="Senior-level"/>
    <n v="0"/>
    <s v="Mentee"/>
    <s v="Bachelor's degree"/>
    <s v="Oxford University"/>
    <s v="Python|Figma|Agile"/>
    <s v="Facebook"/>
    <n v="7"/>
  </r>
  <r>
    <n v="1259"/>
    <x v="0"/>
    <d v="2019-06-10T00:00:00"/>
    <s v="HR Manager"/>
    <s v="Operations"/>
    <n v="7"/>
    <n v="1"/>
    <n v="4.3666666666666663"/>
    <m/>
    <n v="5"/>
    <n v="8"/>
    <n v="9"/>
    <s v="Senior-level"/>
    <n v="1"/>
    <s v="Neither"/>
    <s v="Master's degree"/>
    <s v="Oxford University"/>
    <s v="Sketch|WordPress|JIRA"/>
    <s v="Facebook"/>
    <n v="2"/>
  </r>
  <r>
    <n v="1260"/>
    <x v="0"/>
    <d v="2019-02-12T00:00:00"/>
    <s v="QA Engineer"/>
    <s v="Operations"/>
    <n v="5"/>
    <n v="1"/>
    <n v="4.6944444444444446"/>
    <m/>
    <n v="1"/>
    <n v="5"/>
    <n v="8"/>
    <s v="Senior-level"/>
    <n v="3"/>
    <s v="Neither"/>
    <s v="Master's degree"/>
    <s v="MIT"/>
    <s v="Java|Agile|SCRUM"/>
    <s v="Independent"/>
    <n v="1"/>
  </r>
  <r>
    <n v="1261"/>
    <x v="2"/>
    <d v="2019-09-29T00:00:00"/>
    <s v="HR Manager"/>
    <s v="Operations"/>
    <n v="5"/>
    <n v="3"/>
    <n v="4.0638888888888891"/>
    <m/>
    <n v="2"/>
    <n v="8"/>
    <n v="6"/>
    <s v="Management-level"/>
    <n v="0"/>
    <s v="Mentee"/>
    <s v="Master's degree"/>
    <s v="New York University"/>
    <s v="JIRA|SEO|Java"/>
    <s v="Amazon"/>
    <n v="3"/>
  </r>
  <r>
    <n v="1262"/>
    <x v="0"/>
    <d v="2021-05-14T00:00:00"/>
    <s v="Database Administrator"/>
    <s v="Data Team"/>
    <n v="3"/>
    <n v="3"/>
    <n v="2.4388888888888891"/>
    <m/>
    <n v="4"/>
    <n v="5"/>
    <n v="10"/>
    <s v="Entry-level"/>
    <n v="1"/>
    <s v="Neither"/>
    <s v="Bachelor's degree"/>
    <s v="University of Michigan"/>
    <s v="WordPress|SEO|Sketch"/>
    <s v="Amazon"/>
    <n v="10"/>
  </r>
  <r>
    <n v="1263"/>
    <x v="3"/>
    <d v="2019-08-25T00:00:00"/>
    <s v="Content Writer"/>
    <s v="Human Resources"/>
    <n v="6.5"/>
    <n v="1"/>
    <n v="4.1583333333333332"/>
    <m/>
    <n v="2"/>
    <n v="7"/>
    <n v="9"/>
    <s v="Management-level"/>
    <n v="3"/>
    <s v="Mentor"/>
    <s v="Bachelor's degree"/>
    <s v="MIT"/>
    <s v="JIRA|SQL|Agile"/>
    <s v="Oracle"/>
    <n v="8"/>
  </r>
  <r>
    <n v="1264"/>
    <x v="2"/>
    <d v="2022-07-28T00:00:00"/>
    <s v="Content Writer"/>
    <s v="Finance"/>
    <n v="5.5"/>
    <n v="2"/>
    <n v="1.2333333333333334"/>
    <m/>
    <n v="5"/>
    <n v="5"/>
    <n v="5"/>
    <s v="Management-level"/>
    <n v="1"/>
    <s v="Mentor"/>
    <s v="Master's degree"/>
    <s v="University of Toronto"/>
    <s v="SQL|SCRUM|SEO"/>
    <s v="Oracle"/>
    <n v="4"/>
  </r>
  <r>
    <n v="1265"/>
    <x v="5"/>
    <d v="2021-04-28T00:00:00"/>
    <s v="Accountant"/>
    <s v="Data Team"/>
    <n v="9"/>
    <n v="1"/>
    <n v="2.4833333333333334"/>
    <m/>
    <n v="3"/>
    <n v="10"/>
    <n v="8"/>
    <s v="Senior-level"/>
    <n v="1"/>
    <s v="Neither"/>
    <s v="Master's degree"/>
    <s v="Oxford University"/>
    <s v="SEO|JIRA|WordPress"/>
    <s v="IBM"/>
    <n v="10"/>
  </r>
  <r>
    <n v="1266"/>
    <x v="4"/>
    <d v="2021-01-18T00:00:00"/>
    <s v="HR Manager"/>
    <s v="Engineering"/>
    <n v="8.5"/>
    <n v="3"/>
    <n v="2.7611111111111111"/>
    <m/>
    <n v="5"/>
    <n v="6"/>
    <n v="10"/>
    <s v="Mid-level"/>
    <n v="2"/>
    <s v="Neither"/>
    <s v="Master's degree"/>
    <s v="Oxford University"/>
    <s v="Sketch|Java|SEO"/>
    <s v="Microsoft"/>
    <n v="10"/>
  </r>
  <r>
    <n v="1267"/>
    <x v="0"/>
    <d v="2020-07-15T00:00:00"/>
    <s v="Data Scientist"/>
    <s v="Data Team"/>
    <n v="5"/>
    <n v="2"/>
    <n v="3.2694444444444444"/>
    <m/>
    <n v="4"/>
    <n v="10"/>
    <n v="6"/>
    <s v="Management-level"/>
    <n v="3"/>
    <s v="Mentor"/>
    <s v="Master's degree"/>
    <s v="New York University"/>
    <s v="Sketch|SCRUM|WordPress"/>
    <s v="Independent"/>
    <n v="7"/>
  </r>
  <r>
    <n v="1268"/>
    <x v="0"/>
    <d v="2020-06-23T00:00:00"/>
    <s v="Marketing Manager"/>
    <s v="Finance"/>
    <n v="3"/>
    <n v="3"/>
    <n v="3.3305555555555557"/>
    <m/>
    <n v="3"/>
    <n v="8"/>
    <n v="5"/>
    <s v="Entry-level"/>
    <n v="0"/>
    <s v="Mentor"/>
    <s v="Master's degree"/>
    <s v="MIT"/>
    <s v="SCRUM|Python|JIRA"/>
    <s v="Amazon"/>
    <n v="3"/>
  </r>
  <r>
    <n v="1269"/>
    <x v="0"/>
    <d v="2021-06-19T00:00:00"/>
    <s v="Project Manager"/>
    <s v="Data Team"/>
    <n v="7"/>
    <n v="0"/>
    <n v="2.3416666666666668"/>
    <m/>
    <n v="1"/>
    <n v="8"/>
    <n v="7"/>
    <s v="Management-level"/>
    <n v="0"/>
    <s v="Neither"/>
    <s v="Bachelor's degree"/>
    <s v="University of Toronto"/>
    <s v="Sketch|Figma|WordPress"/>
    <s v="Deloitte"/>
    <n v="10"/>
  </r>
  <r>
    <n v="1270"/>
    <x v="5"/>
    <d v="2022-03-01T00:00:00"/>
    <s v="QA Engineer"/>
    <s v="Human Resources"/>
    <n v="5.5"/>
    <n v="2"/>
    <n v="1.6416666666666666"/>
    <m/>
    <n v="2"/>
    <n v="5"/>
    <n v="5"/>
    <s v="Management-level"/>
    <n v="0"/>
    <s v="Mentee"/>
    <s v="Bachelor's degree"/>
    <s v="University of California"/>
    <s v="Agile|WordPress|SQL"/>
    <s v="Oracle"/>
    <n v="7"/>
  </r>
  <r>
    <n v="1271"/>
    <x v="3"/>
    <d v="2019-02-07T00:00:00"/>
    <s v="UX Designer"/>
    <s v="Finance"/>
    <n v="6"/>
    <n v="0"/>
    <n v="4.708333333333333"/>
    <m/>
    <n v="5"/>
    <n v="8"/>
    <n v="9"/>
    <s v="Mid-level"/>
    <n v="3"/>
    <s v="Mentor"/>
    <s v="Bachelor's degree"/>
    <s v="RISD"/>
    <s v="SEO|Java|SQL"/>
    <s v="Independent"/>
    <n v="1"/>
  </r>
  <r>
    <n v="1272"/>
    <x v="4"/>
    <d v="2019-07-13T00:00:00"/>
    <s v="Accountant"/>
    <s v="Finance"/>
    <n v="8"/>
    <n v="1"/>
    <n v="4.2750000000000004"/>
    <m/>
    <n v="1"/>
    <n v="7"/>
    <n v="7"/>
    <s v="Mid-level"/>
    <n v="0"/>
    <s v="Mentee"/>
    <s v="Bachelor's degree"/>
    <s v="University of Toronto"/>
    <s v="WordPress|Figma|Java"/>
    <s v="Facebook"/>
    <n v="7"/>
  </r>
  <r>
    <n v="1273"/>
    <x v="5"/>
    <d v="2023-02-27T00:00:00"/>
    <s v="QA Engineer"/>
    <s v="Human Resources"/>
    <n v="7.2"/>
    <n v="2"/>
    <n v="0.65277777777777779"/>
    <m/>
    <n v="1"/>
    <n v="6"/>
    <n v="7"/>
    <s v="Senior-level"/>
    <n v="3"/>
    <s v="Neither"/>
    <s v="Master's degree"/>
    <s v="University of Toronto"/>
    <s v="WordPress|SEO|Java"/>
    <s v="Adobe"/>
    <n v="5"/>
  </r>
  <r>
    <n v="1274"/>
    <x v="3"/>
    <d v="2019-01-02T00:00:00"/>
    <s v="UX Designer"/>
    <s v="Design"/>
    <n v="8"/>
    <n v="1"/>
    <n v="4.8055555555555554"/>
    <m/>
    <n v="3"/>
    <n v="6"/>
    <n v="7"/>
    <s v="Entry-level"/>
    <n v="0"/>
    <s v="Neither"/>
    <s v="Bachelor's degree"/>
    <s v="Oxford University"/>
    <s v="Agile|Python|WordPress"/>
    <s v="IBM"/>
    <n v="3"/>
  </r>
  <r>
    <n v="1275"/>
    <x v="4"/>
    <d v="2020-06-05T00:00:00"/>
    <s v="HR Manager"/>
    <s v="Finance"/>
    <n v="7.2"/>
    <n v="0"/>
    <n v="3.3805555555555555"/>
    <m/>
    <n v="1"/>
    <n v="9"/>
    <n v="7"/>
    <s v="Management-level"/>
    <n v="2"/>
    <s v="Mentee"/>
    <s v="Master's degree"/>
    <s v="University of California"/>
    <s v="Sketch|SEO|JIRA"/>
    <s v="Google"/>
    <n v="8"/>
  </r>
  <r>
    <n v="1276"/>
    <x v="5"/>
    <d v="2022-04-21T00:00:00"/>
    <s v="Project Manager"/>
    <s v="IT"/>
    <n v="7"/>
    <n v="3"/>
    <n v="1.5027777777777778"/>
    <m/>
    <n v="5"/>
    <n v="10"/>
    <n v="5"/>
    <s v="Entry-level"/>
    <n v="0"/>
    <s v="Mentor"/>
    <s v="Bachelor's degree"/>
    <s v="Oxford University"/>
    <s v="Agile|SQL|Sketch"/>
    <s v="Apple"/>
    <n v="6"/>
  </r>
  <r>
    <n v="1277"/>
    <x v="3"/>
    <d v="2022-03-24T00:00:00"/>
    <s v="Database Administrator"/>
    <s v="Operations"/>
    <n v="8"/>
    <n v="2"/>
    <n v="1.5777777777777777"/>
    <m/>
    <n v="3"/>
    <n v="9"/>
    <n v="10"/>
    <s v="Senior-level"/>
    <n v="3"/>
    <s v="Neither"/>
    <s v="Master's degree"/>
    <s v="University of Michigan"/>
    <s v="JIRA|SQL|Figma"/>
    <s v="Independent"/>
    <n v="6"/>
  </r>
  <r>
    <n v="1278"/>
    <x v="2"/>
    <d v="2022-12-17T00:00:00"/>
    <s v="Project Manager"/>
    <s v="Design"/>
    <n v="6.5"/>
    <n v="2"/>
    <n v="0.84722222222222221"/>
    <m/>
    <n v="3"/>
    <n v="9"/>
    <n v="10"/>
    <s v="Management-level"/>
    <n v="0"/>
    <s v="Mentee"/>
    <s v="Bachelor's degree"/>
    <s v="University of London"/>
    <s v="JIRA|Sketch|SCRUM"/>
    <s v="Oracle"/>
    <n v="4"/>
  </r>
  <r>
    <n v="1279"/>
    <x v="4"/>
    <d v="2019-03-16T00:00:00"/>
    <s v="Software Engineer"/>
    <s v="Engineering"/>
    <n v="6.2"/>
    <n v="2"/>
    <n v="4.5999999999999996"/>
    <m/>
    <n v="5"/>
    <n v="5"/>
    <n v="7"/>
    <s v="Entry-level"/>
    <n v="0"/>
    <s v="Mentee"/>
    <s v="Master's degree"/>
    <s v="University of London"/>
    <s v="Sketch|Figma|Java"/>
    <s v="Google"/>
    <n v="3"/>
  </r>
  <r>
    <n v="1280"/>
    <x v="3"/>
    <d v="2018-11-28T00:00:00"/>
    <s v="HR Manager"/>
    <s v="Finance"/>
    <n v="4.2"/>
    <n v="3"/>
    <n v="4.9000000000000004"/>
    <m/>
    <n v="2"/>
    <n v="10"/>
    <n v="9"/>
    <s v="Senior-level"/>
    <n v="0"/>
    <s v="Mentee"/>
    <s v="Bachelor's degree"/>
    <s v="University of Toronto"/>
    <s v="WordPress|Agile|Figma"/>
    <s v="Adobe"/>
    <n v="8"/>
  </r>
  <r>
    <n v="1281"/>
    <x v="2"/>
    <d v="2023-07-12T00:00:00"/>
    <s v="Marketing Manager"/>
    <s v="Operations"/>
    <n v="3"/>
    <n v="3"/>
    <n v="0.27777777777777779"/>
    <m/>
    <n v="4"/>
    <n v="5"/>
    <n v="9"/>
    <s v="Mid-level"/>
    <n v="2"/>
    <s v="Mentee"/>
    <s v="Master's degree"/>
    <s v="University of California"/>
    <s v="SCRUM|JIRA|Java"/>
    <s v="Amazon"/>
    <n v="1"/>
  </r>
  <r>
    <n v="1282"/>
    <x v="2"/>
    <d v="2020-07-22T00:00:00"/>
    <s v="UX Designer"/>
    <s v="Engineering"/>
    <n v="8.1999999999999993"/>
    <n v="2"/>
    <n v="3.25"/>
    <m/>
    <n v="3"/>
    <n v="9"/>
    <n v="5"/>
    <s v="Entry-level"/>
    <n v="1"/>
    <s v="Mentor"/>
    <s v="Master's degree"/>
    <s v="University of Michigan"/>
    <s v="Figma|Python|Sketch"/>
    <s v="Google"/>
    <n v="8"/>
  </r>
  <r>
    <n v="1283"/>
    <x v="3"/>
    <d v="2023-01-17T00:00:00"/>
    <s v="Project Manager"/>
    <s v="IT"/>
    <n v="9"/>
    <n v="1"/>
    <n v="0.76388888888888884"/>
    <m/>
    <n v="1"/>
    <n v="7"/>
    <n v="8"/>
    <s v="Management-level"/>
    <n v="1"/>
    <s v="Mentor"/>
    <s v="Master's degree"/>
    <s v="Oxford University"/>
    <s v="Agile|Java|SCRUM"/>
    <s v="Deloitte"/>
    <n v="3"/>
  </r>
  <r>
    <n v="1284"/>
    <x v="1"/>
    <d v="2021-11-19T00:00:00"/>
    <s v="Database Administrator"/>
    <s v="Engineering"/>
    <n v="6.5"/>
    <n v="2"/>
    <n v="1.925"/>
    <m/>
    <n v="4"/>
    <n v="9"/>
    <n v="5"/>
    <s v="Management-level"/>
    <n v="0"/>
    <s v="Neither"/>
    <s v="Bachelor's degree"/>
    <s v="University of Toronto"/>
    <s v="SCRUM|Sketch|SQL"/>
    <s v="Microsoft"/>
    <n v="8"/>
  </r>
  <r>
    <n v="1285"/>
    <x v="3"/>
    <d v="2023-07-13T00:00:00"/>
    <s v="Marketing Manager"/>
    <s v="Data Team"/>
    <n v="8"/>
    <n v="2"/>
    <n v="0.27500000000000002"/>
    <m/>
    <n v="4"/>
    <n v="6"/>
    <n v="7"/>
    <s v="Entry-level"/>
    <n v="0"/>
    <s v="Mentor"/>
    <s v="Master's degree"/>
    <s v="Oxford University"/>
    <s v="SCRUM|Java|SQL"/>
    <s v="Facebook"/>
    <n v="9"/>
  </r>
  <r>
    <n v="1286"/>
    <x v="3"/>
    <d v="2021-03-11T00:00:00"/>
    <s v="Marketing Manager"/>
    <s v="Design"/>
    <n v="6"/>
    <n v="2"/>
    <n v="2.6138888888888889"/>
    <m/>
    <n v="5"/>
    <n v="7"/>
    <n v="10"/>
    <s v="Management-level"/>
    <n v="2"/>
    <s v="Mentee"/>
    <s v="Bachelor's degree"/>
    <s v="University of Michigan"/>
    <s v="Sketch|SEO|JIRA"/>
    <s v="Independent"/>
    <n v="10"/>
  </r>
  <r>
    <n v="1287"/>
    <x v="3"/>
    <d v="2019-12-26T00:00:00"/>
    <s v="Marketing Manager"/>
    <s v="IT"/>
    <n v="3.2"/>
    <n v="3"/>
    <n v="3.8222222222222224"/>
    <m/>
    <n v="5"/>
    <n v="9"/>
    <n v="7"/>
    <s v="Management-level"/>
    <n v="3"/>
    <s v="Mentee"/>
    <s v="Master's degree"/>
    <s v="Stanford University"/>
    <s v="WordPress|Java|JIRA"/>
    <s v="Google"/>
    <n v="5"/>
  </r>
  <r>
    <n v="1288"/>
    <x v="1"/>
    <d v="2021-09-19T00:00:00"/>
    <s v="Project Manager"/>
    <s v="Design"/>
    <n v="8"/>
    <n v="0"/>
    <n v="2.0916666666666668"/>
    <m/>
    <n v="1"/>
    <n v="9"/>
    <n v="8"/>
    <s v="Senior-level"/>
    <n v="2"/>
    <s v="Neither"/>
    <s v="Bachelor's degree"/>
    <s v="University of London"/>
    <s v="Figma|SQL|Java"/>
    <s v="Deloitte"/>
    <n v="7"/>
  </r>
  <r>
    <n v="1289"/>
    <x v="4"/>
    <d v="2020-09-29T00:00:00"/>
    <s v="Marketing Manager"/>
    <s v="Operations"/>
    <n v="9.5"/>
    <n v="3"/>
    <n v="3.0638888888888891"/>
    <m/>
    <n v="2"/>
    <n v="7"/>
    <n v="7"/>
    <s v="Senior-level"/>
    <n v="1"/>
    <s v="Mentor"/>
    <s v="Master's degree"/>
    <s v="Oxford University"/>
    <s v="Agile|SQL|Sketch"/>
    <s v="Microsoft"/>
    <n v="6"/>
  </r>
  <r>
    <n v="1290"/>
    <x v="5"/>
    <d v="2023-06-29T00:00:00"/>
    <s v="QA Engineer"/>
    <s v="Marketing"/>
    <n v="3.2"/>
    <n v="1"/>
    <n v="0.31388888888888888"/>
    <m/>
    <n v="4"/>
    <n v="10"/>
    <n v="7"/>
    <s v="Mid-level"/>
    <n v="0"/>
    <s v="Neither"/>
    <s v="Bachelor's degree"/>
    <s v="Harvard University"/>
    <s v="JIRA|Sketch|SQL"/>
    <s v="Google"/>
    <n v="10"/>
  </r>
  <r>
    <n v="1291"/>
    <x v="1"/>
    <d v="2021-01-19T00:00:00"/>
    <s v="Content Writer"/>
    <s v="Operations"/>
    <n v="8"/>
    <n v="0"/>
    <n v="2.7583333333333333"/>
    <m/>
    <n v="2"/>
    <n v="5"/>
    <n v="6"/>
    <s v="Senior-level"/>
    <n v="2"/>
    <s v="Mentee"/>
    <s v="Master's degree"/>
    <s v="University of Michigan"/>
    <s v="SCRUM|Python|Java"/>
    <s v="Facebook"/>
    <n v="4"/>
  </r>
  <r>
    <n v="1292"/>
    <x v="0"/>
    <d v="2022-03-06T00:00:00"/>
    <s v="HR Manager"/>
    <s v="Data Team"/>
    <n v="9.1999999999999993"/>
    <n v="0"/>
    <n v="1.6277777777777778"/>
    <m/>
    <n v="3"/>
    <n v="7"/>
    <n v="6"/>
    <s v="Entry-level"/>
    <n v="3"/>
    <s v="Mentee"/>
    <s v="Master's degree"/>
    <s v="University of Michigan"/>
    <s v="Sketch|SEO|JIRA"/>
    <s v="Adobe"/>
    <n v="6"/>
  </r>
  <r>
    <n v="1293"/>
    <x v="3"/>
    <d v="2021-08-12T00:00:00"/>
    <s v="Software Engineer"/>
    <s v="Human Resources"/>
    <n v="8.1999999999999993"/>
    <n v="1"/>
    <n v="2.1944444444444446"/>
    <m/>
    <n v="5"/>
    <n v="9"/>
    <n v="9"/>
    <s v="Management-level"/>
    <n v="3"/>
    <s v="Mentor"/>
    <s v="Bachelor's degree"/>
    <s v="Oxford University"/>
    <s v="JIRA|Java|Agile"/>
    <s v="Adobe"/>
    <n v="5"/>
  </r>
  <r>
    <n v="1294"/>
    <x v="0"/>
    <d v="2019-04-20T00:00:00"/>
    <s v="HR Manager"/>
    <s v="Finance"/>
    <n v="8"/>
    <n v="2"/>
    <n v="4.5055555555555555"/>
    <m/>
    <n v="1"/>
    <n v="10"/>
    <n v="6"/>
    <s v="Entry-level"/>
    <n v="3"/>
    <s v="Mentee"/>
    <s v="Master's degree"/>
    <s v="Oxford University"/>
    <s v="Java|Sketch|WordPress"/>
    <s v="Facebook"/>
    <n v="2"/>
  </r>
  <r>
    <n v="1295"/>
    <x v="4"/>
    <d v="2020-09-24T00:00:00"/>
    <s v="Accountant"/>
    <s v="Design"/>
    <n v="6.2"/>
    <n v="0"/>
    <n v="3.0777777777777779"/>
    <m/>
    <n v="5"/>
    <n v="10"/>
    <n v="10"/>
    <s v="Management-level"/>
    <n v="3"/>
    <s v="Mentee"/>
    <s v="Bachelor's degree"/>
    <s v="University of Toronto"/>
    <s v="Sketch|JIRA|Agile"/>
    <s v="Google"/>
    <n v="4"/>
  </r>
  <r>
    <n v="1296"/>
    <x v="4"/>
    <d v="2018-10-29T00:00:00"/>
    <s v="Project Manager"/>
    <s v="Marketing"/>
    <n v="9.1999999999999993"/>
    <n v="3"/>
    <n v="4.9805555555555552"/>
    <m/>
    <n v="3"/>
    <n v="8"/>
    <n v="10"/>
    <s v="Mid-level"/>
    <n v="3"/>
    <s v="Neither"/>
    <s v="Bachelor's degree"/>
    <s v="University of Toronto"/>
    <s v="SEO|Agile|Figma"/>
    <s v="Adobe"/>
    <n v="8"/>
  </r>
  <r>
    <n v="1297"/>
    <x v="1"/>
    <d v="2021-07-31T00:00:00"/>
    <s v="HR Manager"/>
    <s v="Engineering"/>
    <n v="8.1999999999999993"/>
    <n v="3"/>
    <n v="2.2277777777777779"/>
    <m/>
    <n v="3"/>
    <n v="8"/>
    <n v="6"/>
    <s v="Senior-level"/>
    <n v="3"/>
    <s v="Neither"/>
    <s v="Master's degree"/>
    <s v="University of Toronto"/>
    <s v="Sketch|Agile|Figma"/>
    <s v="Google"/>
    <n v="9"/>
  </r>
  <r>
    <n v="1298"/>
    <x v="1"/>
    <d v="2021-03-21T00:00:00"/>
    <s v="Data Scientist"/>
    <s v="Human Resources"/>
    <n v="8"/>
    <n v="3"/>
    <n v="2.5861111111111112"/>
    <m/>
    <n v="3"/>
    <n v="10"/>
    <n v="10"/>
    <s v="Management-level"/>
    <n v="3"/>
    <s v="Mentor"/>
    <s v="Bachelor's degree"/>
    <s v="Oxford University"/>
    <s v="Sketch|SCRUM|Java"/>
    <s v="Independent"/>
    <n v="2"/>
  </r>
  <r>
    <n v="1299"/>
    <x v="0"/>
    <d v="2023-09-14T00:00:00"/>
    <s v="Software Engineer"/>
    <s v="Human Resources"/>
    <n v="9"/>
    <n v="1"/>
    <n v="0.10555555555555556"/>
    <m/>
    <n v="4"/>
    <n v="6"/>
    <n v="5"/>
    <s v="Entry-level"/>
    <n v="1"/>
    <s v="Mentor"/>
    <s v="Master's degree"/>
    <s v="Oxford University"/>
    <s v="Python|JIRA|Agile"/>
    <s v="Apple"/>
    <n v="10"/>
  </r>
  <r>
    <n v="1300"/>
    <x v="5"/>
    <d v="2021-07-11T00:00:00"/>
    <s v="Software Engineer"/>
    <s v="Operations"/>
    <n v="4.5"/>
    <n v="1"/>
    <n v="2.2805555555555554"/>
    <m/>
    <n v="3"/>
    <n v="10"/>
    <n v="10"/>
    <s v="Management-level"/>
    <n v="3"/>
    <s v="Neither"/>
    <s v="Master's degree"/>
    <s v="University of Toronto"/>
    <s v="Agile|Figma|SEO"/>
    <s v="Oracle"/>
    <n v="8"/>
  </r>
  <r>
    <n v="1301"/>
    <x v="3"/>
    <d v="2019-02-21T00:00:00"/>
    <s v="Content Writer"/>
    <s v="Human Resources"/>
    <n v="7"/>
    <n v="3"/>
    <n v="4.6694444444444443"/>
    <m/>
    <n v="5"/>
    <n v="7"/>
    <n v="9"/>
    <s v="Mid-level"/>
    <n v="0"/>
    <s v="Mentee"/>
    <s v="Master's degree"/>
    <s v="RISD"/>
    <s v="SQL|Java|JIRA"/>
    <s v="Amazon"/>
    <n v="4"/>
  </r>
  <r>
    <n v="1302"/>
    <x v="0"/>
    <d v="2020-10-10T00:00:00"/>
    <s v="Marketing Manager"/>
    <s v="Engineering"/>
    <n v="6.5"/>
    <n v="3"/>
    <n v="3.0333333333333332"/>
    <m/>
    <n v="3"/>
    <n v="9"/>
    <n v="7"/>
    <s v="Management-level"/>
    <n v="0"/>
    <s v="Neither"/>
    <s v="Bachelor's degree"/>
    <s v="Stanford University"/>
    <s v="JIRA|Figma|WordPress"/>
    <s v="Microsoft"/>
    <n v="10"/>
  </r>
  <r>
    <n v="1303"/>
    <x v="4"/>
    <d v="2020-02-09T00:00:00"/>
    <s v="Content Writer"/>
    <s v="Engineering"/>
    <n v="8.1999999999999993"/>
    <n v="0"/>
    <n v="3.7027777777777779"/>
    <m/>
    <n v="3"/>
    <n v="10"/>
    <n v="9"/>
    <s v="Entry-level"/>
    <n v="0"/>
    <s v="Mentee"/>
    <s v="Master's degree"/>
    <s v="Oxford University"/>
    <s v="SEO|Sketch|Figma"/>
    <s v="Adobe"/>
    <n v="1"/>
  </r>
  <r>
    <n v="1304"/>
    <x v="3"/>
    <d v="2021-08-03T00:00:00"/>
    <s v="Database Administrator"/>
    <s v="Design"/>
    <n v="8"/>
    <n v="0"/>
    <n v="2.2194444444444446"/>
    <m/>
    <n v="4"/>
    <n v="6"/>
    <n v="5"/>
    <s v="Senior-level"/>
    <n v="0"/>
    <s v="Mentee"/>
    <s v="Master's degree"/>
    <s v="University of London"/>
    <s v="Java|WordPress|SCRUM"/>
    <s v="Deloitte"/>
    <n v="2"/>
  </r>
  <r>
    <n v="1305"/>
    <x v="4"/>
    <d v="2020-03-12T00:00:00"/>
    <s v="HR Manager"/>
    <s v="Engineering"/>
    <n v="9.5"/>
    <n v="3"/>
    <n v="3.6111111111111112"/>
    <m/>
    <n v="4"/>
    <n v="10"/>
    <n v="7"/>
    <s v="Entry-level"/>
    <n v="0"/>
    <s v="Mentor"/>
    <s v="Master's degree"/>
    <s v="University of California"/>
    <s v="Java|Agile|SEO"/>
    <s v="Microsoft"/>
    <n v="6"/>
  </r>
  <r>
    <n v="1306"/>
    <x v="2"/>
    <d v="2019-09-18T00:00:00"/>
    <s v="Data Scientist"/>
    <s v="Engineering"/>
    <n v="9"/>
    <n v="2"/>
    <n v="4.0944444444444441"/>
    <m/>
    <n v="2"/>
    <n v="6"/>
    <n v="9"/>
    <s v="Entry-level"/>
    <n v="0"/>
    <s v="Neither"/>
    <s v="Bachelor's degree"/>
    <s v="Oxford University"/>
    <s v="WordPress|Agile|Figma"/>
    <s v="Independent"/>
    <n v="8"/>
  </r>
  <r>
    <n v="1307"/>
    <x v="3"/>
    <d v="2022-01-28T00:00:00"/>
    <s v="Accountant"/>
    <s v="Data Team"/>
    <n v="4.2"/>
    <n v="3"/>
    <n v="1.7333333333333334"/>
    <m/>
    <n v="5"/>
    <n v="9"/>
    <n v="8"/>
    <s v="Mid-level"/>
    <n v="1"/>
    <s v="Neither"/>
    <s v="Bachelor's degree"/>
    <s v="Harvard University"/>
    <s v="SQL|Java|JIRA"/>
    <s v="Adobe"/>
    <n v="6"/>
  </r>
  <r>
    <n v="1308"/>
    <x v="5"/>
    <d v="2022-12-20T00:00:00"/>
    <s v="Content Writer"/>
    <s v="Finance"/>
    <n v="4"/>
    <n v="1"/>
    <n v="0.83888888888888891"/>
    <m/>
    <n v="2"/>
    <n v="8"/>
    <n v="9"/>
    <s v="Mid-level"/>
    <n v="3"/>
    <s v="Mentor"/>
    <s v="Master's degree"/>
    <s v="Oxford University"/>
    <s v="Java|SQL|Sketch"/>
    <s v="Independent"/>
    <n v="6"/>
  </r>
  <r>
    <n v="1309"/>
    <x v="3"/>
    <d v="2023-07-22T00:00:00"/>
    <s v="UX Designer"/>
    <s v="Engineering"/>
    <n v="9"/>
    <n v="0"/>
    <n v="0.25"/>
    <m/>
    <n v="2"/>
    <n v="7"/>
    <n v="10"/>
    <s v="Management-level"/>
    <n v="2"/>
    <s v="Mentor"/>
    <s v="Master's degree"/>
    <s v="Oxford University"/>
    <s v="Python|Agile|Sketch"/>
    <s v="Independent"/>
    <n v="7"/>
  </r>
  <r>
    <n v="1310"/>
    <x v="2"/>
    <d v="2023-01-03T00:00:00"/>
    <s v="Marketing Manager"/>
    <s v="Operations"/>
    <n v="7"/>
    <n v="3"/>
    <n v="0.80277777777777781"/>
    <m/>
    <n v="2"/>
    <n v="8"/>
    <n v="9"/>
    <s v="Management-level"/>
    <n v="3"/>
    <s v="Mentor"/>
    <s v="Master's degree"/>
    <s v="University of Michigan"/>
    <s v="Sketch|SQL|WordPress"/>
    <s v="IBM"/>
    <n v="4"/>
  </r>
  <r>
    <n v="1311"/>
    <x v="3"/>
    <d v="2021-06-18T00:00:00"/>
    <s v="Data Scientist"/>
    <s v="Operations"/>
    <n v="8.1999999999999993"/>
    <n v="3"/>
    <n v="2.3444444444444446"/>
    <m/>
    <n v="2"/>
    <n v="8"/>
    <n v="5"/>
    <s v="Management-level"/>
    <n v="0"/>
    <s v="Mentee"/>
    <s v="Bachelor's degree"/>
    <s v="University of London"/>
    <s v="JIRA|Agile|SCRUM"/>
    <s v="Google"/>
    <n v="10"/>
  </r>
  <r>
    <n v="1312"/>
    <x v="0"/>
    <d v="2022-03-28T00:00:00"/>
    <s v="Database Administrator"/>
    <s v="Design"/>
    <n v="3"/>
    <n v="0"/>
    <n v="1.5666666666666667"/>
    <m/>
    <n v="5"/>
    <n v="10"/>
    <n v="6"/>
    <s v="Mid-level"/>
    <n v="1"/>
    <s v="Mentor"/>
    <s v="Master's degree"/>
    <s v="University of Toronto"/>
    <s v="Java|SEO|Python"/>
    <s v="Amazon"/>
    <n v="2"/>
  </r>
  <r>
    <n v="1313"/>
    <x v="0"/>
    <d v="2023-03-09T00:00:00"/>
    <s v="Project Manager"/>
    <s v="Marketing"/>
    <n v="4"/>
    <n v="2"/>
    <n v="0.61944444444444446"/>
    <m/>
    <n v="3"/>
    <n v="7"/>
    <n v="7"/>
    <s v="Management-level"/>
    <n v="2"/>
    <s v="Neither"/>
    <s v="Master's degree"/>
    <s v="University of London"/>
    <s v="Agile|JIRA|SQL"/>
    <s v="Amazon"/>
    <n v="3"/>
  </r>
  <r>
    <n v="1314"/>
    <x v="0"/>
    <d v="2019-06-18T00:00:00"/>
    <s v="QA Engineer"/>
    <s v="Marketing"/>
    <n v="8"/>
    <n v="2"/>
    <n v="4.3444444444444441"/>
    <m/>
    <n v="5"/>
    <n v="9"/>
    <n v="5"/>
    <s v="Mid-level"/>
    <n v="1"/>
    <s v="Mentee"/>
    <s v="Master's degree"/>
    <s v="MIT"/>
    <s v="SEO|Sketch|Agile"/>
    <s v="Independent"/>
    <n v="9"/>
  </r>
  <r>
    <n v="1315"/>
    <x v="4"/>
    <d v="2020-09-15T00:00:00"/>
    <s v="Software Engineer"/>
    <s v="Finance"/>
    <n v="8"/>
    <n v="0"/>
    <n v="3.1027777777777779"/>
    <m/>
    <n v="5"/>
    <n v="6"/>
    <n v="10"/>
    <s v="Management-level"/>
    <n v="2"/>
    <s v="Mentor"/>
    <s v="Bachelor's degree"/>
    <s v="University of Toronto"/>
    <s v="Java|SQL|Agile"/>
    <s v="Apple"/>
    <n v="8"/>
  </r>
  <r>
    <n v="1316"/>
    <x v="2"/>
    <d v="2021-12-17T00:00:00"/>
    <s v="Data Scientist"/>
    <s v="Operations"/>
    <n v="5.5"/>
    <n v="2"/>
    <n v="1.8472222222222223"/>
    <m/>
    <n v="1"/>
    <n v="8"/>
    <n v="7"/>
    <s v="Management-level"/>
    <n v="0"/>
    <s v="Mentor"/>
    <s v="Bachelor's degree"/>
    <s v="Stanford University"/>
    <s v="SEO|Python|SQL"/>
    <s v="Oracle"/>
    <n v="8"/>
  </r>
  <r>
    <n v="1317"/>
    <x v="3"/>
    <d v="2022-07-15T00:00:00"/>
    <s v="UX Designer"/>
    <s v="Operations"/>
    <n v="8"/>
    <n v="3"/>
    <n v="1.2694444444444444"/>
    <m/>
    <n v="5"/>
    <n v="9"/>
    <n v="10"/>
    <s v="Management-level"/>
    <n v="0"/>
    <s v="Mentee"/>
    <s v="Master's degree"/>
    <s v="Stanford University"/>
    <s v="Python|Sketch|Figma"/>
    <s v="Deloitte"/>
    <n v="2"/>
  </r>
  <r>
    <n v="1318"/>
    <x v="4"/>
    <d v="2020-10-15T00:00:00"/>
    <s v="Marketing Manager"/>
    <s v="Operations"/>
    <n v="10"/>
    <n v="1"/>
    <n v="3.0194444444444444"/>
    <m/>
    <n v="5"/>
    <n v="7"/>
    <n v="10"/>
    <s v="Management-level"/>
    <n v="2"/>
    <s v="Mentor"/>
    <s v="Master's degree"/>
    <s v="Oxford University"/>
    <s v="Python|Sketch|SQL"/>
    <s v="Facebook"/>
    <n v="8"/>
  </r>
  <r>
    <n v="1319"/>
    <x v="0"/>
    <d v="2021-07-07T00:00:00"/>
    <s v="Content Writer"/>
    <s v="Human Resources"/>
    <n v="8.1999999999999993"/>
    <n v="0"/>
    <n v="2.2916666666666665"/>
    <m/>
    <n v="5"/>
    <n v="6"/>
    <n v="5"/>
    <s v="Entry-level"/>
    <n v="1"/>
    <s v="Mentee"/>
    <s v="Master's degree"/>
    <s v="Harvard University"/>
    <s v="SEO|Agile|SQL"/>
    <s v="Google"/>
    <n v="6"/>
  </r>
  <r>
    <n v="1320"/>
    <x v="4"/>
    <d v="2018-11-25T00:00:00"/>
    <s v="Project Manager"/>
    <s v="Engineering"/>
    <n v="8"/>
    <n v="3"/>
    <n v="4.9083333333333332"/>
    <m/>
    <n v="4"/>
    <n v="7"/>
    <n v="5"/>
    <s v="Senior-level"/>
    <n v="1"/>
    <s v="Mentor"/>
    <s v="Master's degree"/>
    <s v="MIT"/>
    <s v="JIRA|Agile|Java"/>
    <s v="Facebook"/>
    <n v="9"/>
  </r>
  <r>
    <n v="1321"/>
    <x v="3"/>
    <d v="2022-09-01T00:00:00"/>
    <s v="Accountant"/>
    <s v="Operations"/>
    <n v="6"/>
    <n v="3"/>
    <n v="1.1416666666666666"/>
    <m/>
    <n v="5"/>
    <n v="7"/>
    <n v="9"/>
    <s v="Management-level"/>
    <n v="2"/>
    <s v="Mentee"/>
    <s v="Master's degree"/>
    <s v="Oxford University"/>
    <s v="Python|SEO|WordPress"/>
    <s v="Amazon"/>
    <n v="2"/>
  </r>
  <r>
    <n v="1322"/>
    <x v="0"/>
    <d v="2018-12-26T00:00:00"/>
    <s v="Data Scientist"/>
    <s v="Operations"/>
    <n v="8"/>
    <n v="0"/>
    <n v="4.822222222222222"/>
    <m/>
    <n v="2"/>
    <n v="6"/>
    <n v="6"/>
    <s v="Management-level"/>
    <n v="2"/>
    <s v="Neither"/>
    <s v="Master's degree"/>
    <s v="Oxford University"/>
    <s v="Agile|Sketch|Figma"/>
    <s v="IBM"/>
    <n v="2"/>
  </r>
  <r>
    <n v="1323"/>
    <x v="5"/>
    <d v="2021-07-15T00:00:00"/>
    <s v="Software Engineer"/>
    <s v="Marketing"/>
    <n v="3.5"/>
    <n v="3"/>
    <n v="2.2694444444444444"/>
    <m/>
    <n v="5"/>
    <n v="5"/>
    <n v="8"/>
    <s v="Management-level"/>
    <n v="3"/>
    <s v="Mentee"/>
    <s v="Bachelor's degree"/>
    <s v="RISD"/>
    <s v="WordPress|Figma|SEO"/>
    <s v="Oracle"/>
    <n v="9"/>
  </r>
  <r>
    <n v="1324"/>
    <x v="0"/>
    <d v="2019-12-29T00:00:00"/>
    <s v="Database Administrator"/>
    <s v="Finance"/>
    <n v="4"/>
    <n v="2"/>
    <n v="3.8138888888888891"/>
    <m/>
    <n v="4"/>
    <n v="7"/>
    <n v="7"/>
    <s v="Entry-level"/>
    <n v="0"/>
    <s v="Mentee"/>
    <s v="Master's degree"/>
    <s v="MIT"/>
    <s v="SEO|JIRA|Agile"/>
    <s v="Independent"/>
    <n v="7"/>
  </r>
  <r>
    <n v="1325"/>
    <x v="1"/>
    <d v="2021-09-28T00:00:00"/>
    <s v="Database Administrator"/>
    <s v="Design"/>
    <n v="6"/>
    <n v="3"/>
    <n v="2.0666666666666669"/>
    <m/>
    <n v="4"/>
    <n v="6"/>
    <n v="9"/>
    <s v="Entry-level"/>
    <n v="2"/>
    <s v="Mentee"/>
    <s v="Master's degree"/>
    <s v="University of California"/>
    <s v="Figma|SQL|Java"/>
    <s v="IBM"/>
    <n v="1"/>
  </r>
  <r>
    <n v="1326"/>
    <x v="5"/>
    <d v="2019-05-06T00:00:00"/>
    <s v="QA Engineer"/>
    <s v="Finance"/>
    <n v="6.2"/>
    <n v="2"/>
    <n v="4.4611111111111112"/>
    <m/>
    <n v="4"/>
    <n v="7"/>
    <n v="10"/>
    <s v="Senior-level"/>
    <n v="2"/>
    <s v="Mentee"/>
    <s v="Master's degree"/>
    <s v="New York University"/>
    <s v="SCRUM|Figma|Sketch"/>
    <s v="Adobe"/>
    <n v="6"/>
  </r>
  <r>
    <n v="1327"/>
    <x v="1"/>
    <d v="2021-08-22T00:00:00"/>
    <s v="HR Manager"/>
    <s v="Design"/>
    <n v="6"/>
    <n v="3"/>
    <n v="2.1666666666666665"/>
    <m/>
    <n v="5"/>
    <n v="6"/>
    <n v="9"/>
    <s v="Senior-level"/>
    <n v="2"/>
    <s v="Neither"/>
    <s v="Master's degree"/>
    <s v="RISD"/>
    <s v="Python|Sketch|SEO"/>
    <s v="Apple"/>
    <n v="2"/>
  </r>
  <r>
    <n v="1328"/>
    <x v="3"/>
    <d v="2023-06-30T00:00:00"/>
    <s v="UX Designer"/>
    <s v="Marketing"/>
    <n v="10"/>
    <n v="2"/>
    <n v="0.31111111111111112"/>
    <m/>
    <n v="2"/>
    <n v="5"/>
    <n v="10"/>
    <s v="Mid-level"/>
    <n v="0"/>
    <s v="Mentee"/>
    <s v="Master's degree"/>
    <s v="Stanford University"/>
    <s v="Python|SQL|WordPress"/>
    <s v="Facebook"/>
    <n v="7"/>
  </r>
  <r>
    <n v="1329"/>
    <x v="5"/>
    <d v="2023-05-18T00:00:00"/>
    <s v="Data Scientist"/>
    <s v="Engineering"/>
    <n v="9"/>
    <n v="1"/>
    <n v="0.42777777777777776"/>
    <m/>
    <n v="2"/>
    <n v="5"/>
    <n v="9"/>
    <s v="Mid-level"/>
    <n v="2"/>
    <s v="Mentee"/>
    <s v="Bachelor's degree"/>
    <s v="Oxford University"/>
    <s v="SCRUM|SQL|Figma"/>
    <s v="IBM"/>
    <n v="7"/>
  </r>
  <r>
    <n v="1330"/>
    <x v="4"/>
    <d v="2020-05-12T00:00:00"/>
    <s v="HR Manager"/>
    <s v="Engineering"/>
    <n v="6.2"/>
    <n v="0"/>
    <n v="3.4444444444444446"/>
    <m/>
    <n v="3"/>
    <n v="10"/>
    <n v="10"/>
    <s v="Management-level"/>
    <n v="3"/>
    <s v="Neither"/>
    <s v="Bachelor's degree"/>
    <s v="University of London"/>
    <s v="SEO|Python|Figma"/>
    <s v="Google"/>
    <n v="8"/>
  </r>
  <r>
    <n v="1331"/>
    <x v="0"/>
    <d v="2021-08-12T00:00:00"/>
    <s v="UX Designer"/>
    <s v="Design"/>
    <n v="8"/>
    <n v="0"/>
    <n v="2.1944444444444446"/>
    <m/>
    <n v="2"/>
    <n v="5"/>
    <n v="7"/>
    <s v="Mid-level"/>
    <n v="0"/>
    <s v="Mentee"/>
    <s v="Bachelor's degree"/>
    <s v="University of Toronto"/>
    <s v="Python|Java|SQL"/>
    <s v="Deloitte"/>
    <n v="1"/>
  </r>
  <r>
    <n v="1332"/>
    <x v="4"/>
    <d v="2019-03-30T00:00:00"/>
    <s v="Data Scientist"/>
    <s v="Engineering"/>
    <n v="7.5"/>
    <n v="3"/>
    <n v="4.5611111111111109"/>
    <m/>
    <n v="4"/>
    <n v="5"/>
    <n v="9"/>
    <s v="Mid-level"/>
    <n v="3"/>
    <s v="Neither"/>
    <s v="Bachelor's degree"/>
    <s v="University of Michigan"/>
    <s v="SCRUM|SEO|Java"/>
    <s v="Microsoft"/>
    <n v="8"/>
  </r>
  <r>
    <n v="1333"/>
    <x v="1"/>
    <d v="2022-01-24T00:00:00"/>
    <s v="HR Manager"/>
    <s v="Marketing"/>
    <n v="6.5"/>
    <n v="2"/>
    <n v="1.7444444444444445"/>
    <m/>
    <n v="5"/>
    <n v="5"/>
    <n v="10"/>
    <s v="Entry-level"/>
    <n v="0"/>
    <s v="Mentor"/>
    <s v="Master's degree"/>
    <s v="Harvard University"/>
    <s v="Python|SCRUM|SQL"/>
    <s v="Oracle"/>
    <n v="1"/>
  </r>
  <r>
    <n v="1334"/>
    <x v="1"/>
    <d v="2022-07-19T00:00:00"/>
    <s v="Software Engineer"/>
    <s v="Operations"/>
    <n v="7"/>
    <n v="2"/>
    <n v="1.2583333333333333"/>
    <m/>
    <n v="4"/>
    <n v="7"/>
    <n v="7"/>
    <s v="Entry-level"/>
    <n v="1"/>
    <s v="Mentor"/>
    <s v="Bachelor's degree"/>
    <s v="MIT"/>
    <s v="Figma|Agile|Java"/>
    <s v="Independent"/>
    <n v="10"/>
  </r>
  <r>
    <n v="1335"/>
    <x v="3"/>
    <d v="2021-10-16T00:00:00"/>
    <s v="Marketing Manager"/>
    <s v="Engineering"/>
    <n v="3"/>
    <n v="3"/>
    <n v="2.0166666666666666"/>
    <m/>
    <n v="5"/>
    <n v="8"/>
    <n v="10"/>
    <s v="Senior-level"/>
    <n v="1"/>
    <s v="Mentor"/>
    <s v="Bachelor's degree"/>
    <s v="University of California"/>
    <s v="SCRUM|Agile|Sketch"/>
    <s v="Amazon"/>
    <n v="6"/>
  </r>
  <r>
    <n v="1336"/>
    <x v="5"/>
    <d v="2019-07-15T00:00:00"/>
    <s v="Content Writer"/>
    <s v="Engineering"/>
    <n v="6.2"/>
    <n v="3"/>
    <n v="4.2694444444444448"/>
    <m/>
    <n v="5"/>
    <n v="5"/>
    <n v="7"/>
    <s v="Senior-level"/>
    <n v="3"/>
    <s v="Neither"/>
    <s v="Bachelor's degree"/>
    <s v="RISD"/>
    <s v="SCRUM|WordPress|Python"/>
    <s v="Adobe"/>
    <n v="10"/>
  </r>
  <r>
    <n v="1337"/>
    <x v="0"/>
    <d v="2021-03-16T00:00:00"/>
    <s v="Software Engineer"/>
    <s v="Operations"/>
    <n v="8"/>
    <n v="2"/>
    <n v="2.6"/>
    <m/>
    <n v="3"/>
    <n v="6"/>
    <n v="10"/>
    <s v="Entry-level"/>
    <n v="1"/>
    <s v="Mentor"/>
    <s v="Bachelor's degree"/>
    <s v="University of London"/>
    <s v="SEO|SQL|Java"/>
    <s v="Amazon"/>
    <n v="1"/>
  </r>
  <r>
    <n v="1338"/>
    <x v="2"/>
    <d v="2022-02-11T00:00:00"/>
    <s v="Content Writer"/>
    <s v="Human Resources"/>
    <n v="7"/>
    <n v="3"/>
    <n v="1.6972222222222222"/>
    <m/>
    <n v="1"/>
    <n v="9"/>
    <n v="9"/>
    <s v="Mid-level"/>
    <n v="2"/>
    <s v="Neither"/>
    <s v="Bachelor's degree"/>
    <s v="University of California"/>
    <s v="JIRA|SCRUM|Python"/>
    <s v="Apple"/>
    <n v="9"/>
  </r>
  <r>
    <n v="1339"/>
    <x v="0"/>
    <d v="2018-10-26T00:00:00"/>
    <s v="Software Engineer"/>
    <s v="Data Team"/>
    <n v="8.1999999999999993"/>
    <n v="2"/>
    <n v="4.9888888888888889"/>
    <m/>
    <n v="5"/>
    <n v="9"/>
    <n v="10"/>
    <s v="Management-level"/>
    <n v="3"/>
    <s v="Neither"/>
    <s v="Bachelor's degree"/>
    <s v="University of Toronto"/>
    <s v="Sketch|WordPress|SEO"/>
    <s v="Google"/>
    <n v="5"/>
  </r>
  <r>
    <n v="1340"/>
    <x v="5"/>
    <d v="2023-04-25T00:00:00"/>
    <s v="Database Administrator"/>
    <s v="Human Resources"/>
    <n v="9"/>
    <n v="0"/>
    <n v="0.49166666666666664"/>
    <m/>
    <n v="4"/>
    <n v="9"/>
    <n v="8"/>
    <s v="Entry-level"/>
    <n v="0"/>
    <s v="Mentor"/>
    <s v="Master's degree"/>
    <s v="University of Michigan"/>
    <s v="SQL|JIRA|WordPress"/>
    <s v="Deloitte"/>
    <n v="4"/>
  </r>
  <r>
    <n v="1341"/>
    <x v="0"/>
    <d v="2020-04-22T00:00:00"/>
    <s v="Database Administrator"/>
    <s v="Human Resources"/>
    <n v="10"/>
    <n v="3"/>
    <n v="3.5"/>
    <m/>
    <n v="5"/>
    <n v="5"/>
    <n v="6"/>
    <s v="Senior-level"/>
    <n v="0"/>
    <s v="Mentor"/>
    <s v="Bachelor's degree"/>
    <s v="University of Toronto"/>
    <s v="SEO|Java|WordPress"/>
    <s v="IBM"/>
    <n v="9"/>
  </r>
  <r>
    <n v="1342"/>
    <x v="4"/>
    <d v="2020-08-07T00:00:00"/>
    <s v="Project Manager"/>
    <s v="Design"/>
    <n v="8"/>
    <n v="0"/>
    <n v="3.2083333333333335"/>
    <m/>
    <n v="3"/>
    <n v="8"/>
    <n v="7"/>
    <s v="Management-level"/>
    <n v="2"/>
    <s v="Mentee"/>
    <s v="Master's degree"/>
    <s v="Oxford University"/>
    <s v="Figma|Sketch|SCRUM"/>
    <s v="Deloitte"/>
    <n v="8"/>
  </r>
  <r>
    <n v="1343"/>
    <x v="1"/>
    <d v="2022-06-30T00:00:00"/>
    <s v="Accountant"/>
    <s v="IT"/>
    <n v="6"/>
    <n v="1"/>
    <n v="1.3111111111111111"/>
    <m/>
    <n v="2"/>
    <n v="7"/>
    <n v="7"/>
    <s v="Mid-level"/>
    <n v="0"/>
    <s v="Neither"/>
    <s v="Bachelor's degree"/>
    <s v="MIT"/>
    <s v="SQL|Agile|Sketch"/>
    <s v="Amazon"/>
    <n v="9"/>
  </r>
  <r>
    <n v="1344"/>
    <x v="2"/>
    <d v="2019-06-25T00:00:00"/>
    <s v="HR Manager"/>
    <s v="Human Resources"/>
    <n v="8.5"/>
    <n v="2"/>
    <n v="4.3250000000000002"/>
    <m/>
    <n v="3"/>
    <n v="9"/>
    <n v="9"/>
    <s v="Senior-level"/>
    <n v="0"/>
    <s v="Mentor"/>
    <s v="Bachelor's degree"/>
    <s v="Harvard University"/>
    <s v="Python|Figma|Agile"/>
    <s v="Oracle"/>
    <n v="3"/>
  </r>
  <r>
    <n v="1345"/>
    <x v="0"/>
    <d v="2021-04-20T00:00:00"/>
    <s v="QA Engineer"/>
    <s v="Marketing"/>
    <n v="5.2"/>
    <n v="1"/>
    <n v="2.5055555555555555"/>
    <m/>
    <n v="1"/>
    <n v="7"/>
    <n v="8"/>
    <s v="Senior-level"/>
    <n v="3"/>
    <s v="Mentor"/>
    <s v="Bachelor's degree"/>
    <s v="Oxford University"/>
    <s v="Figma|Agile|Sketch"/>
    <s v="Adobe"/>
    <n v="8"/>
  </r>
  <r>
    <n v="1346"/>
    <x v="3"/>
    <d v="2021-03-22T00:00:00"/>
    <s v="Data Scientist"/>
    <s v="Human Resources"/>
    <n v="9"/>
    <n v="3"/>
    <n v="2.5833333333333335"/>
    <m/>
    <n v="2"/>
    <n v="5"/>
    <n v="8"/>
    <s v="Senior-level"/>
    <n v="2"/>
    <s v="Mentor"/>
    <s v="Master's degree"/>
    <s v="Harvard University"/>
    <s v="SCRUM|SQL|WordPress"/>
    <s v="Independent"/>
    <n v="8"/>
  </r>
  <r>
    <n v="1347"/>
    <x v="1"/>
    <d v="2022-06-24T00:00:00"/>
    <s v="Software Engineer"/>
    <s v="Design"/>
    <n v="9"/>
    <n v="0"/>
    <n v="1.3277777777777777"/>
    <m/>
    <n v="1"/>
    <n v="5"/>
    <n v="9"/>
    <s v="Entry-level"/>
    <n v="1"/>
    <s v="Mentor"/>
    <s v="Master's degree"/>
    <s v="MIT"/>
    <s v="Java|Python|Figma"/>
    <s v="Deloitte"/>
    <n v="1"/>
  </r>
  <r>
    <n v="1348"/>
    <x v="4"/>
    <d v="2020-03-21T00:00:00"/>
    <s v="Database Administrator"/>
    <s v="Data Team"/>
    <n v="6.5"/>
    <n v="1"/>
    <n v="3.5861111111111112"/>
    <m/>
    <n v="5"/>
    <n v="8"/>
    <n v="10"/>
    <s v="Entry-level"/>
    <n v="1"/>
    <s v="Mentee"/>
    <s v="Master's degree"/>
    <s v="University of London"/>
    <s v="Java|Agile|Python"/>
    <s v="Oracle"/>
    <n v="8"/>
  </r>
  <r>
    <n v="1349"/>
    <x v="1"/>
    <d v="2022-06-18T00:00:00"/>
    <s v="QA Engineer"/>
    <s v="Finance"/>
    <n v="4"/>
    <n v="3"/>
    <n v="1.3444444444444446"/>
    <m/>
    <n v="1"/>
    <n v="8"/>
    <n v="9"/>
    <s v="Management-level"/>
    <n v="1"/>
    <s v="Mentor"/>
    <s v="Bachelor's degree"/>
    <s v="New York University"/>
    <s v="Sketch|WordPress|Python"/>
    <s v="Amazon"/>
    <n v="9"/>
  </r>
  <r>
    <n v="1350"/>
    <x v="0"/>
    <d v="2021-11-30T00:00:00"/>
    <s v="QA Engineer"/>
    <s v="Data Team"/>
    <n v="8"/>
    <n v="3"/>
    <n v="1.8944444444444444"/>
    <m/>
    <n v="2"/>
    <n v="6"/>
    <n v="9"/>
    <s v="Senior-level"/>
    <n v="0"/>
    <s v="Neither"/>
    <s v="Master's degree"/>
    <s v="Oxford University"/>
    <s v="Agile|JIRA|Figma"/>
    <s v="Facebook"/>
    <n v="1"/>
  </r>
  <r>
    <n v="1351"/>
    <x v="1"/>
    <d v="2023-01-12T00:00:00"/>
    <s v="Software Engineer"/>
    <s v="Human Resources"/>
    <n v="9.1999999999999993"/>
    <n v="2"/>
    <n v="0.77777777777777779"/>
    <m/>
    <n v="3"/>
    <n v="9"/>
    <n v="6"/>
    <s v="Entry-level"/>
    <n v="0"/>
    <s v="Mentee"/>
    <s v="Bachelor's degree"/>
    <s v="Oxford University"/>
    <s v="Sketch|SEO|JIRA"/>
    <s v="Adobe"/>
    <n v="3"/>
  </r>
  <r>
    <n v="1352"/>
    <x v="0"/>
    <d v="2022-03-14T00:00:00"/>
    <s v="Software Engineer"/>
    <s v="Data Team"/>
    <n v="7"/>
    <n v="2"/>
    <n v="1.6055555555555556"/>
    <m/>
    <n v="4"/>
    <n v="9"/>
    <n v="5"/>
    <s v="Entry-level"/>
    <n v="1"/>
    <s v="Neither"/>
    <s v="Bachelor's degree"/>
    <s v="University of Toronto"/>
    <s v="Python|JIRA|SEO"/>
    <s v="Amazon"/>
    <n v="7"/>
  </r>
  <r>
    <n v="1353"/>
    <x v="3"/>
    <d v="2020-01-20T00:00:00"/>
    <s v="Data Scientist"/>
    <s v="Operations"/>
    <n v="9.1999999999999993"/>
    <n v="2"/>
    <n v="3.7555555555555555"/>
    <m/>
    <n v="2"/>
    <n v="10"/>
    <n v="8"/>
    <s v="Mid-level"/>
    <n v="1"/>
    <s v="Mentee"/>
    <s v="Master's degree"/>
    <s v="University of Michigan"/>
    <s v="SQL|WordPress|JIRA"/>
    <s v="Adobe"/>
    <n v="4"/>
  </r>
  <r>
    <n v="1354"/>
    <x v="0"/>
    <d v="2019-10-06T00:00:00"/>
    <s v="Accountant"/>
    <s v="Human Resources"/>
    <n v="6.5"/>
    <n v="1"/>
    <n v="4.0444444444444443"/>
    <m/>
    <n v="4"/>
    <n v="10"/>
    <n v="8"/>
    <s v="Senior-level"/>
    <n v="3"/>
    <s v="Mentee"/>
    <s v="Master's degree"/>
    <s v="University of London"/>
    <s v="Java|SEO|JIRA"/>
    <s v="Oracle"/>
    <n v="9"/>
  </r>
  <r>
    <n v="1355"/>
    <x v="0"/>
    <d v="2019-12-08T00:00:00"/>
    <s v="Data Scientist"/>
    <s v="Human Resources"/>
    <n v="9"/>
    <n v="3"/>
    <n v="3.8722222222222222"/>
    <m/>
    <n v="3"/>
    <n v="6"/>
    <n v="9"/>
    <s v="Management-level"/>
    <n v="2"/>
    <s v="Mentee"/>
    <s v="Master's degree"/>
    <s v="Stanford University"/>
    <s v="Figma|Sketch|Java"/>
    <s v="Apple"/>
    <n v="1"/>
  </r>
  <r>
    <n v="1356"/>
    <x v="0"/>
    <d v="2020-12-24T00:00:00"/>
    <s v="HR Manager"/>
    <s v="Data Team"/>
    <n v="3.5"/>
    <n v="2"/>
    <n v="2.8277777777777779"/>
    <m/>
    <n v="3"/>
    <n v="7"/>
    <n v="5"/>
    <s v="Entry-level"/>
    <n v="0"/>
    <s v="Neither"/>
    <s v="Bachelor's degree"/>
    <s v="RISD"/>
    <s v="WordPress|SCRUM|JIRA"/>
    <s v="Oracle"/>
    <n v="9"/>
  </r>
  <r>
    <n v="1357"/>
    <x v="1"/>
    <d v="2022-03-03T00:00:00"/>
    <s v="Marketing Manager"/>
    <s v="Data Team"/>
    <n v="5"/>
    <n v="1"/>
    <n v="1.6361111111111111"/>
    <m/>
    <n v="1"/>
    <n v="7"/>
    <n v="5"/>
    <s v="Entry-level"/>
    <n v="1"/>
    <s v="Mentee"/>
    <s v="Master's degree"/>
    <s v="Oxford University"/>
    <s v="WordPress|SCRUM|Java"/>
    <s v="Independent"/>
    <n v="5"/>
  </r>
  <r>
    <n v="1358"/>
    <x v="0"/>
    <d v="2020-02-29T00:00:00"/>
    <s v="Software Engineer"/>
    <s v="Marketing"/>
    <n v="7"/>
    <n v="1"/>
    <n v="3.6444444444444444"/>
    <m/>
    <n v="1"/>
    <n v="9"/>
    <n v="7"/>
    <s v="Entry-level"/>
    <n v="0"/>
    <s v="Mentee"/>
    <s v="Bachelor's degree"/>
    <s v="University of Toronto"/>
    <s v="JIRA|SCRUM|Java"/>
    <s v="Apple"/>
    <n v="4"/>
  </r>
  <r>
    <n v="1359"/>
    <x v="5"/>
    <d v="2019-11-25T00:00:00"/>
    <s v="Data Scientist"/>
    <s v="Finance"/>
    <n v="5"/>
    <n v="0"/>
    <n v="3.9083333333333332"/>
    <m/>
    <n v="3"/>
    <n v="10"/>
    <n v="6"/>
    <s v="Senior-level"/>
    <n v="3"/>
    <s v="Neither"/>
    <s v="Bachelor's degree"/>
    <s v="Oxford University"/>
    <s v="SCRUM|Java|JIRA"/>
    <s v="Independent"/>
    <n v="6"/>
  </r>
  <r>
    <n v="1360"/>
    <x v="0"/>
    <d v="2021-08-03T00:00:00"/>
    <s v="UX Designer"/>
    <s v="IT"/>
    <n v="4.2"/>
    <n v="0"/>
    <n v="2.2194444444444446"/>
    <m/>
    <n v="4"/>
    <n v="10"/>
    <n v="8"/>
    <s v="Management-level"/>
    <n v="1"/>
    <s v="Neither"/>
    <s v="Bachelor's degree"/>
    <s v="University of California"/>
    <s v="Python|Figma|SQL"/>
    <s v="Adobe"/>
    <n v="3"/>
  </r>
  <r>
    <n v="1361"/>
    <x v="2"/>
    <d v="2022-07-13T00:00:00"/>
    <s v="Database Administrator"/>
    <s v="Design"/>
    <n v="5"/>
    <n v="1"/>
    <n v="1.2749999999999999"/>
    <m/>
    <n v="4"/>
    <n v="7"/>
    <n v="10"/>
    <s v="Entry-level"/>
    <n v="3"/>
    <s v="Neither"/>
    <s v="Master's degree"/>
    <s v="RISD"/>
    <s v="JIRA|SQL|Figma"/>
    <s v="IBM"/>
    <n v="10"/>
  </r>
  <r>
    <n v="1362"/>
    <x v="0"/>
    <d v="2021-07-31T00:00:00"/>
    <s v="HR Manager"/>
    <s v="Design"/>
    <n v="6"/>
    <n v="2"/>
    <n v="2.2277777777777779"/>
    <m/>
    <n v="1"/>
    <n v="5"/>
    <n v="6"/>
    <s v="Senior-level"/>
    <n v="1"/>
    <s v="Mentee"/>
    <s v="Bachelor's degree"/>
    <s v="University of Toronto"/>
    <s v="SCRUM|SEO|Figma"/>
    <s v="Apple"/>
    <n v="6"/>
  </r>
  <r>
    <n v="1363"/>
    <x v="4"/>
    <d v="2019-11-15T00:00:00"/>
    <s v="Project Manager"/>
    <s v="IT"/>
    <n v="7"/>
    <n v="0"/>
    <n v="3.9361111111111109"/>
    <m/>
    <n v="3"/>
    <n v="5"/>
    <n v="9"/>
    <s v="Mid-level"/>
    <n v="2"/>
    <s v="Mentor"/>
    <s v="Bachelor's degree"/>
    <s v="Harvard University"/>
    <s v="WordPress|SCRUM|Python"/>
    <s v="Independent"/>
    <n v="1"/>
  </r>
  <r>
    <n v="1364"/>
    <x v="4"/>
    <d v="2020-06-04T00:00:00"/>
    <s v="Data Scientist"/>
    <s v="Data Team"/>
    <n v="6.5"/>
    <n v="0"/>
    <n v="3.3833333333333333"/>
    <m/>
    <n v="1"/>
    <n v="9"/>
    <n v="5"/>
    <s v="Mid-level"/>
    <n v="0"/>
    <s v="Mentee"/>
    <s v="Master's degree"/>
    <s v="Oxford University"/>
    <s v="Figma|WordPress|JIRA"/>
    <s v="Oracle"/>
    <n v="10"/>
  </r>
  <r>
    <n v="1365"/>
    <x v="4"/>
    <d v="2020-06-01T00:00:00"/>
    <s v="Data Scientist"/>
    <s v="Design"/>
    <n v="7.2"/>
    <n v="3"/>
    <n v="3.3916666666666666"/>
    <m/>
    <n v="3"/>
    <n v="5"/>
    <n v="6"/>
    <s v="Senior-level"/>
    <n v="2"/>
    <s v="Mentor"/>
    <s v="Master's degree"/>
    <s v="Stanford University"/>
    <s v="Python|Sketch|SQL"/>
    <s v="Adobe"/>
    <n v="7"/>
  </r>
  <r>
    <n v="1366"/>
    <x v="5"/>
    <d v="2023-05-03T00:00:00"/>
    <s v="Marketing Manager"/>
    <s v="Marketing"/>
    <n v="6.2"/>
    <n v="2"/>
    <n v="0.46944444444444444"/>
    <m/>
    <n v="2"/>
    <n v="10"/>
    <n v="10"/>
    <s v="Management-level"/>
    <n v="3"/>
    <s v="Mentee"/>
    <s v="Master's degree"/>
    <s v="Harvard University"/>
    <s v="WordPress|SEO|Python"/>
    <s v="Adobe"/>
    <n v="4"/>
  </r>
  <r>
    <n v="1367"/>
    <x v="2"/>
    <d v="2018-12-23T00:00:00"/>
    <s v="QA Engineer"/>
    <s v="Finance"/>
    <n v="5"/>
    <n v="3"/>
    <n v="4.8305555555555557"/>
    <m/>
    <n v="2"/>
    <n v="7"/>
    <n v="6"/>
    <s v="Mid-level"/>
    <n v="3"/>
    <s v="Mentor"/>
    <s v="Master's degree"/>
    <s v="RISD"/>
    <s v="JIRA|SEO|Python"/>
    <s v="Apple"/>
    <n v="7"/>
  </r>
  <r>
    <n v="1368"/>
    <x v="4"/>
    <d v="2020-08-03T00:00:00"/>
    <s v="UX Designer"/>
    <s v="Operations"/>
    <n v="8"/>
    <n v="3"/>
    <n v="3.2194444444444446"/>
    <m/>
    <n v="1"/>
    <n v="7"/>
    <n v="7"/>
    <s v="Management-level"/>
    <n v="1"/>
    <s v="Neither"/>
    <s v="Bachelor's degree"/>
    <s v="Harvard University"/>
    <s v="SQL|Agile|SEO"/>
    <s v="Apple"/>
    <n v="5"/>
  </r>
  <r>
    <n v="1369"/>
    <x v="4"/>
    <d v="2020-12-19T00:00:00"/>
    <s v="Content Writer"/>
    <s v="Data Team"/>
    <n v="6.5"/>
    <n v="3"/>
    <n v="2.8416666666666668"/>
    <m/>
    <n v="3"/>
    <n v="6"/>
    <n v="5"/>
    <s v="Management-level"/>
    <n v="0"/>
    <s v="Mentee"/>
    <s v="Master's degree"/>
    <s v="University of London"/>
    <s v="Agile|WordPress|JIRA"/>
    <s v="Oracle"/>
    <n v="9"/>
  </r>
  <r>
    <n v="1370"/>
    <x v="4"/>
    <d v="2019-05-16T00:00:00"/>
    <s v="Marketing Manager"/>
    <s v="Data Team"/>
    <n v="7"/>
    <n v="0"/>
    <n v="4.4333333333333336"/>
    <m/>
    <n v="2"/>
    <n v="8"/>
    <n v="5"/>
    <s v="Management-level"/>
    <n v="0"/>
    <s v="Mentee"/>
    <s v="Master's degree"/>
    <s v="University of London"/>
    <s v="JIRA|SEO|SQL"/>
    <s v="Independent"/>
    <n v="4"/>
  </r>
  <r>
    <n v="1371"/>
    <x v="1"/>
    <d v="2022-03-13T00:00:00"/>
    <s v="Software Engineer"/>
    <s v="Operations"/>
    <n v="8.1999999999999993"/>
    <n v="1"/>
    <n v="1.6083333333333334"/>
    <m/>
    <n v="4"/>
    <n v="7"/>
    <n v="6"/>
    <s v="Mid-level"/>
    <n v="1"/>
    <s v="Neither"/>
    <s v="Master's degree"/>
    <s v="Oxford University"/>
    <s v="WordPress|Sketch|JIRA"/>
    <s v="Adobe"/>
    <n v="2"/>
  </r>
  <r>
    <n v="1372"/>
    <x v="5"/>
    <d v="2020-05-15T00:00:00"/>
    <s v="QA Engineer"/>
    <s v="Human Resources"/>
    <n v="10"/>
    <n v="2"/>
    <n v="3.4361111111111109"/>
    <m/>
    <n v="1"/>
    <n v="7"/>
    <n v="9"/>
    <s v="Senior-level"/>
    <n v="1"/>
    <s v="Neither"/>
    <s v="Master's degree"/>
    <s v="Harvard University"/>
    <s v="Agile|Python|JIRA"/>
    <s v="Facebook"/>
    <n v="1"/>
  </r>
  <r>
    <n v="1373"/>
    <x v="2"/>
    <d v="2023-08-23T00:00:00"/>
    <s v="HR Manager"/>
    <s v="Marketing"/>
    <n v="9"/>
    <n v="2"/>
    <n v="0.16388888888888889"/>
    <m/>
    <n v="4"/>
    <n v="6"/>
    <n v="9"/>
    <s v="Mid-level"/>
    <n v="1"/>
    <s v="Mentee"/>
    <s v="Bachelor's degree"/>
    <s v="Oxford University"/>
    <s v="Python|SEO|Agile"/>
    <s v="Facebook"/>
    <n v="3"/>
  </r>
  <r>
    <n v="1374"/>
    <x v="4"/>
    <d v="2019-06-24T00:00:00"/>
    <s v="Database Administrator"/>
    <s v="Design"/>
    <n v="8.5"/>
    <n v="3"/>
    <n v="4.3277777777777775"/>
    <m/>
    <n v="1"/>
    <n v="10"/>
    <n v="8"/>
    <s v="Senior-level"/>
    <n v="2"/>
    <s v="Mentee"/>
    <s v="Master's degree"/>
    <s v="MIT"/>
    <s v="Python|SQL|Agile"/>
    <s v="Microsoft"/>
    <n v="8"/>
  </r>
  <r>
    <n v="1375"/>
    <x v="3"/>
    <d v="2019-01-17T00:00:00"/>
    <s v="Marketing Manager"/>
    <s v="Engineering"/>
    <n v="4.2"/>
    <n v="0"/>
    <n v="4.7638888888888893"/>
    <m/>
    <n v="4"/>
    <n v="5"/>
    <n v="7"/>
    <s v="Management-level"/>
    <n v="1"/>
    <s v="Mentor"/>
    <s v="Bachelor's degree"/>
    <s v="University of California"/>
    <s v="Sketch|Java|Python"/>
    <s v="Google"/>
    <n v="10"/>
  </r>
  <r>
    <n v="1376"/>
    <x v="2"/>
    <d v="2019-03-16T00:00:00"/>
    <s v="Marketing Manager"/>
    <s v="Operations"/>
    <n v="8"/>
    <n v="2"/>
    <n v="4.5999999999999996"/>
    <m/>
    <n v="3"/>
    <n v="7"/>
    <n v="10"/>
    <s v="Entry-level"/>
    <n v="1"/>
    <s v="Mentor"/>
    <s v="Master's degree"/>
    <s v="University of Toronto"/>
    <s v="Sketch|Python|SEO"/>
    <s v="Deloitte"/>
    <n v="1"/>
  </r>
  <r>
    <n v="1377"/>
    <x v="3"/>
    <d v="2022-12-19T00:00:00"/>
    <s v="Software Engineer"/>
    <s v="Human Resources"/>
    <n v="5.5"/>
    <n v="0"/>
    <n v="0.84166666666666667"/>
    <m/>
    <n v="1"/>
    <n v="8"/>
    <n v="8"/>
    <s v="Entry-level"/>
    <n v="1"/>
    <s v="Mentee"/>
    <s v="Master's degree"/>
    <s v="New York University"/>
    <s v="Python|Java|SCRUM"/>
    <s v="Microsoft"/>
    <n v="7"/>
  </r>
  <r>
    <n v="1378"/>
    <x v="0"/>
    <d v="2019-09-30T00:00:00"/>
    <s v="Project Manager"/>
    <s v="Data Team"/>
    <n v="6"/>
    <n v="0"/>
    <n v="4.0611111111111109"/>
    <m/>
    <n v="5"/>
    <n v="10"/>
    <n v="5"/>
    <s v="Mid-level"/>
    <n v="0"/>
    <s v="Mentor"/>
    <s v="Bachelor's degree"/>
    <s v="University of California"/>
    <s v="Sketch|SEO|JIRA"/>
    <s v="Independent"/>
    <n v="7"/>
  </r>
  <r>
    <n v="1379"/>
    <x v="4"/>
    <d v="2020-10-16T00:00:00"/>
    <s v="QA Engineer"/>
    <s v="Operations"/>
    <n v="8"/>
    <n v="0"/>
    <n v="3.0166666666666666"/>
    <m/>
    <n v="1"/>
    <n v="9"/>
    <n v="7"/>
    <s v="Senior-level"/>
    <n v="1"/>
    <s v="Neither"/>
    <s v="Bachelor's degree"/>
    <s v="University of Toronto"/>
    <s v="Java|Agile|SQL"/>
    <s v="Independent"/>
    <n v="6"/>
  </r>
  <r>
    <n v="1380"/>
    <x v="3"/>
    <d v="2019-10-05T00:00:00"/>
    <s v="UX Designer"/>
    <s v="Finance"/>
    <n v="8"/>
    <n v="0"/>
    <n v="4.0472222222222225"/>
    <m/>
    <n v="3"/>
    <n v="9"/>
    <n v="7"/>
    <s v="Entry-level"/>
    <n v="0"/>
    <s v="Mentor"/>
    <s v="Bachelor's degree"/>
    <s v="University of London"/>
    <s v="Agile|SQL|Sketch"/>
    <s v="Facebook"/>
    <n v="3"/>
  </r>
  <r>
    <n v="1381"/>
    <x v="2"/>
    <d v="2023-07-30T00:00:00"/>
    <s v="Database Administrator"/>
    <s v="Operations"/>
    <n v="5.5"/>
    <n v="1"/>
    <n v="0.22777777777777777"/>
    <m/>
    <n v="4"/>
    <n v="7"/>
    <n v="8"/>
    <s v="Mid-level"/>
    <n v="1"/>
    <s v="Neither"/>
    <s v="Bachelor's degree"/>
    <s v="RISD"/>
    <s v="Sketch|SQL|Python"/>
    <s v="Microsoft"/>
    <n v="1"/>
  </r>
  <r>
    <n v="1382"/>
    <x v="2"/>
    <d v="2023-08-07T00:00:00"/>
    <s v="HR Manager"/>
    <s v="Design"/>
    <n v="8.5"/>
    <n v="0"/>
    <n v="0.20833333333333334"/>
    <m/>
    <n v="5"/>
    <n v="7"/>
    <n v="7"/>
    <s v="Entry-level"/>
    <n v="2"/>
    <s v="Mentor"/>
    <s v="Master's degree"/>
    <s v="University of Michigan"/>
    <s v="WordPress|SQL|SCRUM"/>
    <s v="Oracle"/>
    <n v="5"/>
  </r>
  <r>
    <n v="1383"/>
    <x v="3"/>
    <d v="2022-10-30T00:00:00"/>
    <s v="Software Engineer"/>
    <s v="Marketing"/>
    <n v="6.5"/>
    <n v="1"/>
    <n v="0.97777777777777775"/>
    <m/>
    <n v="5"/>
    <n v="7"/>
    <n v="9"/>
    <s v="Entry-level"/>
    <n v="3"/>
    <s v="Neither"/>
    <s v="Bachelor's degree"/>
    <s v="University of Michigan"/>
    <s v="Figma|SEO|Agile"/>
    <s v="Oracle"/>
    <n v="8"/>
  </r>
  <r>
    <n v="1384"/>
    <x v="4"/>
    <d v="2020-12-13T00:00:00"/>
    <s v="Software Engineer"/>
    <s v="Data Team"/>
    <n v="8"/>
    <n v="2"/>
    <n v="2.8583333333333334"/>
    <m/>
    <n v="1"/>
    <n v="7"/>
    <n v="6"/>
    <s v="Entry-level"/>
    <n v="2"/>
    <s v="Mentor"/>
    <s v="Bachelor's degree"/>
    <s v="University of Michigan"/>
    <s v="Python|Sketch|JIRA"/>
    <s v="Deloitte"/>
    <n v="9"/>
  </r>
  <r>
    <n v="1385"/>
    <x v="2"/>
    <d v="2023-05-23T00:00:00"/>
    <s v="Accountant"/>
    <s v="Human Resources"/>
    <n v="8"/>
    <n v="0"/>
    <n v="0.41388888888888886"/>
    <m/>
    <n v="4"/>
    <n v="9"/>
    <n v="6"/>
    <s v="Management-level"/>
    <n v="3"/>
    <s v="Mentor"/>
    <s v="Master's degree"/>
    <s v="Harvard University"/>
    <s v="SCRUM|Java|SEO"/>
    <s v="Deloitte"/>
    <n v="7"/>
  </r>
  <r>
    <n v="1386"/>
    <x v="3"/>
    <d v="2019-09-30T00:00:00"/>
    <s v="Content Writer"/>
    <s v="Finance"/>
    <n v="3"/>
    <n v="3"/>
    <n v="4.0611111111111109"/>
    <m/>
    <n v="5"/>
    <n v="5"/>
    <n v="9"/>
    <s v="Mid-level"/>
    <n v="1"/>
    <s v="Mentee"/>
    <s v="Master's degree"/>
    <s v="Oxford University"/>
    <s v="Python|SEO|SQL"/>
    <s v="Amazon"/>
    <n v="1"/>
  </r>
  <r>
    <n v="1387"/>
    <x v="1"/>
    <d v="2022-07-05T00:00:00"/>
    <s v="Software Engineer"/>
    <s v="Human Resources"/>
    <n v="3.5"/>
    <n v="3"/>
    <n v="1.2972222222222223"/>
    <m/>
    <n v="2"/>
    <n v="6"/>
    <n v="9"/>
    <s v="Entry-level"/>
    <n v="1"/>
    <s v="Mentor"/>
    <s v="Master's degree"/>
    <s v="RISD"/>
    <s v="WordPress|Sketch|JIRA"/>
    <s v="Oracle"/>
    <n v="1"/>
  </r>
  <r>
    <n v="1388"/>
    <x v="5"/>
    <d v="2021-05-29T00:00:00"/>
    <s v="Accountant"/>
    <s v="IT"/>
    <n v="8"/>
    <n v="1"/>
    <n v="2.3972222222222221"/>
    <m/>
    <n v="2"/>
    <n v="7"/>
    <n v="5"/>
    <s v="Senior-level"/>
    <n v="1"/>
    <s v="Mentee"/>
    <s v="Master's degree"/>
    <s v="Oxford University"/>
    <s v="WordPress|Agile|SEO"/>
    <s v="Facebook"/>
    <n v="9"/>
  </r>
  <r>
    <n v="1389"/>
    <x v="0"/>
    <d v="2020-04-07T00:00:00"/>
    <s v="Project Manager"/>
    <s v="Finance"/>
    <n v="6"/>
    <n v="3"/>
    <n v="3.5416666666666665"/>
    <m/>
    <n v="2"/>
    <n v="7"/>
    <n v="5"/>
    <s v="Senior-level"/>
    <n v="1"/>
    <s v="Mentor"/>
    <s v="Master's degree"/>
    <s v="University of London"/>
    <s v="Sketch|Python|Figma"/>
    <s v="Amazon"/>
    <n v="8"/>
  </r>
  <r>
    <n v="1390"/>
    <x v="5"/>
    <d v="2021-06-28T00:00:00"/>
    <s v="Accountant"/>
    <s v="Marketing"/>
    <n v="10"/>
    <n v="3"/>
    <n v="2.3166666666666669"/>
    <m/>
    <n v="4"/>
    <n v="6"/>
    <n v="6"/>
    <s v="Mid-level"/>
    <n v="3"/>
    <s v="Neither"/>
    <s v="Master's degree"/>
    <s v="University of Michigan"/>
    <s v="SQL|Python|SEO"/>
    <s v="IBM"/>
    <n v="9"/>
  </r>
  <r>
    <n v="1391"/>
    <x v="1"/>
    <d v="2022-01-10T00:00:00"/>
    <s v="QA Engineer"/>
    <s v="Engineering"/>
    <n v="10"/>
    <n v="2"/>
    <n v="1.7833333333333334"/>
    <m/>
    <n v="4"/>
    <n v="6"/>
    <n v="7"/>
    <s v="Senior-level"/>
    <n v="2"/>
    <s v="Mentee"/>
    <s v="Master's degree"/>
    <s v="Oxford University"/>
    <s v="WordPress|Agile|SQL"/>
    <s v="IBM"/>
    <n v="6"/>
  </r>
  <r>
    <n v="1392"/>
    <x v="4"/>
    <d v="2020-06-08T00:00:00"/>
    <s v="Data Scientist"/>
    <s v="IT"/>
    <n v="7"/>
    <n v="2"/>
    <n v="3.3722222222222222"/>
    <m/>
    <n v="2"/>
    <n v="7"/>
    <n v="5"/>
    <s v="Entry-level"/>
    <n v="0"/>
    <s v="Mentor"/>
    <s v="Master's degree"/>
    <s v="RISD"/>
    <s v="SEO|Python|WordPress"/>
    <s v="Independent"/>
    <n v="9"/>
  </r>
  <r>
    <n v="1393"/>
    <x v="4"/>
    <d v="2019-11-24T00:00:00"/>
    <s v="QA Engineer"/>
    <s v="Data Team"/>
    <n v="9.5"/>
    <n v="0"/>
    <n v="3.911111111111111"/>
    <m/>
    <n v="1"/>
    <n v="6"/>
    <n v="5"/>
    <s v="Management-level"/>
    <n v="3"/>
    <s v="Neither"/>
    <s v="Master's degree"/>
    <s v="University of London"/>
    <s v="SCRUM|Figma|JIRA"/>
    <s v="Microsoft"/>
    <n v="5"/>
  </r>
  <r>
    <n v="1394"/>
    <x v="0"/>
    <d v="2020-07-18T00:00:00"/>
    <s v="Data Scientist"/>
    <s v="Operations"/>
    <n v="8.1999999999999993"/>
    <n v="0"/>
    <n v="3.2611111111111111"/>
    <m/>
    <n v="5"/>
    <n v="9"/>
    <n v="5"/>
    <s v="Mid-level"/>
    <n v="2"/>
    <s v="Mentor"/>
    <s v="Master's degree"/>
    <s v="Oxford University"/>
    <s v="Sketch|JIRA|Figma"/>
    <s v="Adobe"/>
    <n v="3"/>
  </r>
  <r>
    <n v="1395"/>
    <x v="2"/>
    <d v="2022-08-02T00:00:00"/>
    <s v="Accountant"/>
    <s v="Design"/>
    <n v="5"/>
    <n v="1"/>
    <n v="1.2222222222222223"/>
    <m/>
    <n v="2"/>
    <n v="6"/>
    <n v="8"/>
    <s v="Management-level"/>
    <n v="1"/>
    <s v="Mentor"/>
    <s v="Bachelor's degree"/>
    <s v="University of Michigan"/>
    <s v="Agile|JIRA|SCRUM"/>
    <s v="Apple"/>
    <n v="7"/>
  </r>
  <r>
    <n v="1396"/>
    <x v="1"/>
    <d v="2022-12-20T00:00:00"/>
    <s v="Marketing Manager"/>
    <s v="Design"/>
    <n v="4"/>
    <n v="3"/>
    <n v="0.83888888888888891"/>
    <m/>
    <n v="1"/>
    <n v="7"/>
    <n v="7"/>
    <s v="Senior-level"/>
    <n v="0"/>
    <s v="Mentee"/>
    <s v="Bachelor's degree"/>
    <s v="University of Michigan"/>
    <s v="SEO|Agile|Figma"/>
    <s v="Independent"/>
    <n v="4"/>
  </r>
  <r>
    <n v="1397"/>
    <x v="2"/>
    <d v="2019-01-14T00:00:00"/>
    <s v="Database Administrator"/>
    <s v="IT"/>
    <n v="8"/>
    <n v="0"/>
    <n v="4.7722222222222221"/>
    <m/>
    <n v="2"/>
    <n v="6"/>
    <n v="5"/>
    <s v="Entry-level"/>
    <n v="0"/>
    <s v="Neither"/>
    <s v="Master's degree"/>
    <s v="Harvard University"/>
    <s v="JIRA|Agile|Sketch"/>
    <s v="Facebook"/>
    <n v="4"/>
  </r>
  <r>
    <n v="1398"/>
    <x v="1"/>
    <d v="2022-01-05T00:00:00"/>
    <s v="Software Engineer"/>
    <s v="IT"/>
    <n v="9"/>
    <n v="0"/>
    <n v="1.7972222222222223"/>
    <m/>
    <n v="4"/>
    <n v="8"/>
    <n v="7"/>
    <s v="Entry-level"/>
    <n v="2"/>
    <s v="Neither"/>
    <s v="Bachelor's degree"/>
    <s v="University of Michigan"/>
    <s v="SEO|Java|WordPress"/>
    <s v="Facebook"/>
    <n v="7"/>
  </r>
  <r>
    <n v="1399"/>
    <x v="1"/>
    <d v="2021-12-23T00:00:00"/>
    <s v="QA Engineer"/>
    <s v="Marketing"/>
    <n v="7"/>
    <n v="1"/>
    <n v="1.8305555555555555"/>
    <m/>
    <n v="2"/>
    <n v="9"/>
    <n v="5"/>
    <s v="Mid-level"/>
    <n v="2"/>
    <s v="Mentor"/>
    <s v="Master's degree"/>
    <s v="New York University"/>
    <s v="SQL|JIRA|Java"/>
    <s v="Deloitte"/>
    <n v="10"/>
  </r>
  <r>
    <n v="1400"/>
    <x v="3"/>
    <d v="2021-09-09T00:00:00"/>
    <s v="Software Engineer"/>
    <s v="IT"/>
    <n v="8.5"/>
    <n v="2"/>
    <n v="2.1194444444444445"/>
    <m/>
    <n v="3"/>
    <n v="7"/>
    <n v="8"/>
    <s v="Management-level"/>
    <n v="1"/>
    <s v="Mentor"/>
    <s v="Master's degree"/>
    <s v="University of Toronto"/>
    <s v="Agile|Figma|SEO"/>
    <s v="Microsoft"/>
    <n v="3"/>
  </r>
  <r>
    <n v="1401"/>
    <x v="1"/>
    <d v="2021-01-03T00:00:00"/>
    <s v="Project Manager"/>
    <s v="Finance"/>
    <n v="6"/>
    <n v="1"/>
    <n v="2.8027777777777776"/>
    <m/>
    <n v="1"/>
    <n v="10"/>
    <n v="7"/>
    <s v="Entry-level"/>
    <n v="3"/>
    <s v="Neither"/>
    <s v="Master's degree"/>
    <s v="University of California"/>
    <s v="Sketch|JIRA|Java"/>
    <s v="Apple"/>
    <n v="1"/>
  </r>
  <r>
    <n v="1402"/>
    <x v="1"/>
    <d v="2022-03-30T00:00:00"/>
    <s v="Accountant"/>
    <s v="Finance"/>
    <n v="5.2"/>
    <n v="1"/>
    <n v="1.5611111111111111"/>
    <m/>
    <n v="3"/>
    <n v="7"/>
    <n v="10"/>
    <s v="Entry-level"/>
    <n v="2"/>
    <s v="Neither"/>
    <s v="Master's degree"/>
    <s v="University of Michigan"/>
    <s v="Agile|SEO|JIRA"/>
    <s v="Adobe"/>
    <n v="10"/>
  </r>
  <r>
    <n v="1403"/>
    <x v="1"/>
    <d v="2022-06-05T00:00:00"/>
    <s v="Marketing Manager"/>
    <s v="Engineering"/>
    <n v="5"/>
    <n v="0"/>
    <n v="1.3805555555555555"/>
    <m/>
    <n v="2"/>
    <n v="6"/>
    <n v="9"/>
    <s v="Management-level"/>
    <n v="1"/>
    <s v="Neither"/>
    <s v="Master's degree"/>
    <s v="Stanford University"/>
    <s v="Sketch|Agile|SQL"/>
    <s v="Amazon"/>
    <n v="3"/>
  </r>
  <r>
    <n v="1404"/>
    <x v="4"/>
    <d v="2020-09-09T00:00:00"/>
    <s v="UX Designer"/>
    <s v="Engineering"/>
    <n v="6.5"/>
    <n v="3"/>
    <n v="3.1194444444444445"/>
    <m/>
    <n v="5"/>
    <n v="7"/>
    <n v="6"/>
    <s v="Mid-level"/>
    <n v="1"/>
    <s v="Mentor"/>
    <s v="Master's degree"/>
    <s v="University of Michigan"/>
    <s v="Agile|WordPress|Java"/>
    <s v="Oracle"/>
    <n v="6"/>
  </r>
  <r>
    <n v="1405"/>
    <x v="2"/>
    <d v="2022-11-20T00:00:00"/>
    <s v="Software Engineer"/>
    <s v="Human Resources"/>
    <n v="6"/>
    <n v="0"/>
    <n v="0.92222222222222228"/>
    <m/>
    <n v="2"/>
    <n v="9"/>
    <n v="6"/>
    <s v="Management-level"/>
    <n v="2"/>
    <s v="Mentee"/>
    <s v="Master's degree"/>
    <s v="MIT"/>
    <s v="Figma|Java|SQL"/>
    <s v="Amazon"/>
    <n v="4"/>
  </r>
  <r>
    <n v="1406"/>
    <x v="0"/>
    <d v="2021-11-25T00:00:00"/>
    <s v="Project Manager"/>
    <s v="Engineering"/>
    <n v="6"/>
    <n v="1"/>
    <n v="1.9083333333333334"/>
    <m/>
    <n v="1"/>
    <n v="8"/>
    <n v="5"/>
    <s v="Mid-level"/>
    <n v="0"/>
    <s v="Mentor"/>
    <s v="Bachelor's degree"/>
    <s v="MIT"/>
    <s v="WordPress|Python|SQL"/>
    <s v="Apple"/>
    <n v="7"/>
  </r>
  <r>
    <n v="1407"/>
    <x v="1"/>
    <d v="2022-06-05T00:00:00"/>
    <s v="Database Administrator"/>
    <s v="Human Resources"/>
    <n v="8"/>
    <n v="0"/>
    <n v="1.3805555555555555"/>
    <m/>
    <n v="4"/>
    <n v="7"/>
    <n v="5"/>
    <s v="Senior-level"/>
    <n v="3"/>
    <s v="Neither"/>
    <s v="Master's degree"/>
    <s v="MIT"/>
    <s v="SCRUM|SEO|Agile"/>
    <s v="Deloitte"/>
    <n v="2"/>
  </r>
  <r>
    <n v="1408"/>
    <x v="1"/>
    <d v="2022-08-05T00:00:00"/>
    <s v="Database Administrator"/>
    <s v="Human Resources"/>
    <n v="5"/>
    <n v="0"/>
    <n v="1.2138888888888888"/>
    <m/>
    <n v="5"/>
    <n v="7"/>
    <n v="10"/>
    <s v="Entry-level"/>
    <n v="3"/>
    <s v="Neither"/>
    <s v="Bachelor's degree"/>
    <s v="University of Toronto"/>
    <s v="Python|SCRUM|Figma"/>
    <s v="Amazon"/>
    <n v="1"/>
  </r>
  <r>
    <n v="1409"/>
    <x v="0"/>
    <d v="2020-08-17T00:00:00"/>
    <s v="Accountant"/>
    <s v="Marketing"/>
    <n v="9.5"/>
    <n v="1"/>
    <n v="3.1805555555555554"/>
    <m/>
    <n v="2"/>
    <n v="6"/>
    <n v="10"/>
    <s v="Entry-level"/>
    <n v="1"/>
    <s v="Neither"/>
    <s v="Bachelor's degree"/>
    <s v="University of California"/>
    <s v="Sketch|WordPress|SCRUM"/>
    <s v="Microsoft"/>
    <n v="7"/>
  </r>
  <r>
    <n v="1410"/>
    <x v="0"/>
    <d v="2020-09-16T00:00:00"/>
    <s v="Software Engineer"/>
    <s v="Marketing"/>
    <n v="8"/>
    <n v="3"/>
    <n v="3.1"/>
    <m/>
    <n v="1"/>
    <n v="9"/>
    <n v="5"/>
    <s v="Mid-level"/>
    <n v="0"/>
    <s v="Mentor"/>
    <s v="Bachelor's degree"/>
    <s v="Oxford University"/>
    <s v="Figma|Sketch|Java"/>
    <s v="Facebook"/>
    <n v="5"/>
  </r>
  <r>
    <n v="1411"/>
    <x v="4"/>
    <d v="2020-09-28T00:00:00"/>
    <s v="Marketing Manager"/>
    <s v="Operations"/>
    <n v="7.2"/>
    <n v="2"/>
    <n v="3.0666666666666669"/>
    <m/>
    <n v="4"/>
    <n v="10"/>
    <n v="5"/>
    <s v="Entry-level"/>
    <n v="3"/>
    <s v="Neither"/>
    <s v="Bachelor's degree"/>
    <s v="Oxford University"/>
    <s v="Java|JIRA|SCRUM"/>
    <s v="Adobe"/>
    <n v="6"/>
  </r>
  <r>
    <n v="1412"/>
    <x v="0"/>
    <d v="2023-06-02T00:00:00"/>
    <s v="HR Manager"/>
    <s v="IT"/>
    <n v="9.1999999999999993"/>
    <n v="0"/>
    <n v="0.3888888888888889"/>
    <m/>
    <n v="5"/>
    <n v="5"/>
    <n v="6"/>
    <s v="Entry-level"/>
    <n v="1"/>
    <s v="Mentee"/>
    <s v="Bachelor's degree"/>
    <s v="Stanford University"/>
    <s v="Java|SEO|Agile"/>
    <s v="Adobe"/>
    <n v="1"/>
  </r>
  <r>
    <n v="1413"/>
    <x v="3"/>
    <d v="2021-09-28T00:00:00"/>
    <s v="Data Scientist"/>
    <s v="Marketing"/>
    <n v="5.2"/>
    <n v="3"/>
    <n v="2.0666666666666669"/>
    <m/>
    <n v="4"/>
    <n v="8"/>
    <n v="5"/>
    <s v="Senior-level"/>
    <n v="0"/>
    <s v="Mentor"/>
    <s v="Master's degree"/>
    <s v="Stanford University"/>
    <s v="SEO|Figma|SQL"/>
    <s v="Google"/>
    <n v="3"/>
  </r>
  <r>
    <n v="1414"/>
    <x v="3"/>
    <d v="2021-01-31T00:00:00"/>
    <s v="Content Writer"/>
    <s v="Engineering"/>
    <n v="6.5"/>
    <n v="3"/>
    <n v="2.7277777777777779"/>
    <m/>
    <n v="2"/>
    <n v="8"/>
    <n v="10"/>
    <s v="Entry-level"/>
    <n v="2"/>
    <s v="Mentee"/>
    <s v="Master's degree"/>
    <s v="RISD"/>
    <s v="WordPress|SCRUM|Agile"/>
    <s v="Oracle"/>
    <n v="9"/>
  </r>
  <r>
    <n v="1415"/>
    <x v="0"/>
    <d v="2019-05-19T00:00:00"/>
    <s v="Project Manager"/>
    <s v="Engineering"/>
    <n v="10"/>
    <n v="2"/>
    <n v="4.4249999999999998"/>
    <m/>
    <n v="4"/>
    <n v="6"/>
    <n v="9"/>
    <s v="Senior-level"/>
    <n v="2"/>
    <s v="Neither"/>
    <s v="Master's degree"/>
    <s v="Stanford University"/>
    <s v="SCRUM|Sketch|JIRA"/>
    <s v="Deloitte"/>
    <n v="2"/>
  </r>
  <r>
    <n v="1416"/>
    <x v="4"/>
    <d v="2019-10-04T00:00:00"/>
    <s v="Accountant"/>
    <s v="Design"/>
    <n v="7.2"/>
    <n v="0"/>
    <n v="4.05"/>
    <m/>
    <n v="3"/>
    <n v="8"/>
    <n v="10"/>
    <s v="Mid-level"/>
    <n v="1"/>
    <s v="Neither"/>
    <s v="Master's degree"/>
    <s v="Oxford University"/>
    <s v="Agile|SQL|Figma"/>
    <s v="Adobe"/>
    <n v="10"/>
  </r>
  <r>
    <n v="1417"/>
    <x v="2"/>
    <d v="2022-10-29T00:00:00"/>
    <s v="Data Scientist"/>
    <s v="Design"/>
    <n v="8"/>
    <n v="0"/>
    <n v="0.98055555555555551"/>
    <m/>
    <n v="5"/>
    <n v="7"/>
    <n v="5"/>
    <s v="Entry-level"/>
    <n v="3"/>
    <s v="Mentor"/>
    <s v="Bachelor's degree"/>
    <s v="Oxford University"/>
    <s v="Python|Agile|SQL"/>
    <s v="IBM"/>
    <n v="1"/>
  </r>
  <r>
    <n v="1418"/>
    <x v="2"/>
    <d v="2020-01-02T00:00:00"/>
    <s v="HR Manager"/>
    <s v="Finance"/>
    <n v="4.5"/>
    <n v="3"/>
    <n v="3.8055555555555554"/>
    <m/>
    <n v="2"/>
    <n v="5"/>
    <n v="6"/>
    <s v="Management-level"/>
    <n v="2"/>
    <s v="Mentee"/>
    <s v="Bachelor's degree"/>
    <s v="New York University"/>
    <s v="SQL|SCRUM|Python"/>
    <s v="Microsoft"/>
    <n v="5"/>
  </r>
  <r>
    <n v="1419"/>
    <x v="5"/>
    <d v="2019-10-04T00:00:00"/>
    <s v="Data Scientist"/>
    <s v="Marketing"/>
    <n v="7.2"/>
    <n v="3"/>
    <n v="4.05"/>
    <m/>
    <n v="4"/>
    <n v="9"/>
    <n v="8"/>
    <s v="Management-level"/>
    <n v="1"/>
    <s v="Mentee"/>
    <s v="Bachelor's degree"/>
    <s v="Oxford University"/>
    <s v="SCRUM|Agile|Java"/>
    <s v="Google"/>
    <n v="3"/>
  </r>
  <r>
    <n v="1420"/>
    <x v="5"/>
    <d v="2018-11-03T00:00:00"/>
    <s v="Project Manager"/>
    <s v="IT"/>
    <n v="4.5"/>
    <n v="1"/>
    <n v="4.9694444444444441"/>
    <m/>
    <n v="1"/>
    <n v="10"/>
    <n v="7"/>
    <s v="Senior-level"/>
    <n v="2"/>
    <s v="Mentor"/>
    <s v="Master's degree"/>
    <s v="University of Toronto"/>
    <s v="Python|Figma|Sketch"/>
    <s v="Oracle"/>
    <n v="6"/>
  </r>
  <r>
    <n v="1421"/>
    <x v="4"/>
    <d v="2019-01-05T00:00:00"/>
    <s v="Accountant"/>
    <s v="Design"/>
    <n v="6.2"/>
    <n v="1"/>
    <n v="4.7972222222222225"/>
    <m/>
    <n v="2"/>
    <n v="9"/>
    <n v="6"/>
    <s v="Senior-level"/>
    <n v="0"/>
    <s v="Mentor"/>
    <s v="Master's degree"/>
    <s v="Oxford University"/>
    <s v="SQL|WordPress|Figma"/>
    <s v="Google"/>
    <n v="7"/>
  </r>
  <r>
    <n v="1422"/>
    <x v="2"/>
    <d v="2018-12-10T00:00:00"/>
    <s v="QA Engineer"/>
    <s v="Marketing"/>
    <n v="5"/>
    <n v="0"/>
    <n v="4.8666666666666663"/>
    <m/>
    <n v="2"/>
    <n v="8"/>
    <n v="7"/>
    <s v="Mid-level"/>
    <n v="1"/>
    <s v="Neither"/>
    <s v="Bachelor's degree"/>
    <s v="RISD"/>
    <s v="WordPress|Python|Figma"/>
    <s v="IBM"/>
    <n v="9"/>
  </r>
  <r>
    <n v="1423"/>
    <x v="1"/>
    <d v="2022-12-31T00:00:00"/>
    <s v="QA Engineer"/>
    <s v="Marketing"/>
    <n v="3.2"/>
    <n v="0"/>
    <n v="0.81111111111111112"/>
    <m/>
    <n v="5"/>
    <n v="7"/>
    <n v="7"/>
    <s v="Senior-level"/>
    <n v="3"/>
    <s v="Mentee"/>
    <s v="Master's degree"/>
    <s v="Oxford University"/>
    <s v="JIRA|Sketch|Agile"/>
    <s v="Google"/>
    <n v="1"/>
  </r>
  <r>
    <n v="1424"/>
    <x v="0"/>
    <d v="2019-05-03T00:00:00"/>
    <s v="Data Scientist"/>
    <s v="Engineering"/>
    <n v="8.5"/>
    <n v="1"/>
    <n v="4.4694444444444441"/>
    <m/>
    <n v="2"/>
    <n v="10"/>
    <n v="8"/>
    <s v="Senior-level"/>
    <n v="2"/>
    <s v="Mentee"/>
    <s v="Master's degree"/>
    <s v="Oxford University"/>
    <s v="WordPress|Agile|Java"/>
    <s v="Oracle"/>
    <n v="2"/>
  </r>
  <r>
    <n v="1425"/>
    <x v="4"/>
    <d v="2020-04-27T00:00:00"/>
    <s v="Data Scientist"/>
    <s v="Marketing"/>
    <n v="6.2"/>
    <n v="0"/>
    <n v="3.4861111111111112"/>
    <m/>
    <n v="1"/>
    <n v="10"/>
    <n v="5"/>
    <s v="Entry-level"/>
    <n v="1"/>
    <s v="Neither"/>
    <s v="Bachelor's degree"/>
    <s v="Harvard University"/>
    <s v="Python|Agile|SCRUM"/>
    <s v="Google"/>
    <n v="1"/>
  </r>
  <r>
    <n v="1426"/>
    <x v="4"/>
    <d v="2020-02-05T00:00:00"/>
    <s v="QA Engineer"/>
    <s v="Design"/>
    <n v="7.2"/>
    <n v="3"/>
    <n v="3.713888888888889"/>
    <m/>
    <n v="1"/>
    <n v="5"/>
    <n v="10"/>
    <s v="Senior-level"/>
    <n v="3"/>
    <s v="Mentor"/>
    <s v="Master's degree"/>
    <s v="Harvard University"/>
    <s v="Python|SCRUM|JIRA"/>
    <s v="Adobe"/>
    <n v="4"/>
  </r>
  <r>
    <n v="1427"/>
    <x v="0"/>
    <d v="2021-04-24T00:00:00"/>
    <s v="Project Manager"/>
    <s v="Design"/>
    <n v="8.5"/>
    <n v="3"/>
    <n v="2.4944444444444445"/>
    <m/>
    <n v="4"/>
    <n v="6"/>
    <n v="9"/>
    <s v="Management-level"/>
    <n v="0"/>
    <s v="Mentee"/>
    <s v="Master's degree"/>
    <s v="Harvard University"/>
    <s v="Figma|SCRUM|SQL"/>
    <s v="Microsoft"/>
    <n v="2"/>
  </r>
  <r>
    <n v="1428"/>
    <x v="4"/>
    <d v="2020-07-27T00:00:00"/>
    <s v="UX Designer"/>
    <s v="Human Resources"/>
    <n v="7.2"/>
    <n v="3"/>
    <n v="3.2361111111111112"/>
    <m/>
    <n v="4"/>
    <n v="10"/>
    <n v="10"/>
    <s v="Mid-level"/>
    <n v="3"/>
    <s v="Mentee"/>
    <s v="Master's degree"/>
    <s v="University of California"/>
    <s v="SEO|Agile|WordPress"/>
    <s v="Adobe"/>
    <n v="3"/>
  </r>
  <r>
    <n v="1429"/>
    <x v="0"/>
    <d v="2023-08-22T00:00:00"/>
    <s v="Accountant"/>
    <s v="Human Resources"/>
    <n v="8"/>
    <n v="1"/>
    <n v="0.16666666666666666"/>
    <m/>
    <n v="2"/>
    <n v="7"/>
    <n v="7"/>
    <s v="Mid-level"/>
    <n v="0"/>
    <s v="Mentor"/>
    <s v="Bachelor's degree"/>
    <s v="Stanford University"/>
    <s v="Agile|Figma|Java"/>
    <s v="IBM"/>
    <n v="2"/>
  </r>
  <r>
    <n v="1430"/>
    <x v="0"/>
    <d v="2021-06-30T00:00:00"/>
    <s v="Accountant"/>
    <s v="IT"/>
    <n v="9"/>
    <n v="3"/>
    <n v="2.3111111111111109"/>
    <m/>
    <n v="5"/>
    <n v="8"/>
    <n v="10"/>
    <s v="Entry-level"/>
    <n v="1"/>
    <s v="Mentee"/>
    <s v="Bachelor's degree"/>
    <s v="University of California"/>
    <s v="Figma|SEO|Sketch"/>
    <s v="Apple"/>
    <n v="8"/>
  </r>
  <r>
    <n v="1431"/>
    <x v="3"/>
    <d v="2022-02-13T00:00:00"/>
    <s v="Accountant"/>
    <s v="Operations"/>
    <n v="7.5"/>
    <n v="1"/>
    <n v="1.6916666666666667"/>
    <m/>
    <n v="1"/>
    <n v="8"/>
    <n v="10"/>
    <s v="Mid-level"/>
    <n v="0"/>
    <s v="Mentor"/>
    <s v="Bachelor's degree"/>
    <s v="MIT"/>
    <s v="Agile|JIRA|Java"/>
    <s v="Oracle"/>
    <n v="5"/>
  </r>
  <r>
    <n v="1432"/>
    <x v="4"/>
    <d v="2019-01-04T00:00:00"/>
    <s v="HR Manager"/>
    <s v="Human Resources"/>
    <n v="7"/>
    <n v="1"/>
    <n v="4.8"/>
    <m/>
    <n v="5"/>
    <n v="5"/>
    <n v="7"/>
    <s v="Management-level"/>
    <n v="2"/>
    <s v="Mentee"/>
    <s v="Bachelor's degree"/>
    <s v="Oxford University"/>
    <s v="Sketch|SEO|JIRA"/>
    <s v="Amazon"/>
    <n v="1"/>
  </r>
  <r>
    <n v="1433"/>
    <x v="4"/>
    <d v="2018-12-02T00:00:00"/>
    <s v="QA Engineer"/>
    <s v="IT"/>
    <n v="8"/>
    <n v="0"/>
    <n v="4.8888888888888893"/>
    <m/>
    <n v="3"/>
    <n v="8"/>
    <n v="5"/>
    <s v="Management-level"/>
    <n v="0"/>
    <s v="Mentee"/>
    <s v="Master's degree"/>
    <s v="Harvard University"/>
    <s v="SCRUM|JIRA|Sketch"/>
    <s v="Facebook"/>
    <n v="8"/>
  </r>
  <r>
    <n v="1434"/>
    <x v="3"/>
    <d v="2019-06-20T00:00:00"/>
    <s v="Content Writer"/>
    <s v="Operations"/>
    <n v="5.5"/>
    <n v="2"/>
    <n v="4.3388888888888886"/>
    <m/>
    <n v="4"/>
    <n v="7"/>
    <n v="8"/>
    <s v="Senior-level"/>
    <n v="0"/>
    <s v="Neither"/>
    <s v="Master's degree"/>
    <s v="University of Toronto"/>
    <s v="WordPress|SEO|Agile"/>
    <s v="Oracle"/>
    <n v="8"/>
  </r>
  <r>
    <n v="1435"/>
    <x v="5"/>
    <d v="2022-07-07T00:00:00"/>
    <s v="QA Engineer"/>
    <s v="Marketing"/>
    <n v="8"/>
    <n v="0"/>
    <n v="1.2916666666666667"/>
    <m/>
    <n v="4"/>
    <n v="6"/>
    <n v="9"/>
    <s v="Management-level"/>
    <n v="2"/>
    <s v="Neither"/>
    <s v="Master's degree"/>
    <s v="Harvard University"/>
    <s v="JIRA|WordPress|Figma"/>
    <s v="Independent"/>
    <n v="7"/>
  </r>
  <r>
    <n v="1436"/>
    <x v="1"/>
    <d v="2021-03-09T00:00:00"/>
    <s v="Database Administrator"/>
    <s v="Data Team"/>
    <n v="8"/>
    <n v="3"/>
    <n v="2.6194444444444445"/>
    <m/>
    <n v="3"/>
    <n v="10"/>
    <n v="9"/>
    <s v="Mid-level"/>
    <n v="2"/>
    <s v="Neither"/>
    <s v="Bachelor's degree"/>
    <s v="University of London"/>
    <s v="Figma|SEO|SCRUM"/>
    <s v="Amazon"/>
    <n v="7"/>
  </r>
  <r>
    <n v="1437"/>
    <x v="2"/>
    <d v="2019-03-11T00:00:00"/>
    <s v="Content Writer"/>
    <s v="Operations"/>
    <n v="4.2"/>
    <n v="1"/>
    <n v="4.6138888888888889"/>
    <m/>
    <n v="5"/>
    <n v="5"/>
    <n v="5"/>
    <s v="Management-level"/>
    <n v="0"/>
    <s v="Mentee"/>
    <s v="Bachelor's degree"/>
    <s v="University of Michigan"/>
    <s v="Python|Sketch|WordPress"/>
    <s v="Google"/>
    <n v="2"/>
  </r>
  <r>
    <n v="1438"/>
    <x v="1"/>
    <d v="2022-08-13T00:00:00"/>
    <s v="Marketing Manager"/>
    <s v="Finance"/>
    <n v="7"/>
    <n v="2"/>
    <n v="1.1916666666666667"/>
    <m/>
    <n v="3"/>
    <n v="6"/>
    <n v="8"/>
    <s v="Mid-level"/>
    <n v="1"/>
    <s v="Neither"/>
    <s v="Bachelor's degree"/>
    <s v="MIT"/>
    <s v="Agile|SEO|WordPress"/>
    <s v="Amazon"/>
    <n v="1"/>
  </r>
  <r>
    <n v="1439"/>
    <x v="4"/>
    <d v="2019-09-12T00:00:00"/>
    <s v="Data Scientist"/>
    <s v="Human Resources"/>
    <n v="7.2"/>
    <n v="1"/>
    <n v="4.1111111111111107"/>
    <m/>
    <n v="3"/>
    <n v="6"/>
    <n v="6"/>
    <s v="Senior-level"/>
    <n v="1"/>
    <s v="Mentor"/>
    <s v="Master's degree"/>
    <s v="University of California"/>
    <s v="WordPress|Sketch|Agile"/>
    <s v="Adobe"/>
    <n v="10"/>
  </r>
  <r>
    <n v="1440"/>
    <x v="4"/>
    <d v="2019-08-03T00:00:00"/>
    <s v="Data Scientist"/>
    <s v="IT"/>
    <n v="9"/>
    <n v="0"/>
    <n v="4.2194444444444441"/>
    <m/>
    <n v="2"/>
    <n v="6"/>
    <n v="6"/>
    <s v="Management-level"/>
    <n v="1"/>
    <s v="Mentor"/>
    <s v="Bachelor's degree"/>
    <s v="Oxford University"/>
    <s v="WordPress|Agile|Java"/>
    <s v="IBM"/>
    <n v="5"/>
  </r>
  <r>
    <n v="1441"/>
    <x v="2"/>
    <d v="2020-01-29T00:00:00"/>
    <s v="Content Writer"/>
    <s v="Human Resources"/>
    <n v="4.5"/>
    <n v="0"/>
    <n v="3.7305555555555556"/>
    <m/>
    <n v="3"/>
    <n v="8"/>
    <n v="10"/>
    <s v="Management-level"/>
    <n v="0"/>
    <s v="Mentee"/>
    <s v="Master's degree"/>
    <s v="Harvard University"/>
    <s v="Figma|Agile|SCRUM"/>
    <s v="Oracle"/>
    <n v="5"/>
  </r>
  <r>
    <n v="1442"/>
    <x v="2"/>
    <d v="2022-02-06T00:00:00"/>
    <s v="Data Scientist"/>
    <s v="Data Team"/>
    <n v="5.2"/>
    <n v="1"/>
    <n v="1.711111111111111"/>
    <m/>
    <n v="5"/>
    <n v="10"/>
    <n v="5"/>
    <s v="Mid-level"/>
    <n v="1"/>
    <s v="Mentee"/>
    <s v="Master's degree"/>
    <s v="RISD"/>
    <s v="WordPress|Figma|Java"/>
    <s v="Adobe"/>
    <n v="3"/>
  </r>
  <r>
    <n v="1443"/>
    <x v="1"/>
    <d v="2023-07-04T00:00:00"/>
    <s v="Project Manager"/>
    <s v="Human Resources"/>
    <n v="8.1999999999999993"/>
    <n v="3"/>
    <n v="0.3"/>
    <m/>
    <n v="2"/>
    <n v="10"/>
    <n v="7"/>
    <s v="Senior-level"/>
    <n v="2"/>
    <s v="Mentee"/>
    <s v="Master's degree"/>
    <s v="MIT"/>
    <s v="SCRUM|Sketch|Agile"/>
    <s v="Google"/>
    <n v="1"/>
  </r>
  <r>
    <n v="1444"/>
    <x v="5"/>
    <d v="2021-03-03T00:00:00"/>
    <s v="Project Manager"/>
    <s v="IT"/>
    <n v="6.5"/>
    <n v="3"/>
    <n v="2.6361111111111111"/>
    <m/>
    <n v="3"/>
    <n v="7"/>
    <n v="10"/>
    <s v="Mid-level"/>
    <n v="1"/>
    <s v="Neither"/>
    <s v="Bachelor's degree"/>
    <s v="Harvard University"/>
    <s v="SCRUM|WordPress|Figma"/>
    <s v="Microsoft"/>
    <n v="8"/>
  </r>
  <r>
    <n v="1445"/>
    <x v="2"/>
    <d v="2023-01-23T00:00:00"/>
    <s v="Database Administrator"/>
    <s v="Finance"/>
    <n v="8"/>
    <n v="2"/>
    <n v="0.74722222222222223"/>
    <m/>
    <n v="4"/>
    <n v="6"/>
    <n v="6"/>
    <s v="Mid-level"/>
    <n v="3"/>
    <s v="Neither"/>
    <s v="Bachelor's degree"/>
    <s v="University of Michigan"/>
    <s v="SQL|Java|JIRA"/>
    <s v="Independent"/>
    <n v="9"/>
  </r>
  <r>
    <n v="1446"/>
    <x v="4"/>
    <d v="2020-10-08T00:00:00"/>
    <s v="Accountant"/>
    <s v="Data Team"/>
    <n v="9"/>
    <n v="1"/>
    <n v="3.0388888888888888"/>
    <m/>
    <n v="3"/>
    <n v="9"/>
    <n v="7"/>
    <s v="Management-level"/>
    <n v="3"/>
    <s v="Mentor"/>
    <s v="Bachelor's degree"/>
    <s v="Oxford University"/>
    <s v="Python|Figma|SCRUM"/>
    <s v="Deloitte"/>
    <n v="1"/>
  </r>
  <r>
    <n v="1447"/>
    <x v="5"/>
    <d v="2022-08-09T00:00:00"/>
    <s v="Database Administrator"/>
    <s v="Engineering"/>
    <n v="5"/>
    <n v="3"/>
    <n v="1.2027777777777777"/>
    <m/>
    <n v="4"/>
    <n v="5"/>
    <n v="6"/>
    <s v="Management-level"/>
    <n v="3"/>
    <s v="Neither"/>
    <s v="Master's degree"/>
    <s v="University of London"/>
    <s v="SEO|SCRUM|Java"/>
    <s v="Independent"/>
    <n v="6"/>
  </r>
  <r>
    <n v="1448"/>
    <x v="5"/>
    <d v="2021-11-22T00:00:00"/>
    <s v="Marketing Manager"/>
    <s v="Engineering"/>
    <n v="8.1999999999999993"/>
    <n v="0"/>
    <n v="1.9166666666666667"/>
    <m/>
    <n v="1"/>
    <n v="10"/>
    <n v="6"/>
    <s v="Entry-level"/>
    <n v="1"/>
    <s v="Mentee"/>
    <s v="Bachelor's degree"/>
    <s v="RISD"/>
    <s v="WordPress|Sketch|SEO"/>
    <s v="Adobe"/>
    <n v="10"/>
  </r>
  <r>
    <n v="1449"/>
    <x v="0"/>
    <d v="2019-05-03T00:00:00"/>
    <s v="UX Designer"/>
    <s v="Finance"/>
    <n v="10"/>
    <n v="3"/>
    <n v="4.4694444444444441"/>
    <m/>
    <n v="2"/>
    <n v="10"/>
    <n v="9"/>
    <s v="Senior-level"/>
    <n v="2"/>
    <s v="Neither"/>
    <s v="Bachelor's degree"/>
    <s v="University of Michigan"/>
    <s v="JIRA|WordPress|Sketch"/>
    <s v="Facebook"/>
    <n v="9"/>
  </r>
  <r>
    <n v="1450"/>
    <x v="3"/>
    <d v="2023-03-11T00:00:00"/>
    <s v="Software Engineer"/>
    <s v="Engineering"/>
    <n v="7"/>
    <n v="2"/>
    <n v="0.61388888888888893"/>
    <m/>
    <n v="1"/>
    <n v="8"/>
    <n v="7"/>
    <s v="Senior-level"/>
    <n v="2"/>
    <s v="Neither"/>
    <s v="Master's degree"/>
    <s v="University of London"/>
    <s v="SEO|SCRUM|SQL"/>
    <s v="Apple"/>
    <n v="9"/>
  </r>
  <r>
    <n v="1451"/>
    <x v="2"/>
    <d v="2019-12-16T00:00:00"/>
    <s v="QA Engineer"/>
    <s v="Finance"/>
    <n v="6"/>
    <n v="0"/>
    <n v="3.85"/>
    <m/>
    <n v="3"/>
    <n v="5"/>
    <n v="9"/>
    <s v="Entry-level"/>
    <n v="2"/>
    <s v="Neither"/>
    <s v="Bachelor's degree"/>
    <s v="Stanford University"/>
    <s v="JIRA|Java|SCRUM"/>
    <s v="Amazon"/>
    <n v="10"/>
  </r>
  <r>
    <n v="1452"/>
    <x v="3"/>
    <d v="2022-11-28T00:00:00"/>
    <s v="Software Engineer"/>
    <s v="Data Team"/>
    <n v="7"/>
    <n v="0"/>
    <n v="0.9"/>
    <m/>
    <n v="3"/>
    <n v="7"/>
    <n v="5"/>
    <s v="Mid-level"/>
    <n v="0"/>
    <s v="Mentor"/>
    <s v="Master's degree"/>
    <s v="Harvard University"/>
    <s v="SCRUM|SEO|Java"/>
    <s v="Deloitte"/>
    <n v="10"/>
  </r>
  <r>
    <n v="1453"/>
    <x v="2"/>
    <d v="2022-03-30T00:00:00"/>
    <s v="UX Designer"/>
    <s v="Operations"/>
    <n v="8"/>
    <n v="2"/>
    <n v="1.5611111111111111"/>
    <m/>
    <n v="1"/>
    <n v="7"/>
    <n v="7"/>
    <s v="Senior-level"/>
    <n v="2"/>
    <s v="Neither"/>
    <s v="Master's degree"/>
    <s v="University of Michigan"/>
    <s v="Python|WordPress|JIRA"/>
    <s v="Independent"/>
    <n v="10"/>
  </r>
  <r>
    <n v="1454"/>
    <x v="1"/>
    <d v="2020-05-24T00:00:00"/>
    <s v="QA Engineer"/>
    <s v="Operations"/>
    <n v="9"/>
    <n v="1"/>
    <n v="3.411111111111111"/>
    <m/>
    <n v="2"/>
    <n v="9"/>
    <n v="9"/>
    <s v="Mid-level"/>
    <n v="0"/>
    <s v="Neither"/>
    <s v="Master's degree"/>
    <s v="University of California"/>
    <s v="SQL|WordPress|Agile"/>
    <s v="Facebook"/>
    <n v="8"/>
  </r>
  <r>
    <n v="1455"/>
    <x v="1"/>
    <d v="2021-06-07T00:00:00"/>
    <s v="HR Manager"/>
    <s v="Operations"/>
    <n v="6.5"/>
    <n v="0"/>
    <n v="2.375"/>
    <m/>
    <n v="3"/>
    <n v="8"/>
    <n v="10"/>
    <s v="Senior-level"/>
    <n v="3"/>
    <s v="Mentee"/>
    <s v="Bachelor's degree"/>
    <s v="Oxford University"/>
    <s v="Agile|Java|SQL"/>
    <s v="Oracle"/>
    <n v="6"/>
  </r>
  <r>
    <n v="1456"/>
    <x v="1"/>
    <d v="2022-03-09T00:00:00"/>
    <s v="Project Manager"/>
    <s v="Operations"/>
    <n v="4.5"/>
    <n v="2"/>
    <n v="1.6194444444444445"/>
    <m/>
    <n v="2"/>
    <n v="7"/>
    <n v="10"/>
    <s v="Management-level"/>
    <n v="1"/>
    <s v="Mentee"/>
    <s v="Bachelor's degree"/>
    <s v="University of Michigan"/>
    <s v="Python|Agile|Figma"/>
    <s v="Oracle"/>
    <n v="1"/>
  </r>
  <r>
    <n v="1457"/>
    <x v="0"/>
    <d v="2021-05-17T00:00:00"/>
    <s v="Data Scientist"/>
    <s v="Marketing"/>
    <n v="8"/>
    <n v="0"/>
    <n v="2.4305555555555554"/>
    <m/>
    <n v="3"/>
    <n v="10"/>
    <n v="9"/>
    <s v="Senior-level"/>
    <n v="0"/>
    <s v="Neither"/>
    <s v="Master's degree"/>
    <s v="University of Toronto"/>
    <s v="Sketch|Agile|JIRA"/>
    <s v="Apple"/>
    <n v="6"/>
  </r>
  <r>
    <n v="1458"/>
    <x v="1"/>
    <d v="2023-06-14T00:00:00"/>
    <s v="HR Manager"/>
    <s v="Marketing"/>
    <n v="10"/>
    <n v="1"/>
    <n v="0.35555555555555557"/>
    <m/>
    <n v="4"/>
    <n v="7"/>
    <n v="7"/>
    <s v="Entry-level"/>
    <n v="2"/>
    <s v="Neither"/>
    <s v="Bachelor's degree"/>
    <s v="Stanford University"/>
    <s v="Sketch|SCRUM|WordPress"/>
    <s v="IBM"/>
    <n v="10"/>
  </r>
  <r>
    <n v="1459"/>
    <x v="2"/>
    <d v="2019-09-28T00:00:00"/>
    <s v="Data Scientist"/>
    <s v="Marketing"/>
    <n v="8"/>
    <n v="3"/>
    <n v="4.0666666666666664"/>
    <m/>
    <n v="3"/>
    <n v="9"/>
    <n v="8"/>
    <s v="Senior-level"/>
    <n v="3"/>
    <s v="Mentee"/>
    <s v="Master's degree"/>
    <s v="Oxford University"/>
    <s v="Python|Java|SEO"/>
    <s v="Apple"/>
    <n v="6"/>
  </r>
  <r>
    <n v="1460"/>
    <x v="4"/>
    <d v="2020-04-03T00:00:00"/>
    <s v="UX Designer"/>
    <s v="Design"/>
    <n v="8"/>
    <n v="2"/>
    <n v="3.5527777777777776"/>
    <m/>
    <n v="5"/>
    <n v="7"/>
    <n v="7"/>
    <s v="Mid-level"/>
    <n v="1"/>
    <s v="Mentor"/>
    <s v="Bachelor's degree"/>
    <s v="New York University"/>
    <s v="Agile|SEO|Python"/>
    <s v="IBM"/>
    <n v="3"/>
  </r>
  <r>
    <n v="1461"/>
    <x v="4"/>
    <d v="2020-12-09T00:00:00"/>
    <s v="Data Scientist"/>
    <s v="Human Resources"/>
    <n v="6.5"/>
    <n v="0"/>
    <n v="2.8694444444444445"/>
    <m/>
    <n v="5"/>
    <n v="9"/>
    <n v="8"/>
    <s v="Management-level"/>
    <n v="1"/>
    <s v="Mentee"/>
    <s v="Bachelor's degree"/>
    <s v="Harvard University"/>
    <s v="Java|SEO|Figma"/>
    <s v="Oracle"/>
    <n v="10"/>
  </r>
  <r>
    <n v="1462"/>
    <x v="4"/>
    <d v="2020-03-25T00:00:00"/>
    <s v="Accountant"/>
    <s v="Data Team"/>
    <n v="8"/>
    <n v="0"/>
    <n v="3.5750000000000002"/>
    <m/>
    <n v="2"/>
    <n v="6"/>
    <n v="5"/>
    <s v="Management-level"/>
    <n v="3"/>
    <s v="Neither"/>
    <s v="Bachelor's degree"/>
    <s v="New York University"/>
    <s v="Sketch|SCRUM|SQL"/>
    <s v="Deloitte"/>
    <n v="7"/>
  </r>
  <r>
    <n v="1463"/>
    <x v="4"/>
    <d v="2021-01-19T00:00:00"/>
    <s v="Content Writer"/>
    <s v="Operations"/>
    <n v="6.2"/>
    <n v="1"/>
    <n v="2.7583333333333333"/>
    <m/>
    <n v="3"/>
    <n v="7"/>
    <n v="6"/>
    <s v="Management-level"/>
    <n v="1"/>
    <s v="Mentor"/>
    <s v="Master's degree"/>
    <s v="Harvard University"/>
    <s v="Python|Figma|Agile"/>
    <s v="Google"/>
    <n v="3"/>
  </r>
  <r>
    <n v="1464"/>
    <x v="5"/>
    <d v="2020-02-11T00:00:00"/>
    <s v="HR Manager"/>
    <s v="Engineering"/>
    <n v="7"/>
    <n v="0"/>
    <n v="3.6972222222222224"/>
    <m/>
    <n v="2"/>
    <n v="10"/>
    <n v="9"/>
    <s v="Entry-level"/>
    <n v="1"/>
    <s v="Neither"/>
    <s v="Bachelor's degree"/>
    <s v="University of Toronto"/>
    <s v="SEO|Python|WordPress"/>
    <s v="Apple"/>
    <n v="2"/>
  </r>
  <r>
    <n v="1465"/>
    <x v="2"/>
    <d v="2023-07-14T00:00:00"/>
    <s v="Project Manager"/>
    <s v="Operations"/>
    <n v="9"/>
    <n v="1"/>
    <n v="0.2722222222222222"/>
    <m/>
    <n v="1"/>
    <n v="8"/>
    <n v="9"/>
    <s v="Management-level"/>
    <n v="1"/>
    <s v="Mentee"/>
    <s v="Master's degree"/>
    <s v="University of Michigan"/>
    <s v="WordPress|SCRUM|JIRA"/>
    <s v="Deloitte"/>
    <n v="10"/>
  </r>
  <r>
    <n v="1466"/>
    <x v="1"/>
    <d v="2021-06-03T00:00:00"/>
    <s v="Database Administrator"/>
    <s v="Finance"/>
    <n v="7"/>
    <n v="1"/>
    <n v="2.3861111111111111"/>
    <m/>
    <n v="5"/>
    <n v="10"/>
    <n v="10"/>
    <s v="Mid-level"/>
    <n v="0"/>
    <s v="Mentee"/>
    <s v="Master's degree"/>
    <s v="RISD"/>
    <s v="JIRA|SCRUM|Agile"/>
    <s v="Independent"/>
    <n v="3"/>
  </r>
  <r>
    <n v="1467"/>
    <x v="3"/>
    <d v="2022-06-02T00:00:00"/>
    <s v="QA Engineer"/>
    <s v="IT"/>
    <n v="7.5"/>
    <n v="3"/>
    <n v="1.3888888888888888"/>
    <m/>
    <n v="3"/>
    <n v="7"/>
    <n v="8"/>
    <s v="Entry-level"/>
    <n v="2"/>
    <s v="Mentor"/>
    <s v="Bachelor's degree"/>
    <s v="Harvard University"/>
    <s v="Sketch|Python|SCRUM"/>
    <s v="Oracle"/>
    <n v="5"/>
  </r>
  <r>
    <n v="1468"/>
    <x v="4"/>
    <d v="2019-09-17T00:00:00"/>
    <s v="HR Manager"/>
    <s v="Design"/>
    <n v="8"/>
    <n v="0"/>
    <n v="4.0972222222222223"/>
    <m/>
    <n v="3"/>
    <n v="9"/>
    <n v="6"/>
    <s v="Senior-level"/>
    <n v="2"/>
    <s v="Mentor"/>
    <s v="Master's degree"/>
    <s v="University of London"/>
    <s v="Java|Agile|JIRA"/>
    <s v="IBM"/>
    <n v="2"/>
  </r>
  <r>
    <n v="1469"/>
    <x v="1"/>
    <d v="2023-09-29T00:00:00"/>
    <s v="UX Designer"/>
    <s v="Marketing"/>
    <n v="5"/>
    <n v="3"/>
    <n v="6.3888888888888884E-2"/>
    <m/>
    <n v="4"/>
    <n v="8"/>
    <n v="9"/>
    <s v="Management-level"/>
    <n v="3"/>
    <s v="Neither"/>
    <s v="Bachelor's degree"/>
    <s v="University of Toronto"/>
    <s v="SCRUM|Python|Figma"/>
    <s v="IBM"/>
    <n v="6"/>
  </r>
  <r>
    <n v="1470"/>
    <x v="0"/>
    <d v="2019-08-21T00:00:00"/>
    <s v="Marketing Manager"/>
    <s v="Finance"/>
    <n v="10"/>
    <n v="0"/>
    <n v="4.1694444444444443"/>
    <m/>
    <n v="5"/>
    <n v="6"/>
    <n v="9"/>
    <s v="Mid-level"/>
    <n v="1"/>
    <s v="Mentor"/>
    <s v="Bachelor's degree"/>
    <s v="Harvard University"/>
    <s v="WordPress|SQL|SCRUM"/>
    <s v="Apple"/>
    <n v="6"/>
  </r>
  <r>
    <n v="1471"/>
    <x v="4"/>
    <d v="2020-02-06T00:00:00"/>
    <s v="Content Writer"/>
    <s v="Design"/>
    <n v="7.5"/>
    <n v="0"/>
    <n v="3.7111111111111112"/>
    <m/>
    <n v="1"/>
    <n v="7"/>
    <n v="10"/>
    <s v="Senior-level"/>
    <n v="1"/>
    <s v="Mentor"/>
    <s v="Master's degree"/>
    <s v="University of London"/>
    <s v="Sketch|SQL|SEO"/>
    <s v="Microsoft"/>
    <n v="6"/>
  </r>
  <r>
    <n v="1472"/>
    <x v="2"/>
    <d v="2021-05-16T00:00:00"/>
    <s v="Software Engineer"/>
    <s v="Engineering"/>
    <n v="9"/>
    <n v="1"/>
    <n v="2.4333333333333331"/>
    <m/>
    <n v="3"/>
    <n v="7"/>
    <n v="7"/>
    <s v="Entry-level"/>
    <n v="1"/>
    <s v="Neither"/>
    <s v="Bachelor's degree"/>
    <s v="Stanford University"/>
    <s v="Python|WordPress|SQL"/>
    <s v="Independent"/>
    <n v="7"/>
  </r>
  <r>
    <n v="1473"/>
    <x v="0"/>
    <d v="2023-06-10T00:00:00"/>
    <s v="HR Manager"/>
    <s v="Operations"/>
    <n v="8"/>
    <n v="3"/>
    <n v="0.36666666666666664"/>
    <m/>
    <n v="2"/>
    <n v="10"/>
    <n v="6"/>
    <s v="Mid-level"/>
    <n v="3"/>
    <s v="Mentee"/>
    <s v="Master's degree"/>
    <s v="University of California"/>
    <s v="Agile|Java|Figma"/>
    <s v="Deloitte"/>
    <n v="1"/>
  </r>
  <r>
    <n v="1474"/>
    <x v="2"/>
    <d v="2021-12-06T00:00:00"/>
    <s v="HR Manager"/>
    <s v="Marketing"/>
    <n v="10"/>
    <n v="3"/>
    <n v="1.8777777777777778"/>
    <m/>
    <n v="1"/>
    <n v="5"/>
    <n v="7"/>
    <s v="Mid-level"/>
    <n v="1"/>
    <s v="Mentor"/>
    <s v="Bachelor's degree"/>
    <s v="Oxford University"/>
    <s v="SEO|Sketch|JIRA"/>
    <s v="IBM"/>
    <n v="3"/>
  </r>
  <r>
    <n v="1475"/>
    <x v="3"/>
    <d v="2020-07-14T00:00:00"/>
    <s v="Database Administrator"/>
    <s v="Operations"/>
    <n v="8"/>
    <n v="1"/>
    <n v="3.2722222222222221"/>
    <m/>
    <n v="3"/>
    <n v="9"/>
    <n v="5"/>
    <s v="Senior-level"/>
    <n v="0"/>
    <s v="Mentor"/>
    <s v="Master's degree"/>
    <s v="Stanford University"/>
    <s v="SEO|SCRUM|WordPress"/>
    <s v="IBM"/>
    <n v="8"/>
  </r>
  <r>
    <n v="1476"/>
    <x v="5"/>
    <d v="2019-03-09T00:00:00"/>
    <s v="Accountant"/>
    <s v="Human Resources"/>
    <n v="8.5"/>
    <n v="0"/>
    <n v="4.6194444444444445"/>
    <m/>
    <n v="2"/>
    <n v="5"/>
    <n v="10"/>
    <s v="Senior-level"/>
    <n v="0"/>
    <s v="Neither"/>
    <s v="Master's degree"/>
    <s v="RISD"/>
    <s v="WordPress|Agile|Sketch"/>
    <s v="Oracle"/>
    <n v="6"/>
  </r>
  <r>
    <n v="1477"/>
    <x v="2"/>
    <d v="2019-12-15T00:00:00"/>
    <s v="Content Writer"/>
    <s v="Finance"/>
    <n v="3.5"/>
    <n v="0"/>
    <n v="3.8527777777777779"/>
    <m/>
    <n v="2"/>
    <n v="8"/>
    <n v="9"/>
    <s v="Senior-level"/>
    <n v="0"/>
    <s v="Mentee"/>
    <s v="Master's degree"/>
    <s v="Harvard University"/>
    <s v="SQL|Java|Python"/>
    <s v="Oracle"/>
    <n v="5"/>
  </r>
  <r>
    <n v="1478"/>
    <x v="0"/>
    <d v="2022-04-20T00:00:00"/>
    <s v="Data Scientist"/>
    <s v="Data Team"/>
    <n v="7.5"/>
    <n v="0"/>
    <n v="1.5055555555555555"/>
    <m/>
    <n v="2"/>
    <n v="5"/>
    <n v="8"/>
    <s v="Management-level"/>
    <n v="3"/>
    <s v="Mentee"/>
    <s v="Master's degree"/>
    <s v="University of California"/>
    <s v="Agile|Python|SCRUM"/>
    <s v="Microsoft"/>
    <n v="8"/>
  </r>
  <r>
    <n v="1479"/>
    <x v="0"/>
    <d v="2023-09-18T00:00:00"/>
    <s v="Data Scientist"/>
    <s v="Finance"/>
    <n v="10"/>
    <n v="1"/>
    <n v="9.4444444444444442E-2"/>
    <m/>
    <n v="3"/>
    <n v="7"/>
    <n v="10"/>
    <s v="Entry-level"/>
    <n v="2"/>
    <s v="Neither"/>
    <s v="Bachelor's degree"/>
    <s v="MIT"/>
    <s v="Agile|Java|Python"/>
    <s v="Deloitte"/>
    <n v="4"/>
  </r>
  <r>
    <n v="1480"/>
    <x v="3"/>
    <d v="2021-01-01T00:00:00"/>
    <s v="HR Manager"/>
    <s v="Operations"/>
    <n v="10"/>
    <n v="2"/>
    <n v="2.8083333333333331"/>
    <m/>
    <n v="4"/>
    <n v="5"/>
    <n v="8"/>
    <s v="Mid-level"/>
    <n v="0"/>
    <s v="Neither"/>
    <s v="Bachelor's degree"/>
    <s v="RISD"/>
    <s v="SQL|SEO|WordPress"/>
    <s v="Facebook"/>
    <n v="6"/>
  </r>
  <r>
    <n v="1481"/>
    <x v="1"/>
    <d v="2022-01-23T00:00:00"/>
    <s v="Marketing Manager"/>
    <s v="Human Resources"/>
    <n v="9"/>
    <n v="0"/>
    <n v="1.7472222222222222"/>
    <m/>
    <n v="4"/>
    <n v="10"/>
    <n v="6"/>
    <s v="Entry-level"/>
    <n v="2"/>
    <s v="Neither"/>
    <s v="Bachelor's degree"/>
    <s v="MIT"/>
    <s v="Python|JIRA|SQL"/>
    <s v="Apple"/>
    <n v="8"/>
  </r>
  <r>
    <n v="1482"/>
    <x v="0"/>
    <d v="2023-03-15T00:00:00"/>
    <s v="Accountant"/>
    <s v="Operations"/>
    <n v="9.5"/>
    <n v="3"/>
    <n v="0.60277777777777775"/>
    <m/>
    <n v="5"/>
    <n v="10"/>
    <n v="6"/>
    <s v="Entry-level"/>
    <n v="2"/>
    <s v="Neither"/>
    <s v="Master's degree"/>
    <s v="Harvard University"/>
    <s v="JIRA|SQL|Figma"/>
    <s v="Microsoft"/>
    <n v="5"/>
  </r>
  <r>
    <n v="1483"/>
    <x v="1"/>
    <d v="2021-02-21T00:00:00"/>
    <s v="Marketing Manager"/>
    <s v="IT"/>
    <n v="7"/>
    <n v="0"/>
    <n v="2.6694444444444443"/>
    <m/>
    <n v="2"/>
    <n v="10"/>
    <n v="6"/>
    <s v="Mid-level"/>
    <n v="3"/>
    <s v="Mentee"/>
    <s v="Master's degree"/>
    <s v="Harvard University"/>
    <s v="SCRUM|SEO|WordPress"/>
    <s v="IBM"/>
    <n v="2"/>
  </r>
  <r>
    <n v="1484"/>
    <x v="5"/>
    <d v="2023-07-30T00:00:00"/>
    <s v="HR Manager"/>
    <s v="IT"/>
    <n v="8.1999999999999993"/>
    <n v="2"/>
    <n v="0.22777777777777777"/>
    <m/>
    <n v="5"/>
    <n v="5"/>
    <n v="8"/>
    <s v="Management-level"/>
    <n v="1"/>
    <s v="Mentee"/>
    <s v="Bachelor's degree"/>
    <s v="University of Toronto"/>
    <s v="Sketch|WordPress|JIRA"/>
    <s v="Adobe"/>
    <n v="9"/>
  </r>
  <r>
    <n v="1485"/>
    <x v="1"/>
    <d v="2021-07-24T00:00:00"/>
    <s v="Project Manager"/>
    <s v="Human Resources"/>
    <n v="5.2"/>
    <n v="2"/>
    <n v="2.2444444444444445"/>
    <m/>
    <n v="4"/>
    <n v="8"/>
    <n v="9"/>
    <s v="Mid-level"/>
    <n v="2"/>
    <s v="Neither"/>
    <s v="Bachelor's degree"/>
    <s v="University of Michigan"/>
    <s v="SQL|SEO|Python"/>
    <s v="Adobe"/>
    <n v="4"/>
  </r>
  <r>
    <n v="1486"/>
    <x v="0"/>
    <d v="2021-07-07T00:00:00"/>
    <s v="Content Writer"/>
    <s v="Marketing"/>
    <n v="8"/>
    <n v="1"/>
    <n v="2.2916666666666665"/>
    <m/>
    <n v="3"/>
    <n v="10"/>
    <n v="9"/>
    <s v="Mid-level"/>
    <n v="0"/>
    <s v="Mentee"/>
    <s v="Master's degree"/>
    <s v="MIT"/>
    <s v="WordPress|Agile|JIRA"/>
    <s v="Facebook"/>
    <n v="6"/>
  </r>
  <r>
    <n v="1487"/>
    <x v="0"/>
    <d v="2020-05-24T00:00:00"/>
    <s v="Project Manager"/>
    <s v="Engineering"/>
    <n v="6"/>
    <n v="3"/>
    <n v="3.411111111111111"/>
    <m/>
    <n v="5"/>
    <n v="8"/>
    <n v="10"/>
    <s v="Senior-level"/>
    <n v="1"/>
    <s v="Mentor"/>
    <s v="Bachelor's degree"/>
    <s v="University of California"/>
    <s v="Sketch|Agile|WordPress"/>
    <s v="Amazon"/>
    <n v="8"/>
  </r>
  <r>
    <n v="1488"/>
    <x v="2"/>
    <d v="2021-09-04T00:00:00"/>
    <s v="Marketing Manager"/>
    <s v="Human Resources"/>
    <n v="8"/>
    <n v="0"/>
    <n v="2.1333333333333333"/>
    <m/>
    <n v="5"/>
    <n v="6"/>
    <n v="9"/>
    <s v="Management-level"/>
    <n v="0"/>
    <s v="Mentor"/>
    <s v="Master's degree"/>
    <s v="Harvard University"/>
    <s v="Python|SEO|Figma"/>
    <s v="Amazon"/>
    <n v="5"/>
  </r>
  <r>
    <n v="1489"/>
    <x v="5"/>
    <d v="2020-12-28T00:00:00"/>
    <s v="Project Manager"/>
    <s v="Engineering"/>
    <n v="8"/>
    <n v="0"/>
    <n v="2.8166666666666669"/>
    <m/>
    <n v="4"/>
    <n v="6"/>
    <n v="8"/>
    <s v="Senior-level"/>
    <n v="2"/>
    <s v="Mentor"/>
    <s v="Bachelor's degree"/>
    <s v="University of London"/>
    <s v="Agile|Python|SEO"/>
    <s v="Facebook"/>
    <n v="4"/>
  </r>
  <r>
    <n v="1490"/>
    <x v="1"/>
    <d v="2020-07-25T00:00:00"/>
    <s v="Accountant"/>
    <s v="Finance"/>
    <n v="8"/>
    <n v="0"/>
    <n v="3.2416666666666667"/>
    <m/>
    <n v="2"/>
    <n v="5"/>
    <n v="8"/>
    <s v="Entry-level"/>
    <n v="0"/>
    <s v="Mentee"/>
    <s v="Bachelor's degree"/>
    <s v="New York University"/>
    <s v="Sketch|SQL|Java"/>
    <s v="Deloitte"/>
    <n v="6"/>
  </r>
  <r>
    <n v="1491"/>
    <x v="5"/>
    <d v="2021-05-16T00:00:00"/>
    <s v="UX Designer"/>
    <s v="Operations"/>
    <n v="9"/>
    <n v="0"/>
    <n v="2.4333333333333331"/>
    <m/>
    <n v="1"/>
    <n v="9"/>
    <n v="6"/>
    <s v="Entry-level"/>
    <n v="3"/>
    <s v="Mentee"/>
    <s v="Bachelor's degree"/>
    <s v="MIT"/>
    <s v="Figma|Agile|Java"/>
    <s v="Apple"/>
    <n v="5"/>
  </r>
  <r>
    <n v="1492"/>
    <x v="0"/>
    <d v="2022-02-04T00:00:00"/>
    <s v="Software Engineer"/>
    <s v="Human Resources"/>
    <n v="5.5"/>
    <n v="1"/>
    <n v="1.7166666666666666"/>
    <m/>
    <n v="1"/>
    <n v="7"/>
    <n v="10"/>
    <s v="Mid-level"/>
    <n v="0"/>
    <s v="Mentor"/>
    <s v="Master's degree"/>
    <s v="New York University"/>
    <s v="WordPress|Figma|Sketch"/>
    <s v="Microsoft"/>
    <n v="3"/>
  </r>
  <r>
    <n v="1493"/>
    <x v="4"/>
    <d v="2020-06-09T00:00:00"/>
    <s v="Accountant"/>
    <s v="Finance"/>
    <n v="6"/>
    <n v="0"/>
    <n v="3.3694444444444445"/>
    <m/>
    <n v="1"/>
    <n v="5"/>
    <n v="5"/>
    <s v="Mid-level"/>
    <n v="1"/>
    <s v="Mentor"/>
    <s v="Bachelor's degree"/>
    <s v="RISD"/>
    <s v="WordPress|Figma|SQL"/>
    <s v="Amazon"/>
    <n v="3"/>
  </r>
  <r>
    <n v="1494"/>
    <x v="3"/>
    <d v="2020-09-23T00:00:00"/>
    <s v="Marketing Manager"/>
    <s v="Marketing"/>
    <n v="7"/>
    <n v="0"/>
    <n v="3.0805555555555557"/>
    <m/>
    <n v="1"/>
    <n v="5"/>
    <n v="9"/>
    <s v="Mid-level"/>
    <n v="2"/>
    <s v="Mentor"/>
    <s v="Master's degree"/>
    <s v="University of London"/>
    <s v="Figma|SCRUM|SEO"/>
    <s v="Amazon"/>
    <n v="6"/>
  </r>
  <r>
    <n v="1495"/>
    <x v="5"/>
    <d v="2020-08-26T00:00:00"/>
    <s v="Data Scientist"/>
    <s v="Data Team"/>
    <n v="7.2"/>
    <n v="3"/>
    <n v="3.1555555555555554"/>
    <m/>
    <n v="2"/>
    <n v="9"/>
    <n v="6"/>
    <s v="Management-level"/>
    <n v="1"/>
    <s v="Neither"/>
    <s v="Master's degree"/>
    <s v="University of California"/>
    <s v="Python|JIRA|SQL"/>
    <s v="Google"/>
    <n v="8"/>
  </r>
  <r>
    <n v="1496"/>
    <x v="5"/>
    <d v="2021-09-15T00:00:00"/>
    <s v="Software Engineer"/>
    <s v="Human Resources"/>
    <n v="10"/>
    <n v="2"/>
    <n v="2.1027777777777779"/>
    <m/>
    <n v="5"/>
    <n v="7"/>
    <n v="6"/>
    <s v="Senior-level"/>
    <n v="3"/>
    <s v="Mentor"/>
    <s v="Master's degree"/>
    <s v="MIT"/>
    <s v="WordPress|Agile|Sketch"/>
    <s v="IBM"/>
    <n v="1"/>
  </r>
  <r>
    <n v="1497"/>
    <x v="2"/>
    <d v="2023-01-07T00:00:00"/>
    <s v="Software Engineer"/>
    <s v="Operations"/>
    <n v="6.5"/>
    <n v="1"/>
    <n v="0.79166666666666663"/>
    <m/>
    <n v="1"/>
    <n v="8"/>
    <n v="6"/>
    <s v="Senior-level"/>
    <n v="1"/>
    <s v="Mentor"/>
    <s v="Master's degree"/>
    <s v="Harvard University"/>
    <s v="SQL|Sketch|WordPress"/>
    <s v="Oracle"/>
    <n v="4"/>
  </r>
  <r>
    <n v="1498"/>
    <x v="1"/>
    <d v="2023-04-13T00:00:00"/>
    <s v="UX Designer"/>
    <s v="Data Team"/>
    <n v="4.2"/>
    <n v="2"/>
    <n v="0.52500000000000002"/>
    <m/>
    <n v="4"/>
    <n v="6"/>
    <n v="10"/>
    <s v="Management-level"/>
    <n v="2"/>
    <s v="Neither"/>
    <s v="Master's degree"/>
    <s v="Harvard University"/>
    <s v="Agile|SEO|Java"/>
    <s v="Adobe"/>
    <n v="5"/>
  </r>
  <r>
    <n v="1499"/>
    <x v="5"/>
    <d v="2021-12-17T00:00:00"/>
    <s v="UX Designer"/>
    <s v="Design"/>
    <n v="4"/>
    <n v="1"/>
    <n v="1.8472222222222223"/>
    <m/>
    <n v="4"/>
    <n v="10"/>
    <n v="7"/>
    <s v="Senior-level"/>
    <n v="3"/>
    <s v="Mentee"/>
    <s v="Master's degree"/>
    <s v="Stanford University"/>
    <s v="Figma|Java|JIRA"/>
    <s v="Amazon"/>
    <n v="9"/>
  </r>
  <r>
    <n v="1500"/>
    <x v="4"/>
    <d v="2020-01-08T00:00:00"/>
    <s v="Accountant"/>
    <s v="Data Team"/>
    <n v="9"/>
    <n v="2"/>
    <n v="3.7888888888888888"/>
    <m/>
    <n v="1"/>
    <n v="6"/>
    <n v="7"/>
    <s v="Management-level"/>
    <n v="1"/>
    <s v="Mentor"/>
    <s v="Bachelor's degree"/>
    <s v="University of Michigan"/>
    <s v="Java|JIRA|Python"/>
    <s v="Apple"/>
    <n v="5"/>
  </r>
  <r>
    <n v="1501"/>
    <x v="3"/>
    <d v="2023-01-28T00:00:00"/>
    <s v="QA Engineer"/>
    <s v="Finance"/>
    <n v="7"/>
    <n v="0"/>
    <n v="0.73333333333333328"/>
    <m/>
    <n v="1"/>
    <n v="8"/>
    <n v="8"/>
    <s v="Entry-level"/>
    <n v="3"/>
    <s v="Neither"/>
    <s v="Bachelor's degree"/>
    <s v="MIT"/>
    <s v="JIRA|SQL|SEO"/>
    <s v="Facebook"/>
    <n v="10"/>
  </r>
  <r>
    <n v="1502"/>
    <x v="1"/>
    <d v="2021-01-21T00:00:00"/>
    <s v="QA Engineer"/>
    <s v="Data Team"/>
    <n v="3.2"/>
    <n v="3"/>
    <n v="2.7527777777777778"/>
    <m/>
    <n v="1"/>
    <n v="8"/>
    <n v="8"/>
    <s v="Entry-level"/>
    <n v="1"/>
    <s v="Mentee"/>
    <s v="Master's degree"/>
    <s v="New York University"/>
    <s v="Sketch|Figma|SCRUM"/>
    <s v="Google"/>
    <n v="8"/>
  </r>
  <r>
    <n v="1503"/>
    <x v="4"/>
    <d v="2020-05-17T00:00:00"/>
    <s v="Software Engineer"/>
    <s v="IT"/>
    <n v="6.2"/>
    <n v="3"/>
    <n v="3.4305555555555554"/>
    <m/>
    <n v="2"/>
    <n v="8"/>
    <n v="7"/>
    <s v="Entry-level"/>
    <n v="2"/>
    <s v="Neither"/>
    <s v="Master's degree"/>
    <s v="Oxford University"/>
    <s v="JIRA|Java|SCRUM"/>
    <s v="Google"/>
    <n v="2"/>
  </r>
  <r>
    <n v="1504"/>
    <x v="0"/>
    <d v="2021-10-02T00:00:00"/>
    <s v="Content Writer"/>
    <s v="Operations"/>
    <n v="8.5"/>
    <n v="1"/>
    <n v="2.0555555555555554"/>
    <m/>
    <n v="3"/>
    <n v="10"/>
    <n v="5"/>
    <s v="Mid-level"/>
    <n v="2"/>
    <s v="Mentee"/>
    <s v="Master's degree"/>
    <s v="Harvard University"/>
    <s v="Agile|Sketch|SQL"/>
    <s v="Oracle"/>
    <n v="5"/>
  </r>
  <r>
    <n v="1505"/>
    <x v="0"/>
    <d v="2018-12-09T00:00:00"/>
    <s v="QA Engineer"/>
    <s v="Finance"/>
    <n v="8.1999999999999993"/>
    <n v="1"/>
    <n v="4.8694444444444445"/>
    <m/>
    <n v="5"/>
    <n v="10"/>
    <n v="5"/>
    <s v="Mid-level"/>
    <n v="0"/>
    <s v="Neither"/>
    <s v="Master's degree"/>
    <s v="RISD"/>
    <s v="SCRUM|Java|Sketch"/>
    <s v="Adobe"/>
    <n v="7"/>
  </r>
  <r>
    <n v="1506"/>
    <x v="2"/>
    <d v="2023-01-26T00:00:00"/>
    <s v="Data Scientist"/>
    <s v="Marketing"/>
    <n v="8"/>
    <n v="3"/>
    <n v="0.73888888888888893"/>
    <m/>
    <n v="3"/>
    <n v="8"/>
    <n v="7"/>
    <s v="Mid-level"/>
    <n v="2"/>
    <s v="Neither"/>
    <s v="Master's degree"/>
    <s v="New York University"/>
    <s v="SEO|SQL|Java"/>
    <s v="Facebook"/>
    <n v="7"/>
  </r>
  <r>
    <n v="1507"/>
    <x v="0"/>
    <d v="2020-12-30T00:00:00"/>
    <s v="Project Manager"/>
    <s v="Finance"/>
    <n v="8"/>
    <n v="0"/>
    <n v="2.8111111111111109"/>
    <m/>
    <n v="4"/>
    <n v="7"/>
    <n v="6"/>
    <s v="Mid-level"/>
    <n v="2"/>
    <s v="Mentee"/>
    <s v="Bachelor's degree"/>
    <s v="Harvard University"/>
    <s v="Agile|SEO|WordPress"/>
    <s v="Independent"/>
    <n v="3"/>
  </r>
  <r>
    <n v="1508"/>
    <x v="0"/>
    <d v="2020-04-18T00:00:00"/>
    <s v="Data Scientist"/>
    <s v="Marketing"/>
    <n v="5"/>
    <n v="0"/>
    <n v="3.5111111111111111"/>
    <m/>
    <n v="5"/>
    <n v="6"/>
    <n v="5"/>
    <s v="Entry-level"/>
    <n v="0"/>
    <s v="Mentee"/>
    <s v="Master's degree"/>
    <s v="Harvard University"/>
    <s v="SQL|Python|Figma"/>
    <s v="Apple"/>
    <n v="6"/>
  </r>
  <r>
    <n v="1509"/>
    <x v="4"/>
    <d v="2019-11-15T00:00:00"/>
    <s v="Software Engineer"/>
    <s v="IT"/>
    <n v="7.5"/>
    <n v="0"/>
    <n v="3.9361111111111109"/>
    <m/>
    <n v="4"/>
    <n v="10"/>
    <n v="9"/>
    <s v="Mid-level"/>
    <n v="3"/>
    <s v="Mentor"/>
    <s v="Bachelor's degree"/>
    <s v="University of California"/>
    <s v="Sketch|Agile|SEO"/>
    <s v="Microsoft"/>
    <n v="1"/>
  </r>
  <r>
    <n v="1510"/>
    <x v="3"/>
    <d v="2019-04-05T00:00:00"/>
    <s v="Data Scientist"/>
    <s v="Engineering"/>
    <n v="8"/>
    <n v="0"/>
    <n v="4.5472222222222225"/>
    <m/>
    <n v="3"/>
    <n v="10"/>
    <n v="6"/>
    <s v="Senior-level"/>
    <n v="1"/>
    <s v="Mentee"/>
    <s v="Master's degree"/>
    <s v="University of Toronto"/>
    <s v="SQL|Sketch|Java"/>
    <s v="Deloitte"/>
    <n v="10"/>
  </r>
  <r>
    <n v="1511"/>
    <x v="4"/>
    <d v="2019-12-09T00:00:00"/>
    <s v="Software Engineer"/>
    <s v="Human Resources"/>
    <n v="7"/>
    <n v="1"/>
    <n v="3.8694444444444445"/>
    <m/>
    <n v="2"/>
    <n v="8"/>
    <n v="7"/>
    <s v="Mid-level"/>
    <n v="0"/>
    <s v="Mentor"/>
    <s v="Bachelor's degree"/>
    <s v="University of Toronto"/>
    <s v="Figma|Java|SQL"/>
    <s v="Independent"/>
    <n v="1"/>
  </r>
  <r>
    <n v="1512"/>
    <x v="5"/>
    <d v="2021-07-31T00:00:00"/>
    <s v="HR Manager"/>
    <s v="Operations"/>
    <n v="5"/>
    <n v="1"/>
    <n v="2.2277777777777779"/>
    <m/>
    <n v="1"/>
    <n v="10"/>
    <n v="7"/>
    <s v="Management-level"/>
    <n v="3"/>
    <s v="Mentee"/>
    <s v="Master's degree"/>
    <s v="Stanford University"/>
    <s v="Python|Figma|SEO"/>
    <s v="Independent"/>
    <n v="3"/>
  </r>
  <r>
    <n v="1513"/>
    <x v="1"/>
    <d v="2021-07-23T00:00:00"/>
    <s v="HR Manager"/>
    <s v="Operations"/>
    <n v="6.2"/>
    <n v="1"/>
    <n v="2.2472222222222222"/>
    <m/>
    <n v="4"/>
    <n v="6"/>
    <n v="7"/>
    <s v="Entry-level"/>
    <n v="1"/>
    <s v="Neither"/>
    <s v="Bachelor's degree"/>
    <s v="Harvard University"/>
    <s v="JIRA|Figma|Sketch"/>
    <s v="Adobe"/>
    <n v="4"/>
  </r>
  <r>
    <n v="1514"/>
    <x v="3"/>
    <d v="2020-05-31T00:00:00"/>
    <s v="QA Engineer"/>
    <s v="Data Team"/>
    <n v="7"/>
    <n v="2"/>
    <n v="3.3944444444444444"/>
    <m/>
    <n v="4"/>
    <n v="5"/>
    <n v="6"/>
    <s v="Mid-level"/>
    <n v="3"/>
    <s v="Mentee"/>
    <s v="Bachelor's degree"/>
    <s v="Harvard University"/>
    <s v="JIRA|Java|Sketch"/>
    <s v="Apple"/>
    <n v="7"/>
  </r>
  <r>
    <n v="1515"/>
    <x v="4"/>
    <d v="2020-11-28T00:00:00"/>
    <s v="Marketing Manager"/>
    <s v="Engineering"/>
    <n v="8"/>
    <n v="3"/>
    <n v="2.9"/>
    <m/>
    <n v="3"/>
    <n v="9"/>
    <n v="7"/>
    <s v="Mid-level"/>
    <n v="1"/>
    <s v="Neither"/>
    <s v="Master's degree"/>
    <s v="University of Michigan"/>
    <s v="JIRA|Sketch|Agile"/>
    <s v="Facebook"/>
    <n v="10"/>
  </r>
  <r>
    <n v="1516"/>
    <x v="1"/>
    <d v="2021-01-01T00:00:00"/>
    <s v="Data Scientist"/>
    <s v="Marketing"/>
    <n v="7.5"/>
    <n v="3"/>
    <n v="2.8083333333333331"/>
    <m/>
    <n v="1"/>
    <n v="10"/>
    <n v="7"/>
    <s v="Mid-level"/>
    <n v="0"/>
    <s v="Neither"/>
    <s v="Bachelor's degree"/>
    <s v="New York University"/>
    <s v="SQL|Python|SCRUM"/>
    <s v="Oracle"/>
    <n v="2"/>
  </r>
  <r>
    <n v="1517"/>
    <x v="5"/>
    <d v="2021-06-19T00:00:00"/>
    <s v="Software Engineer"/>
    <s v="Operations"/>
    <n v="9"/>
    <n v="1"/>
    <n v="2.3416666666666668"/>
    <m/>
    <n v="2"/>
    <n v="5"/>
    <n v="9"/>
    <s v="Management-level"/>
    <n v="1"/>
    <s v="Neither"/>
    <s v="Master's degree"/>
    <s v="MIT"/>
    <s v="SCRUM|JIRA|SEO"/>
    <s v="Deloitte"/>
    <n v="1"/>
  </r>
  <r>
    <n v="1518"/>
    <x v="1"/>
    <d v="2020-12-10T00:00:00"/>
    <s v="Content Writer"/>
    <s v="Engineering"/>
    <n v="10"/>
    <n v="0"/>
    <n v="2.8666666666666667"/>
    <m/>
    <n v="4"/>
    <n v="6"/>
    <n v="10"/>
    <s v="Senior-level"/>
    <n v="1"/>
    <s v="Neither"/>
    <s v="Bachelor's degree"/>
    <s v="Oxford University"/>
    <s v="WordPress|SQL|Java"/>
    <s v="Facebook"/>
    <n v="3"/>
  </r>
  <r>
    <n v="1519"/>
    <x v="4"/>
    <d v="2020-07-28T00:00:00"/>
    <s v="Content Writer"/>
    <s v="Marketing"/>
    <n v="8.5"/>
    <n v="3"/>
    <n v="3.2333333333333334"/>
    <m/>
    <n v="4"/>
    <n v="5"/>
    <n v="7"/>
    <s v="Management-level"/>
    <n v="1"/>
    <s v="Neither"/>
    <s v="Bachelor's degree"/>
    <s v="RISD"/>
    <s v="Java|Figma|WordPress"/>
    <s v="Oracle"/>
    <n v="7"/>
  </r>
  <r>
    <n v="1520"/>
    <x v="2"/>
    <d v="2023-06-25T00:00:00"/>
    <s v="HR Manager"/>
    <s v="Marketing"/>
    <n v="3.5"/>
    <n v="0"/>
    <n v="0.32500000000000001"/>
    <m/>
    <n v="1"/>
    <n v="7"/>
    <n v="8"/>
    <s v="Management-level"/>
    <n v="0"/>
    <s v="Mentor"/>
    <s v="Master's degree"/>
    <s v="University of California"/>
    <s v="Agile|Java|Figma"/>
    <s v="Oracle"/>
    <n v="4"/>
  </r>
  <r>
    <n v="1521"/>
    <x v="2"/>
    <d v="2021-09-26T00:00:00"/>
    <s v="QA Engineer"/>
    <s v="Design"/>
    <n v="10"/>
    <n v="2"/>
    <n v="2.0722222222222224"/>
    <m/>
    <n v="5"/>
    <n v="8"/>
    <n v="7"/>
    <s v="Mid-level"/>
    <n v="1"/>
    <s v="Mentor"/>
    <s v="Master's degree"/>
    <s v="New York University"/>
    <s v="SEO|SCRUM|WordPress"/>
    <s v="Deloitte"/>
    <n v="1"/>
  </r>
  <r>
    <n v="1522"/>
    <x v="1"/>
    <d v="2022-03-07T00:00:00"/>
    <s v="QA Engineer"/>
    <s v="Human Resources"/>
    <n v="7.5"/>
    <n v="0"/>
    <n v="1.625"/>
    <m/>
    <n v="2"/>
    <n v="6"/>
    <n v="8"/>
    <s v="Senior-level"/>
    <n v="3"/>
    <s v="Mentor"/>
    <s v="Master's degree"/>
    <s v="University of London"/>
    <s v="SQL|Sketch|WordPress"/>
    <s v="Microsoft"/>
    <n v="4"/>
  </r>
  <r>
    <n v="1523"/>
    <x v="2"/>
    <d v="2021-05-03T00:00:00"/>
    <s v="UX Designer"/>
    <s v="Data Team"/>
    <n v="6"/>
    <n v="1"/>
    <n v="2.4694444444444446"/>
    <m/>
    <n v="4"/>
    <n v="9"/>
    <n v="8"/>
    <s v="Senior-level"/>
    <n v="1"/>
    <s v="Mentor"/>
    <s v="Master's degree"/>
    <s v="University of London"/>
    <s v="Figma|Python|WordPress"/>
    <s v="Apple"/>
    <n v="9"/>
  </r>
  <r>
    <n v="1524"/>
    <x v="5"/>
    <d v="2020-02-18T00:00:00"/>
    <s v="Marketing Manager"/>
    <s v="Operations"/>
    <n v="4.5"/>
    <n v="0"/>
    <n v="3.6777777777777776"/>
    <m/>
    <n v="4"/>
    <n v="8"/>
    <n v="8"/>
    <s v="Management-level"/>
    <n v="1"/>
    <s v="Mentor"/>
    <s v="Bachelor's degree"/>
    <s v="Harvard University"/>
    <s v="JIRA|SCRUM|SEO"/>
    <s v="Microsoft"/>
    <n v="8"/>
  </r>
  <r>
    <n v="1525"/>
    <x v="0"/>
    <d v="2019-02-14T00:00:00"/>
    <s v="Content Writer"/>
    <s v="Human Resources"/>
    <n v="7.5"/>
    <n v="2"/>
    <n v="4.6888888888888891"/>
    <m/>
    <n v="1"/>
    <n v="9"/>
    <n v="7"/>
    <s v="Management-level"/>
    <n v="1"/>
    <s v="Mentor"/>
    <s v="Bachelor's degree"/>
    <s v="University of Michigan"/>
    <s v="Figma|SEO|Python"/>
    <s v="Microsoft"/>
    <n v="10"/>
  </r>
  <r>
    <n v="1526"/>
    <x v="5"/>
    <d v="2019-06-25T00:00:00"/>
    <s v="QA Engineer"/>
    <s v="Operations"/>
    <n v="8.5"/>
    <n v="2"/>
    <n v="4.3250000000000002"/>
    <m/>
    <n v="2"/>
    <n v="8"/>
    <n v="6"/>
    <s v="Senior-level"/>
    <n v="0"/>
    <s v="Mentor"/>
    <s v="Bachelor's degree"/>
    <s v="New York University"/>
    <s v="SQL|SCRUM|Figma"/>
    <s v="Microsoft"/>
    <n v="9"/>
  </r>
  <r>
    <n v="1527"/>
    <x v="0"/>
    <d v="2021-03-19T00:00:00"/>
    <s v="UX Designer"/>
    <s v="Engineering"/>
    <n v="7"/>
    <n v="2"/>
    <n v="2.5916666666666668"/>
    <m/>
    <n v="4"/>
    <n v="9"/>
    <n v="8"/>
    <s v="Management-level"/>
    <n v="1"/>
    <s v="Neither"/>
    <s v="Bachelor's degree"/>
    <s v="Harvard University"/>
    <s v="SQL|SCRUM|Python"/>
    <s v="Independent"/>
    <n v="7"/>
  </r>
  <r>
    <n v="1528"/>
    <x v="4"/>
    <d v="2019-11-18T00:00:00"/>
    <s v="Marketing Manager"/>
    <s v="Operations"/>
    <n v="9"/>
    <n v="3"/>
    <n v="3.9277777777777776"/>
    <m/>
    <n v="1"/>
    <n v="9"/>
    <n v="5"/>
    <s v="Senior-level"/>
    <n v="3"/>
    <s v="Mentor"/>
    <s v="Master's degree"/>
    <s v="RISD"/>
    <s v="JIRA|SCRUM|WordPress"/>
    <s v="Facebook"/>
    <n v="7"/>
  </r>
  <r>
    <n v="1529"/>
    <x v="2"/>
    <d v="2019-07-29T00:00:00"/>
    <s v="Marketing Manager"/>
    <s v="Data Team"/>
    <n v="8"/>
    <n v="2"/>
    <n v="4.2305555555555552"/>
    <m/>
    <n v="3"/>
    <n v="5"/>
    <n v="7"/>
    <s v="Management-level"/>
    <n v="1"/>
    <s v="Mentor"/>
    <s v="Master's degree"/>
    <s v="University of London"/>
    <s v="Figma|SQL|Sketch"/>
    <s v="Independent"/>
    <n v="6"/>
  </r>
  <r>
    <n v="1530"/>
    <x v="5"/>
    <d v="2023-09-01T00:00:00"/>
    <s v="Marketing Manager"/>
    <s v="Finance"/>
    <n v="7"/>
    <n v="2"/>
    <n v="0.14166666666666666"/>
    <m/>
    <n v="2"/>
    <n v="6"/>
    <n v="8"/>
    <s v="Mid-level"/>
    <n v="2"/>
    <s v="Mentee"/>
    <s v="Bachelor's degree"/>
    <s v="Oxford University"/>
    <s v="Java|JIRA|SQL"/>
    <s v="Deloitte"/>
    <n v="1"/>
  </r>
  <r>
    <n v="1531"/>
    <x v="1"/>
    <d v="2022-12-03T00:00:00"/>
    <s v="UX Designer"/>
    <s v="IT"/>
    <n v="4.5"/>
    <n v="1"/>
    <n v="0.88611111111111107"/>
    <m/>
    <n v="1"/>
    <n v="6"/>
    <n v="6"/>
    <s v="Management-level"/>
    <n v="3"/>
    <s v="Mentor"/>
    <s v="Master's degree"/>
    <s v="MIT"/>
    <s v="Figma|JIRA|Java"/>
    <s v="Microsoft"/>
    <n v="5"/>
  </r>
  <r>
    <n v="1532"/>
    <x v="0"/>
    <d v="2021-10-16T00:00:00"/>
    <s v="Database Administrator"/>
    <s v="Data Team"/>
    <n v="7"/>
    <n v="2"/>
    <n v="2.0166666666666666"/>
    <m/>
    <n v="5"/>
    <n v="6"/>
    <n v="9"/>
    <s v="Management-level"/>
    <n v="2"/>
    <s v="Mentee"/>
    <s v="Bachelor's degree"/>
    <s v="Harvard University"/>
    <s v="Agile|SCRUM|Figma"/>
    <s v="Amazon"/>
    <n v="10"/>
  </r>
  <r>
    <n v="1533"/>
    <x v="0"/>
    <d v="2019-12-25T00:00:00"/>
    <s v="Content Writer"/>
    <s v="Engineering"/>
    <n v="4.2"/>
    <n v="2"/>
    <n v="3.8250000000000002"/>
    <m/>
    <n v="5"/>
    <n v="9"/>
    <n v="10"/>
    <s v="Entry-level"/>
    <n v="3"/>
    <s v="Mentor"/>
    <s v="Bachelor's degree"/>
    <s v="Oxford University"/>
    <s v="Python|JIRA|SEO"/>
    <s v="Google"/>
    <n v="4"/>
  </r>
  <r>
    <n v="1534"/>
    <x v="4"/>
    <d v="2019-01-10T00:00:00"/>
    <s v="Marketing Manager"/>
    <s v="Finance"/>
    <n v="7.5"/>
    <n v="0"/>
    <n v="4.7833333333333332"/>
    <m/>
    <n v="4"/>
    <n v="9"/>
    <n v="9"/>
    <s v="Management-level"/>
    <n v="1"/>
    <s v="Mentor"/>
    <s v="Bachelor's degree"/>
    <s v="Stanford University"/>
    <s v="SQL|WordPress|Agile"/>
    <s v="Microsoft"/>
    <n v="4"/>
  </r>
  <r>
    <n v="1535"/>
    <x v="5"/>
    <d v="2020-09-26T00:00:00"/>
    <s v="Marketing Manager"/>
    <s v="IT"/>
    <n v="5"/>
    <n v="1"/>
    <n v="3.0722222222222224"/>
    <m/>
    <n v="2"/>
    <n v="5"/>
    <n v="5"/>
    <s v="Entry-level"/>
    <n v="2"/>
    <s v="Mentee"/>
    <s v="Master's degree"/>
    <s v="University of Toronto"/>
    <s v="Sketch|SQL|SCRUM"/>
    <s v="IBM"/>
    <n v="3"/>
  </r>
  <r>
    <n v="1536"/>
    <x v="0"/>
    <d v="2023-07-07T00:00:00"/>
    <s v="Accountant"/>
    <s v="Marketing"/>
    <n v="7"/>
    <n v="2"/>
    <n v="0.29166666666666669"/>
    <m/>
    <n v="2"/>
    <n v="7"/>
    <n v="6"/>
    <s v="Senior-level"/>
    <n v="0"/>
    <s v="Mentor"/>
    <s v="Master's degree"/>
    <s v="RISD"/>
    <s v="SCRUM|SEO|WordPress"/>
    <s v="Facebook"/>
    <n v="9"/>
  </r>
  <r>
    <n v="1537"/>
    <x v="3"/>
    <d v="2020-01-21T00:00:00"/>
    <s v="HR Manager"/>
    <s v="Data Team"/>
    <n v="5"/>
    <n v="3"/>
    <n v="3.7527777777777778"/>
    <m/>
    <n v="2"/>
    <n v="8"/>
    <n v="7"/>
    <s v="Entry-level"/>
    <n v="0"/>
    <s v="Neither"/>
    <s v="Master's degree"/>
    <s v="RISD"/>
    <s v="WordPress|Sketch|SEO"/>
    <s v="Amazon"/>
    <n v="6"/>
  </r>
  <r>
    <n v="1538"/>
    <x v="4"/>
    <d v="2020-09-12T00:00:00"/>
    <s v="QA Engineer"/>
    <s v="Operations"/>
    <n v="7.2"/>
    <n v="1"/>
    <n v="3.1111111111111112"/>
    <m/>
    <n v="1"/>
    <n v="6"/>
    <n v="9"/>
    <s v="Mid-level"/>
    <n v="0"/>
    <s v="Mentor"/>
    <s v="Master's degree"/>
    <s v="Harvard University"/>
    <s v="Figma|SQL|JIRA"/>
    <s v="Google"/>
    <n v="7"/>
  </r>
  <r>
    <n v="1539"/>
    <x v="5"/>
    <d v="2021-03-02T00:00:00"/>
    <s v="QA Engineer"/>
    <s v="Finance"/>
    <n v="6.2"/>
    <n v="0"/>
    <n v="2.6388888888888888"/>
    <m/>
    <n v="3"/>
    <n v="8"/>
    <n v="10"/>
    <s v="Management-level"/>
    <n v="2"/>
    <s v="Mentee"/>
    <s v="Master's degree"/>
    <s v="University of London"/>
    <s v="SEO|Java|JIRA"/>
    <s v="Google"/>
    <n v="2"/>
  </r>
  <r>
    <n v="1540"/>
    <x v="0"/>
    <d v="2023-02-27T00:00:00"/>
    <s v="HR Manager"/>
    <s v="Finance"/>
    <n v="10"/>
    <n v="1"/>
    <n v="0.65277777777777779"/>
    <m/>
    <n v="3"/>
    <n v="6"/>
    <n v="10"/>
    <s v="Management-level"/>
    <n v="3"/>
    <s v="Neither"/>
    <s v="Bachelor's degree"/>
    <s v="University of London"/>
    <s v="WordPress|Java|Agile"/>
    <s v="IBM"/>
    <n v="10"/>
  </r>
  <r>
    <n v="1541"/>
    <x v="3"/>
    <d v="2022-05-16T00:00:00"/>
    <s v="Accountant"/>
    <s v="Engineering"/>
    <n v="9"/>
    <n v="3"/>
    <n v="1.4333333333333333"/>
    <m/>
    <n v="5"/>
    <n v="7"/>
    <n v="7"/>
    <s v="Management-level"/>
    <n v="2"/>
    <s v="Mentor"/>
    <s v="Master's degree"/>
    <s v="University of California"/>
    <s v="Figma|SCRUM|WordPress"/>
    <s v="Apple"/>
    <n v="6"/>
  </r>
  <r>
    <n v="1542"/>
    <x v="1"/>
    <d v="2023-04-25T00:00:00"/>
    <s v="Content Writer"/>
    <s v="Engineering"/>
    <n v="4.5"/>
    <n v="1"/>
    <n v="0.49166666666666664"/>
    <m/>
    <n v="3"/>
    <n v="10"/>
    <n v="8"/>
    <s v="Management-level"/>
    <n v="1"/>
    <s v="Neither"/>
    <s v="Bachelor's degree"/>
    <s v="Harvard University"/>
    <s v="Python|WordPress|Java"/>
    <s v="Microsoft"/>
    <n v="6"/>
  </r>
  <r>
    <n v="1543"/>
    <x v="5"/>
    <d v="2021-04-21T00:00:00"/>
    <s v="QA Engineer"/>
    <s v="Design"/>
    <n v="5.5"/>
    <n v="3"/>
    <n v="2.5027777777777778"/>
    <m/>
    <n v="2"/>
    <n v="7"/>
    <n v="5"/>
    <s v="Senior-level"/>
    <n v="0"/>
    <s v="Mentee"/>
    <s v="Master's degree"/>
    <s v="Harvard University"/>
    <s v="JIRA|SEO|Java"/>
    <s v="Oracle"/>
    <n v="7"/>
  </r>
  <r>
    <n v="1544"/>
    <x v="2"/>
    <d v="2021-09-21T00:00:00"/>
    <s v="Software Engineer"/>
    <s v="IT"/>
    <n v="8.5"/>
    <n v="0"/>
    <n v="2.0861111111111112"/>
    <m/>
    <n v="2"/>
    <n v="5"/>
    <n v="10"/>
    <s v="Management-level"/>
    <n v="1"/>
    <s v="Mentee"/>
    <s v="Master's degree"/>
    <s v="University of Toronto"/>
    <s v="WordPress|Figma|Sketch"/>
    <s v="Oracle"/>
    <n v="2"/>
  </r>
  <r>
    <n v="1545"/>
    <x v="1"/>
    <d v="2021-06-10T00:00:00"/>
    <s v="Software Engineer"/>
    <s v="Marketing"/>
    <n v="9"/>
    <n v="2"/>
    <n v="2.3666666666666667"/>
    <m/>
    <n v="2"/>
    <n v="6"/>
    <n v="7"/>
    <s v="Mid-level"/>
    <n v="0"/>
    <s v="Mentor"/>
    <s v="Bachelor's degree"/>
    <s v="University of Toronto"/>
    <s v="Agile|JIRA|Python"/>
    <s v="Deloitte"/>
    <n v="10"/>
  </r>
  <r>
    <n v="1546"/>
    <x v="5"/>
    <d v="2019-01-22T00:00:00"/>
    <s v="UX Designer"/>
    <s v="Engineering"/>
    <n v="5.2"/>
    <n v="2"/>
    <n v="4.75"/>
    <m/>
    <n v="1"/>
    <n v="8"/>
    <n v="7"/>
    <s v="Management-level"/>
    <n v="0"/>
    <s v="Mentee"/>
    <s v="Bachelor's degree"/>
    <s v="MIT"/>
    <s v="Sketch|JIRA|Java"/>
    <s v="Adobe"/>
    <n v="2"/>
  </r>
  <r>
    <n v="1547"/>
    <x v="1"/>
    <d v="2022-01-26T00:00:00"/>
    <s v="Accountant"/>
    <s v="Finance"/>
    <n v="9"/>
    <n v="0"/>
    <n v="1.7388888888888889"/>
    <m/>
    <n v="2"/>
    <n v="6"/>
    <n v="7"/>
    <s v="Mid-level"/>
    <n v="2"/>
    <s v="Neither"/>
    <s v="Bachelor's degree"/>
    <s v="University of London"/>
    <s v="SQL|SCRUM|JIRA"/>
    <s v="Apple"/>
    <n v="10"/>
  </r>
  <r>
    <n v="1548"/>
    <x v="3"/>
    <d v="2021-11-30T00:00:00"/>
    <s v="Content Writer"/>
    <s v="Data Team"/>
    <n v="8"/>
    <n v="2"/>
    <n v="1.8944444444444444"/>
    <m/>
    <n v="3"/>
    <n v="5"/>
    <n v="5"/>
    <s v="Senior-level"/>
    <n v="0"/>
    <s v="Mentee"/>
    <s v="Bachelor's degree"/>
    <s v="University of London"/>
    <s v="Figma|SEO|SCRUM"/>
    <s v="Amazon"/>
    <n v="5"/>
  </r>
  <r>
    <n v="1549"/>
    <x v="0"/>
    <d v="2020-12-17T00:00:00"/>
    <s v="Accountant"/>
    <s v="Operations"/>
    <n v="4"/>
    <n v="3"/>
    <n v="2.8472222222222223"/>
    <m/>
    <n v="2"/>
    <n v="8"/>
    <n v="7"/>
    <s v="Senior-level"/>
    <n v="0"/>
    <s v="Mentee"/>
    <s v="Master's degree"/>
    <s v="University of London"/>
    <s v="Figma|WordPress|SCRUM"/>
    <s v="Amazon"/>
    <n v="3"/>
  </r>
  <r>
    <n v="1550"/>
    <x v="0"/>
    <d v="2022-12-23T00:00:00"/>
    <s v="Content Writer"/>
    <s v="Marketing"/>
    <n v="10"/>
    <n v="3"/>
    <n v="0.8305555555555556"/>
    <m/>
    <n v="2"/>
    <n v="5"/>
    <n v="8"/>
    <s v="Entry-level"/>
    <n v="2"/>
    <s v="Neither"/>
    <s v="Master's degree"/>
    <s v="RISD"/>
    <s v="SQL|Python|Figma"/>
    <s v="IBM"/>
    <n v="3"/>
  </r>
  <r>
    <n v="1551"/>
    <x v="5"/>
    <d v="2020-11-14T00:00:00"/>
    <s v="Data Scientist"/>
    <s v="Human Resources"/>
    <n v="9"/>
    <n v="3"/>
    <n v="2.9388888888888891"/>
    <m/>
    <n v="1"/>
    <n v="8"/>
    <n v="6"/>
    <s v="Entry-level"/>
    <n v="0"/>
    <s v="Mentor"/>
    <s v="Bachelor's degree"/>
    <s v="RISD"/>
    <s v="Agile|SEO|Figma"/>
    <s v="IBM"/>
    <n v="8"/>
  </r>
  <r>
    <n v="1552"/>
    <x v="5"/>
    <d v="2023-05-20T00:00:00"/>
    <s v="QA Engineer"/>
    <s v="IT"/>
    <n v="4"/>
    <n v="2"/>
    <n v="0.42222222222222222"/>
    <m/>
    <n v="1"/>
    <n v="8"/>
    <n v="5"/>
    <s v="Mid-level"/>
    <n v="2"/>
    <s v="Mentee"/>
    <s v="Master's degree"/>
    <s v="MIT"/>
    <s v="SEO|WordPress|Figma"/>
    <s v="Amazon"/>
    <n v="1"/>
  </r>
  <r>
    <n v="1553"/>
    <x v="1"/>
    <d v="2022-07-13T00:00:00"/>
    <s v="QA Engineer"/>
    <s v="IT"/>
    <n v="3"/>
    <n v="2"/>
    <n v="1.2749999999999999"/>
    <m/>
    <n v="3"/>
    <n v="10"/>
    <n v="9"/>
    <s v="Senior-level"/>
    <n v="2"/>
    <s v="Neither"/>
    <s v="Bachelor's degree"/>
    <s v="University of Michigan"/>
    <s v="SEO|Sketch|Java"/>
    <s v="Amazon"/>
    <n v="6"/>
  </r>
  <r>
    <n v="1554"/>
    <x v="1"/>
    <d v="2021-04-01T00:00:00"/>
    <s v="Database Administrator"/>
    <s v="Finance"/>
    <n v="5.5"/>
    <n v="2"/>
    <n v="2.5583333333333331"/>
    <m/>
    <n v="5"/>
    <n v="6"/>
    <n v="5"/>
    <s v="Mid-level"/>
    <n v="3"/>
    <s v="Neither"/>
    <s v="Bachelor's degree"/>
    <s v="RISD"/>
    <s v="WordPress|Java|SCRUM"/>
    <s v="Oracle"/>
    <n v="3"/>
  </r>
  <r>
    <n v="1555"/>
    <x v="2"/>
    <d v="2018-11-17T00:00:00"/>
    <s v="QA Engineer"/>
    <s v="Design"/>
    <n v="4.2"/>
    <n v="3"/>
    <n v="4.9305555555555554"/>
    <m/>
    <n v="5"/>
    <n v="7"/>
    <n v="5"/>
    <s v="Senior-level"/>
    <n v="0"/>
    <s v="Mentee"/>
    <s v="Master's degree"/>
    <s v="Oxford University"/>
    <s v="Java|JIRA|Figma"/>
    <s v="Google"/>
    <n v="5"/>
  </r>
  <r>
    <n v="1556"/>
    <x v="4"/>
    <d v="2020-01-14T00:00:00"/>
    <s v="QA Engineer"/>
    <s v="Marketing"/>
    <n v="6.2"/>
    <n v="1"/>
    <n v="3.7722222222222221"/>
    <m/>
    <n v="3"/>
    <n v="5"/>
    <n v="10"/>
    <s v="Entry-level"/>
    <n v="0"/>
    <s v="Mentor"/>
    <s v="Bachelor's degree"/>
    <s v="University of California"/>
    <s v="Java|SCRUM|WordPress"/>
    <s v="Google"/>
    <n v="2"/>
  </r>
  <r>
    <n v="1557"/>
    <x v="0"/>
    <d v="2022-09-04T00:00:00"/>
    <s v="Software Engineer"/>
    <s v="Finance"/>
    <n v="6.5"/>
    <n v="3"/>
    <n v="1.1333333333333333"/>
    <m/>
    <n v="1"/>
    <n v="6"/>
    <n v="5"/>
    <s v="Management-level"/>
    <n v="3"/>
    <s v="Mentee"/>
    <s v="Master's degree"/>
    <s v="Stanford University"/>
    <s v="JIRA|Figma|Java"/>
    <s v="Oracle"/>
    <n v="3"/>
  </r>
  <r>
    <n v="1558"/>
    <x v="3"/>
    <d v="2020-07-08T00:00:00"/>
    <s v="Content Writer"/>
    <s v="Finance"/>
    <n v="8"/>
    <n v="3"/>
    <n v="3.2888888888888888"/>
    <m/>
    <n v="1"/>
    <n v="5"/>
    <n v="8"/>
    <s v="Entry-level"/>
    <n v="2"/>
    <s v="Mentee"/>
    <s v="Master's degree"/>
    <s v="RISD"/>
    <s v="SEO|Java|SQL"/>
    <s v="Deloitte"/>
    <n v="3"/>
  </r>
  <r>
    <n v="1559"/>
    <x v="3"/>
    <d v="2023-10-06T00:00:00"/>
    <s v="Software Engineer"/>
    <s v="Data Team"/>
    <n v="10"/>
    <n v="0"/>
    <n v="4.4444444444444446E-2"/>
    <m/>
    <n v="4"/>
    <n v="9"/>
    <n v="5"/>
    <s v="Management-level"/>
    <n v="2"/>
    <s v="Mentee"/>
    <s v="Master's degree"/>
    <s v="Stanford University"/>
    <s v="Java|SQL|Python"/>
    <s v="Apple"/>
    <n v="3"/>
  </r>
  <r>
    <n v="1560"/>
    <x v="0"/>
    <d v="2020-03-25T00:00:00"/>
    <s v="Software Engineer"/>
    <s v="Operations"/>
    <n v="4.5"/>
    <n v="2"/>
    <n v="3.5750000000000002"/>
    <m/>
    <n v="2"/>
    <n v="8"/>
    <n v="8"/>
    <s v="Entry-level"/>
    <n v="1"/>
    <s v="Mentor"/>
    <s v="Bachelor's degree"/>
    <s v="MIT"/>
    <s v="Figma|SQL|Python"/>
    <s v="Microsoft"/>
    <n v="8"/>
  </r>
  <r>
    <n v="1561"/>
    <x v="0"/>
    <d v="2022-08-11T00:00:00"/>
    <s v="Database Administrator"/>
    <s v="Data Team"/>
    <n v="6"/>
    <n v="2"/>
    <n v="1.1972222222222222"/>
    <m/>
    <n v="2"/>
    <n v="8"/>
    <n v="10"/>
    <s v="Mid-level"/>
    <n v="3"/>
    <s v="Neither"/>
    <s v="Master's degree"/>
    <s v="University of London"/>
    <s v="WordPress|JIRA|Python"/>
    <s v="Apple"/>
    <n v="10"/>
  </r>
  <r>
    <n v="1562"/>
    <x v="0"/>
    <d v="2023-03-27T00:00:00"/>
    <s v="Project Manager"/>
    <s v="Human Resources"/>
    <n v="8"/>
    <n v="3"/>
    <n v="0.56944444444444442"/>
    <m/>
    <n v="3"/>
    <n v="9"/>
    <n v="7"/>
    <s v="Senior-level"/>
    <n v="1"/>
    <s v="Mentee"/>
    <s v="Bachelor's degree"/>
    <s v="University of Michigan"/>
    <s v="SQL|WordPress|Agile"/>
    <s v="Apple"/>
    <n v="4"/>
  </r>
  <r>
    <n v="1563"/>
    <x v="2"/>
    <d v="2020-04-10T00:00:00"/>
    <s v="Data Scientist"/>
    <s v="Data Team"/>
    <n v="7.2"/>
    <n v="0"/>
    <n v="3.5333333333333332"/>
    <m/>
    <n v="3"/>
    <n v="8"/>
    <n v="5"/>
    <s v="Entry-level"/>
    <n v="1"/>
    <s v="Mentee"/>
    <s v="Bachelor's degree"/>
    <s v="University of London"/>
    <s v="WordPress|JIRA|SQL"/>
    <s v="Adobe"/>
    <n v="8"/>
  </r>
  <r>
    <n v="1564"/>
    <x v="1"/>
    <d v="2023-09-09T00:00:00"/>
    <s v="Marketing Manager"/>
    <s v="Engineering"/>
    <n v="9"/>
    <n v="0"/>
    <n v="0.11944444444444445"/>
    <m/>
    <n v="4"/>
    <n v="6"/>
    <n v="10"/>
    <s v="Management-level"/>
    <n v="3"/>
    <s v="Mentor"/>
    <s v="Bachelor's degree"/>
    <s v="RISD"/>
    <s v="Sketch|JIRA|Figma"/>
    <s v="Independent"/>
    <n v="4"/>
  </r>
  <r>
    <n v="1565"/>
    <x v="0"/>
    <d v="2019-03-17T00:00:00"/>
    <s v="Accountant"/>
    <s v="Design"/>
    <n v="8"/>
    <n v="0"/>
    <n v="4.5972222222222223"/>
    <m/>
    <n v="1"/>
    <n v="7"/>
    <n v="8"/>
    <s v="Management-level"/>
    <n v="0"/>
    <s v="Mentee"/>
    <s v="Master's degree"/>
    <s v="Stanford University"/>
    <s v="Sketch|SEO|Java"/>
    <s v="IBM"/>
    <n v="9"/>
  </r>
  <r>
    <n v="1566"/>
    <x v="0"/>
    <d v="2019-04-10T00:00:00"/>
    <s v="HR Manager"/>
    <s v="Operations"/>
    <n v="8.1999999999999993"/>
    <n v="3"/>
    <n v="4.5333333333333332"/>
    <m/>
    <n v="3"/>
    <n v="8"/>
    <n v="6"/>
    <s v="Mid-level"/>
    <n v="2"/>
    <s v="Neither"/>
    <s v="Master's degree"/>
    <s v="Stanford University"/>
    <s v="SEO|WordPress|Agile"/>
    <s v="Adobe"/>
    <n v="5"/>
  </r>
  <r>
    <n v="1567"/>
    <x v="2"/>
    <d v="2022-06-08T00:00:00"/>
    <s v="Accountant"/>
    <s v="Engineering"/>
    <n v="7"/>
    <n v="2"/>
    <n v="1.3722222222222222"/>
    <m/>
    <n v="4"/>
    <n v="5"/>
    <n v="10"/>
    <s v="Mid-level"/>
    <n v="0"/>
    <s v="Mentee"/>
    <s v="Master's degree"/>
    <s v="University of Michigan"/>
    <s v="JIRA|Python|Agile"/>
    <s v="Independent"/>
    <n v="6"/>
  </r>
  <r>
    <n v="1568"/>
    <x v="2"/>
    <d v="2020-01-31T00:00:00"/>
    <s v="Project Manager"/>
    <s v="Marketing"/>
    <n v="6.2"/>
    <n v="0"/>
    <n v="3.7277777777777779"/>
    <m/>
    <n v="2"/>
    <n v="10"/>
    <n v="9"/>
    <s v="Management-level"/>
    <n v="0"/>
    <s v="Mentee"/>
    <s v="Master's degree"/>
    <s v="University of Michigan"/>
    <s v="Java|Figma|Agile"/>
    <s v="Adobe"/>
    <n v="6"/>
  </r>
  <r>
    <n v="1569"/>
    <x v="5"/>
    <d v="2020-01-12T00:00:00"/>
    <s v="Data Scientist"/>
    <s v="Data Team"/>
    <n v="8.5"/>
    <n v="1"/>
    <n v="3.7777777777777777"/>
    <m/>
    <n v="1"/>
    <n v="6"/>
    <n v="5"/>
    <s v="Management-level"/>
    <n v="1"/>
    <s v="Mentor"/>
    <s v="Master's degree"/>
    <s v="University of California"/>
    <s v="JIRA|Java|SEO"/>
    <s v="Oracle"/>
    <n v="4"/>
  </r>
  <r>
    <n v="1570"/>
    <x v="3"/>
    <d v="2023-03-08T00:00:00"/>
    <s v="Database Administrator"/>
    <s v="Engineering"/>
    <n v="7"/>
    <n v="3"/>
    <n v="0.62222222222222223"/>
    <m/>
    <n v="2"/>
    <n v="8"/>
    <n v="6"/>
    <s v="Management-level"/>
    <n v="2"/>
    <s v="Mentor"/>
    <s v="Master's degree"/>
    <s v="Harvard University"/>
    <s v="SEO|WordPress|SQL"/>
    <s v="Deloitte"/>
    <n v="6"/>
  </r>
  <r>
    <n v="1571"/>
    <x v="2"/>
    <d v="2021-07-21T00:00:00"/>
    <s v="QA Engineer"/>
    <s v="Operations"/>
    <n v="4"/>
    <n v="2"/>
    <n v="2.2527777777777778"/>
    <m/>
    <n v="1"/>
    <n v="10"/>
    <n v="6"/>
    <s v="Mid-level"/>
    <n v="3"/>
    <s v="Neither"/>
    <s v="Bachelor's degree"/>
    <s v="University of California"/>
    <s v="Sketch|SQL|Figma"/>
    <s v="Amazon"/>
    <n v="5"/>
  </r>
  <r>
    <n v="1572"/>
    <x v="4"/>
    <d v="2020-06-12T00:00:00"/>
    <s v="Accountant"/>
    <s v="Marketing"/>
    <n v="6.5"/>
    <n v="0"/>
    <n v="3.3611111111111112"/>
    <m/>
    <n v="1"/>
    <n v="6"/>
    <n v="6"/>
    <s v="Entry-level"/>
    <n v="1"/>
    <s v="Mentee"/>
    <s v="Bachelor's degree"/>
    <s v="Oxford University"/>
    <s v="Figma|WordPress|SQL"/>
    <s v="Oracle"/>
    <n v="3"/>
  </r>
  <r>
    <n v="1573"/>
    <x v="0"/>
    <d v="2019-08-16T00:00:00"/>
    <s v="HR Manager"/>
    <s v="Data Team"/>
    <n v="8"/>
    <n v="2"/>
    <n v="4.1833333333333336"/>
    <m/>
    <n v="5"/>
    <n v="9"/>
    <n v="9"/>
    <s v="Senior-level"/>
    <n v="1"/>
    <s v="Neither"/>
    <s v="Bachelor's degree"/>
    <s v="University of Toronto"/>
    <s v="SEO|Java|Agile"/>
    <s v="Facebook"/>
    <n v="5"/>
  </r>
  <r>
    <n v="1574"/>
    <x v="4"/>
    <d v="2020-04-24T00:00:00"/>
    <s v="QA Engineer"/>
    <s v="Human Resources"/>
    <n v="10"/>
    <n v="3"/>
    <n v="3.4944444444444445"/>
    <m/>
    <n v="3"/>
    <n v="10"/>
    <n v="9"/>
    <s v="Management-level"/>
    <n v="0"/>
    <s v="Mentee"/>
    <s v="Bachelor's degree"/>
    <s v="RISD"/>
    <s v="SEO|SQL|Sketch"/>
    <s v="IBM"/>
    <n v="7"/>
  </r>
  <r>
    <n v="1575"/>
    <x v="1"/>
    <d v="2020-01-31T00:00:00"/>
    <s v="Marketing Manager"/>
    <s v="Human Resources"/>
    <n v="7"/>
    <n v="0"/>
    <n v="3.7277777777777779"/>
    <m/>
    <n v="2"/>
    <n v="7"/>
    <n v="7"/>
    <s v="Senior-level"/>
    <n v="2"/>
    <s v="Mentee"/>
    <s v="Master's degree"/>
    <s v="Harvard University"/>
    <s v="SCRUM|SQL|WordPress"/>
    <s v="Deloitte"/>
    <n v="10"/>
  </r>
  <r>
    <n v="1576"/>
    <x v="5"/>
    <d v="2019-01-08T00:00:00"/>
    <s v="Content Writer"/>
    <s v="Data Team"/>
    <n v="10"/>
    <n v="0"/>
    <n v="4.7888888888888888"/>
    <m/>
    <n v="3"/>
    <n v="10"/>
    <n v="9"/>
    <s v="Senior-level"/>
    <n v="1"/>
    <s v="Neither"/>
    <s v="Master's degree"/>
    <s v="University of London"/>
    <s v="Java|SQL|SCRUM"/>
    <s v="Apple"/>
    <n v="7"/>
  </r>
  <r>
    <n v="1577"/>
    <x v="2"/>
    <d v="2021-03-12T00:00:00"/>
    <s v="Accountant"/>
    <s v="Human Resources"/>
    <n v="9.5"/>
    <n v="1"/>
    <n v="2.6111111111111112"/>
    <m/>
    <n v="4"/>
    <n v="7"/>
    <n v="8"/>
    <s v="Entry-level"/>
    <n v="3"/>
    <s v="Neither"/>
    <s v="Master's degree"/>
    <s v="MIT"/>
    <s v="Agile|SQL|JIRA"/>
    <s v="Microsoft"/>
    <n v="7"/>
  </r>
  <r>
    <n v="1578"/>
    <x v="3"/>
    <d v="2021-03-16T00:00:00"/>
    <s v="Software Engineer"/>
    <s v="Human Resources"/>
    <n v="4.2"/>
    <n v="2"/>
    <n v="2.6"/>
    <m/>
    <n v="2"/>
    <n v="10"/>
    <n v="9"/>
    <s v="Senior-level"/>
    <n v="0"/>
    <s v="Neither"/>
    <s v="Master's degree"/>
    <s v="Harvard University"/>
    <s v="Agile|Sketch|Java"/>
    <s v="Google"/>
    <n v="7"/>
  </r>
  <r>
    <n v="1579"/>
    <x v="3"/>
    <d v="2021-05-11T00:00:00"/>
    <s v="Content Writer"/>
    <s v="Engineering"/>
    <n v="4"/>
    <n v="2"/>
    <n v="2.4472222222222224"/>
    <m/>
    <n v="1"/>
    <n v="10"/>
    <n v="7"/>
    <s v="Management-level"/>
    <n v="0"/>
    <s v="Mentor"/>
    <s v="Master's degree"/>
    <s v="University of London"/>
    <s v="Figma|SQL|Sketch"/>
    <s v="Independent"/>
    <n v="10"/>
  </r>
  <r>
    <n v="1580"/>
    <x v="3"/>
    <d v="2020-04-09T00:00:00"/>
    <s v="HR Manager"/>
    <s v="Operations"/>
    <n v="3.5"/>
    <n v="1"/>
    <n v="3.536111111111111"/>
    <m/>
    <n v="1"/>
    <n v="6"/>
    <n v="5"/>
    <s v="Mid-level"/>
    <n v="3"/>
    <s v="Mentor"/>
    <s v="Master's degree"/>
    <s v="MIT"/>
    <s v="Java|JIRA|SCRUM"/>
    <s v="Oracle"/>
    <n v="6"/>
  </r>
  <r>
    <n v="1581"/>
    <x v="1"/>
    <d v="2023-01-04T00:00:00"/>
    <s v="HR Manager"/>
    <s v="Engineering"/>
    <n v="4.5"/>
    <n v="2"/>
    <n v="0.8"/>
    <m/>
    <n v="2"/>
    <n v="9"/>
    <n v="5"/>
    <s v="Management-level"/>
    <n v="2"/>
    <s v="Neither"/>
    <s v="Master's degree"/>
    <s v="Stanford University"/>
    <s v="Agile|JIRA|Sketch"/>
    <s v="Oracle"/>
    <n v="7"/>
  </r>
  <r>
    <n v="1582"/>
    <x v="2"/>
    <d v="2021-06-18T00:00:00"/>
    <s v="Database Administrator"/>
    <s v="Operations"/>
    <n v="7"/>
    <n v="2"/>
    <n v="2.3444444444444446"/>
    <m/>
    <n v="2"/>
    <n v="10"/>
    <n v="7"/>
    <s v="Management-level"/>
    <n v="2"/>
    <s v="Mentor"/>
    <s v="Bachelor's degree"/>
    <s v="Oxford University"/>
    <s v="JIRA|Agile|SQL"/>
    <s v="Apple"/>
    <n v="8"/>
  </r>
  <r>
    <n v="1583"/>
    <x v="0"/>
    <d v="2020-07-06T00:00:00"/>
    <s v="Content Writer"/>
    <s v="Design"/>
    <n v="8"/>
    <n v="0"/>
    <n v="3.2944444444444443"/>
    <m/>
    <n v="1"/>
    <n v="8"/>
    <n v="5"/>
    <s v="Entry-level"/>
    <n v="2"/>
    <s v="Neither"/>
    <s v="Master's degree"/>
    <s v="Oxford University"/>
    <s v="WordPress|SEO|JIRA"/>
    <s v="Deloitte"/>
    <n v="5"/>
  </r>
  <r>
    <n v="1584"/>
    <x v="5"/>
    <d v="2020-02-11T00:00:00"/>
    <s v="Content Writer"/>
    <s v="Human Resources"/>
    <n v="6"/>
    <n v="0"/>
    <n v="3.6972222222222224"/>
    <m/>
    <n v="1"/>
    <n v="10"/>
    <n v="9"/>
    <s v="Management-level"/>
    <n v="3"/>
    <s v="Mentee"/>
    <s v="Master's degree"/>
    <s v="New York University"/>
    <s v="WordPress|Agile|Python"/>
    <s v="IBM"/>
    <n v="2"/>
  </r>
  <r>
    <n v="1585"/>
    <x v="4"/>
    <d v="2019-01-26T00:00:00"/>
    <s v="Software Engineer"/>
    <s v="Marketing"/>
    <n v="7"/>
    <n v="0"/>
    <n v="4.7388888888888889"/>
    <m/>
    <n v="4"/>
    <n v="5"/>
    <n v="6"/>
    <s v="Mid-level"/>
    <n v="3"/>
    <s v="Mentee"/>
    <s v="Master's degree"/>
    <s v="MIT"/>
    <s v="JIRA|Agile|WordPress"/>
    <s v="Amazon"/>
    <n v="7"/>
  </r>
  <r>
    <n v="1586"/>
    <x v="3"/>
    <d v="2019-09-29T00:00:00"/>
    <s v="HR Manager"/>
    <s v="Marketing"/>
    <n v="6.5"/>
    <n v="0"/>
    <n v="4.0638888888888891"/>
    <m/>
    <n v="3"/>
    <n v="6"/>
    <n v="8"/>
    <s v="Senior-level"/>
    <n v="2"/>
    <s v="Neither"/>
    <s v="Master's degree"/>
    <s v="Harvard University"/>
    <s v="SCRUM|Figma|Java"/>
    <s v="Microsoft"/>
    <n v="5"/>
  </r>
  <r>
    <n v="1587"/>
    <x v="5"/>
    <d v="2021-03-19T00:00:00"/>
    <s v="Content Writer"/>
    <s v="Operations"/>
    <n v="4"/>
    <n v="0"/>
    <n v="2.5916666666666668"/>
    <m/>
    <n v="4"/>
    <n v="8"/>
    <n v="6"/>
    <s v="Management-level"/>
    <n v="1"/>
    <s v="Mentor"/>
    <s v="Bachelor's degree"/>
    <s v="Harvard University"/>
    <s v="Sketch|JIRA|Java"/>
    <s v="Independent"/>
    <n v="6"/>
  </r>
  <r>
    <n v="1588"/>
    <x v="1"/>
    <d v="2022-10-13T00:00:00"/>
    <s v="Database Administrator"/>
    <s v="Marketing"/>
    <n v="8.5"/>
    <n v="0"/>
    <n v="1.0249999999999999"/>
    <m/>
    <n v="3"/>
    <n v="5"/>
    <n v="10"/>
    <s v="Senior-level"/>
    <n v="0"/>
    <s v="Neither"/>
    <s v="Master's degree"/>
    <s v="RISD"/>
    <s v="Java|Sketch|Figma"/>
    <s v="Microsoft"/>
    <n v="5"/>
  </r>
  <r>
    <n v="1589"/>
    <x v="5"/>
    <d v="2021-03-15T00:00:00"/>
    <s v="Data Scientist"/>
    <s v="IT"/>
    <n v="5"/>
    <n v="3"/>
    <n v="2.6027777777777779"/>
    <m/>
    <n v="1"/>
    <n v="5"/>
    <n v="8"/>
    <s v="Management-level"/>
    <n v="2"/>
    <s v="Mentor"/>
    <s v="Master's degree"/>
    <s v="RISD"/>
    <s v="SEO|JIRA|SCRUM"/>
    <s v="Amazon"/>
    <n v="9"/>
  </r>
  <r>
    <n v="1590"/>
    <x v="0"/>
    <d v="2022-01-01T00:00:00"/>
    <s v="HR Manager"/>
    <s v="Data Team"/>
    <n v="7.5"/>
    <n v="3"/>
    <n v="1.8083333333333333"/>
    <m/>
    <n v="5"/>
    <n v="5"/>
    <n v="9"/>
    <s v="Senior-level"/>
    <n v="3"/>
    <s v="Neither"/>
    <s v="Master's degree"/>
    <s v="New York University"/>
    <s v="Java|SQL|WordPress"/>
    <s v="Oracle"/>
    <n v="1"/>
  </r>
  <r>
    <n v="1591"/>
    <x v="5"/>
    <d v="2022-02-14T00:00:00"/>
    <s v="Database Administrator"/>
    <s v="Engineering"/>
    <n v="5.5"/>
    <n v="2"/>
    <n v="1.6888888888888889"/>
    <m/>
    <n v="4"/>
    <n v="5"/>
    <n v="10"/>
    <s v="Mid-level"/>
    <n v="2"/>
    <s v="Mentor"/>
    <s v="Bachelor's degree"/>
    <s v="University of London"/>
    <s v="Figma|WordPress|SCRUM"/>
    <s v="Microsoft"/>
    <n v="2"/>
  </r>
  <r>
    <n v="1592"/>
    <x v="3"/>
    <d v="2019-02-21T00:00:00"/>
    <s v="Project Manager"/>
    <s v="Marketing"/>
    <n v="3.2"/>
    <n v="3"/>
    <n v="4.6694444444444443"/>
    <m/>
    <n v="5"/>
    <n v="7"/>
    <n v="5"/>
    <s v="Senior-level"/>
    <n v="0"/>
    <s v="Mentee"/>
    <s v="Bachelor's degree"/>
    <s v="Stanford University"/>
    <s v="Sketch|Figma|SCRUM"/>
    <s v="Google"/>
    <n v="2"/>
  </r>
  <r>
    <n v="1593"/>
    <x v="0"/>
    <d v="2022-12-22T00:00:00"/>
    <s v="Project Manager"/>
    <s v="Marketing"/>
    <n v="7"/>
    <n v="2"/>
    <n v="0.83333333333333337"/>
    <m/>
    <n v="2"/>
    <n v="7"/>
    <n v="7"/>
    <s v="Entry-level"/>
    <n v="0"/>
    <s v="Neither"/>
    <s v="Master's degree"/>
    <s v="RISD"/>
    <s v="SCRUM|WordPress|Python"/>
    <s v="Apple"/>
    <n v="1"/>
  </r>
  <r>
    <n v="1594"/>
    <x v="2"/>
    <d v="2020-08-18T00:00:00"/>
    <s v="HR Manager"/>
    <s v="Marketing"/>
    <n v="3.5"/>
    <n v="3"/>
    <n v="3.1777777777777776"/>
    <m/>
    <n v="3"/>
    <n v="7"/>
    <n v="10"/>
    <s v="Entry-level"/>
    <n v="2"/>
    <s v="Mentee"/>
    <s v="Master's degree"/>
    <s v="MIT"/>
    <s v="JIRA|Figma|SQL"/>
    <s v="Oracle"/>
    <n v="6"/>
  </r>
  <r>
    <n v="1595"/>
    <x v="2"/>
    <d v="2022-03-26T00:00:00"/>
    <s v="Marketing Manager"/>
    <s v="Design"/>
    <n v="9"/>
    <n v="0"/>
    <n v="1.5722222222222222"/>
    <m/>
    <n v="1"/>
    <n v="8"/>
    <n v="9"/>
    <s v="Entry-level"/>
    <n v="3"/>
    <s v="Neither"/>
    <s v="Master's degree"/>
    <s v="Harvard University"/>
    <s v="JIRA|SCRUM|Python"/>
    <s v="IBM"/>
    <n v="3"/>
  </r>
  <r>
    <n v="1596"/>
    <x v="2"/>
    <d v="2023-03-26T00:00:00"/>
    <s v="UX Designer"/>
    <s v="Engineering"/>
    <n v="10"/>
    <n v="1"/>
    <n v="0.57222222222222219"/>
    <m/>
    <n v="5"/>
    <n v="8"/>
    <n v="6"/>
    <s v="Senior-level"/>
    <n v="3"/>
    <s v="Mentor"/>
    <s v="Bachelor's degree"/>
    <s v="University of Michigan"/>
    <s v="WordPress|Figma|Python"/>
    <s v="Facebook"/>
    <n v="9"/>
  </r>
  <r>
    <n v="1597"/>
    <x v="2"/>
    <d v="2019-02-21T00:00:00"/>
    <s v="Content Writer"/>
    <s v="Design"/>
    <n v="6"/>
    <n v="2"/>
    <n v="4.6694444444444443"/>
    <m/>
    <n v="4"/>
    <n v="6"/>
    <n v="10"/>
    <s v="Entry-level"/>
    <n v="0"/>
    <s v="Mentor"/>
    <s v="Bachelor's degree"/>
    <s v="RISD"/>
    <s v="Python|SQL|Figma"/>
    <s v="IBM"/>
    <n v="6"/>
  </r>
  <r>
    <n v="1598"/>
    <x v="3"/>
    <d v="2019-03-19T00:00:00"/>
    <s v="Content Writer"/>
    <s v="Data Team"/>
    <n v="4.5"/>
    <n v="0"/>
    <n v="4.5916666666666668"/>
    <m/>
    <n v="2"/>
    <n v="8"/>
    <n v="6"/>
    <s v="Management-level"/>
    <n v="0"/>
    <s v="Neither"/>
    <s v="Master's degree"/>
    <s v="RISD"/>
    <s v="Sketch|WordPress|SCRUM"/>
    <s v="Oracle"/>
    <n v="6"/>
  </r>
  <r>
    <n v="1599"/>
    <x v="5"/>
    <d v="2023-04-19T00:00:00"/>
    <s v="Content Writer"/>
    <s v="Design"/>
    <n v="9.1999999999999993"/>
    <n v="2"/>
    <n v="0.5083333333333333"/>
    <m/>
    <n v="2"/>
    <n v="6"/>
    <n v="8"/>
    <s v="Senior-level"/>
    <n v="2"/>
    <s v="Neither"/>
    <s v="Bachelor's degree"/>
    <s v="University of London"/>
    <s v="SQL|Sketch|JIRA"/>
    <s v="Adobe"/>
    <n v="10"/>
  </r>
  <r>
    <n v="1600"/>
    <x v="1"/>
    <d v="2022-02-28T00:00:00"/>
    <s v="HR Manager"/>
    <s v="Operations"/>
    <n v="3.2"/>
    <n v="2"/>
    <n v="1.6444444444444444"/>
    <m/>
    <n v="1"/>
    <n v="8"/>
    <n v="9"/>
    <s v="Senior-level"/>
    <n v="2"/>
    <s v="Mentee"/>
    <s v="Master's degree"/>
    <s v="Oxford University"/>
    <s v="JIRA|Figma|Sketch"/>
    <s v="Google"/>
    <n v="8"/>
  </r>
  <r>
    <n v="1601"/>
    <x v="0"/>
    <d v="2022-08-06T00:00:00"/>
    <s v="QA Engineer"/>
    <s v="Data Team"/>
    <n v="6"/>
    <n v="3"/>
    <n v="1.211111111111111"/>
    <m/>
    <n v="5"/>
    <n v="9"/>
    <n v="6"/>
    <s v="Management-level"/>
    <n v="0"/>
    <s v="Mentee"/>
    <s v="Bachelor's degree"/>
    <s v="RISD"/>
    <s v="SQL|Java|Agile"/>
    <s v="Amazon"/>
    <n v="3"/>
  </r>
  <r>
    <n v="1602"/>
    <x v="3"/>
    <d v="2018-12-13T00:00:00"/>
    <s v="Data Scientist"/>
    <s v="Data Team"/>
    <n v="8"/>
    <n v="0"/>
    <n v="4.8583333333333334"/>
    <m/>
    <n v="2"/>
    <n v="7"/>
    <n v="6"/>
    <s v="Mid-level"/>
    <n v="1"/>
    <s v="Neither"/>
    <s v="Bachelor's degree"/>
    <s v="MIT"/>
    <s v="JIRA|SCRUM|WordPress"/>
    <s v="Facebook"/>
    <n v="4"/>
  </r>
  <r>
    <n v="1603"/>
    <x v="2"/>
    <d v="2021-01-20T00:00:00"/>
    <s v="Software Engineer"/>
    <s v="Engineering"/>
    <n v="8"/>
    <n v="0"/>
    <n v="2.7555555555555555"/>
    <m/>
    <n v="2"/>
    <n v="7"/>
    <n v="7"/>
    <s v="Mid-level"/>
    <n v="0"/>
    <s v="Neither"/>
    <s v="Master's degree"/>
    <s v="New York University"/>
    <s v="SQL|Agile|Python"/>
    <s v="IBM"/>
    <n v="4"/>
  </r>
  <r>
    <n v="1604"/>
    <x v="2"/>
    <d v="2021-01-05T00:00:00"/>
    <s v="Software Engineer"/>
    <s v="Operations"/>
    <n v="7.5"/>
    <n v="0"/>
    <n v="2.7972222222222221"/>
    <m/>
    <n v="4"/>
    <n v="6"/>
    <n v="9"/>
    <s v="Mid-level"/>
    <n v="2"/>
    <s v="Mentee"/>
    <s v="Bachelor's degree"/>
    <s v="University of California"/>
    <s v="JIRA|SCRUM|WordPress"/>
    <s v="Oracle"/>
    <n v="5"/>
  </r>
  <r>
    <n v="1605"/>
    <x v="5"/>
    <d v="2020-02-13T00:00:00"/>
    <s v="Accountant"/>
    <s v="Operations"/>
    <n v="5"/>
    <n v="2"/>
    <n v="3.6916666666666669"/>
    <m/>
    <n v="4"/>
    <n v="7"/>
    <n v="7"/>
    <s v="Management-level"/>
    <n v="2"/>
    <s v="Mentor"/>
    <s v="Bachelor's degree"/>
    <s v="Stanford University"/>
    <s v="JIRA|Java|Figma"/>
    <s v="Independent"/>
    <n v="5"/>
  </r>
  <r>
    <n v="1606"/>
    <x v="4"/>
    <d v="2020-03-18T00:00:00"/>
    <s v="QA Engineer"/>
    <s v="Operations"/>
    <n v="8"/>
    <n v="1"/>
    <n v="3.5944444444444446"/>
    <m/>
    <n v="3"/>
    <n v="7"/>
    <n v="6"/>
    <s v="Mid-level"/>
    <n v="1"/>
    <s v="Mentor"/>
    <s v="Bachelor's degree"/>
    <s v="University of California"/>
    <s v="Sketch|SEO|Java"/>
    <s v="Deloitte"/>
    <n v="4"/>
  </r>
  <r>
    <n v="1607"/>
    <x v="3"/>
    <d v="2021-06-28T00:00:00"/>
    <s v="Marketing Manager"/>
    <s v="Operations"/>
    <n v="7.5"/>
    <n v="3"/>
    <n v="2.3166666666666669"/>
    <m/>
    <n v="2"/>
    <n v="5"/>
    <n v="6"/>
    <s v="Mid-level"/>
    <n v="1"/>
    <s v="Mentee"/>
    <s v="Bachelor's degree"/>
    <s v="New York University"/>
    <s v="SQL|Java|Python"/>
    <s v="Microsoft"/>
    <n v="5"/>
  </r>
  <r>
    <n v="1608"/>
    <x v="4"/>
    <d v="2018-11-16T00:00:00"/>
    <s v="HR Manager"/>
    <s v="Marketing"/>
    <n v="6.5"/>
    <n v="3"/>
    <n v="4.9333333333333336"/>
    <m/>
    <n v="4"/>
    <n v="6"/>
    <n v="9"/>
    <s v="Entry-level"/>
    <n v="1"/>
    <s v="Mentee"/>
    <s v="Bachelor's degree"/>
    <s v="MIT"/>
    <s v="Java|SCRUM|SEO"/>
    <s v="Oracle"/>
    <n v="6"/>
  </r>
  <r>
    <n v="1609"/>
    <x v="0"/>
    <d v="2020-12-04T00:00:00"/>
    <s v="Content Writer"/>
    <s v="Marketing"/>
    <n v="10"/>
    <n v="2"/>
    <n v="2.8833333333333333"/>
    <m/>
    <n v="1"/>
    <n v="8"/>
    <n v="7"/>
    <s v="Entry-level"/>
    <n v="1"/>
    <s v="Neither"/>
    <s v="Bachelor's degree"/>
    <s v="University of Michigan"/>
    <s v="WordPress|SCRUM|Java"/>
    <s v="Deloitte"/>
    <n v="4"/>
  </r>
  <r>
    <n v="1610"/>
    <x v="3"/>
    <d v="2022-05-30T00:00:00"/>
    <s v="Marketing Manager"/>
    <s v="Data Team"/>
    <n v="8.5"/>
    <n v="0"/>
    <n v="1.3944444444444444"/>
    <m/>
    <n v="5"/>
    <n v="7"/>
    <n v="10"/>
    <s v="Senior-level"/>
    <n v="1"/>
    <s v="Mentor"/>
    <s v="Master's degree"/>
    <s v="Oxford University"/>
    <s v="JIRA|SCRUM|Agile"/>
    <s v="Oracle"/>
    <n v="7"/>
  </r>
  <r>
    <n v="1611"/>
    <x v="2"/>
    <d v="2021-07-08T00:00:00"/>
    <s v="UX Designer"/>
    <s v="Operations"/>
    <n v="5.2"/>
    <n v="3"/>
    <n v="2.2888888888888888"/>
    <m/>
    <n v="3"/>
    <n v="6"/>
    <n v="6"/>
    <s v="Senior-level"/>
    <n v="3"/>
    <s v="Mentee"/>
    <s v="Bachelor's degree"/>
    <s v="University of Michigan"/>
    <s v="Agile|JIRA|SEO"/>
    <s v="Adobe"/>
    <n v="1"/>
  </r>
  <r>
    <n v="1612"/>
    <x v="4"/>
    <d v="2020-09-29T00:00:00"/>
    <s v="UX Designer"/>
    <s v="Operations"/>
    <n v="9"/>
    <n v="3"/>
    <n v="3.0638888888888891"/>
    <m/>
    <n v="4"/>
    <n v="7"/>
    <n v="7"/>
    <s v="Entry-level"/>
    <n v="0"/>
    <s v="Neither"/>
    <s v="Bachelor's degree"/>
    <s v="RISD"/>
    <s v="Figma|SEO|SQL"/>
    <s v="Independent"/>
    <n v="7"/>
  </r>
  <r>
    <n v="1613"/>
    <x v="2"/>
    <d v="2022-03-04T00:00:00"/>
    <s v="UX Designer"/>
    <s v="Data Team"/>
    <n v="9"/>
    <n v="3"/>
    <n v="1.6333333333333333"/>
    <m/>
    <n v="1"/>
    <n v="9"/>
    <n v="7"/>
    <s v="Management-level"/>
    <n v="3"/>
    <s v="Mentor"/>
    <s v="Master's degree"/>
    <s v="University of London"/>
    <s v="Sketch|Python|WordPress"/>
    <s v="Independent"/>
    <n v="3"/>
  </r>
  <r>
    <n v="1614"/>
    <x v="5"/>
    <d v="2019-02-10T00:00:00"/>
    <s v="Database Administrator"/>
    <s v="Data Team"/>
    <n v="5.2"/>
    <n v="0"/>
    <n v="4.7"/>
    <m/>
    <n v="3"/>
    <n v="10"/>
    <n v="6"/>
    <s v="Entry-level"/>
    <n v="2"/>
    <s v="Mentee"/>
    <s v="Bachelor's degree"/>
    <s v="Stanford University"/>
    <s v="Sketch|SCRUM|Agile"/>
    <s v="Google"/>
    <n v="8"/>
  </r>
  <r>
    <n v="1615"/>
    <x v="5"/>
    <d v="2020-11-14T00:00:00"/>
    <s v="Marketing Manager"/>
    <s v="Design"/>
    <n v="4"/>
    <n v="1"/>
    <n v="2.9388888888888891"/>
    <m/>
    <n v="3"/>
    <n v="8"/>
    <n v="5"/>
    <s v="Management-level"/>
    <n v="1"/>
    <s v="Mentor"/>
    <s v="Bachelor's degree"/>
    <s v="New York University"/>
    <s v="Agile|SCRUM|SQL"/>
    <s v="Independent"/>
    <n v="10"/>
  </r>
  <r>
    <n v="1616"/>
    <x v="4"/>
    <d v="2019-12-18T00:00:00"/>
    <s v="Marketing Manager"/>
    <s v="IT"/>
    <n v="6.5"/>
    <n v="0"/>
    <n v="3.8444444444444446"/>
    <m/>
    <n v="1"/>
    <n v="5"/>
    <n v="8"/>
    <s v="Management-level"/>
    <n v="2"/>
    <s v="Mentee"/>
    <s v="Bachelor's degree"/>
    <s v="University of London"/>
    <s v="WordPress|Java|JIRA"/>
    <s v="Oracle"/>
    <n v="10"/>
  </r>
  <r>
    <n v="1617"/>
    <x v="0"/>
    <d v="2019-01-02T00:00:00"/>
    <s v="UX Designer"/>
    <s v="Design"/>
    <n v="6"/>
    <n v="1"/>
    <n v="4.8055555555555554"/>
    <m/>
    <n v="1"/>
    <n v="8"/>
    <n v="8"/>
    <s v="Mid-level"/>
    <n v="3"/>
    <s v="Mentee"/>
    <s v="Bachelor's degree"/>
    <s v="University of Toronto"/>
    <s v="SEO|JIRA|Figma"/>
    <s v="IBM"/>
    <n v="10"/>
  </r>
  <r>
    <n v="1618"/>
    <x v="1"/>
    <d v="2020-10-10T00:00:00"/>
    <s v="Project Manager"/>
    <s v="Human Resources"/>
    <n v="10"/>
    <n v="3"/>
    <n v="3.0333333333333332"/>
    <m/>
    <n v="5"/>
    <n v="5"/>
    <n v="8"/>
    <s v="Senior-level"/>
    <n v="1"/>
    <s v="Neither"/>
    <s v="Master's degree"/>
    <s v="Stanford University"/>
    <s v="SQL|Python|Figma"/>
    <s v="Deloitte"/>
    <n v="8"/>
  </r>
  <r>
    <n v="1619"/>
    <x v="0"/>
    <d v="2023-01-20T00:00:00"/>
    <s v="Content Writer"/>
    <s v="Engineering"/>
    <n v="7"/>
    <n v="1"/>
    <n v="0.75555555555555554"/>
    <m/>
    <n v="2"/>
    <n v="9"/>
    <n v="8"/>
    <s v="Senior-level"/>
    <n v="2"/>
    <s v="Mentee"/>
    <s v="Bachelor's degree"/>
    <s v="New York University"/>
    <s v="SQL|Sketch|Java"/>
    <s v="Facebook"/>
    <n v="8"/>
  </r>
  <r>
    <n v="1620"/>
    <x v="1"/>
    <d v="2021-11-18T00:00:00"/>
    <s v="Database Administrator"/>
    <s v="Finance"/>
    <n v="10"/>
    <n v="1"/>
    <n v="1.9277777777777778"/>
    <m/>
    <n v="4"/>
    <n v="7"/>
    <n v="5"/>
    <s v="Mid-level"/>
    <n v="0"/>
    <s v="Mentee"/>
    <s v="Bachelor's degree"/>
    <s v="University of Toronto"/>
    <s v="WordPress|Java|Sketch"/>
    <s v="Apple"/>
    <n v="8"/>
  </r>
  <r>
    <n v="1621"/>
    <x v="2"/>
    <d v="2018-12-02T00:00:00"/>
    <s v="Project Manager"/>
    <s v="Data Team"/>
    <n v="4"/>
    <n v="3"/>
    <n v="4.8888888888888893"/>
    <m/>
    <n v="5"/>
    <n v="8"/>
    <n v="7"/>
    <s v="Management-level"/>
    <n v="2"/>
    <s v="Neither"/>
    <s v="Master's degree"/>
    <s v="University of Toronto"/>
    <s v="Java|WordPress|JIRA"/>
    <s v="Amazon"/>
    <n v="1"/>
  </r>
  <r>
    <n v="1622"/>
    <x v="1"/>
    <d v="2021-05-20T00:00:00"/>
    <s v="Marketing Manager"/>
    <s v="Operations"/>
    <n v="6.5"/>
    <n v="0"/>
    <n v="2.4222222222222221"/>
    <m/>
    <n v="4"/>
    <n v="5"/>
    <n v="8"/>
    <s v="Mid-level"/>
    <n v="0"/>
    <s v="Mentor"/>
    <s v="Master's degree"/>
    <s v="University of Michigan"/>
    <s v="Python|JIRA|Java"/>
    <s v="Microsoft"/>
    <n v="8"/>
  </r>
  <r>
    <n v="1623"/>
    <x v="4"/>
    <d v="2020-04-16T00:00:00"/>
    <s v="Data Scientist"/>
    <s v="Marketing"/>
    <n v="7"/>
    <n v="3"/>
    <n v="3.5166666666666666"/>
    <m/>
    <n v="3"/>
    <n v="6"/>
    <n v="5"/>
    <s v="Management-level"/>
    <n v="3"/>
    <s v="Neither"/>
    <s v="Bachelor's degree"/>
    <s v="RISD"/>
    <s v="Sketch|SQL|Figma"/>
    <s v="Independent"/>
    <n v="2"/>
  </r>
  <r>
    <n v="1624"/>
    <x v="4"/>
    <d v="2020-03-11T00:00:00"/>
    <s v="Accountant"/>
    <s v="IT"/>
    <n v="8"/>
    <n v="2"/>
    <n v="3.6138888888888889"/>
    <m/>
    <n v="3"/>
    <n v="7"/>
    <n v="9"/>
    <s v="Entry-level"/>
    <n v="1"/>
    <s v="Mentee"/>
    <s v="Bachelor's degree"/>
    <s v="MIT"/>
    <s v="Python|JIRA|Java"/>
    <s v="Apple"/>
    <n v="9"/>
  </r>
  <r>
    <n v="1625"/>
    <x v="1"/>
    <d v="2023-03-20T00:00:00"/>
    <s v="Content Writer"/>
    <s v="Engineering"/>
    <n v="6.5"/>
    <n v="0"/>
    <n v="0.58888888888888891"/>
    <m/>
    <n v="5"/>
    <n v="10"/>
    <n v="5"/>
    <s v="Management-level"/>
    <n v="3"/>
    <s v="Neither"/>
    <s v="Master's degree"/>
    <s v="University of London"/>
    <s v="Figma|Sketch|SQL"/>
    <s v="Oracle"/>
    <n v="8"/>
  </r>
  <r>
    <n v="1626"/>
    <x v="3"/>
    <d v="2022-01-14T00:00:00"/>
    <s v="Database Administrator"/>
    <s v="Operations"/>
    <n v="6"/>
    <n v="1"/>
    <n v="1.7722222222222221"/>
    <m/>
    <n v="2"/>
    <n v="6"/>
    <n v="5"/>
    <s v="Senior-level"/>
    <n v="2"/>
    <s v="Mentor"/>
    <s v="Master's degree"/>
    <s v="University of California"/>
    <s v="SEO|Figma|WordPress"/>
    <s v="IBM"/>
    <n v="7"/>
  </r>
  <r>
    <n v="1627"/>
    <x v="3"/>
    <d v="2020-05-18T00:00:00"/>
    <s v="Database Administrator"/>
    <s v="Design"/>
    <n v="10"/>
    <n v="0"/>
    <n v="3.4277777777777776"/>
    <m/>
    <n v="5"/>
    <n v="10"/>
    <n v="7"/>
    <s v="Mid-level"/>
    <n v="1"/>
    <s v="Mentor"/>
    <s v="Bachelor's degree"/>
    <s v="University of Michigan"/>
    <s v="Python|Java|Sketch"/>
    <s v="IBM"/>
    <n v="1"/>
  </r>
  <r>
    <n v="1628"/>
    <x v="1"/>
    <d v="2021-12-22T00:00:00"/>
    <s v="Content Writer"/>
    <s v="IT"/>
    <n v="6.5"/>
    <n v="0"/>
    <n v="1.8333333333333333"/>
    <m/>
    <n v="2"/>
    <n v="9"/>
    <n v="7"/>
    <s v="Management-level"/>
    <n v="2"/>
    <s v="Mentee"/>
    <s v="Bachelor's degree"/>
    <s v="Oxford University"/>
    <s v="Python|Sketch|SQL"/>
    <s v="Microsoft"/>
    <n v="10"/>
  </r>
  <r>
    <n v="1629"/>
    <x v="4"/>
    <d v="2019-11-17T00:00:00"/>
    <s v="Software Engineer"/>
    <s v="Marketing"/>
    <n v="9.5"/>
    <n v="3"/>
    <n v="3.9305555555555554"/>
    <m/>
    <n v="4"/>
    <n v="7"/>
    <n v="8"/>
    <s v="Management-level"/>
    <n v="3"/>
    <s v="Mentee"/>
    <s v="Master's degree"/>
    <s v="New York University"/>
    <s v="Java|Sketch|SQL"/>
    <s v="Microsoft"/>
    <n v="1"/>
  </r>
  <r>
    <n v="1630"/>
    <x v="4"/>
    <d v="2020-07-30T00:00:00"/>
    <s v="HR Manager"/>
    <s v="Engineering"/>
    <n v="6"/>
    <n v="3"/>
    <n v="3.2277777777777779"/>
    <m/>
    <n v="1"/>
    <n v="5"/>
    <n v="9"/>
    <s v="Entry-level"/>
    <n v="0"/>
    <s v="Neither"/>
    <s v="Master's degree"/>
    <s v="University of London"/>
    <s v="SCRUM|Figma|Java"/>
    <s v="Amazon"/>
    <n v="1"/>
  </r>
  <r>
    <n v="1631"/>
    <x v="2"/>
    <d v="2022-07-15T00:00:00"/>
    <s v="Content Writer"/>
    <s v="Finance"/>
    <n v="6.5"/>
    <n v="2"/>
    <n v="1.2694444444444444"/>
    <m/>
    <n v="1"/>
    <n v="10"/>
    <n v="7"/>
    <s v="Management-level"/>
    <n v="3"/>
    <s v="Mentor"/>
    <s v="Bachelor's degree"/>
    <s v="Oxford University"/>
    <s v="SQL|SCRUM|JIRA"/>
    <s v="Microsoft"/>
    <n v="2"/>
  </r>
  <r>
    <n v="1632"/>
    <x v="0"/>
    <d v="2021-08-05T00:00:00"/>
    <s v="HR Manager"/>
    <s v="Marketing"/>
    <n v="6.5"/>
    <n v="1"/>
    <n v="2.213888888888889"/>
    <m/>
    <n v="2"/>
    <n v="9"/>
    <n v="8"/>
    <s v="Management-level"/>
    <n v="1"/>
    <s v="Mentee"/>
    <s v="Bachelor's degree"/>
    <s v="MIT"/>
    <s v="Java|SCRUM|SEO"/>
    <s v="Oracle"/>
    <n v="9"/>
  </r>
  <r>
    <n v="1633"/>
    <x v="5"/>
    <d v="2022-12-16T00:00:00"/>
    <s v="Project Manager"/>
    <s v="Marketing"/>
    <n v="9"/>
    <n v="1"/>
    <n v="0.85"/>
    <m/>
    <n v="4"/>
    <n v="10"/>
    <n v="7"/>
    <s v="Mid-level"/>
    <n v="0"/>
    <s v="Neither"/>
    <s v="Master's degree"/>
    <s v="University of Michigan"/>
    <s v="Sketch|SEO|SCRUM"/>
    <s v="Deloitte"/>
    <n v="3"/>
  </r>
  <r>
    <n v="1634"/>
    <x v="3"/>
    <d v="2021-07-06T00:00:00"/>
    <s v="QA Engineer"/>
    <s v="Engineering"/>
    <n v="4"/>
    <n v="1"/>
    <n v="2.2944444444444443"/>
    <m/>
    <n v="2"/>
    <n v="5"/>
    <n v="5"/>
    <s v="Senior-level"/>
    <n v="0"/>
    <s v="Mentee"/>
    <s v="Master's degree"/>
    <s v="Stanford University"/>
    <s v="Python|Figma|JIRA"/>
    <s v="Independent"/>
    <n v="7"/>
  </r>
  <r>
    <n v="1635"/>
    <x v="4"/>
    <d v="2020-02-03T00:00:00"/>
    <s v="HR Manager"/>
    <s v="Finance"/>
    <n v="8"/>
    <n v="1"/>
    <n v="3.7194444444444446"/>
    <m/>
    <n v="1"/>
    <n v="6"/>
    <n v="10"/>
    <s v="Management-level"/>
    <n v="3"/>
    <s v="Mentee"/>
    <s v="Bachelor's degree"/>
    <s v="Stanford University"/>
    <s v="Agile|Sketch|SQL"/>
    <s v="Deloitte"/>
    <n v="5"/>
  </r>
  <r>
    <n v="1636"/>
    <x v="3"/>
    <d v="2021-10-28T00:00:00"/>
    <s v="Accountant"/>
    <s v="Design"/>
    <n v="6.5"/>
    <n v="3"/>
    <n v="1.9833333333333334"/>
    <m/>
    <n v="3"/>
    <n v="7"/>
    <n v="9"/>
    <s v="Entry-level"/>
    <n v="0"/>
    <s v="Mentee"/>
    <s v="Master's degree"/>
    <s v="RISD"/>
    <s v="SEO|JIRA|Java"/>
    <s v="Microsoft"/>
    <n v="4"/>
  </r>
  <r>
    <n v="1637"/>
    <x v="5"/>
    <d v="2021-09-30T00:00:00"/>
    <s v="QA Engineer"/>
    <s v="Design"/>
    <n v="10"/>
    <n v="2"/>
    <n v="2.0611111111111109"/>
    <m/>
    <n v="1"/>
    <n v="6"/>
    <n v="6"/>
    <s v="Senior-level"/>
    <n v="0"/>
    <s v="Mentor"/>
    <s v="Bachelor's degree"/>
    <s v="New York University"/>
    <s v="WordPress|Python|Agile"/>
    <s v="IBM"/>
    <n v="9"/>
  </r>
  <r>
    <n v="1638"/>
    <x v="1"/>
    <d v="2021-01-03T00:00:00"/>
    <s v="HR Manager"/>
    <s v="Human Resources"/>
    <n v="10"/>
    <n v="3"/>
    <n v="2.8027777777777776"/>
    <m/>
    <n v="2"/>
    <n v="5"/>
    <n v="8"/>
    <s v="Senior-level"/>
    <n v="3"/>
    <s v="Mentee"/>
    <s v="Master's degree"/>
    <s v="Harvard University"/>
    <s v="Figma|SCRUM|Sketch"/>
    <s v="Apple"/>
    <n v="3"/>
  </r>
  <r>
    <n v="1639"/>
    <x v="2"/>
    <d v="2019-10-16T00:00:00"/>
    <s v="QA Engineer"/>
    <s v="Engineering"/>
    <n v="6"/>
    <n v="1"/>
    <n v="4.0166666666666666"/>
    <m/>
    <n v="1"/>
    <n v="8"/>
    <n v="9"/>
    <s v="Mid-level"/>
    <n v="3"/>
    <s v="Mentee"/>
    <s v="Master's degree"/>
    <s v="Stanford University"/>
    <s v="WordPress|Figma|Sketch"/>
    <s v="Apple"/>
    <n v="1"/>
  </r>
  <r>
    <n v="1640"/>
    <x v="5"/>
    <d v="2022-03-26T00:00:00"/>
    <s v="Software Engineer"/>
    <s v="Engineering"/>
    <n v="7"/>
    <n v="3"/>
    <n v="1.5722222222222222"/>
    <m/>
    <n v="1"/>
    <n v="6"/>
    <n v="5"/>
    <s v="Management-level"/>
    <n v="1"/>
    <s v="Mentor"/>
    <s v="Master's degree"/>
    <s v="Stanford University"/>
    <s v="SQL|Figma|Sketch"/>
    <s v="Apple"/>
    <n v="4"/>
  </r>
  <r>
    <n v="1641"/>
    <x v="3"/>
    <d v="2020-11-29T00:00:00"/>
    <s v="QA Engineer"/>
    <s v="IT"/>
    <n v="7"/>
    <n v="0"/>
    <n v="2.8972222222222221"/>
    <m/>
    <n v="3"/>
    <n v="8"/>
    <n v="10"/>
    <s v="Mid-level"/>
    <n v="2"/>
    <s v="Mentor"/>
    <s v="Master's degree"/>
    <s v="University of California"/>
    <s v="WordPress|SQL|Python"/>
    <s v="IBM"/>
    <n v="8"/>
  </r>
  <r>
    <n v="1642"/>
    <x v="0"/>
    <d v="2023-08-29T00:00:00"/>
    <s v="Accountant"/>
    <s v="Marketing"/>
    <n v="5.5"/>
    <n v="1"/>
    <n v="0.14722222222222223"/>
    <m/>
    <n v="5"/>
    <n v="7"/>
    <n v="10"/>
    <s v="Entry-level"/>
    <n v="3"/>
    <s v="Mentor"/>
    <s v="Bachelor's degree"/>
    <s v="Stanford University"/>
    <s v="Figma|Java|JIRA"/>
    <s v="Microsoft"/>
    <n v="10"/>
  </r>
  <r>
    <n v="1643"/>
    <x v="4"/>
    <d v="2020-12-14T00:00:00"/>
    <s v="UX Designer"/>
    <s v="Engineering"/>
    <n v="9"/>
    <n v="3"/>
    <n v="2.8555555555555556"/>
    <m/>
    <n v="3"/>
    <n v="10"/>
    <n v="9"/>
    <s v="Senior-level"/>
    <n v="3"/>
    <s v="Mentor"/>
    <s v="Bachelor's degree"/>
    <s v="University of California"/>
    <s v="JIRA|Java|Python"/>
    <s v="Independent"/>
    <n v="9"/>
  </r>
  <r>
    <n v="1644"/>
    <x v="5"/>
    <d v="2020-07-12T00:00:00"/>
    <s v="UX Designer"/>
    <s v="Operations"/>
    <n v="4.2"/>
    <n v="0"/>
    <n v="3.2777777777777777"/>
    <m/>
    <n v="4"/>
    <n v="9"/>
    <n v="7"/>
    <s v="Senior-level"/>
    <n v="1"/>
    <s v="Mentee"/>
    <s v="Master's degree"/>
    <s v="University of Michigan"/>
    <s v="Python|SCRUM|JIRA"/>
    <s v="Adobe"/>
    <n v="6"/>
  </r>
  <r>
    <n v="1645"/>
    <x v="3"/>
    <d v="2023-01-27T00:00:00"/>
    <s v="Content Writer"/>
    <s v="Data Team"/>
    <n v="6"/>
    <n v="2"/>
    <n v="0.73611111111111116"/>
    <m/>
    <n v="3"/>
    <n v="9"/>
    <n v="8"/>
    <s v="Entry-level"/>
    <n v="3"/>
    <s v="Mentee"/>
    <s v="Master's degree"/>
    <s v="University of Michigan"/>
    <s v="SCRUM|Python|Sketch"/>
    <s v="Amazon"/>
    <n v="2"/>
  </r>
  <r>
    <n v="1646"/>
    <x v="5"/>
    <d v="2020-10-10T00:00:00"/>
    <s v="Data Scientist"/>
    <s v="Engineering"/>
    <n v="8.1999999999999993"/>
    <n v="3"/>
    <n v="3.0333333333333332"/>
    <m/>
    <n v="3"/>
    <n v="10"/>
    <n v="6"/>
    <s v="Mid-level"/>
    <n v="0"/>
    <s v="Mentee"/>
    <s v="Bachelor's degree"/>
    <s v="University of Toronto"/>
    <s v="Python|SQL|Java"/>
    <s v="Google"/>
    <n v="2"/>
  </r>
  <r>
    <n v="1647"/>
    <x v="0"/>
    <d v="2018-12-15T00:00:00"/>
    <s v="Content Writer"/>
    <s v="Engineering"/>
    <n v="6"/>
    <n v="1"/>
    <n v="4.8527777777777779"/>
    <m/>
    <n v="5"/>
    <n v="9"/>
    <n v="9"/>
    <s v="Management-level"/>
    <n v="3"/>
    <s v="Neither"/>
    <s v="Bachelor's degree"/>
    <s v="New York University"/>
    <s v="SQL|Agile|SEO"/>
    <s v="Amazon"/>
    <n v="4"/>
  </r>
  <r>
    <n v="1648"/>
    <x v="0"/>
    <d v="2020-05-25T00:00:00"/>
    <s v="Project Manager"/>
    <s v="IT"/>
    <n v="9.1999999999999993"/>
    <n v="2"/>
    <n v="3.4083333333333332"/>
    <m/>
    <n v="3"/>
    <n v="10"/>
    <n v="5"/>
    <s v="Mid-level"/>
    <n v="2"/>
    <s v="Mentor"/>
    <s v="Master's degree"/>
    <s v="Oxford University"/>
    <s v="JIRA|Agile|Sketch"/>
    <s v="Adobe"/>
    <n v="9"/>
  </r>
  <r>
    <n v="1649"/>
    <x v="4"/>
    <d v="2018-10-24T00:00:00"/>
    <s v="QA Engineer"/>
    <s v="Marketing"/>
    <n v="8"/>
    <n v="2"/>
    <n v="4.9944444444444445"/>
    <m/>
    <n v="2"/>
    <n v="6"/>
    <n v="8"/>
    <s v="Entry-level"/>
    <n v="0"/>
    <s v="Neither"/>
    <s v="Master's degree"/>
    <s v="Stanford University"/>
    <s v="SEO|Agile|Sketch"/>
    <s v="Facebook"/>
    <n v="8"/>
  </r>
  <r>
    <n v="1650"/>
    <x v="0"/>
    <d v="2021-06-07T00:00:00"/>
    <s v="Data Scientist"/>
    <s v="Marketing"/>
    <n v="7.2"/>
    <n v="0"/>
    <n v="2.375"/>
    <m/>
    <n v="4"/>
    <n v="10"/>
    <n v="9"/>
    <s v="Senior-level"/>
    <n v="2"/>
    <s v="Mentor"/>
    <s v="Bachelor's degree"/>
    <s v="University of Michigan"/>
    <s v="Agile|JIRA|Sketch"/>
    <s v="Google"/>
    <n v="2"/>
  </r>
  <r>
    <n v="1651"/>
    <x v="2"/>
    <d v="2020-11-01T00:00:00"/>
    <s v="Marketing Manager"/>
    <s v="Operations"/>
    <n v="9"/>
    <n v="0"/>
    <n v="2.9750000000000001"/>
    <m/>
    <n v="3"/>
    <n v="10"/>
    <n v="5"/>
    <s v="Mid-level"/>
    <n v="0"/>
    <s v="Mentor"/>
    <s v="Bachelor's degree"/>
    <s v="University of California"/>
    <s v="Figma|WordPress|Java"/>
    <s v="Independent"/>
    <n v="10"/>
  </r>
  <r>
    <n v="1652"/>
    <x v="2"/>
    <d v="2022-12-19T00:00:00"/>
    <s v="Content Writer"/>
    <s v="Marketing"/>
    <n v="9"/>
    <n v="0"/>
    <n v="0.84166666666666667"/>
    <m/>
    <n v="1"/>
    <n v="8"/>
    <n v="7"/>
    <s v="Entry-level"/>
    <n v="3"/>
    <s v="Neither"/>
    <s v="Bachelor's degree"/>
    <s v="Harvard University"/>
    <s v="JIRA|SCRUM|SEO"/>
    <s v="Apple"/>
    <n v="4"/>
  </r>
  <r>
    <n v="1653"/>
    <x v="3"/>
    <d v="2019-09-20T00:00:00"/>
    <s v="Accountant"/>
    <s v="Engineering"/>
    <n v="8.1999999999999993"/>
    <n v="1"/>
    <n v="4.0888888888888886"/>
    <m/>
    <n v="3"/>
    <n v="6"/>
    <n v="6"/>
    <s v="Entry-level"/>
    <n v="2"/>
    <s v="Neither"/>
    <s v="Bachelor's degree"/>
    <s v="Stanford University"/>
    <s v="SCRUM|SEO|Sketch"/>
    <s v="Google"/>
    <n v="5"/>
  </r>
  <r>
    <n v="1654"/>
    <x v="1"/>
    <d v="2023-04-25T00:00:00"/>
    <s v="QA Engineer"/>
    <s v="Data Team"/>
    <n v="7"/>
    <n v="0"/>
    <n v="0.49166666666666664"/>
    <m/>
    <n v="1"/>
    <n v="7"/>
    <n v="10"/>
    <s v="Management-level"/>
    <n v="1"/>
    <s v="Neither"/>
    <s v="Master's degree"/>
    <s v="Oxford University"/>
    <s v="Agile|Python|SQL"/>
    <s v="Amazon"/>
    <n v="1"/>
  </r>
  <r>
    <n v="1655"/>
    <x v="2"/>
    <d v="2023-08-27T00:00:00"/>
    <s v="QA Engineer"/>
    <s v="Finance"/>
    <n v="8"/>
    <n v="1"/>
    <n v="0.15277777777777779"/>
    <m/>
    <n v="5"/>
    <n v="5"/>
    <n v="6"/>
    <s v="Mid-level"/>
    <n v="0"/>
    <s v="Mentor"/>
    <s v="Bachelor's degree"/>
    <s v="University of London"/>
    <s v="Agile|Python|Java"/>
    <s v="Independent"/>
    <n v="2"/>
  </r>
  <r>
    <n v="1656"/>
    <x v="0"/>
    <d v="2021-09-16T00:00:00"/>
    <s v="Data Scientist"/>
    <s v="Marketing"/>
    <n v="7.2"/>
    <n v="2"/>
    <n v="2.1"/>
    <m/>
    <n v="3"/>
    <n v="5"/>
    <n v="9"/>
    <s v="Mid-level"/>
    <n v="1"/>
    <s v="Mentor"/>
    <s v="Bachelor's degree"/>
    <s v="University of Michigan"/>
    <s v="WordPress|Sketch|Python"/>
    <s v="Google"/>
    <n v="9"/>
  </r>
  <r>
    <n v="1657"/>
    <x v="1"/>
    <d v="2021-12-15T00:00:00"/>
    <s v="Content Writer"/>
    <s v="Data Team"/>
    <n v="7"/>
    <n v="0"/>
    <n v="1.8527777777777779"/>
    <m/>
    <n v="2"/>
    <n v="8"/>
    <n v="5"/>
    <s v="Senior-level"/>
    <n v="1"/>
    <s v="Mentor"/>
    <s v="Master's degree"/>
    <s v="Harvard University"/>
    <s v="Java|Python|Sketch"/>
    <s v="Apple"/>
    <n v="10"/>
  </r>
  <r>
    <n v="1658"/>
    <x v="3"/>
    <d v="2021-08-06T00:00:00"/>
    <s v="Project Manager"/>
    <s v="Finance"/>
    <n v="4"/>
    <n v="3"/>
    <n v="2.2111111111111112"/>
    <m/>
    <n v="1"/>
    <n v="7"/>
    <n v="9"/>
    <s v="Senior-level"/>
    <n v="1"/>
    <s v="Neither"/>
    <s v="Bachelor's degree"/>
    <s v="Oxford University"/>
    <s v="Python|Sketch|WordPress"/>
    <s v="Amazon"/>
    <n v="10"/>
  </r>
  <r>
    <n v="1659"/>
    <x v="4"/>
    <d v="2020-05-02T00:00:00"/>
    <s v="Database Administrator"/>
    <s v="Human Resources"/>
    <n v="8"/>
    <n v="3"/>
    <n v="3.4722222222222223"/>
    <m/>
    <n v="3"/>
    <n v="9"/>
    <n v="7"/>
    <s v="Senior-level"/>
    <n v="1"/>
    <s v="Neither"/>
    <s v="Master's degree"/>
    <s v="MIT"/>
    <s v="Figma|Java|Sketch"/>
    <s v="IBM"/>
    <n v="1"/>
  </r>
  <r>
    <n v="1660"/>
    <x v="1"/>
    <d v="2021-07-12T00:00:00"/>
    <s v="Content Writer"/>
    <s v="Data Team"/>
    <n v="7"/>
    <n v="0"/>
    <n v="2.2777777777777777"/>
    <m/>
    <n v="3"/>
    <n v="6"/>
    <n v="6"/>
    <s v="Management-level"/>
    <n v="2"/>
    <s v="Neither"/>
    <s v="Bachelor's degree"/>
    <s v="University of Toronto"/>
    <s v="Java|Sketch|SEO"/>
    <s v="IBM"/>
    <n v="1"/>
  </r>
  <r>
    <n v="1661"/>
    <x v="4"/>
    <d v="2020-07-06T00:00:00"/>
    <s v="Data Scientist"/>
    <s v="IT"/>
    <n v="8"/>
    <n v="0"/>
    <n v="3.2944444444444443"/>
    <m/>
    <n v="1"/>
    <n v="6"/>
    <n v="6"/>
    <s v="Senior-level"/>
    <n v="1"/>
    <s v="Mentor"/>
    <s v="Master's degree"/>
    <s v="University of Michigan"/>
    <s v="Python|Agile|Figma"/>
    <s v="Deloitte"/>
    <n v="7"/>
  </r>
  <r>
    <n v="1662"/>
    <x v="3"/>
    <d v="2021-03-19T00:00:00"/>
    <s v="UX Designer"/>
    <s v="Data Team"/>
    <n v="5"/>
    <n v="3"/>
    <n v="2.5916666666666668"/>
    <m/>
    <n v="4"/>
    <n v="7"/>
    <n v="10"/>
    <s v="Senior-level"/>
    <n v="1"/>
    <s v="Mentee"/>
    <s v="Bachelor's degree"/>
    <s v="Harvard University"/>
    <s v="Python|SCRUM|WordPress"/>
    <s v="Amazon"/>
    <n v="3"/>
  </r>
  <r>
    <n v="1663"/>
    <x v="4"/>
    <d v="2020-01-21T00:00:00"/>
    <s v="Software Engineer"/>
    <s v="Operations"/>
    <n v="7.5"/>
    <n v="2"/>
    <n v="3.7527777777777778"/>
    <m/>
    <n v="2"/>
    <n v="7"/>
    <n v="10"/>
    <s v="Mid-level"/>
    <n v="1"/>
    <s v="Mentee"/>
    <s v="Bachelor's degree"/>
    <s v="University of California"/>
    <s v="SQL|SEO|Sketch"/>
    <s v="Oracle"/>
    <n v="2"/>
  </r>
  <r>
    <n v="1664"/>
    <x v="5"/>
    <d v="2022-10-12T00:00:00"/>
    <s v="HR Manager"/>
    <s v="Human Resources"/>
    <n v="3.5"/>
    <n v="2"/>
    <n v="1.0277777777777777"/>
    <m/>
    <n v="4"/>
    <n v="7"/>
    <n v="5"/>
    <s v="Management-level"/>
    <n v="2"/>
    <s v="Mentor"/>
    <s v="Bachelor's degree"/>
    <s v="MIT"/>
    <s v="JIRA|WordPress|SEO"/>
    <s v="Oracle"/>
    <n v="10"/>
  </r>
  <r>
    <n v="1665"/>
    <x v="4"/>
    <d v="2018-12-07T00:00:00"/>
    <s v="Software Engineer"/>
    <s v="Design"/>
    <n v="8"/>
    <n v="3"/>
    <n v="4.875"/>
    <m/>
    <n v="5"/>
    <n v="8"/>
    <n v="9"/>
    <s v="Entry-level"/>
    <n v="1"/>
    <s v="Neither"/>
    <s v="Master's degree"/>
    <s v="Oxford University"/>
    <s v="Figma|SEO|SCRUM"/>
    <s v="IBM"/>
    <n v="4"/>
  </r>
  <r>
    <n v="1666"/>
    <x v="4"/>
    <d v="2019-09-25T00:00:00"/>
    <s v="Software Engineer"/>
    <s v="Finance"/>
    <n v="7.2"/>
    <n v="1"/>
    <n v="4.0750000000000002"/>
    <m/>
    <n v="3"/>
    <n v="7"/>
    <n v="7"/>
    <s v="Management-level"/>
    <n v="1"/>
    <s v="Mentor"/>
    <s v="Master's degree"/>
    <s v="University of Michigan"/>
    <s v="JIRA|SQL|WordPress"/>
    <s v="Adobe"/>
    <n v="7"/>
  </r>
  <r>
    <n v="1667"/>
    <x v="4"/>
    <d v="2019-05-19T00:00:00"/>
    <s v="Project Manager"/>
    <s v="Engineering"/>
    <n v="10"/>
    <n v="3"/>
    <n v="4.4249999999999998"/>
    <m/>
    <n v="4"/>
    <n v="9"/>
    <n v="8"/>
    <s v="Entry-level"/>
    <n v="0"/>
    <s v="Neither"/>
    <s v="Master's degree"/>
    <s v="University of Toronto"/>
    <s v="Agile|WordPress|SEO"/>
    <s v="Apple"/>
    <n v="10"/>
  </r>
  <r>
    <n v="1668"/>
    <x v="0"/>
    <d v="2021-12-30T00:00:00"/>
    <s v="HR Manager"/>
    <s v="Design"/>
    <n v="4"/>
    <n v="0"/>
    <n v="1.8111111111111111"/>
    <m/>
    <n v="1"/>
    <n v="9"/>
    <n v="6"/>
    <s v="Management-level"/>
    <n v="2"/>
    <s v="Mentee"/>
    <s v="Bachelor's degree"/>
    <s v="University of Michigan"/>
    <s v="SCRUM|WordPress|Python"/>
    <s v="Amazon"/>
    <n v="10"/>
  </r>
  <r>
    <n v="1669"/>
    <x v="5"/>
    <d v="2021-07-02T00:00:00"/>
    <s v="Software Engineer"/>
    <s v="Operations"/>
    <n v="4.5"/>
    <n v="2"/>
    <n v="2.3055555555555554"/>
    <m/>
    <n v="1"/>
    <n v="7"/>
    <n v="10"/>
    <s v="Management-level"/>
    <n v="1"/>
    <s v="Mentee"/>
    <s v="Master's degree"/>
    <s v="MIT"/>
    <s v="Python|Agile|SQL"/>
    <s v="Oracle"/>
    <n v="7"/>
  </r>
  <r>
    <n v="1670"/>
    <x v="2"/>
    <d v="2019-08-18T00:00:00"/>
    <s v="UX Designer"/>
    <s v="Finance"/>
    <n v="7"/>
    <n v="3"/>
    <n v="4.177777777777778"/>
    <m/>
    <n v="3"/>
    <n v="10"/>
    <n v="10"/>
    <s v="Entry-level"/>
    <n v="2"/>
    <s v="Neither"/>
    <s v="Bachelor's degree"/>
    <s v="University of London"/>
    <s v="Python|SCRUM|SEO"/>
    <s v="Facebook"/>
    <n v="9"/>
  </r>
  <r>
    <n v="1671"/>
    <x v="3"/>
    <d v="2021-04-11T00:00:00"/>
    <s v="HR Manager"/>
    <s v="Finance"/>
    <n v="5.5"/>
    <n v="2"/>
    <n v="2.5305555555555554"/>
    <m/>
    <n v="4"/>
    <n v="6"/>
    <n v="9"/>
    <s v="Entry-level"/>
    <n v="0"/>
    <s v="Neither"/>
    <s v="Bachelor's degree"/>
    <s v="Harvard University"/>
    <s v="SQL|Java|Sketch"/>
    <s v="Oracle"/>
    <n v="4"/>
  </r>
  <r>
    <n v="1672"/>
    <x v="4"/>
    <d v="2019-03-16T00:00:00"/>
    <s v="Content Writer"/>
    <s v="Human Resources"/>
    <n v="7"/>
    <n v="3"/>
    <n v="4.5999999999999996"/>
    <m/>
    <n v="1"/>
    <n v="7"/>
    <n v="8"/>
    <s v="Mid-level"/>
    <n v="2"/>
    <s v="Mentee"/>
    <s v="Bachelor's degree"/>
    <s v="MIT"/>
    <s v="Figma|SEO|WordPress"/>
    <s v="Amazon"/>
    <n v="10"/>
  </r>
  <r>
    <n v="1673"/>
    <x v="0"/>
    <d v="2023-05-11T00:00:00"/>
    <s v="Data Scientist"/>
    <s v="Human Resources"/>
    <n v="5"/>
    <n v="3"/>
    <n v="0.44722222222222224"/>
    <m/>
    <n v="3"/>
    <n v="7"/>
    <n v="5"/>
    <s v="Management-level"/>
    <n v="0"/>
    <s v="Mentee"/>
    <s v="Master's degree"/>
    <s v="MIT"/>
    <s v="SCRUM|SQL|WordPress"/>
    <s v="Apple"/>
    <n v="5"/>
  </r>
  <r>
    <n v="1674"/>
    <x v="1"/>
    <d v="2021-12-14T00:00:00"/>
    <s v="Project Manager"/>
    <s v="Data Team"/>
    <n v="5"/>
    <n v="1"/>
    <n v="1.8555555555555556"/>
    <m/>
    <n v="3"/>
    <n v="5"/>
    <n v="9"/>
    <s v="Management-level"/>
    <n v="3"/>
    <s v="Mentor"/>
    <s v="Master's degree"/>
    <s v="RISD"/>
    <s v="Agile|SCRUM|WordPress"/>
    <s v="IBM"/>
    <n v="3"/>
  </r>
  <r>
    <n v="1675"/>
    <x v="3"/>
    <d v="2019-11-28T00:00:00"/>
    <s v="HR Manager"/>
    <s v="Data Team"/>
    <n v="6.2"/>
    <n v="1"/>
    <n v="3.9"/>
    <m/>
    <n v="4"/>
    <n v="8"/>
    <n v="8"/>
    <s v="Mid-level"/>
    <n v="1"/>
    <s v="Neither"/>
    <s v="Bachelor's degree"/>
    <s v="New York University"/>
    <s v="Agile|WordPress|Python"/>
    <s v="Google"/>
    <n v="7"/>
  </r>
  <r>
    <n v="1676"/>
    <x v="3"/>
    <d v="2023-01-29T00:00:00"/>
    <s v="Marketing Manager"/>
    <s v="Finance"/>
    <n v="5"/>
    <n v="2"/>
    <n v="0.73055555555555551"/>
    <m/>
    <n v="1"/>
    <n v="5"/>
    <n v="7"/>
    <s v="Mid-level"/>
    <n v="2"/>
    <s v="Neither"/>
    <s v="Bachelor's degree"/>
    <s v="University of California"/>
    <s v="Java|WordPress|SCRUM"/>
    <s v="Amazon"/>
    <n v="6"/>
  </r>
  <r>
    <n v="1677"/>
    <x v="2"/>
    <d v="2019-06-01T00:00:00"/>
    <s v="QA Engineer"/>
    <s v="IT"/>
    <n v="5"/>
    <n v="3"/>
    <n v="4.3916666666666666"/>
    <m/>
    <n v="4"/>
    <n v="9"/>
    <n v="5"/>
    <s v="Entry-level"/>
    <n v="3"/>
    <s v="Mentee"/>
    <s v="Bachelor's degree"/>
    <s v="University of Toronto"/>
    <s v="Python|Agile|Figma"/>
    <s v="Apple"/>
    <n v="7"/>
  </r>
  <r>
    <n v="1678"/>
    <x v="4"/>
    <d v="2019-07-21T00:00:00"/>
    <s v="Data Scientist"/>
    <s v="Human Resources"/>
    <n v="8"/>
    <n v="1"/>
    <n v="4.2527777777777782"/>
    <m/>
    <n v="3"/>
    <n v="5"/>
    <n v="6"/>
    <s v="Senior-level"/>
    <n v="3"/>
    <s v="Neither"/>
    <s v="Master's degree"/>
    <s v="University of London"/>
    <s v="Agile|Python|Java"/>
    <s v="IBM"/>
    <n v="10"/>
  </r>
  <r>
    <n v="1679"/>
    <x v="1"/>
    <d v="2022-11-01T00:00:00"/>
    <s v="Accountant"/>
    <s v="Finance"/>
    <n v="8.5"/>
    <n v="2"/>
    <n v="0.97499999999999998"/>
    <m/>
    <n v="5"/>
    <n v="9"/>
    <n v="10"/>
    <s v="Senior-level"/>
    <n v="3"/>
    <s v="Mentor"/>
    <s v="Bachelor's degree"/>
    <s v="New York University"/>
    <s v="Sketch|Python|JIRA"/>
    <s v="Oracle"/>
    <n v="1"/>
  </r>
  <r>
    <n v="1680"/>
    <x v="5"/>
    <d v="2020-08-09T00:00:00"/>
    <s v="Marketing Manager"/>
    <s v="IT"/>
    <n v="9"/>
    <n v="2"/>
    <n v="3.2027777777777779"/>
    <m/>
    <n v="5"/>
    <n v="9"/>
    <n v="8"/>
    <s v="Mid-level"/>
    <n v="1"/>
    <s v="Mentee"/>
    <s v="Bachelor's degree"/>
    <s v="University of California"/>
    <s v="SCRUM|Sketch|SEO"/>
    <s v="IBM"/>
    <n v="2"/>
  </r>
  <r>
    <n v="1681"/>
    <x v="2"/>
    <d v="2021-07-01T00:00:00"/>
    <s v="Marketing Manager"/>
    <s v="Data Team"/>
    <n v="7.5"/>
    <n v="3"/>
    <n v="2.3083333333333331"/>
    <m/>
    <n v="3"/>
    <n v="5"/>
    <n v="8"/>
    <s v="Entry-level"/>
    <n v="0"/>
    <s v="Mentor"/>
    <s v="Bachelor's degree"/>
    <s v="University of California"/>
    <s v="Figma|SCRUM|Java"/>
    <s v="Microsoft"/>
    <n v="3"/>
  </r>
  <r>
    <n v="1682"/>
    <x v="3"/>
    <d v="2022-12-05T00:00:00"/>
    <s v="Accountant"/>
    <s v="Data Team"/>
    <n v="8"/>
    <n v="1"/>
    <n v="0.88055555555555554"/>
    <m/>
    <n v="5"/>
    <n v="8"/>
    <n v="7"/>
    <s v="Mid-level"/>
    <n v="1"/>
    <s v="Mentor"/>
    <s v="Master's degree"/>
    <s v="Harvard University"/>
    <s v="Java|Agile|WordPress"/>
    <s v="Facebook"/>
    <n v="1"/>
  </r>
  <r>
    <n v="1683"/>
    <x v="1"/>
    <d v="2021-08-24T00:00:00"/>
    <s v="Project Manager"/>
    <s v="IT"/>
    <n v="10"/>
    <n v="2"/>
    <n v="2.161111111111111"/>
    <m/>
    <n v="4"/>
    <n v="9"/>
    <n v="6"/>
    <s v="Mid-level"/>
    <n v="1"/>
    <s v="Mentee"/>
    <s v="Bachelor's degree"/>
    <s v="University of London"/>
    <s v="Python|SEO|SCRUM"/>
    <s v="Deloitte"/>
    <n v="7"/>
  </r>
  <r>
    <n v="1684"/>
    <x v="1"/>
    <d v="2022-12-06T00:00:00"/>
    <s v="Marketing Manager"/>
    <s v="Operations"/>
    <n v="8.5"/>
    <n v="2"/>
    <n v="0.87777777777777777"/>
    <m/>
    <n v="3"/>
    <n v="5"/>
    <n v="8"/>
    <s v="Senior-level"/>
    <n v="2"/>
    <s v="Mentor"/>
    <s v="Master's degree"/>
    <s v="Oxford University"/>
    <s v="Agile|SEO|Sketch"/>
    <s v="Oracle"/>
    <n v="9"/>
  </r>
  <r>
    <n v="1685"/>
    <x v="1"/>
    <d v="2022-10-27T00:00:00"/>
    <s v="QA Engineer"/>
    <s v="Human Resources"/>
    <n v="4.2"/>
    <n v="2"/>
    <n v="0.98611111111111116"/>
    <m/>
    <n v="1"/>
    <n v="8"/>
    <n v="10"/>
    <s v="Mid-level"/>
    <n v="3"/>
    <s v="Neither"/>
    <s v="Master's degree"/>
    <s v="Stanford University"/>
    <s v="Java|SEO|Sketch"/>
    <s v="Google"/>
    <n v="4"/>
  </r>
  <r>
    <n v="1686"/>
    <x v="5"/>
    <d v="2023-09-21T00:00:00"/>
    <s v="UX Designer"/>
    <s v="Data Team"/>
    <n v="8"/>
    <n v="1"/>
    <n v="8.611111111111111E-2"/>
    <m/>
    <n v="5"/>
    <n v="10"/>
    <n v="6"/>
    <s v="Entry-level"/>
    <n v="0"/>
    <s v="Mentor"/>
    <s v="Bachelor's degree"/>
    <s v="MIT"/>
    <s v="SEO|Python|SQL"/>
    <s v="Deloitte"/>
    <n v="3"/>
  </r>
  <r>
    <n v="1687"/>
    <x v="0"/>
    <d v="2022-02-01T00:00:00"/>
    <s v="Database Administrator"/>
    <s v="Design"/>
    <n v="4.2"/>
    <n v="3"/>
    <n v="1.7250000000000001"/>
    <m/>
    <n v="3"/>
    <n v="6"/>
    <n v="6"/>
    <s v="Management-level"/>
    <n v="1"/>
    <s v="Neither"/>
    <s v="Master's degree"/>
    <s v="University of Toronto"/>
    <s v="SCRUM|Python|Sketch"/>
    <s v="Google"/>
    <n v="5"/>
  </r>
  <r>
    <n v="1688"/>
    <x v="5"/>
    <d v="2019-01-31T00:00:00"/>
    <s v="Data Scientist"/>
    <s v="Engineering"/>
    <n v="5.2"/>
    <n v="2"/>
    <n v="4.7277777777777779"/>
    <m/>
    <n v="1"/>
    <n v="6"/>
    <n v="7"/>
    <s v="Management-level"/>
    <n v="1"/>
    <s v="Mentor"/>
    <s v="Master's degree"/>
    <s v="University of Toronto"/>
    <s v="WordPress|SEO|SQL"/>
    <s v="Google"/>
    <n v="1"/>
  </r>
  <r>
    <n v="1689"/>
    <x v="5"/>
    <d v="2018-12-07T00:00:00"/>
    <s v="HR Manager"/>
    <s v="Human Resources"/>
    <n v="4.5"/>
    <n v="3"/>
    <n v="4.875"/>
    <m/>
    <n v="5"/>
    <n v="6"/>
    <n v="10"/>
    <s v="Senior-level"/>
    <n v="2"/>
    <s v="Neither"/>
    <s v="Bachelor's degree"/>
    <s v="University of Toronto"/>
    <s v="Agile|Java|JIRA"/>
    <s v="Microsoft"/>
    <n v="6"/>
  </r>
  <r>
    <n v="1690"/>
    <x v="3"/>
    <d v="2021-04-12T00:00:00"/>
    <s v="UX Designer"/>
    <s v="Finance"/>
    <n v="8.5"/>
    <n v="2"/>
    <n v="2.5277777777777777"/>
    <m/>
    <n v="2"/>
    <n v="7"/>
    <n v="10"/>
    <s v="Mid-level"/>
    <n v="3"/>
    <s v="Mentor"/>
    <s v="Bachelor's degree"/>
    <s v="University of London"/>
    <s v="WordPress|Java|Sketch"/>
    <s v="Oracle"/>
    <n v="5"/>
  </r>
  <r>
    <n v="1691"/>
    <x v="2"/>
    <d v="2021-02-21T00:00:00"/>
    <s v="UX Designer"/>
    <s v="Marketing"/>
    <n v="8.1999999999999993"/>
    <n v="2"/>
    <n v="2.6694444444444443"/>
    <m/>
    <n v="5"/>
    <n v="5"/>
    <n v="8"/>
    <s v="Entry-level"/>
    <n v="1"/>
    <s v="Mentor"/>
    <s v="Bachelor's degree"/>
    <s v="MIT"/>
    <s v="SQL|Java|Python"/>
    <s v="Adobe"/>
    <n v="10"/>
  </r>
  <r>
    <n v="1692"/>
    <x v="5"/>
    <d v="2020-05-13T00:00:00"/>
    <s v="UX Designer"/>
    <s v="Human Resources"/>
    <n v="4.2"/>
    <n v="2"/>
    <n v="3.4416666666666669"/>
    <m/>
    <n v="2"/>
    <n v="5"/>
    <n v="8"/>
    <s v="Mid-level"/>
    <n v="3"/>
    <s v="Neither"/>
    <s v="Master's degree"/>
    <s v="Oxford University"/>
    <s v="SQL|JIRA|WordPress"/>
    <s v="Google"/>
    <n v="10"/>
  </r>
  <r>
    <n v="1693"/>
    <x v="1"/>
    <d v="2022-06-17T00:00:00"/>
    <s v="UX Designer"/>
    <s v="Finance"/>
    <n v="9"/>
    <n v="3"/>
    <n v="1.3472222222222223"/>
    <m/>
    <n v="2"/>
    <n v="5"/>
    <n v="7"/>
    <s v="Senior-level"/>
    <n v="0"/>
    <s v="Mentee"/>
    <s v="Bachelor's degree"/>
    <s v="University of California"/>
    <s v="Python|WordPress|Agile"/>
    <s v="Deloitte"/>
    <n v="3"/>
  </r>
  <r>
    <n v="1694"/>
    <x v="5"/>
    <d v="2022-08-26T00:00:00"/>
    <s v="Marketing Manager"/>
    <s v="Human Resources"/>
    <n v="6"/>
    <n v="0"/>
    <n v="1.1555555555555554"/>
    <m/>
    <n v="1"/>
    <n v="9"/>
    <n v="10"/>
    <s v="Entry-level"/>
    <n v="1"/>
    <s v="Neither"/>
    <s v="Bachelor's degree"/>
    <s v="Oxford University"/>
    <s v="Sketch|Agile|WordPress"/>
    <s v="IBM"/>
    <n v="6"/>
  </r>
  <r>
    <n v="1695"/>
    <x v="4"/>
    <d v="2020-06-14T00:00:00"/>
    <s v="Content Writer"/>
    <s v="IT"/>
    <n v="9"/>
    <n v="3"/>
    <n v="3.3555555555555556"/>
    <m/>
    <n v="4"/>
    <n v="6"/>
    <n v="10"/>
    <s v="Management-level"/>
    <n v="3"/>
    <s v="Mentor"/>
    <s v="Bachelor's degree"/>
    <s v="University of Toronto"/>
    <s v="Python|Figma|JIRA"/>
    <s v="Independent"/>
    <n v="6"/>
  </r>
  <r>
    <n v="1696"/>
    <x v="3"/>
    <d v="2023-06-22T00:00:00"/>
    <s v="Project Manager"/>
    <s v="Marketing"/>
    <n v="9"/>
    <n v="2"/>
    <n v="0.33333333333333331"/>
    <m/>
    <n v="2"/>
    <n v="10"/>
    <n v="8"/>
    <s v="Mid-level"/>
    <n v="0"/>
    <s v="Mentor"/>
    <s v="Master's degree"/>
    <s v="New York University"/>
    <s v="SQL|Java|WordPress"/>
    <s v="Facebook"/>
    <n v="9"/>
  </r>
  <r>
    <n v="1697"/>
    <x v="5"/>
    <d v="2019-06-16T00:00:00"/>
    <s v="Content Writer"/>
    <s v="IT"/>
    <n v="4.2"/>
    <n v="1"/>
    <n v="4.3499999999999996"/>
    <m/>
    <n v="4"/>
    <n v="5"/>
    <n v="10"/>
    <s v="Management-level"/>
    <n v="1"/>
    <s v="Mentee"/>
    <s v="Bachelor's degree"/>
    <s v="MIT"/>
    <s v="WordPress|Sketch|Java"/>
    <s v="Adobe"/>
    <n v="3"/>
  </r>
  <r>
    <n v="1698"/>
    <x v="5"/>
    <d v="2019-03-20T00:00:00"/>
    <s v="Software Engineer"/>
    <s v="Operations"/>
    <n v="7"/>
    <n v="1"/>
    <n v="4.5888888888888886"/>
    <m/>
    <n v="3"/>
    <n v="6"/>
    <n v="5"/>
    <s v="Mid-level"/>
    <n v="1"/>
    <s v="Neither"/>
    <s v="Bachelor's degree"/>
    <s v="RISD"/>
    <s v="Figma|WordPress|Sketch"/>
    <s v="IBM"/>
    <n v="6"/>
  </r>
  <r>
    <n v="1699"/>
    <x v="2"/>
    <d v="2020-10-18T00:00:00"/>
    <s v="Database Administrator"/>
    <s v="Finance"/>
    <n v="8"/>
    <n v="3"/>
    <n v="3.0111111111111111"/>
    <m/>
    <n v="1"/>
    <n v="10"/>
    <n v="5"/>
    <s v="Entry-level"/>
    <n v="3"/>
    <s v="Mentor"/>
    <s v="Bachelor's degree"/>
    <s v="Oxford University"/>
    <s v="Python|SCRUM|Sketch"/>
    <s v="Deloitte"/>
    <n v="3"/>
  </r>
  <r>
    <n v="1700"/>
    <x v="1"/>
    <d v="2022-09-06T00:00:00"/>
    <s v="Database Administrator"/>
    <s v="Design"/>
    <n v="3.5"/>
    <n v="3"/>
    <n v="1.1277777777777778"/>
    <m/>
    <n v="4"/>
    <n v="9"/>
    <n v="6"/>
    <s v="Mid-level"/>
    <n v="0"/>
    <s v="Mentor"/>
    <s v="Master's degree"/>
    <s v="Harvard University"/>
    <s v="JIRA|Agile|WordPress"/>
    <s v="Oracle"/>
    <n v="8"/>
  </r>
  <r>
    <n v="1701"/>
    <x v="4"/>
    <d v="2020-01-16T00:00:00"/>
    <s v="QA Engineer"/>
    <s v="Finance"/>
    <n v="8"/>
    <n v="0"/>
    <n v="3.7666666666666666"/>
    <m/>
    <n v="2"/>
    <n v="7"/>
    <n v="6"/>
    <s v="Mid-level"/>
    <n v="2"/>
    <s v="Neither"/>
    <s v="Master's degree"/>
    <s v="Stanford University"/>
    <s v="SQL|SEO|JIRA"/>
    <s v="Apple"/>
    <n v="4"/>
  </r>
  <r>
    <n v="1702"/>
    <x v="0"/>
    <d v="2022-01-29T00:00:00"/>
    <s v="Project Manager"/>
    <s v="Marketing"/>
    <n v="6"/>
    <n v="0"/>
    <n v="1.7305555555555556"/>
    <m/>
    <n v="1"/>
    <n v="5"/>
    <n v="8"/>
    <s v="Management-level"/>
    <n v="0"/>
    <s v="Neither"/>
    <s v="Bachelor's degree"/>
    <s v="MIT"/>
    <s v="WordPress|Agile|Figma"/>
    <s v="IBM"/>
    <n v="4"/>
  </r>
  <r>
    <n v="1703"/>
    <x v="2"/>
    <d v="2019-04-07T00:00:00"/>
    <s v="HR Manager"/>
    <s v="Human Resources"/>
    <n v="5"/>
    <n v="2"/>
    <n v="4.541666666666667"/>
    <m/>
    <n v="4"/>
    <n v="10"/>
    <n v="5"/>
    <s v="Management-level"/>
    <n v="0"/>
    <s v="Mentee"/>
    <s v="Master's degree"/>
    <s v="University of Toronto"/>
    <s v="JIRA|Python|Agile"/>
    <s v="Apple"/>
    <n v="10"/>
  </r>
  <r>
    <n v="1704"/>
    <x v="0"/>
    <d v="2019-03-05T00:00:00"/>
    <s v="QA Engineer"/>
    <s v="Design"/>
    <n v="6"/>
    <n v="2"/>
    <n v="4.6305555555555555"/>
    <m/>
    <n v="1"/>
    <n v="9"/>
    <n v="10"/>
    <s v="Entry-level"/>
    <n v="0"/>
    <s v="Neither"/>
    <s v="Bachelor's degree"/>
    <s v="University of California"/>
    <s v="Sketch|Agile|SCRUM"/>
    <s v="IBM"/>
    <n v="3"/>
  </r>
  <r>
    <n v="1705"/>
    <x v="2"/>
    <d v="2022-10-03T00:00:00"/>
    <s v="Marketing Manager"/>
    <s v="Engineering"/>
    <n v="5"/>
    <n v="1"/>
    <n v="1.0527777777777778"/>
    <m/>
    <n v="5"/>
    <n v="10"/>
    <n v="6"/>
    <s v="Senior-level"/>
    <n v="3"/>
    <s v="Neither"/>
    <s v="Master's degree"/>
    <s v="Harvard University"/>
    <s v="Java|JIRA|SCRUM"/>
    <s v="IBM"/>
    <n v="9"/>
  </r>
  <r>
    <n v="1706"/>
    <x v="4"/>
    <d v="2020-04-24T00:00:00"/>
    <s v="Content Writer"/>
    <s v="Data Team"/>
    <n v="8"/>
    <n v="1"/>
    <n v="3.4944444444444445"/>
    <m/>
    <n v="3"/>
    <n v="7"/>
    <n v="5"/>
    <s v="Entry-level"/>
    <n v="1"/>
    <s v="Neither"/>
    <s v="Master's degree"/>
    <s v="Oxford University"/>
    <s v="WordPress|Figma|Agile"/>
    <s v="Apple"/>
    <n v="6"/>
  </r>
  <r>
    <n v="1707"/>
    <x v="5"/>
    <d v="2019-12-14T00:00:00"/>
    <s v="Content Writer"/>
    <s v="Operations"/>
    <n v="8.5"/>
    <n v="3"/>
    <n v="3.8555555555555556"/>
    <m/>
    <n v="5"/>
    <n v="6"/>
    <n v="5"/>
    <s v="Senior-level"/>
    <n v="2"/>
    <s v="Mentee"/>
    <s v="Bachelor's degree"/>
    <s v="RISD"/>
    <s v="Agile|SCRUM|WordPress"/>
    <s v="Oracle"/>
    <n v="10"/>
  </r>
  <r>
    <n v="1708"/>
    <x v="3"/>
    <d v="2021-09-29T00:00:00"/>
    <s v="Content Writer"/>
    <s v="Data Team"/>
    <n v="7"/>
    <n v="2"/>
    <n v="2.0638888888888891"/>
    <m/>
    <n v="3"/>
    <n v="8"/>
    <n v="6"/>
    <s v="Entry-level"/>
    <n v="3"/>
    <s v="Mentee"/>
    <s v="Master's degree"/>
    <s v="MIT"/>
    <s v="JIRA|SQL|SCRUM"/>
    <s v="Apple"/>
    <n v="7"/>
  </r>
  <r>
    <n v="1709"/>
    <x v="2"/>
    <d v="2020-08-13T00:00:00"/>
    <s v="Project Manager"/>
    <s v="Human Resources"/>
    <n v="5"/>
    <n v="1"/>
    <n v="3.1916666666666669"/>
    <m/>
    <n v="2"/>
    <n v="10"/>
    <n v="7"/>
    <s v="Mid-level"/>
    <n v="1"/>
    <s v="Neither"/>
    <s v="Bachelor's degree"/>
    <s v="Harvard University"/>
    <s v="SQL|Figma|Sketch"/>
    <s v="IBM"/>
    <n v="3"/>
  </r>
  <r>
    <n v="1710"/>
    <x v="1"/>
    <d v="2021-09-27T00:00:00"/>
    <s v="Marketing Manager"/>
    <s v="Design"/>
    <n v="8.1999999999999993"/>
    <n v="3"/>
    <n v="2.0694444444444446"/>
    <m/>
    <n v="1"/>
    <n v="5"/>
    <n v="7"/>
    <s v="Entry-level"/>
    <n v="3"/>
    <s v="Mentor"/>
    <s v="Master's degree"/>
    <s v="RISD"/>
    <s v="Sketch|SCRUM|Figma"/>
    <s v="Adobe"/>
    <n v="5"/>
  </r>
  <r>
    <n v="1711"/>
    <x v="4"/>
    <d v="2019-11-08T00:00:00"/>
    <s v="Database Administrator"/>
    <s v="Data Team"/>
    <n v="9"/>
    <n v="0"/>
    <n v="3.9555555555555557"/>
    <m/>
    <n v="1"/>
    <n v="9"/>
    <n v="6"/>
    <s v="Entry-level"/>
    <n v="2"/>
    <s v="Neither"/>
    <s v="Bachelor's degree"/>
    <s v="University of Michigan"/>
    <s v="Sketch|JIRA|SEO"/>
    <s v="Deloitte"/>
    <n v="3"/>
  </r>
  <r>
    <n v="1712"/>
    <x v="5"/>
    <d v="2019-06-04T00:00:00"/>
    <s v="Marketing Manager"/>
    <s v="Operations"/>
    <n v="4"/>
    <n v="3"/>
    <n v="4.3833333333333337"/>
    <m/>
    <n v="1"/>
    <n v="7"/>
    <n v="8"/>
    <s v="Mid-level"/>
    <n v="3"/>
    <s v="Mentee"/>
    <s v="Master's degree"/>
    <s v="Stanford University"/>
    <s v="Sketch|SCRUM|Figma"/>
    <s v="Independent"/>
    <n v="3"/>
  </r>
  <r>
    <n v="1713"/>
    <x v="4"/>
    <d v="2020-11-23T00:00:00"/>
    <s v="Content Writer"/>
    <s v="Human Resources"/>
    <n v="9"/>
    <n v="3"/>
    <n v="2.9138888888888888"/>
    <m/>
    <n v="4"/>
    <n v="9"/>
    <n v="7"/>
    <s v="Mid-level"/>
    <n v="2"/>
    <s v="Mentor"/>
    <s v="Bachelor's degree"/>
    <s v="University of Michigan"/>
    <s v="SQL|Agile|Sketch"/>
    <s v="Deloitte"/>
    <n v="10"/>
  </r>
  <r>
    <n v="1714"/>
    <x v="4"/>
    <d v="2020-07-14T00:00:00"/>
    <s v="QA Engineer"/>
    <s v="Operations"/>
    <n v="9"/>
    <n v="0"/>
    <n v="3.2722222222222221"/>
    <m/>
    <n v="2"/>
    <n v="6"/>
    <n v="5"/>
    <s v="Senior-level"/>
    <n v="1"/>
    <s v="Mentor"/>
    <s v="Master's degree"/>
    <s v="MIT"/>
    <s v="Java|Sketch|SEO"/>
    <s v="IBM"/>
    <n v="3"/>
  </r>
  <r>
    <n v="1715"/>
    <x v="0"/>
    <d v="2021-09-09T00:00:00"/>
    <s v="Marketing Manager"/>
    <s v="IT"/>
    <n v="4.2"/>
    <n v="2"/>
    <n v="2.1194444444444445"/>
    <m/>
    <n v="3"/>
    <n v="10"/>
    <n v="9"/>
    <s v="Mid-level"/>
    <n v="3"/>
    <s v="Neither"/>
    <s v="Bachelor's degree"/>
    <s v="New York University"/>
    <s v="WordPress|SQL|Figma"/>
    <s v="Google"/>
    <n v="10"/>
  </r>
  <r>
    <n v="1716"/>
    <x v="1"/>
    <d v="2022-03-28T00:00:00"/>
    <s v="UX Designer"/>
    <s v="Data Team"/>
    <n v="3.5"/>
    <n v="2"/>
    <n v="1.5666666666666667"/>
    <m/>
    <n v="5"/>
    <n v="7"/>
    <n v="7"/>
    <s v="Mid-level"/>
    <n v="3"/>
    <s v="Neither"/>
    <s v="Bachelor's degree"/>
    <s v="MIT"/>
    <s v="Agile|WordPress|SEO"/>
    <s v="Oracle"/>
    <n v="2"/>
  </r>
  <r>
    <n v="1717"/>
    <x v="4"/>
    <d v="2019-01-06T00:00:00"/>
    <s v="Accountant"/>
    <s v="Operations"/>
    <n v="9"/>
    <n v="3"/>
    <n v="4.7944444444444443"/>
    <m/>
    <n v="2"/>
    <n v="9"/>
    <n v="7"/>
    <s v="Mid-level"/>
    <n v="3"/>
    <s v="Mentor"/>
    <s v="Bachelor's degree"/>
    <s v="Stanford University"/>
    <s v="Java|SEO|SCRUM"/>
    <s v="Apple"/>
    <n v="6"/>
  </r>
  <r>
    <n v="1718"/>
    <x v="2"/>
    <d v="2022-09-03T00:00:00"/>
    <s v="QA Engineer"/>
    <s v="IT"/>
    <n v="6.2"/>
    <n v="2"/>
    <n v="1.1361111111111111"/>
    <m/>
    <n v="1"/>
    <n v="8"/>
    <n v="9"/>
    <s v="Mid-level"/>
    <n v="3"/>
    <s v="Mentee"/>
    <s v="Master's degree"/>
    <s v="New York University"/>
    <s v="SQL|Sketch|SEO"/>
    <s v="Google"/>
    <n v="6"/>
  </r>
  <r>
    <n v="1719"/>
    <x v="4"/>
    <d v="2019-11-09T00:00:00"/>
    <s v="Software Engineer"/>
    <s v="Engineering"/>
    <n v="7.2"/>
    <n v="3"/>
    <n v="3.9527777777777779"/>
    <m/>
    <n v="1"/>
    <n v="8"/>
    <n v="5"/>
    <s v="Management-level"/>
    <n v="2"/>
    <s v="Neither"/>
    <s v="Bachelor's degree"/>
    <s v="University of London"/>
    <s v="Java|Figma|Python"/>
    <s v="Adobe"/>
    <n v="6"/>
  </r>
  <r>
    <n v="1720"/>
    <x v="4"/>
    <d v="2019-03-21T00:00:00"/>
    <s v="HR Manager"/>
    <s v="Human Resources"/>
    <n v="9"/>
    <n v="1"/>
    <n v="4.5861111111111112"/>
    <m/>
    <n v="3"/>
    <n v="7"/>
    <n v="9"/>
    <s v="Mid-level"/>
    <n v="1"/>
    <s v="Neither"/>
    <s v="Bachelor's degree"/>
    <s v="New York University"/>
    <s v="Java|Sketch|WordPress"/>
    <s v="Apple"/>
    <n v="2"/>
  </r>
  <r>
    <n v="1721"/>
    <x v="4"/>
    <d v="2020-07-31T00:00:00"/>
    <s v="Database Administrator"/>
    <s v="Operations"/>
    <n v="8"/>
    <n v="0"/>
    <n v="3.2277777777777779"/>
    <m/>
    <n v="4"/>
    <n v="8"/>
    <n v="7"/>
    <s v="Management-level"/>
    <n v="1"/>
    <s v="Mentor"/>
    <s v="Bachelor's degree"/>
    <s v="Harvard University"/>
    <s v="Agile|Java|SCRUM"/>
    <s v="Facebook"/>
    <n v="7"/>
  </r>
  <r>
    <n v="1722"/>
    <x v="2"/>
    <d v="2021-09-07T00:00:00"/>
    <s v="Marketing Manager"/>
    <s v="Operations"/>
    <n v="5"/>
    <n v="3"/>
    <n v="2.125"/>
    <m/>
    <n v="5"/>
    <n v="10"/>
    <n v="7"/>
    <s v="Senior-level"/>
    <n v="3"/>
    <s v="Mentee"/>
    <s v="Master's degree"/>
    <s v="University of California"/>
    <s v="Figma|SEO|Sketch"/>
    <s v="Amazon"/>
    <n v="1"/>
  </r>
  <r>
    <n v="1723"/>
    <x v="3"/>
    <d v="2021-05-15T00:00:00"/>
    <s v="HR Manager"/>
    <s v="Marketing"/>
    <n v="8"/>
    <n v="1"/>
    <n v="2.4361111111111109"/>
    <m/>
    <n v="4"/>
    <n v="7"/>
    <n v="8"/>
    <s v="Mid-level"/>
    <n v="3"/>
    <s v="Mentor"/>
    <s v="Master's degree"/>
    <s v="MIT"/>
    <s v="Agile|JIRA|SCRUM"/>
    <s v="Facebook"/>
    <n v="2"/>
  </r>
  <r>
    <n v="1724"/>
    <x v="3"/>
    <d v="2021-07-28T00:00:00"/>
    <s v="Software Engineer"/>
    <s v="Engineering"/>
    <n v="4.5"/>
    <n v="2"/>
    <n v="2.2333333333333334"/>
    <m/>
    <n v="3"/>
    <n v="9"/>
    <n v="9"/>
    <s v="Mid-level"/>
    <n v="0"/>
    <s v="Neither"/>
    <s v="Bachelor's degree"/>
    <s v="Harvard University"/>
    <s v="Agile|Java|Sketch"/>
    <s v="Oracle"/>
    <n v="10"/>
  </r>
  <r>
    <n v="1725"/>
    <x v="2"/>
    <d v="2020-10-13T00:00:00"/>
    <s v="Marketing Manager"/>
    <s v="Marketing"/>
    <n v="8"/>
    <n v="0"/>
    <n v="3.0249999999999999"/>
    <m/>
    <n v="4"/>
    <n v="10"/>
    <n v="7"/>
    <s v="Senior-level"/>
    <n v="2"/>
    <s v="Mentor"/>
    <s v="Master's degree"/>
    <s v="MIT"/>
    <s v="JIRA|SEO|Java"/>
    <s v="Facebook"/>
    <n v="4"/>
  </r>
  <r>
    <n v="1726"/>
    <x v="0"/>
    <d v="2019-07-17T00:00:00"/>
    <s v="HR Manager"/>
    <s v="IT"/>
    <n v="5.5"/>
    <n v="2"/>
    <n v="4.2638888888888893"/>
    <m/>
    <n v="5"/>
    <n v="6"/>
    <n v="5"/>
    <s v="Management-level"/>
    <n v="0"/>
    <s v="Mentee"/>
    <s v="Bachelor's degree"/>
    <s v="Oxford University"/>
    <s v="Java|SCRUM|SQL"/>
    <s v="Oracle"/>
    <n v="6"/>
  </r>
  <r>
    <n v="1727"/>
    <x v="2"/>
    <d v="2023-03-15T00:00:00"/>
    <s v="QA Engineer"/>
    <s v="Human Resources"/>
    <n v="8.5"/>
    <n v="1"/>
    <n v="0.60277777777777775"/>
    <m/>
    <n v="2"/>
    <n v="7"/>
    <n v="10"/>
    <s v="Management-level"/>
    <n v="1"/>
    <s v="Neither"/>
    <s v="Master's degree"/>
    <s v="MIT"/>
    <s v="Sketch|SCRUM|SQL"/>
    <s v="Microsoft"/>
    <n v="6"/>
  </r>
  <r>
    <n v="1728"/>
    <x v="5"/>
    <d v="2020-03-01T00:00:00"/>
    <s v="Project Manager"/>
    <s v="Operations"/>
    <n v="5.2"/>
    <n v="3"/>
    <n v="3.6416666666666666"/>
    <m/>
    <n v="4"/>
    <n v="7"/>
    <n v="10"/>
    <s v="Entry-level"/>
    <n v="3"/>
    <s v="Mentor"/>
    <s v="Bachelor's degree"/>
    <s v="MIT"/>
    <s v="Figma|Python|SEO"/>
    <s v="Adobe"/>
    <n v="2"/>
  </r>
  <r>
    <n v="1729"/>
    <x v="3"/>
    <d v="2021-07-03T00:00:00"/>
    <s v="Data Scientist"/>
    <s v="Operations"/>
    <n v="10"/>
    <n v="2"/>
    <n v="2.3027777777777776"/>
    <m/>
    <n v="4"/>
    <n v="9"/>
    <n v="7"/>
    <s v="Entry-level"/>
    <n v="1"/>
    <s v="Mentee"/>
    <s v="Master's degree"/>
    <s v="Oxford University"/>
    <s v="Agile|Sketch|Figma"/>
    <s v="Apple"/>
    <n v="10"/>
  </r>
  <r>
    <n v="1730"/>
    <x v="3"/>
    <d v="2022-01-15T00:00:00"/>
    <s v="Data Scientist"/>
    <s v="IT"/>
    <n v="7"/>
    <n v="1"/>
    <n v="1.7694444444444444"/>
    <m/>
    <n v="1"/>
    <n v="9"/>
    <n v="6"/>
    <s v="Entry-level"/>
    <n v="3"/>
    <s v="Mentor"/>
    <s v="Master's degree"/>
    <s v="Harvard University"/>
    <s v="Figma|JIRA|SQL"/>
    <s v="Amazon"/>
    <n v="6"/>
  </r>
  <r>
    <n v="1731"/>
    <x v="0"/>
    <d v="2020-09-20T00:00:00"/>
    <s v="Data Scientist"/>
    <s v="IT"/>
    <n v="7"/>
    <n v="0"/>
    <n v="3.088888888888889"/>
    <m/>
    <n v="2"/>
    <n v="5"/>
    <n v="8"/>
    <s v="Senior-level"/>
    <n v="1"/>
    <s v="Mentee"/>
    <s v="Master's degree"/>
    <s v="MIT"/>
    <s v="Figma|Python|Sketch"/>
    <s v="Apple"/>
    <n v="7"/>
  </r>
  <r>
    <n v="1732"/>
    <x v="5"/>
    <d v="2023-06-20T00:00:00"/>
    <s v="Software Engineer"/>
    <s v="Finance"/>
    <n v="6"/>
    <n v="0"/>
    <n v="0.33888888888888891"/>
    <m/>
    <n v="2"/>
    <n v="7"/>
    <n v="10"/>
    <s v="Senior-level"/>
    <n v="2"/>
    <s v="Neither"/>
    <s v="Bachelor's degree"/>
    <s v="Harvard University"/>
    <s v="Sketch|Figma|JIRA"/>
    <s v="IBM"/>
    <n v="1"/>
  </r>
  <r>
    <n v="1733"/>
    <x v="0"/>
    <d v="2020-04-26T00:00:00"/>
    <s v="Database Administrator"/>
    <s v="Finance"/>
    <n v="9.1999999999999993"/>
    <n v="0"/>
    <n v="3.4888888888888889"/>
    <m/>
    <n v="1"/>
    <n v="7"/>
    <n v="8"/>
    <s v="Management-level"/>
    <n v="3"/>
    <s v="Mentor"/>
    <s v="Master's degree"/>
    <s v="RISD"/>
    <s v="WordPress|Figma|Python"/>
    <s v="Adobe"/>
    <n v="4"/>
  </r>
  <r>
    <n v="1734"/>
    <x v="5"/>
    <d v="2019-01-12T00:00:00"/>
    <s v="Database Administrator"/>
    <s v="Human Resources"/>
    <n v="5"/>
    <n v="0"/>
    <n v="4.7777777777777777"/>
    <m/>
    <n v="4"/>
    <n v="9"/>
    <n v="10"/>
    <s v="Entry-level"/>
    <n v="3"/>
    <s v="Neither"/>
    <s v="Master's degree"/>
    <s v="University of Michigan"/>
    <s v="Figma|Agile|Sketch"/>
    <s v="Amazon"/>
    <n v="1"/>
  </r>
  <r>
    <n v="1735"/>
    <x v="1"/>
    <d v="2021-04-27T00:00:00"/>
    <s v="QA Engineer"/>
    <s v="IT"/>
    <n v="6"/>
    <n v="3"/>
    <n v="2.4861111111111112"/>
    <m/>
    <n v="5"/>
    <n v="5"/>
    <n v="5"/>
    <s v="Management-level"/>
    <n v="2"/>
    <s v="Mentee"/>
    <s v="Master's degree"/>
    <s v="University of London"/>
    <s v="Sketch|SEO|Java"/>
    <s v="IBM"/>
    <n v="3"/>
  </r>
  <r>
    <n v="1736"/>
    <x v="2"/>
    <d v="2019-01-11T00:00:00"/>
    <s v="Accountant"/>
    <s v="Operations"/>
    <n v="5"/>
    <n v="2"/>
    <n v="4.7805555555555559"/>
    <m/>
    <n v="4"/>
    <n v="7"/>
    <n v="5"/>
    <s v="Senior-level"/>
    <n v="2"/>
    <s v="Mentee"/>
    <s v="Bachelor's degree"/>
    <s v="Oxford University"/>
    <s v="SEO|SCRUM|JIRA"/>
    <s v="IBM"/>
    <n v="7"/>
  </r>
  <r>
    <n v="1737"/>
    <x v="2"/>
    <d v="2020-12-13T00:00:00"/>
    <s v="Data Scientist"/>
    <s v="Engineering"/>
    <n v="6.2"/>
    <n v="2"/>
    <n v="2.8583333333333334"/>
    <m/>
    <n v="3"/>
    <n v="7"/>
    <n v="6"/>
    <s v="Entry-level"/>
    <n v="0"/>
    <s v="Mentor"/>
    <s v="Bachelor's degree"/>
    <s v="Stanford University"/>
    <s v="SEO|Python|SCRUM"/>
    <s v="Adobe"/>
    <n v="3"/>
  </r>
  <r>
    <n v="1738"/>
    <x v="1"/>
    <d v="2022-12-08T00:00:00"/>
    <s v="Data Scientist"/>
    <s v="Operations"/>
    <n v="8"/>
    <n v="1"/>
    <n v="0.87222222222222223"/>
    <m/>
    <n v="1"/>
    <n v="10"/>
    <n v="6"/>
    <s v="Senior-level"/>
    <n v="3"/>
    <s v="Mentee"/>
    <s v="Bachelor's degree"/>
    <s v="University of London"/>
    <s v="SEO|JIRA|SQL"/>
    <s v="IBM"/>
    <n v="8"/>
  </r>
  <r>
    <n v="1739"/>
    <x v="0"/>
    <d v="2021-11-22T00:00:00"/>
    <s v="Content Writer"/>
    <s v="IT"/>
    <n v="8.1999999999999993"/>
    <n v="3"/>
    <n v="1.9166666666666667"/>
    <m/>
    <n v="1"/>
    <n v="7"/>
    <n v="9"/>
    <s v="Senior-level"/>
    <n v="3"/>
    <s v="Mentee"/>
    <s v="Bachelor's degree"/>
    <s v="Oxford University"/>
    <s v="Python|Java|Sketch"/>
    <s v="Adobe"/>
    <n v="3"/>
  </r>
  <r>
    <n v="1740"/>
    <x v="4"/>
    <d v="2019-07-09T00:00:00"/>
    <s v="Software Engineer"/>
    <s v="Marketing"/>
    <n v="8"/>
    <n v="0"/>
    <n v="4.2861111111111114"/>
    <m/>
    <n v="5"/>
    <n v="5"/>
    <n v="9"/>
    <s v="Management-level"/>
    <n v="2"/>
    <s v="Mentee"/>
    <s v="Master's degree"/>
    <s v="University of California"/>
    <s v="Python|Figma|SCRUM"/>
    <s v="Apple"/>
    <n v="6"/>
  </r>
  <r>
    <n v="1741"/>
    <x v="1"/>
    <d v="2021-09-17T00:00:00"/>
    <s v="HR Manager"/>
    <s v="IT"/>
    <n v="4.2"/>
    <n v="0"/>
    <n v="2.0972222222222223"/>
    <m/>
    <n v="3"/>
    <n v="6"/>
    <n v="6"/>
    <s v="Management-level"/>
    <n v="0"/>
    <s v="Neither"/>
    <s v="Bachelor's degree"/>
    <s v="University of California"/>
    <s v="SQL|Java|SCRUM"/>
    <s v="Google"/>
    <n v="4"/>
  </r>
  <r>
    <n v="1742"/>
    <x v="3"/>
    <d v="2023-04-07T00:00:00"/>
    <s v="Database Administrator"/>
    <s v="Operations"/>
    <n v="7.2"/>
    <n v="3"/>
    <n v="0.54166666666666663"/>
    <m/>
    <n v="4"/>
    <n v="9"/>
    <n v="5"/>
    <s v="Mid-level"/>
    <n v="2"/>
    <s v="Mentor"/>
    <s v="Bachelor's degree"/>
    <s v="University of London"/>
    <s v="Java|Python|JIRA"/>
    <s v="Adobe"/>
    <n v="5"/>
  </r>
  <r>
    <n v="1743"/>
    <x v="1"/>
    <d v="2021-02-12T00:00:00"/>
    <s v="UX Designer"/>
    <s v="Design"/>
    <n v="5"/>
    <n v="3"/>
    <n v="2.6944444444444446"/>
    <m/>
    <n v="1"/>
    <n v="7"/>
    <n v="7"/>
    <s v="Senior-level"/>
    <n v="3"/>
    <s v="Neither"/>
    <s v="Master's degree"/>
    <s v="University of Toronto"/>
    <s v="Agile|Java|JIRA"/>
    <s v="Amazon"/>
    <n v="9"/>
  </r>
  <r>
    <n v="1744"/>
    <x v="1"/>
    <d v="2021-10-05T00:00:00"/>
    <s v="Marketing Manager"/>
    <s v="Marketing"/>
    <n v="5"/>
    <n v="0"/>
    <n v="2.0472222222222221"/>
    <m/>
    <n v="5"/>
    <n v="6"/>
    <n v="5"/>
    <s v="Mid-level"/>
    <n v="0"/>
    <s v="Mentor"/>
    <s v="Bachelor's degree"/>
    <s v="University of London"/>
    <s v="SEO|SQL|Java"/>
    <s v="Apple"/>
    <n v="1"/>
  </r>
  <r>
    <n v="1745"/>
    <x v="2"/>
    <d v="2019-07-16T00:00:00"/>
    <s v="QA Engineer"/>
    <s v="IT"/>
    <n v="6.2"/>
    <n v="2"/>
    <n v="4.2666666666666666"/>
    <m/>
    <n v="1"/>
    <n v="8"/>
    <n v="10"/>
    <s v="Mid-level"/>
    <n v="1"/>
    <s v="Neither"/>
    <s v="Bachelor's degree"/>
    <s v="RISD"/>
    <s v="SQL|Figma|Java"/>
    <s v="Google"/>
    <n v="1"/>
  </r>
  <r>
    <n v="1746"/>
    <x v="3"/>
    <d v="2020-08-17T00:00:00"/>
    <s v="Content Writer"/>
    <s v="Data Team"/>
    <n v="4.5"/>
    <n v="3"/>
    <n v="3.1805555555555554"/>
    <m/>
    <n v="3"/>
    <n v="7"/>
    <n v="9"/>
    <s v="Senior-level"/>
    <n v="3"/>
    <s v="Neither"/>
    <s v="Master's degree"/>
    <s v="University of Michigan"/>
    <s v="WordPress|JIRA|Agile"/>
    <s v="Microsoft"/>
    <n v="9"/>
  </r>
  <r>
    <n v="1747"/>
    <x v="3"/>
    <d v="2022-07-13T00:00:00"/>
    <s v="Data Scientist"/>
    <s v="IT"/>
    <n v="9"/>
    <n v="3"/>
    <n v="1.2749999999999999"/>
    <m/>
    <n v="4"/>
    <n v="9"/>
    <n v="7"/>
    <s v="Entry-level"/>
    <n v="1"/>
    <s v="Mentor"/>
    <s v="Master's degree"/>
    <s v="MIT"/>
    <s v="Java|SQL|WordPress"/>
    <s v="Facebook"/>
    <n v="1"/>
  </r>
  <r>
    <n v="1748"/>
    <x v="2"/>
    <d v="2019-06-24T00:00:00"/>
    <s v="Marketing Manager"/>
    <s v="Operations"/>
    <n v="9"/>
    <n v="0"/>
    <n v="4.3277777777777775"/>
    <m/>
    <n v="4"/>
    <n v="5"/>
    <n v="10"/>
    <s v="Entry-level"/>
    <n v="0"/>
    <s v="Neither"/>
    <s v="Bachelor's degree"/>
    <s v="New York University"/>
    <s v="Agile|WordPress|SEO"/>
    <s v="Deloitte"/>
    <n v="4"/>
  </r>
  <r>
    <n v="1749"/>
    <x v="2"/>
    <d v="2020-11-23T00:00:00"/>
    <s v="Accountant"/>
    <s v="Finance"/>
    <n v="6"/>
    <n v="0"/>
    <n v="2.9138888888888888"/>
    <m/>
    <n v="5"/>
    <n v="7"/>
    <n v="7"/>
    <s v="Entry-level"/>
    <n v="0"/>
    <s v="Mentor"/>
    <s v="Bachelor's degree"/>
    <s v="University of Toronto"/>
    <s v="Java|Agile|Python"/>
    <s v="Amazon"/>
    <n v="3"/>
  </r>
  <r>
    <n v="1750"/>
    <x v="3"/>
    <d v="2019-01-15T00:00:00"/>
    <s v="Project Manager"/>
    <s v="Human Resources"/>
    <n v="9.1999999999999993"/>
    <n v="2"/>
    <n v="4.7694444444444448"/>
    <m/>
    <n v="4"/>
    <n v="8"/>
    <n v="7"/>
    <s v="Senior-level"/>
    <n v="2"/>
    <s v="Mentee"/>
    <s v="Bachelor's degree"/>
    <s v="New York University"/>
    <s v="SCRUM|SEO|JIRA"/>
    <s v="Adobe"/>
    <n v="3"/>
  </r>
  <r>
    <n v="1751"/>
    <x v="3"/>
    <d v="2019-09-28T00:00:00"/>
    <s v="Project Manager"/>
    <s v="Marketing"/>
    <n v="8.5"/>
    <n v="2"/>
    <n v="4.0666666666666664"/>
    <m/>
    <n v="3"/>
    <n v="6"/>
    <n v="9"/>
    <s v="Management-level"/>
    <n v="0"/>
    <s v="Mentee"/>
    <s v="Bachelor's degree"/>
    <s v="University of California"/>
    <s v="Figma|Python|Agile"/>
    <s v="Oracle"/>
    <n v="2"/>
  </r>
  <r>
    <n v="1752"/>
    <x v="4"/>
    <d v="2020-01-14T00:00:00"/>
    <s v="Data Scientist"/>
    <s v="Engineering"/>
    <n v="8"/>
    <n v="0"/>
    <n v="3.7722222222222221"/>
    <m/>
    <n v="4"/>
    <n v="7"/>
    <n v="7"/>
    <s v="Senior-level"/>
    <n v="0"/>
    <s v="Mentor"/>
    <s v="Bachelor's degree"/>
    <s v="Harvard University"/>
    <s v="Sketch|JIRA|Agile"/>
    <s v="Deloitte"/>
    <n v="2"/>
  </r>
  <r>
    <n v="1753"/>
    <x v="5"/>
    <d v="2021-10-29T00:00:00"/>
    <s v="Marketing Manager"/>
    <s v="Design"/>
    <n v="6"/>
    <n v="1"/>
    <n v="1.9805555555555556"/>
    <m/>
    <n v="5"/>
    <n v="6"/>
    <n v="7"/>
    <s v="Mid-level"/>
    <n v="3"/>
    <s v="Neither"/>
    <s v="Bachelor's degree"/>
    <s v="Stanford University"/>
    <s v="SCRUM|Figma|Sketch"/>
    <s v="Independent"/>
    <n v="3"/>
  </r>
  <r>
    <n v="1754"/>
    <x v="1"/>
    <d v="2022-05-07T00:00:00"/>
    <s v="QA Engineer"/>
    <s v="Human Resources"/>
    <n v="8"/>
    <n v="2"/>
    <n v="1.4583333333333333"/>
    <m/>
    <n v="4"/>
    <n v="7"/>
    <n v="8"/>
    <s v="Entry-level"/>
    <n v="3"/>
    <s v="Mentee"/>
    <s v="Master's degree"/>
    <s v="MIT"/>
    <s v="SCRUM|Figma|Python"/>
    <s v="Facebook"/>
    <n v="5"/>
  </r>
  <r>
    <n v="1755"/>
    <x v="5"/>
    <d v="2020-05-18T00:00:00"/>
    <s v="Database Administrator"/>
    <s v="Design"/>
    <n v="7"/>
    <n v="1"/>
    <n v="3.4277777777777776"/>
    <m/>
    <n v="2"/>
    <n v="8"/>
    <n v="5"/>
    <s v="Management-level"/>
    <n v="1"/>
    <s v="Mentee"/>
    <s v="Bachelor's degree"/>
    <s v="Stanford University"/>
    <s v="JIRA|Java|SCRUM"/>
    <s v="Independent"/>
    <n v="10"/>
  </r>
  <r>
    <n v="1756"/>
    <x v="1"/>
    <d v="2021-05-12T00:00:00"/>
    <s v="HR Manager"/>
    <s v="IT"/>
    <n v="4"/>
    <n v="2"/>
    <n v="2.4444444444444446"/>
    <m/>
    <n v="5"/>
    <n v="10"/>
    <n v="9"/>
    <s v="Senior-level"/>
    <n v="1"/>
    <s v="Neither"/>
    <s v="Master's degree"/>
    <s v="University of London"/>
    <s v="WordPress|Python|Java"/>
    <s v="Independent"/>
    <n v="5"/>
  </r>
  <r>
    <n v="1757"/>
    <x v="5"/>
    <d v="2021-02-28T00:00:00"/>
    <s v="Database Administrator"/>
    <s v="Design"/>
    <n v="5"/>
    <n v="0"/>
    <n v="2.6444444444444444"/>
    <m/>
    <n v="3"/>
    <n v="10"/>
    <n v="6"/>
    <s v="Entry-level"/>
    <n v="0"/>
    <s v="Neither"/>
    <s v="Bachelor's degree"/>
    <s v="Harvard University"/>
    <s v="SEO|Figma|Sketch"/>
    <s v="Apple"/>
    <n v="4"/>
  </r>
  <r>
    <n v="1758"/>
    <x v="0"/>
    <d v="2019-03-19T00:00:00"/>
    <s v="Database Administrator"/>
    <s v="IT"/>
    <n v="6"/>
    <n v="3"/>
    <n v="4.5916666666666668"/>
    <m/>
    <n v="3"/>
    <n v="8"/>
    <n v="5"/>
    <s v="Management-level"/>
    <n v="1"/>
    <s v="Mentee"/>
    <s v="Master's degree"/>
    <s v="New York University"/>
    <s v="Sketch|WordPress|Python"/>
    <s v="Apple"/>
    <n v="3"/>
  </r>
  <r>
    <n v="1759"/>
    <x v="3"/>
    <d v="2019-10-19T00:00:00"/>
    <s v="UX Designer"/>
    <s v="IT"/>
    <n v="6.5"/>
    <n v="0"/>
    <n v="4.0083333333333337"/>
    <m/>
    <n v="4"/>
    <n v="6"/>
    <n v="9"/>
    <s v="Senior-level"/>
    <n v="2"/>
    <s v="Mentor"/>
    <s v="Master's degree"/>
    <s v="University of London"/>
    <s v="SCRUM|JIRA|Python"/>
    <s v="Oracle"/>
    <n v="5"/>
  </r>
  <r>
    <n v="1760"/>
    <x v="2"/>
    <d v="2019-07-03T00:00:00"/>
    <s v="QA Engineer"/>
    <s v="Operations"/>
    <n v="7.2"/>
    <n v="0"/>
    <n v="4.302777777777778"/>
    <m/>
    <n v="1"/>
    <n v="10"/>
    <n v="10"/>
    <s v="Entry-level"/>
    <n v="2"/>
    <s v="Neither"/>
    <s v="Bachelor's degree"/>
    <s v="University of Toronto"/>
    <s v="Python|Sketch|SCRUM"/>
    <s v="Adobe"/>
    <n v="9"/>
  </r>
  <r>
    <n v="1761"/>
    <x v="0"/>
    <d v="2021-05-31T00:00:00"/>
    <s v="UX Designer"/>
    <s v="IT"/>
    <n v="7.2"/>
    <n v="2"/>
    <n v="2.3944444444444444"/>
    <m/>
    <n v="3"/>
    <n v="8"/>
    <n v="9"/>
    <s v="Entry-level"/>
    <n v="0"/>
    <s v="Neither"/>
    <s v="Master's degree"/>
    <s v="Stanford University"/>
    <s v="JIRA|SCRUM|SEO"/>
    <s v="Google"/>
    <n v="3"/>
  </r>
  <r>
    <n v="1762"/>
    <x v="4"/>
    <d v="2020-06-30T00:00:00"/>
    <s v="HR Manager"/>
    <s v="IT"/>
    <n v="8"/>
    <n v="1"/>
    <n v="3.3111111111111109"/>
    <m/>
    <n v="3"/>
    <n v="7"/>
    <n v="7"/>
    <s v="Senior-level"/>
    <n v="1"/>
    <s v="Mentee"/>
    <s v="Master's degree"/>
    <s v="University of California"/>
    <s v="SCRUM|WordPress|Java"/>
    <s v="Apple"/>
    <n v="3"/>
  </r>
  <r>
    <n v="1763"/>
    <x v="0"/>
    <d v="2020-02-04T00:00:00"/>
    <s v="QA Engineer"/>
    <s v="Engineering"/>
    <n v="4"/>
    <n v="2"/>
    <n v="3.7166666666666668"/>
    <m/>
    <n v="1"/>
    <n v="8"/>
    <n v="5"/>
    <s v="Mid-level"/>
    <n v="0"/>
    <s v="Mentee"/>
    <s v="Bachelor's degree"/>
    <s v="MIT"/>
    <s v="Java|Sketch|SQL"/>
    <s v="Amazon"/>
    <n v="4"/>
  </r>
  <r>
    <n v="1764"/>
    <x v="0"/>
    <d v="2019-11-14T00:00:00"/>
    <s v="HR Manager"/>
    <s v="Human Resources"/>
    <n v="9"/>
    <n v="1"/>
    <n v="3.9388888888888891"/>
    <m/>
    <n v="1"/>
    <n v="9"/>
    <n v="10"/>
    <s v="Entry-level"/>
    <n v="1"/>
    <s v="Mentor"/>
    <s v="Bachelor's degree"/>
    <s v="New York University"/>
    <s v="JIRA|SCRUM|WordPress"/>
    <s v="Independent"/>
    <n v="6"/>
  </r>
  <r>
    <n v="1765"/>
    <x v="4"/>
    <d v="2018-10-24T00:00:00"/>
    <s v="QA Engineer"/>
    <s v="IT"/>
    <n v="8"/>
    <n v="2"/>
    <n v="4.9944444444444445"/>
    <m/>
    <n v="3"/>
    <n v="10"/>
    <n v="8"/>
    <s v="Management-level"/>
    <n v="2"/>
    <s v="Mentor"/>
    <s v="Bachelor's degree"/>
    <s v="University of California"/>
    <s v="Sketch|Figma|Python"/>
    <s v="Facebook"/>
    <n v="3"/>
  </r>
  <r>
    <n v="1766"/>
    <x v="3"/>
    <d v="2023-08-25T00:00:00"/>
    <s v="HR Manager"/>
    <s v="IT"/>
    <n v="8"/>
    <n v="1"/>
    <n v="0.15833333333333333"/>
    <m/>
    <n v="2"/>
    <n v="6"/>
    <n v="10"/>
    <s v="Management-level"/>
    <n v="2"/>
    <s v="Mentor"/>
    <s v="Bachelor's degree"/>
    <s v="University of California"/>
    <s v="SEO|Python|SQL"/>
    <s v="Facebook"/>
    <n v="8"/>
  </r>
  <r>
    <n v="1767"/>
    <x v="3"/>
    <d v="2023-10-09T00:00:00"/>
    <s v="HR Manager"/>
    <s v="IT"/>
    <n v="7"/>
    <n v="1"/>
    <n v="3.6111111111111108E-2"/>
    <m/>
    <n v="2"/>
    <n v="8"/>
    <n v="9"/>
    <s v="Senior-level"/>
    <n v="3"/>
    <s v="Mentor"/>
    <s v="Master's degree"/>
    <s v="MIT"/>
    <s v="SCRUM|Agile|WordPress"/>
    <s v="Amazon"/>
    <n v="5"/>
  </r>
  <r>
    <n v="1768"/>
    <x v="5"/>
    <d v="2019-11-18T00:00:00"/>
    <s v="Data Scientist"/>
    <s v="Data Team"/>
    <n v="4.5"/>
    <n v="1"/>
    <n v="3.9277777777777776"/>
    <m/>
    <n v="4"/>
    <n v="5"/>
    <n v="8"/>
    <s v="Mid-level"/>
    <n v="3"/>
    <s v="Neither"/>
    <s v="Master's degree"/>
    <s v="University of California"/>
    <s v="SCRUM|Java|SQL"/>
    <s v="Oracle"/>
    <n v="8"/>
  </r>
  <r>
    <n v="1769"/>
    <x v="1"/>
    <d v="2021-03-29T00:00:00"/>
    <s v="Project Manager"/>
    <s v="IT"/>
    <n v="7"/>
    <n v="1"/>
    <n v="2.5638888888888891"/>
    <m/>
    <n v="5"/>
    <n v="9"/>
    <n v="7"/>
    <s v="Management-level"/>
    <n v="1"/>
    <s v="Mentor"/>
    <s v="Bachelor's degree"/>
    <s v="Stanford University"/>
    <s v="Figma|JIRA|WordPress"/>
    <s v="Deloitte"/>
    <n v="10"/>
  </r>
  <r>
    <n v="1770"/>
    <x v="1"/>
    <d v="2021-08-24T00:00:00"/>
    <s v="Marketing Manager"/>
    <s v="Finance"/>
    <n v="8.5"/>
    <n v="0"/>
    <n v="2.161111111111111"/>
    <m/>
    <n v="3"/>
    <n v="8"/>
    <n v="9"/>
    <s v="Entry-level"/>
    <n v="1"/>
    <s v="Mentor"/>
    <s v="Master's degree"/>
    <s v="University of Toronto"/>
    <s v="Java|Agile|JIRA"/>
    <s v="Microsoft"/>
    <n v="9"/>
  </r>
  <r>
    <n v="1771"/>
    <x v="5"/>
    <d v="2020-12-25T00:00:00"/>
    <s v="Software Engineer"/>
    <s v="Finance"/>
    <n v="6.2"/>
    <n v="3"/>
    <n v="2.8250000000000002"/>
    <m/>
    <n v="2"/>
    <n v="6"/>
    <n v="6"/>
    <s v="Management-level"/>
    <n v="0"/>
    <s v="Neither"/>
    <s v="Master's degree"/>
    <s v="University of California"/>
    <s v="Python|SEO|SQL"/>
    <s v="Google"/>
    <n v="1"/>
  </r>
  <r>
    <n v="1772"/>
    <x v="3"/>
    <d v="2019-12-25T00:00:00"/>
    <s v="Software Engineer"/>
    <s v="Operations"/>
    <n v="6"/>
    <n v="1"/>
    <n v="3.8250000000000002"/>
    <m/>
    <n v="5"/>
    <n v="9"/>
    <n v="9"/>
    <s v="Entry-level"/>
    <n v="3"/>
    <s v="Neither"/>
    <s v="Master's degree"/>
    <s v="Harvard University"/>
    <s v="Figma|JIRA|Python"/>
    <s v="IBM"/>
    <n v="1"/>
  </r>
  <r>
    <n v="1773"/>
    <x v="0"/>
    <d v="2022-02-02T00:00:00"/>
    <s v="Database Administrator"/>
    <s v="Marketing"/>
    <n v="9"/>
    <n v="2"/>
    <n v="1.7222222222222223"/>
    <m/>
    <n v="5"/>
    <n v="6"/>
    <n v="9"/>
    <s v="Entry-level"/>
    <n v="0"/>
    <s v="Mentor"/>
    <s v="Master's degree"/>
    <s v="University of London"/>
    <s v="SEO|Figma|Python"/>
    <s v="Apple"/>
    <n v="6"/>
  </r>
  <r>
    <n v="1774"/>
    <x v="2"/>
    <d v="2019-09-29T00:00:00"/>
    <s v="Project Manager"/>
    <s v="Data Team"/>
    <n v="8"/>
    <n v="3"/>
    <n v="4.0638888888888891"/>
    <m/>
    <n v="3"/>
    <n v="7"/>
    <n v="9"/>
    <s v="Entry-level"/>
    <n v="2"/>
    <s v="Mentee"/>
    <s v="Bachelor's degree"/>
    <s v="MIT"/>
    <s v="SQL|SEO|WordPress"/>
    <s v="Independent"/>
    <n v="1"/>
  </r>
  <r>
    <n v="1775"/>
    <x v="0"/>
    <d v="2023-03-31T00:00:00"/>
    <s v="Accountant"/>
    <s v="Operations"/>
    <n v="5"/>
    <n v="1"/>
    <n v="0.56111111111111112"/>
    <m/>
    <n v="1"/>
    <n v="7"/>
    <n v="10"/>
    <s v="Mid-level"/>
    <n v="2"/>
    <s v="Mentee"/>
    <s v="Bachelor's degree"/>
    <s v="Oxford University"/>
    <s v="Python|Sketch|Figma"/>
    <s v="Apple"/>
    <n v="9"/>
  </r>
  <r>
    <n v="1776"/>
    <x v="2"/>
    <d v="2020-01-04T00:00:00"/>
    <s v="Database Administrator"/>
    <s v="Human Resources"/>
    <n v="5"/>
    <n v="0"/>
    <n v="3.8"/>
    <m/>
    <n v="1"/>
    <n v="5"/>
    <n v="7"/>
    <s v="Mid-level"/>
    <n v="1"/>
    <s v="Mentee"/>
    <s v="Master's degree"/>
    <s v="University of Michigan"/>
    <s v="Agile|WordPress|Sketch"/>
    <s v="Apple"/>
    <n v="1"/>
  </r>
  <r>
    <n v="1777"/>
    <x v="2"/>
    <d v="2019-03-09T00:00:00"/>
    <s v="HR Manager"/>
    <s v="Data Team"/>
    <n v="5"/>
    <n v="1"/>
    <n v="4.6194444444444445"/>
    <m/>
    <n v="1"/>
    <n v="6"/>
    <n v="6"/>
    <s v="Management-level"/>
    <n v="2"/>
    <s v="Mentor"/>
    <s v="Master's degree"/>
    <s v="New York University"/>
    <s v="SQL|SEO|Python"/>
    <s v="Apple"/>
    <n v="9"/>
  </r>
  <r>
    <n v="1778"/>
    <x v="3"/>
    <d v="2018-12-21T00:00:00"/>
    <s v="QA Engineer"/>
    <s v="Marketing"/>
    <n v="5"/>
    <n v="2"/>
    <n v="4.8361111111111112"/>
    <m/>
    <n v="3"/>
    <n v="5"/>
    <n v="9"/>
    <s v="Entry-level"/>
    <n v="3"/>
    <s v="Mentee"/>
    <s v="Master's degree"/>
    <s v="University of London"/>
    <s v="Python|JIRA|SQL"/>
    <s v="Amazon"/>
    <n v="9"/>
  </r>
  <r>
    <n v="1779"/>
    <x v="5"/>
    <d v="2023-10-09T00:00:00"/>
    <s v="HR Manager"/>
    <s v="Human Resources"/>
    <n v="7"/>
    <n v="0"/>
    <n v="3.6111111111111108E-2"/>
    <m/>
    <n v="3"/>
    <n v="5"/>
    <n v="6"/>
    <s v="Management-level"/>
    <n v="3"/>
    <s v="Neither"/>
    <s v="Bachelor's degree"/>
    <s v="New York University"/>
    <s v="Python|SCRUM|SQL"/>
    <s v="Apple"/>
    <n v="6"/>
  </r>
  <r>
    <n v="1780"/>
    <x v="3"/>
    <d v="2019-07-27T00:00:00"/>
    <s v="Software Engineer"/>
    <s v="Engineering"/>
    <n v="6"/>
    <n v="1"/>
    <n v="4.2361111111111107"/>
    <m/>
    <n v="1"/>
    <n v="7"/>
    <n v="9"/>
    <s v="Management-level"/>
    <n v="0"/>
    <s v="Mentor"/>
    <s v="Bachelor's degree"/>
    <s v="University of Michigan"/>
    <s v="Sketch|Python|Java"/>
    <s v="Independent"/>
    <n v="8"/>
  </r>
  <r>
    <n v="1781"/>
    <x v="0"/>
    <d v="2018-12-31T00:00:00"/>
    <s v="Marketing Manager"/>
    <s v="Operations"/>
    <n v="8"/>
    <n v="1"/>
    <n v="4.8111111111111109"/>
    <m/>
    <n v="5"/>
    <n v="5"/>
    <n v="10"/>
    <s v="Entry-level"/>
    <n v="1"/>
    <s v="Mentor"/>
    <s v="Master's degree"/>
    <s v="Oxford University"/>
    <s v="Figma|SCRUM|Python"/>
    <s v="Apple"/>
    <n v="6"/>
  </r>
  <r>
    <n v="1782"/>
    <x v="4"/>
    <d v="2020-09-27T00:00:00"/>
    <s v="Marketing Manager"/>
    <s v="Human Resources"/>
    <n v="8"/>
    <n v="0"/>
    <n v="3.0694444444444446"/>
    <m/>
    <n v="4"/>
    <n v="9"/>
    <n v="6"/>
    <s v="Senior-level"/>
    <n v="0"/>
    <s v="Mentee"/>
    <s v="Master's degree"/>
    <s v="Harvard University"/>
    <s v="Python|Agile|Figma"/>
    <s v="Facebook"/>
    <n v="8"/>
  </r>
  <r>
    <n v="1783"/>
    <x v="4"/>
    <d v="2019-06-11T00:00:00"/>
    <s v="UX Designer"/>
    <s v="Marketing"/>
    <n v="7.5"/>
    <n v="3"/>
    <n v="4.3638888888888889"/>
    <m/>
    <n v="2"/>
    <n v="5"/>
    <n v="8"/>
    <s v="Management-level"/>
    <n v="3"/>
    <s v="Mentor"/>
    <s v="Master's degree"/>
    <s v="Harvard University"/>
    <s v="SQL|Agile|SCRUM"/>
    <s v="Microsoft"/>
    <n v="9"/>
  </r>
  <r>
    <n v="1784"/>
    <x v="1"/>
    <d v="2022-06-07T00:00:00"/>
    <s v="Software Engineer"/>
    <s v="Human Resources"/>
    <n v="7"/>
    <n v="1"/>
    <n v="1.375"/>
    <m/>
    <n v="1"/>
    <n v="10"/>
    <n v="6"/>
    <s v="Mid-level"/>
    <n v="1"/>
    <s v="Mentor"/>
    <s v="Bachelor's degree"/>
    <s v="RISD"/>
    <s v="Agile|JIRA|SEO"/>
    <s v="Amazon"/>
    <n v="2"/>
  </r>
  <r>
    <n v="1785"/>
    <x v="0"/>
    <d v="2021-09-23T00:00:00"/>
    <s v="Marketing Manager"/>
    <s v="Operations"/>
    <n v="9"/>
    <n v="2"/>
    <n v="2.0805555555555557"/>
    <m/>
    <n v="2"/>
    <n v="6"/>
    <n v="9"/>
    <s v="Mid-level"/>
    <n v="1"/>
    <s v="Mentor"/>
    <s v="Master's degree"/>
    <s v="University of California"/>
    <s v="JIRA|Python|Sketch"/>
    <s v="Independent"/>
    <n v="7"/>
  </r>
  <r>
    <n v="1786"/>
    <x v="1"/>
    <d v="2020-04-11T00:00:00"/>
    <s v="Project Manager"/>
    <s v="Data Team"/>
    <n v="7"/>
    <n v="3"/>
    <n v="3.5305555555555554"/>
    <m/>
    <n v="4"/>
    <n v="9"/>
    <n v="8"/>
    <s v="Management-level"/>
    <n v="1"/>
    <s v="Mentee"/>
    <s v="Bachelor's degree"/>
    <s v="University of London"/>
    <s v="SCRUM|JIRA|Sketch"/>
    <s v="Deloitte"/>
    <n v="7"/>
  </r>
  <r>
    <n v="1787"/>
    <x v="2"/>
    <d v="2023-05-17T00:00:00"/>
    <s v="QA Engineer"/>
    <s v="IT"/>
    <n v="8"/>
    <n v="1"/>
    <n v="0.43055555555555558"/>
    <m/>
    <n v="5"/>
    <n v="6"/>
    <n v="6"/>
    <s v="Mid-level"/>
    <n v="3"/>
    <s v="Neither"/>
    <s v="Master's degree"/>
    <s v="Harvard University"/>
    <s v="SCRUM|Figma|Agile"/>
    <s v="Deloitte"/>
    <n v="10"/>
  </r>
  <r>
    <n v="1788"/>
    <x v="0"/>
    <d v="2019-11-01T00:00:00"/>
    <s v="HR Manager"/>
    <s v="Design"/>
    <n v="3"/>
    <n v="0"/>
    <n v="3.9750000000000001"/>
    <m/>
    <n v="4"/>
    <n v="6"/>
    <n v="6"/>
    <s v="Senior-level"/>
    <n v="2"/>
    <s v="Mentee"/>
    <s v="Bachelor's degree"/>
    <s v="University of California"/>
    <s v="WordPress|Agile|SCRUM"/>
    <s v="Amazon"/>
    <n v="3"/>
  </r>
  <r>
    <n v="1789"/>
    <x v="1"/>
    <d v="2021-07-12T00:00:00"/>
    <s v="Project Manager"/>
    <s v="Engineering"/>
    <n v="8"/>
    <n v="0"/>
    <n v="2.2777777777777777"/>
    <m/>
    <n v="2"/>
    <n v="8"/>
    <n v="9"/>
    <s v="Mid-level"/>
    <n v="1"/>
    <s v="Mentor"/>
    <s v="Master's degree"/>
    <s v="Stanford University"/>
    <s v="Java|Agile|JIRA"/>
    <s v="Facebook"/>
    <n v="7"/>
  </r>
  <r>
    <n v="1790"/>
    <x v="2"/>
    <d v="2020-10-28T00:00:00"/>
    <s v="Accountant"/>
    <s v="Finance"/>
    <n v="6.5"/>
    <n v="1"/>
    <n v="2.9833333333333334"/>
    <m/>
    <n v="1"/>
    <n v="5"/>
    <n v="6"/>
    <s v="Entry-level"/>
    <n v="1"/>
    <s v="Neither"/>
    <s v="Master's degree"/>
    <s v="MIT"/>
    <s v="WordPress|Agile|Figma"/>
    <s v="Microsoft"/>
    <n v="5"/>
  </r>
  <r>
    <n v="1791"/>
    <x v="2"/>
    <d v="2023-08-26T00:00:00"/>
    <s v="QA Engineer"/>
    <s v="Engineering"/>
    <n v="3.5"/>
    <n v="1"/>
    <n v="0.15555555555555556"/>
    <m/>
    <n v="3"/>
    <n v="8"/>
    <n v="10"/>
    <s v="Management-level"/>
    <n v="1"/>
    <s v="Neither"/>
    <s v="Bachelor's degree"/>
    <s v="University of Michigan"/>
    <s v="Java|SQL|Figma"/>
    <s v="Oracle"/>
    <n v="1"/>
  </r>
  <r>
    <n v="1792"/>
    <x v="3"/>
    <d v="2021-03-10T00:00:00"/>
    <s v="Database Administrator"/>
    <s v="Operations"/>
    <n v="8"/>
    <n v="1"/>
    <n v="2.6166666666666667"/>
    <m/>
    <n v="5"/>
    <n v="5"/>
    <n v="7"/>
    <s v="Management-level"/>
    <n v="3"/>
    <s v="Neither"/>
    <s v="Bachelor's degree"/>
    <s v="Harvard University"/>
    <s v="JIRA|Agile|SQL"/>
    <s v="IBM"/>
    <n v="6"/>
  </r>
  <r>
    <n v="1793"/>
    <x v="3"/>
    <d v="2019-02-11T00:00:00"/>
    <s v="Software Engineer"/>
    <s v="Data Team"/>
    <n v="8.1999999999999993"/>
    <n v="0"/>
    <n v="4.697222222222222"/>
    <m/>
    <n v="3"/>
    <n v="7"/>
    <n v="6"/>
    <s v="Entry-level"/>
    <n v="1"/>
    <s v="Mentee"/>
    <s v="Master's degree"/>
    <s v="MIT"/>
    <s v="JIRA|SCRUM|Sketch"/>
    <s v="Adobe"/>
    <n v="10"/>
  </r>
  <r>
    <n v="1794"/>
    <x v="0"/>
    <d v="2019-11-14T00:00:00"/>
    <s v="Content Writer"/>
    <s v="Human Resources"/>
    <n v="5"/>
    <n v="0"/>
    <n v="3.9388888888888891"/>
    <m/>
    <n v="2"/>
    <n v="7"/>
    <n v="6"/>
    <s v="Senior-level"/>
    <n v="1"/>
    <s v="Mentee"/>
    <s v="Bachelor's degree"/>
    <s v="Stanford University"/>
    <s v="SEO|WordPress|SQL"/>
    <s v="Apple"/>
    <n v="1"/>
  </r>
  <r>
    <n v="1795"/>
    <x v="0"/>
    <d v="2023-03-22T00:00:00"/>
    <s v="QA Engineer"/>
    <s v="Finance"/>
    <n v="9.1999999999999993"/>
    <n v="0"/>
    <n v="0.58333333333333337"/>
    <m/>
    <n v="4"/>
    <n v="9"/>
    <n v="8"/>
    <s v="Senior-level"/>
    <n v="2"/>
    <s v="Mentee"/>
    <s v="Master's degree"/>
    <s v="University of Toronto"/>
    <s v="JIRA|SCRUM|WordPress"/>
    <s v="Adobe"/>
    <n v="3"/>
  </r>
  <r>
    <n v="1796"/>
    <x v="4"/>
    <d v="2020-05-03T00:00:00"/>
    <s v="Accountant"/>
    <s v="Marketing"/>
    <n v="6.2"/>
    <n v="2"/>
    <n v="3.4694444444444446"/>
    <m/>
    <n v="3"/>
    <n v="8"/>
    <n v="5"/>
    <s v="Senior-level"/>
    <n v="1"/>
    <s v="Mentor"/>
    <s v="Bachelor's degree"/>
    <s v="University of Michigan"/>
    <s v="SQL|Sketch|SCRUM"/>
    <s v="Google"/>
    <n v="7"/>
  </r>
  <r>
    <n v="1797"/>
    <x v="0"/>
    <d v="2019-04-25T00:00:00"/>
    <s v="QA Engineer"/>
    <s v="Finance"/>
    <n v="4.5"/>
    <n v="3"/>
    <n v="4.4916666666666663"/>
    <m/>
    <n v="2"/>
    <n v="6"/>
    <n v="8"/>
    <s v="Entry-level"/>
    <n v="1"/>
    <s v="Mentor"/>
    <s v="Master's degree"/>
    <s v="New York University"/>
    <s v="Sketch|SCRUM|JIRA"/>
    <s v="Oracle"/>
    <n v="6"/>
  </r>
  <r>
    <n v="1798"/>
    <x v="2"/>
    <d v="2020-11-20T00:00:00"/>
    <s v="UX Designer"/>
    <s v="Engineering"/>
    <n v="8.1999999999999993"/>
    <n v="1"/>
    <n v="2.9222222222222221"/>
    <m/>
    <n v="3"/>
    <n v="5"/>
    <n v="6"/>
    <s v="Mid-level"/>
    <n v="2"/>
    <s v="Mentor"/>
    <s v="Bachelor's degree"/>
    <s v="University of California"/>
    <s v="Python|Sketch|SCRUM"/>
    <s v="Adobe"/>
    <n v="5"/>
  </r>
  <r>
    <n v="1799"/>
    <x v="0"/>
    <d v="2022-12-23T00:00:00"/>
    <s v="HR Manager"/>
    <s v="Finance"/>
    <n v="7.5"/>
    <n v="3"/>
    <n v="0.8305555555555556"/>
    <m/>
    <n v="4"/>
    <n v="9"/>
    <n v="8"/>
    <s v="Entry-level"/>
    <n v="2"/>
    <s v="Mentee"/>
    <s v="Master's degree"/>
    <s v="RISD"/>
    <s v="SEO|SQL|WordPress"/>
    <s v="Microsoft"/>
    <n v="5"/>
  </r>
  <r>
    <n v="1800"/>
    <x v="1"/>
    <d v="2021-09-09T00:00:00"/>
    <s v="Marketing Manager"/>
    <s v="Human Resources"/>
    <n v="3"/>
    <n v="3"/>
    <n v="2.1194444444444445"/>
    <m/>
    <n v="4"/>
    <n v="6"/>
    <n v="7"/>
    <s v="Senior-level"/>
    <n v="0"/>
    <s v="Neither"/>
    <s v="Bachelor's degree"/>
    <s v="University of California"/>
    <s v="Java|Python|Sketch"/>
    <s v="Amazon"/>
    <n v="5"/>
  </r>
  <r>
    <n v="1801"/>
    <x v="3"/>
    <d v="2021-06-02T00:00:00"/>
    <s v="Accountant"/>
    <s v="Marketing"/>
    <n v="10"/>
    <n v="1"/>
    <n v="2.3888888888888888"/>
    <m/>
    <n v="3"/>
    <n v="8"/>
    <n v="10"/>
    <s v="Mid-level"/>
    <n v="0"/>
    <s v="Mentor"/>
    <s v="Bachelor's degree"/>
    <s v="MIT"/>
    <s v="SQL|JIRA|Agile"/>
    <s v="IBM"/>
    <n v="4"/>
  </r>
  <r>
    <n v="1802"/>
    <x v="1"/>
    <d v="2022-05-11T00:00:00"/>
    <s v="QA Engineer"/>
    <s v="Finance"/>
    <n v="8"/>
    <n v="3"/>
    <n v="1.4472222222222222"/>
    <m/>
    <n v="5"/>
    <n v="8"/>
    <n v="10"/>
    <s v="Entry-level"/>
    <n v="3"/>
    <s v="Neither"/>
    <s v="Master's degree"/>
    <s v="New York University"/>
    <s v="SEO|Figma|Agile"/>
    <s v="IBM"/>
    <n v="6"/>
  </r>
  <r>
    <n v="1803"/>
    <x v="0"/>
    <d v="2022-08-12T00:00:00"/>
    <s v="Database Administrator"/>
    <s v="Data Team"/>
    <n v="8"/>
    <n v="1"/>
    <n v="1.1944444444444444"/>
    <m/>
    <n v="1"/>
    <n v="9"/>
    <n v="10"/>
    <s v="Management-level"/>
    <n v="2"/>
    <s v="Mentee"/>
    <s v="Bachelor's degree"/>
    <s v="University of Toronto"/>
    <s v="JIRA|Python|Sketch"/>
    <s v="Apple"/>
    <n v="7"/>
  </r>
  <r>
    <n v="1804"/>
    <x v="0"/>
    <d v="2021-04-19T00:00:00"/>
    <s v="UX Designer"/>
    <s v="Operations"/>
    <n v="7"/>
    <n v="1"/>
    <n v="2.5083333333333333"/>
    <m/>
    <n v="5"/>
    <n v="7"/>
    <n v="10"/>
    <s v="Management-level"/>
    <n v="0"/>
    <s v="Mentor"/>
    <s v="Master's degree"/>
    <s v="RISD"/>
    <s v="WordPress|Agile|Sketch"/>
    <s v="IBM"/>
    <n v="10"/>
  </r>
  <r>
    <n v="1805"/>
    <x v="3"/>
    <d v="2019-05-23T00:00:00"/>
    <s v="UX Designer"/>
    <s v="Human Resources"/>
    <n v="4.2"/>
    <n v="3"/>
    <n v="4.4138888888888888"/>
    <m/>
    <n v="4"/>
    <n v="8"/>
    <n v="10"/>
    <s v="Management-level"/>
    <n v="0"/>
    <s v="Mentor"/>
    <s v="Master's degree"/>
    <s v="University of London"/>
    <s v="WordPress|Sketch|JIRA"/>
    <s v="Adobe"/>
    <n v="8"/>
  </r>
  <r>
    <n v="1806"/>
    <x v="0"/>
    <d v="2022-08-03T00:00:00"/>
    <s v="Project Manager"/>
    <s v="Data Team"/>
    <n v="8.1999999999999993"/>
    <n v="3"/>
    <n v="1.2194444444444446"/>
    <m/>
    <n v="5"/>
    <n v="8"/>
    <n v="5"/>
    <s v="Management-level"/>
    <n v="1"/>
    <s v="Neither"/>
    <s v="Bachelor's degree"/>
    <s v="University of London"/>
    <s v="Python|WordPress|Sketch"/>
    <s v="Adobe"/>
    <n v="10"/>
  </r>
  <r>
    <n v="1807"/>
    <x v="4"/>
    <d v="2020-02-09T00:00:00"/>
    <s v="Database Administrator"/>
    <s v="Finance"/>
    <n v="7.5"/>
    <n v="2"/>
    <n v="3.7027777777777779"/>
    <m/>
    <n v="4"/>
    <n v="8"/>
    <n v="8"/>
    <s v="Management-level"/>
    <n v="2"/>
    <s v="Neither"/>
    <s v="Master's degree"/>
    <s v="Harvard University"/>
    <s v="SQL|Java|JIRA"/>
    <s v="Microsoft"/>
    <n v="4"/>
  </r>
  <r>
    <n v="1808"/>
    <x v="2"/>
    <d v="2021-02-14T00:00:00"/>
    <s v="Software Engineer"/>
    <s v="Marketing"/>
    <n v="5"/>
    <n v="2"/>
    <n v="2.6888888888888891"/>
    <m/>
    <n v="3"/>
    <n v="10"/>
    <n v="8"/>
    <s v="Mid-level"/>
    <n v="3"/>
    <s v="Mentor"/>
    <s v="Bachelor's degree"/>
    <s v="RISD"/>
    <s v="SQL|Sketch|Agile"/>
    <s v="Independent"/>
    <n v="3"/>
  </r>
  <r>
    <n v="1809"/>
    <x v="0"/>
    <d v="2022-02-04T00:00:00"/>
    <s v="Project Manager"/>
    <s v="Design"/>
    <n v="8.5"/>
    <n v="2"/>
    <n v="1.7166666666666666"/>
    <m/>
    <n v="2"/>
    <n v="7"/>
    <n v="5"/>
    <s v="Senior-level"/>
    <n v="2"/>
    <s v="Mentor"/>
    <s v="Master's degree"/>
    <s v="New York University"/>
    <s v="SEO|Python|Figma"/>
    <s v="Oracle"/>
    <n v="9"/>
  </r>
  <r>
    <n v="1810"/>
    <x v="3"/>
    <d v="2023-02-04T00:00:00"/>
    <s v="Software Engineer"/>
    <s v="Data Team"/>
    <n v="3.2"/>
    <n v="2"/>
    <n v="0.71666666666666667"/>
    <m/>
    <n v="5"/>
    <n v="6"/>
    <n v="5"/>
    <s v="Senior-level"/>
    <n v="1"/>
    <s v="Mentor"/>
    <s v="Bachelor's degree"/>
    <s v="Stanford University"/>
    <s v="SQL|Figma|SCRUM"/>
    <s v="Google"/>
    <n v="5"/>
  </r>
  <r>
    <n v="1811"/>
    <x v="0"/>
    <d v="2021-06-08T00:00:00"/>
    <s v="Marketing Manager"/>
    <s v="Design"/>
    <n v="10"/>
    <n v="1"/>
    <n v="2.3722222222222222"/>
    <m/>
    <n v="4"/>
    <n v="9"/>
    <n v="5"/>
    <s v="Mid-level"/>
    <n v="3"/>
    <s v="Neither"/>
    <s v="Master's degree"/>
    <s v="University of California"/>
    <s v="Figma|Agile|WordPress"/>
    <s v="Deloitte"/>
    <n v="8"/>
  </r>
  <r>
    <n v="1812"/>
    <x v="1"/>
    <d v="2022-01-11T00:00:00"/>
    <s v="Marketing Manager"/>
    <s v="Data Team"/>
    <n v="4"/>
    <n v="1"/>
    <n v="1.7805555555555554"/>
    <m/>
    <n v="4"/>
    <n v="6"/>
    <n v="7"/>
    <s v="Senior-level"/>
    <n v="2"/>
    <s v="Neither"/>
    <s v="Bachelor's degree"/>
    <s v="MIT"/>
    <s v="Python|WordPress|SCRUM"/>
    <s v="Independent"/>
    <n v="1"/>
  </r>
  <r>
    <n v="1813"/>
    <x v="2"/>
    <d v="2023-02-23T00:00:00"/>
    <s v="Marketing Manager"/>
    <s v="Finance"/>
    <n v="8"/>
    <n v="3"/>
    <n v="0.66388888888888886"/>
    <m/>
    <n v="5"/>
    <n v="10"/>
    <n v="7"/>
    <s v="Mid-level"/>
    <n v="2"/>
    <s v="Mentee"/>
    <s v="Bachelor's degree"/>
    <s v="MIT"/>
    <s v="Python|Figma|Agile"/>
    <s v="Amazon"/>
    <n v="1"/>
  </r>
  <r>
    <n v="1814"/>
    <x v="5"/>
    <d v="2021-07-04T00:00:00"/>
    <s v="Accountant"/>
    <s v="IT"/>
    <n v="4.2"/>
    <n v="3"/>
    <n v="2.2999999999999998"/>
    <m/>
    <n v="3"/>
    <n v="7"/>
    <n v="10"/>
    <s v="Entry-level"/>
    <n v="0"/>
    <s v="Mentor"/>
    <s v="Master's degree"/>
    <s v="University of Toronto"/>
    <s v="WordPress|Figma|JIRA"/>
    <s v="Adobe"/>
    <n v="10"/>
  </r>
  <r>
    <n v="1815"/>
    <x v="4"/>
    <d v="2019-01-13T00:00:00"/>
    <s v="Content Writer"/>
    <s v="Data Team"/>
    <n v="9"/>
    <n v="3"/>
    <n v="4.7750000000000004"/>
    <m/>
    <n v="1"/>
    <n v="8"/>
    <n v="6"/>
    <s v="Senior-level"/>
    <n v="2"/>
    <s v="Mentee"/>
    <s v="Bachelor's degree"/>
    <s v="University of London"/>
    <s v="JIRA|Java|Python"/>
    <s v="IBM"/>
    <n v="3"/>
  </r>
  <r>
    <n v="1816"/>
    <x v="2"/>
    <d v="2019-02-27T00:00:00"/>
    <s v="Data Scientist"/>
    <s v="Design"/>
    <n v="5"/>
    <n v="1"/>
    <n v="4.6527777777777777"/>
    <m/>
    <n v="1"/>
    <n v="10"/>
    <n v="7"/>
    <s v="Senior-level"/>
    <n v="0"/>
    <s v="Neither"/>
    <s v="Master's degree"/>
    <s v="University of California"/>
    <s v="WordPress|Java|SEO"/>
    <s v="IBM"/>
    <n v="7"/>
  </r>
  <r>
    <n v="1817"/>
    <x v="5"/>
    <d v="2022-01-16T00:00:00"/>
    <s v="Accountant"/>
    <s v="Operations"/>
    <n v="9"/>
    <n v="3"/>
    <n v="1.7666666666666666"/>
    <m/>
    <n v="1"/>
    <n v="8"/>
    <n v="10"/>
    <s v="Management-level"/>
    <n v="2"/>
    <s v="Mentee"/>
    <s v="Master's degree"/>
    <s v="University of London"/>
    <s v="WordPress|SEO|Java"/>
    <s v="Facebook"/>
    <n v="3"/>
  </r>
  <r>
    <n v="1818"/>
    <x v="0"/>
    <d v="2023-07-03T00:00:00"/>
    <s v="QA Engineer"/>
    <s v="IT"/>
    <n v="8"/>
    <n v="0"/>
    <n v="0.30277777777777776"/>
    <m/>
    <n v="2"/>
    <n v="8"/>
    <n v="6"/>
    <s v="Entry-level"/>
    <n v="3"/>
    <s v="Mentee"/>
    <s v="Bachelor's degree"/>
    <s v="University of London"/>
    <s v="WordPress|JIRA|Java"/>
    <s v="Amazon"/>
    <n v="5"/>
  </r>
  <r>
    <n v="1819"/>
    <x v="2"/>
    <d v="2023-08-25T00:00:00"/>
    <s v="Data Scientist"/>
    <s v="IT"/>
    <n v="6"/>
    <n v="1"/>
    <n v="0.15833333333333333"/>
    <m/>
    <n v="1"/>
    <n v="5"/>
    <n v="8"/>
    <s v="Senior-level"/>
    <n v="2"/>
    <s v="Neither"/>
    <s v="Master's degree"/>
    <s v="University of London"/>
    <s v="SQL|SCRUM|Agile"/>
    <s v="Amazon"/>
    <n v="8"/>
  </r>
  <r>
    <n v="1820"/>
    <x v="2"/>
    <d v="2021-04-23T00:00:00"/>
    <s v="Data Scientist"/>
    <s v="Marketing"/>
    <n v="8"/>
    <n v="0"/>
    <n v="2.4972222222222222"/>
    <m/>
    <n v="2"/>
    <n v="7"/>
    <n v="10"/>
    <s v="Mid-level"/>
    <n v="2"/>
    <s v="Neither"/>
    <s v="Bachelor's degree"/>
    <s v="RISD"/>
    <s v="Sketch|SCRUM|SQL"/>
    <s v="Independent"/>
    <n v="8"/>
  </r>
  <r>
    <n v="1821"/>
    <x v="1"/>
    <d v="2023-10-03T00:00:00"/>
    <s v="HR Manager"/>
    <s v="Design"/>
    <n v="4"/>
    <n v="1"/>
    <n v="5.2777777777777778E-2"/>
    <m/>
    <n v="1"/>
    <n v="9"/>
    <n v="8"/>
    <s v="Entry-level"/>
    <n v="2"/>
    <s v="Neither"/>
    <s v="Bachelor's degree"/>
    <s v="Stanford University"/>
    <s v="WordPress|Sketch|SQL"/>
    <s v="Amazon"/>
    <n v="3"/>
  </r>
  <r>
    <n v="1822"/>
    <x v="5"/>
    <d v="2019-10-19T00:00:00"/>
    <s v="Software Engineer"/>
    <s v="Data Team"/>
    <n v="5"/>
    <n v="3"/>
    <n v="4.0083333333333337"/>
    <m/>
    <n v="3"/>
    <n v="5"/>
    <n v="8"/>
    <s v="Entry-level"/>
    <n v="3"/>
    <s v="Mentor"/>
    <s v="Master's degree"/>
    <s v="University of Toronto"/>
    <s v="Figma|Agile|Python"/>
    <s v="Independent"/>
    <n v="3"/>
  </r>
  <r>
    <n v="1823"/>
    <x v="4"/>
    <d v="2020-03-30T00:00:00"/>
    <s v="Software Engineer"/>
    <s v="Data Team"/>
    <n v="9"/>
    <n v="2"/>
    <n v="3.5611111111111109"/>
    <m/>
    <n v="1"/>
    <n v="7"/>
    <n v="6"/>
    <s v="Management-level"/>
    <n v="0"/>
    <s v="Mentor"/>
    <s v="Master's degree"/>
    <s v="MIT"/>
    <s v="SEO|Figma|JIRA"/>
    <s v="IBM"/>
    <n v="3"/>
  </r>
  <r>
    <n v="1824"/>
    <x v="2"/>
    <d v="2020-07-23T00:00:00"/>
    <s v="Accountant"/>
    <s v="Marketing"/>
    <n v="6.5"/>
    <n v="2"/>
    <n v="3.2472222222222222"/>
    <m/>
    <n v="1"/>
    <n v="8"/>
    <n v="10"/>
    <s v="Mid-level"/>
    <n v="2"/>
    <s v="Mentor"/>
    <s v="Master's degree"/>
    <s v="MIT"/>
    <s v="Python|SQL|SEO"/>
    <s v="Microsoft"/>
    <n v="2"/>
  </r>
  <r>
    <n v="1825"/>
    <x v="2"/>
    <d v="2023-05-08T00:00:00"/>
    <s v="Database Administrator"/>
    <s v="Design"/>
    <n v="8"/>
    <n v="1"/>
    <n v="0.45555555555555555"/>
    <m/>
    <n v="3"/>
    <n v="5"/>
    <n v="8"/>
    <s v="Senior-level"/>
    <n v="0"/>
    <s v="Mentee"/>
    <s v="Bachelor's degree"/>
    <s v="University of California"/>
    <s v="Java|WordPress|JIRA"/>
    <s v="IBM"/>
    <n v="6"/>
  </r>
  <r>
    <n v="1826"/>
    <x v="4"/>
    <d v="2019-10-27T00:00:00"/>
    <s v="Database Administrator"/>
    <s v="Finance"/>
    <n v="7.2"/>
    <n v="2"/>
    <n v="3.9861111111111112"/>
    <m/>
    <n v="4"/>
    <n v="10"/>
    <n v="8"/>
    <s v="Mid-level"/>
    <n v="3"/>
    <s v="Mentor"/>
    <s v="Bachelor's degree"/>
    <s v="University of London"/>
    <s v="Python|Sketch|JIRA"/>
    <s v="Adobe"/>
    <n v="2"/>
  </r>
  <r>
    <n v="1827"/>
    <x v="2"/>
    <d v="2022-03-16T00:00:00"/>
    <s v="UX Designer"/>
    <s v="Engineering"/>
    <n v="4.2"/>
    <n v="3"/>
    <n v="1.6"/>
    <m/>
    <n v="1"/>
    <n v="7"/>
    <n v="6"/>
    <s v="Senior-level"/>
    <n v="2"/>
    <s v="Mentor"/>
    <s v="Bachelor's degree"/>
    <s v="University of Michigan"/>
    <s v="SCRUM|Figma|Agile"/>
    <s v="Adobe"/>
    <n v="3"/>
  </r>
  <r>
    <n v="1828"/>
    <x v="0"/>
    <d v="2019-07-20T00:00:00"/>
    <s v="Software Engineer"/>
    <s v="Human Resources"/>
    <n v="8"/>
    <n v="0"/>
    <n v="4.2555555555555555"/>
    <m/>
    <n v="4"/>
    <n v="9"/>
    <n v="10"/>
    <s v="Senior-level"/>
    <n v="0"/>
    <s v="Mentee"/>
    <s v="Bachelor's degree"/>
    <s v="University of London"/>
    <s v="SQL|SEO|WordPress"/>
    <s v="Amazon"/>
    <n v="10"/>
  </r>
  <r>
    <n v="1829"/>
    <x v="0"/>
    <d v="2020-09-05T00:00:00"/>
    <s v="Accountant"/>
    <s v="Operations"/>
    <n v="8"/>
    <n v="0"/>
    <n v="3.1305555555555555"/>
    <m/>
    <n v="5"/>
    <n v="10"/>
    <n v="10"/>
    <s v="Senior-level"/>
    <n v="3"/>
    <s v="Neither"/>
    <s v="Master's degree"/>
    <s v="New York University"/>
    <s v="Sketch|Agile|Python"/>
    <s v="Deloitte"/>
    <n v="9"/>
  </r>
  <r>
    <n v="1830"/>
    <x v="4"/>
    <d v="2019-09-22T00:00:00"/>
    <s v="HR Manager"/>
    <s v="Human Resources"/>
    <n v="9.1999999999999993"/>
    <n v="3"/>
    <n v="4.083333333333333"/>
    <m/>
    <n v="2"/>
    <n v="9"/>
    <n v="8"/>
    <s v="Entry-level"/>
    <n v="1"/>
    <s v="Mentor"/>
    <s v="Bachelor's degree"/>
    <s v="New York University"/>
    <s v="Figma|SCRUM|SQL"/>
    <s v="Adobe"/>
    <n v="9"/>
  </r>
  <r>
    <n v="1831"/>
    <x v="2"/>
    <d v="2019-02-10T00:00:00"/>
    <s v="QA Engineer"/>
    <s v="Data Team"/>
    <n v="7.5"/>
    <n v="2"/>
    <n v="4.7"/>
    <m/>
    <n v="2"/>
    <n v="7"/>
    <n v="8"/>
    <s v="Mid-level"/>
    <n v="2"/>
    <s v="Mentor"/>
    <s v="Bachelor's degree"/>
    <s v="University of London"/>
    <s v="SQL|Sketch|SCRUM"/>
    <s v="Microsoft"/>
    <n v="2"/>
  </r>
  <r>
    <n v="1832"/>
    <x v="4"/>
    <d v="2019-11-26T00:00:00"/>
    <s v="HR Manager"/>
    <s v="Engineering"/>
    <n v="10"/>
    <n v="1"/>
    <n v="3.9055555555555554"/>
    <m/>
    <n v="5"/>
    <n v="9"/>
    <n v="6"/>
    <s v="Management-level"/>
    <n v="1"/>
    <s v="Mentor"/>
    <s v="Bachelor's degree"/>
    <s v="RISD"/>
    <s v="Python|SQL|Java"/>
    <s v="Deloitte"/>
    <n v="9"/>
  </r>
  <r>
    <n v="1833"/>
    <x v="5"/>
    <d v="2023-01-09T00:00:00"/>
    <s v="Project Manager"/>
    <s v="Engineering"/>
    <n v="8.5"/>
    <n v="3"/>
    <n v="0.78611111111111109"/>
    <m/>
    <n v="2"/>
    <n v="8"/>
    <n v="6"/>
    <s v="Management-level"/>
    <n v="3"/>
    <s v="Neither"/>
    <s v="Bachelor's degree"/>
    <s v="Harvard University"/>
    <s v="SQL|Python|Agile"/>
    <s v="Oracle"/>
    <n v="2"/>
  </r>
  <r>
    <n v="1834"/>
    <x v="5"/>
    <d v="2021-09-26T00:00:00"/>
    <s v="Database Administrator"/>
    <s v="IT"/>
    <n v="6"/>
    <n v="1"/>
    <n v="2.0722222222222224"/>
    <m/>
    <n v="1"/>
    <n v="10"/>
    <n v="6"/>
    <s v="Management-level"/>
    <n v="0"/>
    <s v="Mentee"/>
    <s v="Bachelor's degree"/>
    <s v="University of California"/>
    <s v="SCRUM|Java|JIRA"/>
    <s v="IBM"/>
    <n v="1"/>
  </r>
  <r>
    <n v="1835"/>
    <x v="4"/>
    <d v="2019-08-31T00:00:00"/>
    <s v="Accountant"/>
    <s v="Operations"/>
    <n v="8"/>
    <n v="3"/>
    <n v="4.1444444444444448"/>
    <m/>
    <n v="4"/>
    <n v="9"/>
    <n v="10"/>
    <s v="Entry-level"/>
    <n v="2"/>
    <s v="Neither"/>
    <s v="Master's degree"/>
    <s v="New York University"/>
    <s v="Agile|Sketch|Python"/>
    <s v="Amazon"/>
    <n v="9"/>
  </r>
  <r>
    <n v="1836"/>
    <x v="2"/>
    <d v="2019-10-14T00:00:00"/>
    <s v="Project Manager"/>
    <s v="Design"/>
    <n v="5"/>
    <n v="2"/>
    <n v="4.0222222222222221"/>
    <m/>
    <n v="3"/>
    <n v="7"/>
    <n v="9"/>
    <s v="Management-level"/>
    <n v="3"/>
    <s v="Mentee"/>
    <s v="Bachelor's degree"/>
    <s v="MIT"/>
    <s v="Python|JIRA|Java"/>
    <s v="Apple"/>
    <n v="5"/>
  </r>
  <r>
    <n v="1837"/>
    <x v="5"/>
    <d v="2023-08-05T00:00:00"/>
    <s v="Accountant"/>
    <s v="Engineering"/>
    <n v="5"/>
    <n v="0"/>
    <n v="0.21388888888888888"/>
    <m/>
    <n v="1"/>
    <n v="8"/>
    <n v="7"/>
    <s v="Mid-level"/>
    <n v="1"/>
    <s v="Mentee"/>
    <s v="Master's degree"/>
    <s v="University of Toronto"/>
    <s v="JIRA|Sketch|Java"/>
    <s v="IBM"/>
    <n v="10"/>
  </r>
  <r>
    <n v="1838"/>
    <x v="2"/>
    <d v="2023-09-21T00:00:00"/>
    <s v="UX Designer"/>
    <s v="Data Team"/>
    <n v="6.5"/>
    <n v="2"/>
    <n v="8.611111111111111E-2"/>
    <m/>
    <n v="3"/>
    <n v="7"/>
    <n v="5"/>
    <s v="Mid-level"/>
    <n v="3"/>
    <s v="Neither"/>
    <s v="Bachelor's degree"/>
    <s v="University of Michigan"/>
    <s v="SEO|JIRA|WordPress"/>
    <s v="Oracle"/>
    <n v="9"/>
  </r>
  <r>
    <n v="1839"/>
    <x v="0"/>
    <d v="2022-09-11T00:00:00"/>
    <s v="Software Engineer"/>
    <s v="Engineering"/>
    <n v="9"/>
    <n v="3"/>
    <n v="1.1138888888888889"/>
    <m/>
    <n v="5"/>
    <n v="6"/>
    <n v="10"/>
    <s v="Management-level"/>
    <n v="2"/>
    <s v="Neither"/>
    <s v="Bachelor's degree"/>
    <s v="RISD"/>
    <s v="Java|Figma|Python"/>
    <s v="Facebook"/>
    <n v="10"/>
  </r>
  <r>
    <n v="1840"/>
    <x v="5"/>
    <d v="2021-06-26T00:00:00"/>
    <s v="QA Engineer"/>
    <s v="Engineering"/>
    <n v="8"/>
    <n v="0"/>
    <n v="2.3222222222222224"/>
    <m/>
    <n v="3"/>
    <n v="9"/>
    <n v="7"/>
    <s v="Management-level"/>
    <n v="0"/>
    <s v="Mentee"/>
    <s v="Bachelor's degree"/>
    <s v="University of Michigan"/>
    <s v="Java|JIRA|SCRUM"/>
    <s v="Facebook"/>
    <n v="1"/>
  </r>
  <r>
    <n v="1841"/>
    <x v="5"/>
    <d v="2021-09-25T00:00:00"/>
    <s v="Software Engineer"/>
    <s v="IT"/>
    <n v="7.2"/>
    <n v="1"/>
    <n v="2.0750000000000002"/>
    <m/>
    <n v="5"/>
    <n v="8"/>
    <n v="9"/>
    <s v="Management-level"/>
    <n v="0"/>
    <s v="Mentee"/>
    <s v="Bachelor's degree"/>
    <s v="University of London"/>
    <s v="SEO|Java|Figma"/>
    <s v="Adobe"/>
    <n v="8"/>
  </r>
  <r>
    <n v="1842"/>
    <x v="1"/>
    <d v="2022-08-06T00:00:00"/>
    <s v="Software Engineer"/>
    <s v="Human Resources"/>
    <n v="10"/>
    <n v="2"/>
    <n v="1.211111111111111"/>
    <m/>
    <n v="1"/>
    <n v="7"/>
    <n v="10"/>
    <s v="Senior-level"/>
    <n v="0"/>
    <s v="Neither"/>
    <s v="Bachelor's degree"/>
    <s v="Harvard University"/>
    <s v="SEO|JIRA|Python"/>
    <s v="Facebook"/>
    <n v="2"/>
  </r>
  <r>
    <n v="1843"/>
    <x v="4"/>
    <d v="2020-06-21T00:00:00"/>
    <s v="HR Manager"/>
    <s v="IT"/>
    <n v="9.5"/>
    <n v="3"/>
    <n v="3.3361111111111112"/>
    <m/>
    <n v="2"/>
    <n v="6"/>
    <n v="6"/>
    <s v="Senior-level"/>
    <n v="0"/>
    <s v="Neither"/>
    <s v="Master's degree"/>
    <s v="Stanford University"/>
    <s v="SQL|Java|Python"/>
    <s v="Microsoft"/>
    <n v="3"/>
  </r>
  <r>
    <n v="1844"/>
    <x v="4"/>
    <d v="2020-06-03T00:00:00"/>
    <s v="Accountant"/>
    <s v="IT"/>
    <n v="7.2"/>
    <n v="2"/>
    <n v="3.3861111111111111"/>
    <m/>
    <n v="3"/>
    <n v="6"/>
    <n v="7"/>
    <s v="Mid-level"/>
    <n v="1"/>
    <s v="Mentee"/>
    <s v="Bachelor's degree"/>
    <s v="Oxford University"/>
    <s v="Figma|JIRA|Agile"/>
    <s v="Adobe"/>
    <n v="6"/>
  </r>
  <r>
    <n v="1845"/>
    <x v="1"/>
    <d v="2021-12-17T00:00:00"/>
    <s v="Accountant"/>
    <s v="Finance"/>
    <n v="4.2"/>
    <n v="2"/>
    <n v="1.8472222222222223"/>
    <m/>
    <n v="3"/>
    <n v="5"/>
    <n v="10"/>
    <s v="Entry-level"/>
    <n v="3"/>
    <s v="Mentor"/>
    <s v="Master's degree"/>
    <s v="New York University"/>
    <s v="Agile|Sketch|Python"/>
    <s v="Google"/>
    <n v="10"/>
  </r>
  <r>
    <n v="1846"/>
    <x v="3"/>
    <d v="2020-05-21T00:00:00"/>
    <s v="QA Engineer"/>
    <s v="IT"/>
    <n v="9"/>
    <n v="0"/>
    <n v="3.4194444444444443"/>
    <m/>
    <n v="4"/>
    <n v="6"/>
    <n v="5"/>
    <s v="Management-level"/>
    <n v="2"/>
    <s v="Neither"/>
    <s v="Bachelor's degree"/>
    <s v="University of London"/>
    <s v="SEO|SQL|SCRUM"/>
    <s v="Deloitte"/>
    <n v="3"/>
  </r>
  <r>
    <n v="1847"/>
    <x v="0"/>
    <d v="2021-03-04T00:00:00"/>
    <s v="QA Engineer"/>
    <s v="Design"/>
    <n v="7.5"/>
    <n v="0"/>
    <n v="2.6333333333333333"/>
    <m/>
    <n v="1"/>
    <n v="9"/>
    <n v="7"/>
    <s v="Mid-level"/>
    <n v="0"/>
    <s v="Mentee"/>
    <s v="Master's degree"/>
    <s v="University of Michigan"/>
    <s v="Python|SCRUM|SEO"/>
    <s v="Oracle"/>
    <n v="4"/>
  </r>
  <r>
    <n v="1848"/>
    <x v="0"/>
    <d v="2019-09-20T00:00:00"/>
    <s v="QA Engineer"/>
    <s v="Finance"/>
    <n v="8.5"/>
    <n v="2"/>
    <n v="4.0888888888888886"/>
    <m/>
    <n v="3"/>
    <n v="10"/>
    <n v="9"/>
    <s v="Entry-level"/>
    <n v="3"/>
    <s v="Mentee"/>
    <s v="Master's degree"/>
    <s v="University of Toronto"/>
    <s v="Agile|SQL|Figma"/>
    <s v="Oracle"/>
    <n v="1"/>
  </r>
  <r>
    <n v="1849"/>
    <x v="1"/>
    <d v="2021-04-03T00:00:00"/>
    <s v="Content Writer"/>
    <s v="Human Resources"/>
    <n v="6"/>
    <n v="2"/>
    <n v="2.5527777777777776"/>
    <m/>
    <n v="5"/>
    <n v="8"/>
    <n v="5"/>
    <s v="Management-level"/>
    <n v="1"/>
    <s v="Mentee"/>
    <s v="Bachelor's degree"/>
    <s v="MIT"/>
    <s v="SCRUM|Java|WordPress"/>
    <s v="Amazon"/>
    <n v="9"/>
  </r>
  <r>
    <n v="1850"/>
    <x v="5"/>
    <d v="2020-03-27T00:00:00"/>
    <s v="Marketing Manager"/>
    <s v="IT"/>
    <n v="4.5"/>
    <n v="1"/>
    <n v="3.5694444444444446"/>
    <m/>
    <n v="3"/>
    <n v="9"/>
    <n v="6"/>
    <s v="Management-level"/>
    <n v="3"/>
    <s v="Mentee"/>
    <s v="Bachelor's degree"/>
    <s v="University of London"/>
    <s v="Python|SEO|WordPress"/>
    <s v="Microsoft"/>
    <n v="9"/>
  </r>
  <r>
    <n v="1851"/>
    <x v="0"/>
    <d v="2021-02-28T00:00:00"/>
    <s v="Data Scientist"/>
    <s v="IT"/>
    <n v="9.1999999999999993"/>
    <n v="3"/>
    <n v="2.6444444444444444"/>
    <m/>
    <n v="1"/>
    <n v="8"/>
    <n v="6"/>
    <s v="Senior-level"/>
    <n v="1"/>
    <s v="Mentor"/>
    <s v="Bachelor's degree"/>
    <s v="RISD"/>
    <s v="Figma|JIRA|Agile"/>
    <s v="Adobe"/>
    <n v="4"/>
  </r>
  <r>
    <n v="1852"/>
    <x v="5"/>
    <d v="2020-02-02T00:00:00"/>
    <s v="Data Scientist"/>
    <s v="IT"/>
    <n v="4.5"/>
    <n v="2"/>
    <n v="3.7222222222222223"/>
    <m/>
    <n v="3"/>
    <n v="6"/>
    <n v="9"/>
    <s v="Mid-level"/>
    <n v="1"/>
    <s v="Neither"/>
    <s v="Master's degree"/>
    <s v="University of Toronto"/>
    <s v="Figma|Agile|WordPress"/>
    <s v="Microsoft"/>
    <n v="10"/>
  </r>
  <r>
    <n v="1853"/>
    <x v="1"/>
    <d v="2020-10-13T00:00:00"/>
    <s v="HR Manager"/>
    <s v="Human Resources"/>
    <n v="7"/>
    <n v="1"/>
    <n v="3.0249999999999999"/>
    <m/>
    <n v="3"/>
    <n v="5"/>
    <n v="9"/>
    <s v="Entry-level"/>
    <n v="0"/>
    <s v="Neither"/>
    <s v="Master's degree"/>
    <s v="Harvard University"/>
    <s v="Sketch|JIRA|SEO"/>
    <s v="Facebook"/>
    <n v="1"/>
  </r>
  <r>
    <n v="1854"/>
    <x v="3"/>
    <d v="2023-04-18T00:00:00"/>
    <s v="Marketing Manager"/>
    <s v="Human Resources"/>
    <n v="9.5"/>
    <n v="3"/>
    <n v="0.51111111111111107"/>
    <m/>
    <n v="1"/>
    <n v="6"/>
    <n v="8"/>
    <s v="Management-level"/>
    <n v="3"/>
    <s v="Mentor"/>
    <s v="Master's degree"/>
    <s v="Oxford University"/>
    <s v="WordPress|SEO|Agile"/>
    <s v="Microsoft"/>
    <n v="3"/>
  </r>
  <r>
    <n v="1855"/>
    <x v="5"/>
    <d v="2021-12-09T00:00:00"/>
    <s v="Project Manager"/>
    <s v="Design"/>
    <n v="6.5"/>
    <n v="1"/>
    <n v="1.8694444444444445"/>
    <m/>
    <n v="2"/>
    <n v="9"/>
    <n v="10"/>
    <s v="Entry-level"/>
    <n v="1"/>
    <s v="Mentor"/>
    <s v="Bachelor's degree"/>
    <s v="Harvard University"/>
    <s v="SCRUM|JIRA|WordPress"/>
    <s v="Microsoft"/>
    <n v="1"/>
  </r>
  <r>
    <n v="1856"/>
    <x v="1"/>
    <d v="2021-08-09T00:00:00"/>
    <s v="HR Manager"/>
    <s v="Human Resources"/>
    <n v="4.5"/>
    <n v="0"/>
    <n v="2.2027777777777779"/>
    <m/>
    <n v="4"/>
    <n v="8"/>
    <n v="7"/>
    <s v="Mid-level"/>
    <n v="2"/>
    <s v="Mentor"/>
    <s v="Bachelor's degree"/>
    <s v="Harvard University"/>
    <s v="JIRA|WordPress|Python"/>
    <s v="Microsoft"/>
    <n v="8"/>
  </r>
  <r>
    <n v="1857"/>
    <x v="0"/>
    <d v="2023-04-23T00:00:00"/>
    <s v="UX Designer"/>
    <s v="Finance"/>
    <n v="9"/>
    <n v="3"/>
    <n v="0.49722222222222223"/>
    <m/>
    <n v="3"/>
    <n v="7"/>
    <n v="7"/>
    <s v="Entry-level"/>
    <n v="1"/>
    <s v="Mentor"/>
    <s v="Bachelor's degree"/>
    <s v="MIT"/>
    <s v="SCRUM|SEO|Agile"/>
    <s v="Deloitte"/>
    <n v="4"/>
  </r>
  <r>
    <n v="1858"/>
    <x v="5"/>
    <d v="2019-09-18T00:00:00"/>
    <s v="Database Administrator"/>
    <s v="Human Resources"/>
    <n v="4.2"/>
    <n v="0"/>
    <n v="4.0944444444444441"/>
    <m/>
    <n v="4"/>
    <n v="10"/>
    <n v="9"/>
    <s v="Mid-level"/>
    <n v="0"/>
    <s v="Neither"/>
    <s v="Master's degree"/>
    <s v="University of Toronto"/>
    <s v="SCRUM|Sketch|Agile"/>
    <s v="Google"/>
    <n v="2"/>
  </r>
  <r>
    <n v="1859"/>
    <x v="0"/>
    <d v="2020-02-28T00:00:00"/>
    <s v="Database Administrator"/>
    <s v="Design"/>
    <n v="5.5"/>
    <n v="3"/>
    <n v="3.65"/>
    <m/>
    <n v="4"/>
    <n v="5"/>
    <n v="5"/>
    <s v="Entry-level"/>
    <n v="3"/>
    <s v="Neither"/>
    <s v="Bachelor's degree"/>
    <s v="Oxford University"/>
    <s v="Figma|Agile|WordPress"/>
    <s v="Microsoft"/>
    <n v="5"/>
  </r>
  <r>
    <n v="1860"/>
    <x v="2"/>
    <d v="2021-03-06T00:00:00"/>
    <s v="Software Engineer"/>
    <s v="IT"/>
    <n v="7"/>
    <n v="3"/>
    <n v="2.6277777777777778"/>
    <m/>
    <n v="4"/>
    <n v="9"/>
    <n v="7"/>
    <s v="Mid-level"/>
    <n v="1"/>
    <s v="Mentor"/>
    <s v="Bachelor's degree"/>
    <s v="New York University"/>
    <s v="WordPress|Python|Sketch"/>
    <s v="Independent"/>
    <n v="8"/>
  </r>
  <r>
    <n v="1861"/>
    <x v="2"/>
    <d v="2021-08-08T00:00:00"/>
    <s v="Content Writer"/>
    <s v="Operations"/>
    <n v="8.1999999999999993"/>
    <n v="2"/>
    <n v="2.2055555555555557"/>
    <m/>
    <n v="3"/>
    <n v="7"/>
    <n v="6"/>
    <s v="Entry-level"/>
    <n v="3"/>
    <s v="Mentee"/>
    <s v="Bachelor's degree"/>
    <s v="University of Toronto"/>
    <s v="Sketch|Java|Figma"/>
    <s v="Adobe"/>
    <n v="4"/>
  </r>
  <r>
    <n v="1862"/>
    <x v="2"/>
    <d v="2021-06-02T00:00:00"/>
    <s v="Software Engineer"/>
    <s v="Finance"/>
    <n v="7"/>
    <n v="1"/>
    <n v="2.3888888888888888"/>
    <m/>
    <n v="2"/>
    <n v="10"/>
    <n v="5"/>
    <s v="Mid-level"/>
    <n v="0"/>
    <s v="Mentee"/>
    <s v="Master's degree"/>
    <s v="University of California"/>
    <s v="Figma|Sketch|SQL"/>
    <s v="IBM"/>
    <n v="10"/>
  </r>
  <r>
    <n v="1863"/>
    <x v="2"/>
    <d v="2023-01-07T00:00:00"/>
    <s v="QA Engineer"/>
    <s v="Finance"/>
    <n v="7"/>
    <n v="2"/>
    <n v="0.79166666666666663"/>
    <m/>
    <n v="2"/>
    <n v="9"/>
    <n v="7"/>
    <s v="Senior-level"/>
    <n v="1"/>
    <s v="Neither"/>
    <s v="Bachelor's degree"/>
    <s v="MIT"/>
    <s v="WordPress|JIRA|Sketch"/>
    <s v="Amazon"/>
    <n v="9"/>
  </r>
  <r>
    <n v="1864"/>
    <x v="4"/>
    <d v="2019-10-19T00:00:00"/>
    <s v="Marketing Manager"/>
    <s v="Marketing"/>
    <n v="8.5"/>
    <n v="0"/>
    <n v="4.0083333333333337"/>
    <m/>
    <n v="4"/>
    <n v="9"/>
    <n v="10"/>
    <s v="Entry-level"/>
    <n v="0"/>
    <s v="Neither"/>
    <s v="Master's degree"/>
    <s v="University of Michigan"/>
    <s v="Sketch|WordPress|Figma"/>
    <s v="Microsoft"/>
    <n v="1"/>
  </r>
  <r>
    <n v="1865"/>
    <x v="5"/>
    <d v="2020-10-27T00:00:00"/>
    <s v="Content Writer"/>
    <s v="Marketing"/>
    <n v="7"/>
    <n v="3"/>
    <n v="2.9861111111111112"/>
    <m/>
    <n v="2"/>
    <n v="6"/>
    <n v="9"/>
    <s v="Senior-level"/>
    <n v="3"/>
    <s v="Neither"/>
    <s v="Master's degree"/>
    <s v="University of Michigan"/>
    <s v="SCRUM|Sketch|SEO"/>
    <s v="Independent"/>
    <n v="3"/>
  </r>
  <r>
    <n v="1866"/>
    <x v="4"/>
    <d v="2020-07-01T00:00:00"/>
    <s v="Database Administrator"/>
    <s v="Finance"/>
    <n v="9"/>
    <n v="3"/>
    <n v="3.3083333333333331"/>
    <m/>
    <n v="5"/>
    <n v="7"/>
    <n v="6"/>
    <s v="Mid-level"/>
    <n v="3"/>
    <s v="Mentor"/>
    <s v="Bachelor's degree"/>
    <s v="University of Michigan"/>
    <s v="Figma|Sketch|SEO"/>
    <s v="IBM"/>
    <n v="7"/>
  </r>
  <r>
    <n v="1867"/>
    <x v="4"/>
    <d v="2019-08-03T00:00:00"/>
    <s v="Software Engineer"/>
    <s v="Finance"/>
    <n v="6.5"/>
    <n v="3"/>
    <n v="4.2194444444444441"/>
    <m/>
    <n v="3"/>
    <n v="8"/>
    <n v="7"/>
    <s v="Management-level"/>
    <n v="0"/>
    <s v="Mentee"/>
    <s v="Bachelor's degree"/>
    <s v="University of California"/>
    <s v="SCRUM|Sketch|SEO"/>
    <s v="Oracle"/>
    <n v="8"/>
  </r>
  <r>
    <n v="1868"/>
    <x v="2"/>
    <d v="2021-06-20T00:00:00"/>
    <s v="Data Scientist"/>
    <s v="IT"/>
    <n v="7"/>
    <n v="0"/>
    <n v="2.338888888888889"/>
    <m/>
    <n v="2"/>
    <n v="9"/>
    <n v="6"/>
    <s v="Senior-level"/>
    <n v="0"/>
    <s v="Mentee"/>
    <s v="Bachelor's degree"/>
    <s v="New York University"/>
    <s v="JIRA|SEO|Figma"/>
    <s v="Amazon"/>
    <n v="7"/>
  </r>
  <r>
    <n v="1869"/>
    <x v="5"/>
    <d v="2020-08-22T00:00:00"/>
    <s v="QA Engineer"/>
    <s v="Marketing"/>
    <n v="8.1999999999999993"/>
    <n v="3"/>
    <n v="3.1666666666666665"/>
    <m/>
    <n v="5"/>
    <n v="5"/>
    <n v="5"/>
    <s v="Senior-level"/>
    <n v="1"/>
    <s v="Mentee"/>
    <s v="Master's degree"/>
    <s v="Harvard University"/>
    <s v="Sketch|Java|JIRA"/>
    <s v="Adobe"/>
    <n v="5"/>
  </r>
  <r>
    <n v="1870"/>
    <x v="1"/>
    <d v="2022-03-09T00:00:00"/>
    <s v="HR Manager"/>
    <s v="Human Resources"/>
    <n v="5"/>
    <n v="2"/>
    <n v="1.6194444444444445"/>
    <m/>
    <n v="3"/>
    <n v="9"/>
    <n v="8"/>
    <s v="Mid-level"/>
    <n v="0"/>
    <s v="Mentee"/>
    <s v="Bachelor's degree"/>
    <s v="University of Michigan"/>
    <s v="Java|Python|WordPress"/>
    <s v="IBM"/>
    <n v="8"/>
  </r>
  <r>
    <n v="1871"/>
    <x v="3"/>
    <d v="2022-11-09T00:00:00"/>
    <s v="Software Engineer"/>
    <s v="Design"/>
    <n v="7"/>
    <n v="1"/>
    <n v="0.95277777777777772"/>
    <m/>
    <n v="3"/>
    <n v="9"/>
    <n v="8"/>
    <s v="Entry-level"/>
    <n v="1"/>
    <s v="Mentee"/>
    <s v="Master's degree"/>
    <s v="University of California"/>
    <s v="SEO|Python|Figma"/>
    <s v="Facebook"/>
    <n v="5"/>
  </r>
  <r>
    <n v="1872"/>
    <x v="4"/>
    <d v="2019-10-31T00:00:00"/>
    <s v="Content Writer"/>
    <s v="IT"/>
    <n v="10"/>
    <n v="2"/>
    <n v="3.9777777777777779"/>
    <m/>
    <n v="5"/>
    <n v="10"/>
    <n v="7"/>
    <s v="Senior-level"/>
    <n v="1"/>
    <s v="Mentor"/>
    <s v="Master's degree"/>
    <s v="University of Michigan"/>
    <s v="SEO|Python|SQL"/>
    <s v="Deloitte"/>
    <n v="7"/>
  </r>
  <r>
    <n v="1873"/>
    <x v="4"/>
    <d v="2020-06-04T00:00:00"/>
    <s v="Project Manager"/>
    <s v="Human Resources"/>
    <n v="6"/>
    <n v="2"/>
    <n v="3.3833333333333333"/>
    <m/>
    <n v="3"/>
    <n v="7"/>
    <n v="6"/>
    <s v="Mid-level"/>
    <n v="3"/>
    <s v="Mentee"/>
    <s v="Bachelor's degree"/>
    <s v="University of Michigan"/>
    <s v="Sketch|WordPress|SQL"/>
    <s v="Amazon"/>
    <n v="3"/>
  </r>
  <r>
    <n v="1874"/>
    <x v="2"/>
    <d v="2019-03-10T00:00:00"/>
    <s v="HR Manager"/>
    <s v="Data Team"/>
    <n v="5.2"/>
    <n v="3"/>
    <n v="4.6166666666666663"/>
    <m/>
    <n v="3"/>
    <n v="5"/>
    <n v="9"/>
    <s v="Management-level"/>
    <n v="0"/>
    <s v="Neither"/>
    <s v="Master's degree"/>
    <s v="Harvard University"/>
    <s v="SCRUM|SQL|Agile"/>
    <s v="Google"/>
    <n v="9"/>
  </r>
  <r>
    <n v="1875"/>
    <x v="4"/>
    <d v="2019-01-19T00:00:00"/>
    <s v="Accountant"/>
    <s v="Engineering"/>
    <n v="6.2"/>
    <n v="0"/>
    <n v="4.7583333333333337"/>
    <m/>
    <n v="3"/>
    <n v="7"/>
    <n v="5"/>
    <s v="Mid-level"/>
    <n v="2"/>
    <s v="Neither"/>
    <s v="Bachelor's degree"/>
    <s v="University of London"/>
    <s v="SCRUM|JIRA|WordPress"/>
    <s v="Google"/>
    <n v="10"/>
  </r>
  <r>
    <n v="1876"/>
    <x v="5"/>
    <d v="2019-02-13T00:00:00"/>
    <s v="Software Engineer"/>
    <s v="IT"/>
    <n v="3"/>
    <n v="3"/>
    <n v="4.6916666666666664"/>
    <m/>
    <n v="4"/>
    <n v="9"/>
    <n v="10"/>
    <s v="Management-level"/>
    <n v="2"/>
    <s v="Mentor"/>
    <s v="Master's degree"/>
    <s v="RISD"/>
    <s v="SQL|SCRUM|Agile"/>
    <s v="Amazon"/>
    <n v="3"/>
  </r>
  <r>
    <n v="1877"/>
    <x v="1"/>
    <d v="2022-05-22T00:00:00"/>
    <s v="Accountant"/>
    <s v="Design"/>
    <n v="9"/>
    <n v="0"/>
    <n v="1.4166666666666667"/>
    <m/>
    <n v="2"/>
    <n v="5"/>
    <n v="10"/>
    <s v="Entry-level"/>
    <n v="3"/>
    <s v="Mentee"/>
    <s v="Bachelor's degree"/>
    <s v="Stanford University"/>
    <s v="WordPress|SQL|Java"/>
    <s v="Independent"/>
    <n v="10"/>
  </r>
  <r>
    <n v="1878"/>
    <x v="3"/>
    <d v="2020-04-17T00:00:00"/>
    <s v="Database Administrator"/>
    <s v="Data Team"/>
    <n v="8"/>
    <n v="0"/>
    <n v="3.5138888888888888"/>
    <m/>
    <n v="3"/>
    <n v="6"/>
    <n v="8"/>
    <s v="Management-level"/>
    <n v="3"/>
    <s v="Neither"/>
    <s v="Bachelor's degree"/>
    <s v="University of London"/>
    <s v="Sketch|SQL|WordPress"/>
    <s v="Deloitte"/>
    <n v="9"/>
  </r>
  <r>
    <n v="1879"/>
    <x v="0"/>
    <d v="2022-10-15T00:00:00"/>
    <s v="Software Engineer"/>
    <s v="IT"/>
    <n v="8"/>
    <n v="3"/>
    <n v="1.0194444444444444"/>
    <m/>
    <n v="5"/>
    <n v="9"/>
    <n v="10"/>
    <s v="Mid-level"/>
    <n v="1"/>
    <s v="Neither"/>
    <s v="Bachelor's degree"/>
    <s v="MIT"/>
    <s v="Python|SCRUM|Sketch"/>
    <s v="Facebook"/>
    <n v="5"/>
  </r>
  <r>
    <n v="1880"/>
    <x v="3"/>
    <d v="2022-06-28T00:00:00"/>
    <s v="Accountant"/>
    <s v="IT"/>
    <n v="8"/>
    <n v="3"/>
    <n v="1.3166666666666667"/>
    <m/>
    <n v="4"/>
    <n v="6"/>
    <n v="5"/>
    <s v="Mid-level"/>
    <n v="1"/>
    <s v="Mentor"/>
    <s v="Bachelor's degree"/>
    <s v="University of Michigan"/>
    <s v="SQL|Python|SCRUM"/>
    <s v="Deloitte"/>
    <n v="8"/>
  </r>
  <r>
    <n v="1881"/>
    <x v="3"/>
    <d v="2023-10-07T00:00:00"/>
    <s v="Data Scientist"/>
    <s v="Human Resources"/>
    <n v="10"/>
    <n v="3"/>
    <n v="4.1666666666666664E-2"/>
    <m/>
    <n v="5"/>
    <n v="10"/>
    <n v="5"/>
    <s v="Mid-level"/>
    <n v="3"/>
    <s v="Mentor"/>
    <s v="Master's degree"/>
    <s v="RISD"/>
    <s v="Agile|Python|JIRA"/>
    <s v="Deloitte"/>
    <n v="10"/>
  </r>
  <r>
    <n v="1882"/>
    <x v="0"/>
    <d v="2020-12-22T00:00:00"/>
    <s v="Project Manager"/>
    <s v="Data Team"/>
    <n v="3"/>
    <n v="3"/>
    <n v="2.8333333333333335"/>
    <m/>
    <n v="3"/>
    <n v="6"/>
    <n v="7"/>
    <s v="Mid-level"/>
    <n v="3"/>
    <s v="Mentee"/>
    <s v="Master's degree"/>
    <s v="University of London"/>
    <s v="Sketch|Java|WordPress"/>
    <s v="Amazon"/>
    <n v="3"/>
  </r>
  <r>
    <n v="1883"/>
    <x v="4"/>
    <d v="2020-10-20T00:00:00"/>
    <s v="UX Designer"/>
    <s v="IT"/>
    <n v="8"/>
    <n v="1"/>
    <n v="3.0055555555555555"/>
    <m/>
    <n v="4"/>
    <n v="7"/>
    <n v="6"/>
    <s v="Mid-level"/>
    <n v="2"/>
    <s v="Mentor"/>
    <s v="Bachelor's degree"/>
    <s v="MIT"/>
    <s v="SCRUM|SEO|Agile"/>
    <s v="IBM"/>
    <n v="10"/>
  </r>
  <r>
    <n v="1884"/>
    <x v="3"/>
    <d v="2023-10-04T00:00:00"/>
    <s v="Content Writer"/>
    <s v="Engineering"/>
    <n v="8"/>
    <n v="2"/>
    <n v="0.05"/>
    <m/>
    <n v="2"/>
    <n v="8"/>
    <n v="5"/>
    <s v="Management-level"/>
    <n v="3"/>
    <s v="Mentor"/>
    <s v="Master's degree"/>
    <s v="Stanford University"/>
    <s v="SEO|Sketch|WordPress"/>
    <s v="Facebook"/>
    <n v="3"/>
  </r>
  <r>
    <n v="1885"/>
    <x v="5"/>
    <d v="2022-08-12T00:00:00"/>
    <s v="Software Engineer"/>
    <s v="Data Team"/>
    <n v="9"/>
    <n v="0"/>
    <n v="1.1944444444444444"/>
    <m/>
    <n v="4"/>
    <n v="7"/>
    <n v="5"/>
    <s v="Senior-level"/>
    <n v="0"/>
    <s v="Mentee"/>
    <s v="Master's degree"/>
    <s v="RISD"/>
    <s v="Python|WordPress|Sketch"/>
    <s v="Deloitte"/>
    <n v="1"/>
  </r>
  <r>
    <n v="1886"/>
    <x v="2"/>
    <d v="2022-05-21T00:00:00"/>
    <s v="HR Manager"/>
    <s v="Marketing"/>
    <n v="4.2"/>
    <n v="3"/>
    <n v="1.4194444444444445"/>
    <m/>
    <n v="4"/>
    <n v="5"/>
    <n v="7"/>
    <s v="Senior-level"/>
    <n v="0"/>
    <s v="Mentee"/>
    <s v="Master's degree"/>
    <s v="MIT"/>
    <s v="SCRUM|Figma|Java"/>
    <s v="Google"/>
    <n v="7"/>
  </r>
  <r>
    <n v="1887"/>
    <x v="5"/>
    <d v="2020-09-08T00:00:00"/>
    <s v="HR Manager"/>
    <s v="Finance"/>
    <n v="8"/>
    <n v="3"/>
    <n v="3.1222222222222222"/>
    <m/>
    <n v="4"/>
    <n v="6"/>
    <n v="5"/>
    <s v="Mid-level"/>
    <n v="0"/>
    <s v="Neither"/>
    <s v="Bachelor's degree"/>
    <s v="MIT"/>
    <s v="SEO|JIRA|Sketch"/>
    <s v="Facebook"/>
    <n v="9"/>
  </r>
  <r>
    <n v="1888"/>
    <x v="0"/>
    <d v="2019-07-21T00:00:00"/>
    <s v="Accountant"/>
    <s v="Data Team"/>
    <n v="9"/>
    <n v="0"/>
    <n v="4.2527777777777782"/>
    <m/>
    <n v="5"/>
    <n v="10"/>
    <n v="5"/>
    <s v="Senior-level"/>
    <n v="3"/>
    <s v="Mentee"/>
    <s v="Master's degree"/>
    <s v="University of Toronto"/>
    <s v="SCRUM|Python|SEO"/>
    <s v="Independent"/>
    <n v="10"/>
  </r>
  <r>
    <n v="1889"/>
    <x v="3"/>
    <d v="2019-07-31T00:00:00"/>
    <s v="Software Engineer"/>
    <s v="Data Team"/>
    <n v="7"/>
    <n v="1"/>
    <n v="4.2277777777777779"/>
    <m/>
    <n v="3"/>
    <n v="5"/>
    <n v="7"/>
    <s v="Entry-level"/>
    <n v="1"/>
    <s v="Mentee"/>
    <s v="Master's degree"/>
    <s v="University of Michigan"/>
    <s v="Python|Java|WordPress"/>
    <s v="IBM"/>
    <n v="1"/>
  </r>
  <r>
    <n v="1890"/>
    <x v="2"/>
    <d v="2022-01-11T00:00:00"/>
    <s v="Content Writer"/>
    <s v="IT"/>
    <n v="3.2"/>
    <n v="3"/>
    <n v="1.7805555555555554"/>
    <m/>
    <n v="3"/>
    <n v="10"/>
    <n v="9"/>
    <s v="Mid-level"/>
    <n v="1"/>
    <s v="Mentee"/>
    <s v="Master's degree"/>
    <s v="University of London"/>
    <s v="Sketch|SQL|Python"/>
    <s v="Google"/>
    <n v="9"/>
  </r>
  <r>
    <n v="1891"/>
    <x v="4"/>
    <d v="2019-09-07T00:00:00"/>
    <s v="Content Writer"/>
    <s v="Marketing"/>
    <n v="10"/>
    <n v="1"/>
    <n v="4.125"/>
    <m/>
    <n v="4"/>
    <n v="6"/>
    <n v="6"/>
    <s v="Mid-level"/>
    <n v="1"/>
    <s v="Mentee"/>
    <s v="Bachelor's degree"/>
    <s v="RISD"/>
    <s v="SEO|Python|Sketch"/>
    <s v="Apple"/>
    <n v="10"/>
  </r>
  <r>
    <n v="1892"/>
    <x v="2"/>
    <d v="2020-01-09T00:00:00"/>
    <s v="Software Engineer"/>
    <s v="Design"/>
    <n v="6.2"/>
    <n v="1"/>
    <n v="3.786111111111111"/>
    <m/>
    <n v="5"/>
    <n v="6"/>
    <n v="9"/>
    <s v="Senior-level"/>
    <n v="3"/>
    <s v="Mentor"/>
    <s v="Master's degree"/>
    <s v="University of California"/>
    <s v="JIRA|Agile|SCRUM"/>
    <s v="Adobe"/>
    <n v="2"/>
  </r>
  <r>
    <n v="1893"/>
    <x v="3"/>
    <d v="2023-08-08T00:00:00"/>
    <s v="Content Writer"/>
    <s v="Data Team"/>
    <n v="6.2"/>
    <n v="3"/>
    <n v="0.20555555555555555"/>
    <m/>
    <n v="1"/>
    <n v="7"/>
    <n v="10"/>
    <s v="Senior-level"/>
    <n v="3"/>
    <s v="Mentee"/>
    <s v="Master's degree"/>
    <s v="University of California"/>
    <s v="Figma|Python|SQL"/>
    <s v="Google"/>
    <n v="1"/>
  </r>
  <r>
    <n v="1894"/>
    <x v="2"/>
    <d v="2021-06-22T00:00:00"/>
    <s v="Accountant"/>
    <s v="Operations"/>
    <n v="3.2"/>
    <n v="2"/>
    <n v="2.3333333333333335"/>
    <m/>
    <n v="5"/>
    <n v="6"/>
    <n v="8"/>
    <s v="Senior-level"/>
    <n v="0"/>
    <s v="Neither"/>
    <s v="Master's degree"/>
    <s v="University of London"/>
    <s v="SCRUM|Figma|Sketch"/>
    <s v="Google"/>
    <n v="10"/>
  </r>
  <r>
    <n v="1895"/>
    <x v="0"/>
    <d v="2019-09-29T00:00:00"/>
    <s v="QA Engineer"/>
    <s v="Finance"/>
    <n v="7"/>
    <n v="2"/>
    <n v="4.0638888888888891"/>
    <m/>
    <n v="1"/>
    <n v="8"/>
    <n v="6"/>
    <s v="Entry-level"/>
    <n v="2"/>
    <s v="Mentor"/>
    <s v="Master's degree"/>
    <s v="University of California"/>
    <s v="Figma|WordPress|JIRA"/>
    <s v="Independent"/>
    <n v="9"/>
  </r>
  <r>
    <n v="1896"/>
    <x v="0"/>
    <d v="2022-09-18T00:00:00"/>
    <s v="QA Engineer"/>
    <s v="Finance"/>
    <n v="6"/>
    <n v="3"/>
    <n v="1.0944444444444446"/>
    <m/>
    <n v="3"/>
    <n v="8"/>
    <n v="5"/>
    <s v="Mid-level"/>
    <n v="1"/>
    <s v="Mentee"/>
    <s v="Master's degree"/>
    <s v="Stanford University"/>
    <s v="SCRUM|Figma|WordPress"/>
    <s v="IBM"/>
    <n v="10"/>
  </r>
  <r>
    <n v="1897"/>
    <x v="2"/>
    <d v="2019-04-22T00:00:00"/>
    <s v="UX Designer"/>
    <s v="Engineering"/>
    <n v="8"/>
    <n v="0"/>
    <n v="4.5"/>
    <m/>
    <n v="5"/>
    <n v="10"/>
    <n v="10"/>
    <s v="Senior-level"/>
    <n v="3"/>
    <s v="Mentor"/>
    <s v="Master's degree"/>
    <s v="Harvard University"/>
    <s v="WordPress|Figma|SQL"/>
    <s v="Deloitte"/>
    <n v="10"/>
  </r>
  <r>
    <n v="1898"/>
    <x v="4"/>
    <d v="2019-01-06T00:00:00"/>
    <s v="UX Designer"/>
    <s v="IT"/>
    <n v="9"/>
    <n v="1"/>
    <n v="4.7944444444444443"/>
    <m/>
    <n v="1"/>
    <n v="8"/>
    <n v="10"/>
    <s v="Entry-level"/>
    <n v="1"/>
    <s v="Neither"/>
    <s v="Master's degree"/>
    <s v="Stanford University"/>
    <s v="SQL|WordPress|SCRUM"/>
    <s v="Facebook"/>
    <n v="3"/>
  </r>
  <r>
    <n v="1899"/>
    <x v="3"/>
    <d v="2019-06-26T00:00:00"/>
    <s v="Data Scientist"/>
    <s v="Data Team"/>
    <n v="3.5"/>
    <n v="0"/>
    <n v="4.322222222222222"/>
    <m/>
    <n v="1"/>
    <n v="7"/>
    <n v="8"/>
    <s v="Senior-level"/>
    <n v="3"/>
    <s v="Neither"/>
    <s v="Bachelor's degree"/>
    <s v="New York University"/>
    <s v="SQL|Figma|Agile"/>
    <s v="Oracle"/>
    <n v="8"/>
  </r>
  <r>
    <n v="1900"/>
    <x v="1"/>
    <d v="2022-05-28T00:00:00"/>
    <s v="QA Engineer"/>
    <s v="IT"/>
    <n v="8"/>
    <n v="2"/>
    <n v="1.4"/>
    <m/>
    <n v="5"/>
    <n v="7"/>
    <n v="6"/>
    <s v="Mid-level"/>
    <n v="0"/>
    <s v="Mentee"/>
    <s v="Bachelor's degree"/>
    <s v="MIT"/>
    <s v="Figma|JIRA|SQL"/>
    <s v="Deloitte"/>
    <n v="5"/>
  </r>
  <r>
    <n v="1901"/>
    <x v="4"/>
    <d v="2019-11-30T00:00:00"/>
    <s v="Project Manager"/>
    <s v="Operations"/>
    <n v="10"/>
    <n v="3"/>
    <n v="3.8944444444444444"/>
    <m/>
    <n v="3"/>
    <n v="6"/>
    <n v="10"/>
    <s v="Management-level"/>
    <n v="0"/>
    <s v="Mentor"/>
    <s v="Master's degree"/>
    <s v="Harvard University"/>
    <s v="JIRA|SCRUM|SEO"/>
    <s v="IBM"/>
    <n v="4"/>
  </r>
  <r>
    <n v="1902"/>
    <x v="3"/>
    <d v="2020-05-18T00:00:00"/>
    <s v="Database Administrator"/>
    <s v="IT"/>
    <n v="4.2"/>
    <n v="2"/>
    <n v="3.4277777777777776"/>
    <m/>
    <n v="4"/>
    <n v="7"/>
    <n v="10"/>
    <s v="Mid-level"/>
    <n v="3"/>
    <s v="Mentee"/>
    <s v="Bachelor's degree"/>
    <s v="University of Michigan"/>
    <s v="SEO|SQL|Java"/>
    <s v="Adobe"/>
    <n v="8"/>
  </r>
  <r>
    <n v="1903"/>
    <x v="5"/>
    <d v="2022-01-24T00:00:00"/>
    <s v="Content Writer"/>
    <s v="Data Team"/>
    <n v="5"/>
    <n v="2"/>
    <n v="1.7444444444444445"/>
    <m/>
    <n v="4"/>
    <n v="10"/>
    <n v="8"/>
    <s v="Entry-level"/>
    <n v="3"/>
    <s v="Mentor"/>
    <s v="Master's degree"/>
    <s v="University of Toronto"/>
    <s v="Agile|Figma|WordPress"/>
    <s v="Independent"/>
    <n v="3"/>
  </r>
  <r>
    <n v="1904"/>
    <x v="5"/>
    <d v="2019-02-06T00:00:00"/>
    <s v="Content Writer"/>
    <s v="Engineering"/>
    <n v="8"/>
    <n v="2"/>
    <n v="4.7111111111111112"/>
    <m/>
    <n v="1"/>
    <n v="9"/>
    <n v="9"/>
    <s v="Entry-level"/>
    <n v="1"/>
    <s v="Mentee"/>
    <s v="Master's degree"/>
    <s v="Harvard University"/>
    <s v="Sketch|SQL|Python"/>
    <s v="Facebook"/>
    <n v="2"/>
  </r>
  <r>
    <n v="1905"/>
    <x v="5"/>
    <d v="2023-10-13T00:00:00"/>
    <s v="Software Engineer"/>
    <s v="Engineering"/>
    <n v="9"/>
    <n v="3"/>
    <n v="2.5000000000000001E-2"/>
    <m/>
    <n v="2"/>
    <n v="10"/>
    <n v="9"/>
    <s v="Mid-level"/>
    <n v="3"/>
    <s v="Neither"/>
    <s v="Master's degree"/>
    <s v="University of California"/>
    <s v="SQL|Java|Sketch"/>
    <s v="Deloitte"/>
    <n v="9"/>
  </r>
  <r>
    <n v="1906"/>
    <x v="0"/>
    <d v="2018-11-27T00:00:00"/>
    <s v="UX Designer"/>
    <s v="Operations"/>
    <n v="3"/>
    <n v="0"/>
    <n v="4.9027777777777777"/>
    <m/>
    <n v="5"/>
    <n v="7"/>
    <n v="9"/>
    <s v="Management-level"/>
    <n v="0"/>
    <s v="Mentor"/>
    <s v="Master's degree"/>
    <s v="University of London"/>
    <s v="Agile|Sketch|SQL"/>
    <s v="Amazon"/>
    <n v="6"/>
  </r>
  <r>
    <n v="1907"/>
    <x v="2"/>
    <d v="2020-06-16T00:00:00"/>
    <s v="Accountant"/>
    <s v="Finance"/>
    <n v="8.5"/>
    <n v="2"/>
    <n v="3.35"/>
    <m/>
    <n v="1"/>
    <n v="7"/>
    <n v="10"/>
    <s v="Entry-level"/>
    <n v="3"/>
    <s v="Mentee"/>
    <s v="Master's degree"/>
    <s v="Harvard University"/>
    <s v="Sketch|SCRUM|Python"/>
    <s v="Microsoft"/>
    <n v="3"/>
  </r>
  <r>
    <n v="1908"/>
    <x v="2"/>
    <d v="2022-11-04T00:00:00"/>
    <s v="Accountant"/>
    <s v="Data Team"/>
    <n v="7.2"/>
    <n v="0"/>
    <n v="0.96666666666666667"/>
    <m/>
    <n v="5"/>
    <n v="7"/>
    <n v="9"/>
    <s v="Mid-level"/>
    <n v="0"/>
    <s v="Neither"/>
    <s v="Bachelor's degree"/>
    <s v="MIT"/>
    <s v="Python|JIRA|Agile"/>
    <s v="Google"/>
    <n v="8"/>
  </r>
  <r>
    <n v="1909"/>
    <x v="2"/>
    <d v="2023-07-04T00:00:00"/>
    <s v="QA Engineer"/>
    <s v="Finance"/>
    <n v="8"/>
    <n v="3"/>
    <n v="0.3"/>
    <m/>
    <n v="3"/>
    <n v="9"/>
    <n v="9"/>
    <s v="Senior-level"/>
    <n v="1"/>
    <s v="Neither"/>
    <s v="Master's degree"/>
    <s v="University of Toronto"/>
    <s v="SCRUM|WordPress|SEO"/>
    <s v="Deloitte"/>
    <n v="8"/>
  </r>
  <r>
    <n v="1910"/>
    <x v="1"/>
    <d v="2020-12-01T00:00:00"/>
    <s v="QA Engineer"/>
    <s v="Marketing"/>
    <n v="6.5"/>
    <n v="3"/>
    <n v="2.8916666666666666"/>
    <m/>
    <n v="4"/>
    <n v="9"/>
    <n v="6"/>
    <s v="Entry-level"/>
    <n v="3"/>
    <s v="Mentee"/>
    <s v="Master's degree"/>
    <s v="University of London"/>
    <s v="SCRUM|JIRA|SEO"/>
    <s v="Oracle"/>
    <n v="6"/>
  </r>
  <r>
    <n v="1911"/>
    <x v="2"/>
    <d v="2020-04-23T00:00:00"/>
    <s v="UX Designer"/>
    <s v="Finance"/>
    <n v="6.5"/>
    <n v="2"/>
    <n v="3.4972222222222222"/>
    <m/>
    <n v="1"/>
    <n v="10"/>
    <n v="6"/>
    <s v="Senior-level"/>
    <n v="1"/>
    <s v="Mentor"/>
    <s v="Master's degree"/>
    <s v="University of California"/>
    <s v="Agile|Python|Figma"/>
    <s v="Oracle"/>
    <n v="5"/>
  </r>
  <r>
    <n v="1912"/>
    <x v="0"/>
    <d v="2022-01-25T00:00:00"/>
    <s v="Software Engineer"/>
    <s v="Design"/>
    <n v="8"/>
    <n v="2"/>
    <n v="1.7416666666666667"/>
    <m/>
    <n v="4"/>
    <n v="9"/>
    <n v="7"/>
    <s v="Entry-level"/>
    <n v="2"/>
    <s v="Neither"/>
    <s v="Bachelor's degree"/>
    <s v="RISD"/>
    <s v="SCRUM|Agile|Figma"/>
    <s v="Facebook"/>
    <n v="4"/>
  </r>
  <r>
    <n v="1913"/>
    <x v="1"/>
    <d v="2021-03-08T00:00:00"/>
    <s v="UX Designer"/>
    <s v="Design"/>
    <n v="8"/>
    <n v="1"/>
    <n v="2.6222222222222222"/>
    <m/>
    <n v="3"/>
    <n v="10"/>
    <n v="5"/>
    <s v="Entry-level"/>
    <n v="3"/>
    <s v="Mentor"/>
    <s v="Bachelor's degree"/>
    <s v="MIT"/>
    <s v="JIRA|WordPress|Sketch"/>
    <s v="Deloitte"/>
    <n v="10"/>
  </r>
  <r>
    <n v="1914"/>
    <x v="4"/>
    <d v="2020-09-18T00:00:00"/>
    <s v="QA Engineer"/>
    <s v="Finance"/>
    <n v="7"/>
    <n v="0"/>
    <n v="3.0944444444444446"/>
    <m/>
    <n v="2"/>
    <n v="10"/>
    <n v="9"/>
    <s v="Management-level"/>
    <n v="2"/>
    <s v="Mentee"/>
    <s v="Master's degree"/>
    <s v="New York University"/>
    <s v="SQL|SCRUM|JIRA"/>
    <s v="Independent"/>
    <n v="10"/>
  </r>
  <r>
    <n v="1915"/>
    <x v="2"/>
    <d v="2021-02-13T00:00:00"/>
    <s v="Project Manager"/>
    <s v="Human Resources"/>
    <n v="8.1999999999999993"/>
    <n v="1"/>
    <n v="2.6916666666666669"/>
    <m/>
    <n v="4"/>
    <n v="7"/>
    <n v="6"/>
    <s v="Entry-level"/>
    <n v="2"/>
    <s v="Mentor"/>
    <s v="Bachelor's degree"/>
    <s v="University of London"/>
    <s v="WordPress|JIRA|Agile"/>
    <s v="Google"/>
    <n v="6"/>
  </r>
  <r>
    <n v="1916"/>
    <x v="5"/>
    <d v="2019-11-18T00:00:00"/>
    <s v="Software Engineer"/>
    <s v="Data Team"/>
    <n v="9.5"/>
    <n v="0"/>
    <n v="3.9277777777777776"/>
    <m/>
    <n v="2"/>
    <n v="5"/>
    <n v="5"/>
    <s v="Mid-level"/>
    <n v="3"/>
    <s v="Mentor"/>
    <s v="Bachelor's degree"/>
    <s v="University of Toronto"/>
    <s v="SQL|SEO|Agile"/>
    <s v="Microsoft"/>
    <n v="2"/>
  </r>
  <r>
    <n v="1917"/>
    <x v="3"/>
    <d v="2023-01-03T00:00:00"/>
    <s v="Project Manager"/>
    <s v="Finance"/>
    <n v="7"/>
    <n v="2"/>
    <n v="0.80277777777777781"/>
    <m/>
    <n v="2"/>
    <n v="10"/>
    <n v="5"/>
    <s v="Entry-level"/>
    <n v="0"/>
    <s v="Mentee"/>
    <s v="Master's degree"/>
    <s v="MIT"/>
    <s v="SCRUM|Figma|Java"/>
    <s v="IBM"/>
    <n v="10"/>
  </r>
  <r>
    <n v="1918"/>
    <x v="2"/>
    <d v="2019-08-05T00:00:00"/>
    <s v="Database Administrator"/>
    <s v="Finance"/>
    <n v="8"/>
    <n v="3"/>
    <n v="4.2138888888888886"/>
    <m/>
    <n v="1"/>
    <n v="10"/>
    <n v="7"/>
    <s v="Management-level"/>
    <n v="0"/>
    <s v="Mentor"/>
    <s v="Bachelor's degree"/>
    <s v="University of California"/>
    <s v="Python|SQL|SEO"/>
    <s v="Deloitte"/>
    <n v="9"/>
  </r>
  <r>
    <n v="1919"/>
    <x v="1"/>
    <d v="2022-12-24T00:00:00"/>
    <s v="Content Writer"/>
    <s v="IT"/>
    <n v="10"/>
    <n v="0"/>
    <n v="0.82777777777777772"/>
    <m/>
    <n v="3"/>
    <n v="7"/>
    <n v="8"/>
    <s v="Management-level"/>
    <n v="1"/>
    <s v="Mentee"/>
    <s v="Master's degree"/>
    <s v="University of Toronto"/>
    <s v="SCRUM|Python|SEO"/>
    <s v="Facebook"/>
    <n v="3"/>
  </r>
  <r>
    <n v="1920"/>
    <x v="2"/>
    <d v="2019-09-07T00:00:00"/>
    <s v="Project Manager"/>
    <s v="Data Team"/>
    <n v="5"/>
    <n v="0"/>
    <n v="4.125"/>
    <m/>
    <n v="3"/>
    <n v="5"/>
    <n v="6"/>
    <s v="Management-level"/>
    <n v="2"/>
    <s v="Neither"/>
    <s v="Bachelor's degree"/>
    <s v="MIT"/>
    <s v="SEO|Sketch|WordPress"/>
    <s v="Apple"/>
    <n v="6"/>
  </r>
  <r>
    <n v="1921"/>
    <x v="3"/>
    <d v="2018-12-30T00:00:00"/>
    <s v="QA Engineer"/>
    <s v="Marketing"/>
    <n v="8.5"/>
    <n v="2"/>
    <n v="4.8111111111111109"/>
    <m/>
    <n v="3"/>
    <n v="5"/>
    <n v="7"/>
    <s v="Entry-level"/>
    <n v="0"/>
    <s v="Neither"/>
    <s v="Bachelor's degree"/>
    <s v="Stanford University"/>
    <s v="Figma|WordPress|Python"/>
    <s v="Oracle"/>
    <n v="3"/>
  </r>
  <r>
    <n v="1922"/>
    <x v="3"/>
    <d v="2021-06-18T00:00:00"/>
    <s v="Software Engineer"/>
    <s v="Engineering"/>
    <n v="8.1999999999999993"/>
    <n v="0"/>
    <n v="2.3444444444444446"/>
    <m/>
    <n v="1"/>
    <n v="7"/>
    <n v="10"/>
    <s v="Mid-level"/>
    <n v="0"/>
    <s v="Neither"/>
    <s v="Master's degree"/>
    <s v="University of California"/>
    <s v="SCRUM|WordPress|Python"/>
    <s v="Google"/>
    <n v="10"/>
  </r>
  <r>
    <n v="1923"/>
    <x v="5"/>
    <d v="2021-04-03T00:00:00"/>
    <s v="Project Manager"/>
    <s v="Design"/>
    <n v="9.1999999999999993"/>
    <n v="0"/>
    <n v="2.5527777777777776"/>
    <m/>
    <n v="1"/>
    <n v="8"/>
    <n v="9"/>
    <s v="Senior-level"/>
    <n v="1"/>
    <s v="Mentee"/>
    <s v="Master's degree"/>
    <s v="University of California"/>
    <s v="SEO|Agile|Sketch"/>
    <s v="Adobe"/>
    <n v="5"/>
  </r>
  <r>
    <n v="1924"/>
    <x v="3"/>
    <d v="2022-03-15T00:00:00"/>
    <s v="Data Scientist"/>
    <s v="Data Team"/>
    <n v="10"/>
    <n v="2"/>
    <n v="1.6027777777777779"/>
    <m/>
    <n v="3"/>
    <n v="6"/>
    <n v="7"/>
    <s v="Senior-level"/>
    <n v="3"/>
    <s v="Mentee"/>
    <s v="Master's degree"/>
    <s v="Harvard University"/>
    <s v="Sketch|SCRUM|JIRA"/>
    <s v="Deloitte"/>
    <n v="1"/>
  </r>
  <r>
    <n v="1925"/>
    <x v="4"/>
    <d v="2019-03-21T00:00:00"/>
    <s v="Project Manager"/>
    <s v="Human Resources"/>
    <n v="6"/>
    <n v="0"/>
    <n v="4.5861111111111112"/>
    <m/>
    <n v="2"/>
    <n v="6"/>
    <n v="6"/>
    <s v="Entry-level"/>
    <n v="3"/>
    <s v="Mentee"/>
    <s v="Master's degree"/>
    <s v="Harvard University"/>
    <s v="Python|Figma|SCRUM"/>
    <s v="Amazon"/>
    <n v="1"/>
  </r>
  <r>
    <n v="1926"/>
    <x v="3"/>
    <d v="2019-08-05T00:00:00"/>
    <s v="QA Engineer"/>
    <s v="Design"/>
    <n v="4.2"/>
    <n v="1"/>
    <n v="4.2138888888888886"/>
    <m/>
    <n v="5"/>
    <n v="10"/>
    <n v="5"/>
    <s v="Entry-level"/>
    <n v="0"/>
    <s v="Neither"/>
    <s v="Bachelor's degree"/>
    <s v="Oxford University"/>
    <s v="JIRA|SQL|SCRUM"/>
    <s v="Adobe"/>
    <n v="5"/>
  </r>
  <r>
    <n v="1927"/>
    <x v="0"/>
    <d v="2021-09-09T00:00:00"/>
    <s v="UX Designer"/>
    <s v="Human Resources"/>
    <n v="5.5"/>
    <n v="3"/>
    <n v="2.1194444444444445"/>
    <m/>
    <n v="1"/>
    <n v="5"/>
    <n v="7"/>
    <s v="Senior-level"/>
    <n v="1"/>
    <s v="Mentor"/>
    <s v="Bachelor's degree"/>
    <s v="University of Michigan"/>
    <s v="Java|SEO|SQL"/>
    <s v="Microsoft"/>
    <n v="9"/>
  </r>
  <r>
    <n v="1928"/>
    <x v="4"/>
    <d v="2020-01-10T00:00:00"/>
    <s v="HR Manager"/>
    <s v="Operations"/>
    <n v="7"/>
    <n v="1"/>
    <n v="3.7833333333333332"/>
    <m/>
    <n v="4"/>
    <n v="8"/>
    <n v="6"/>
    <s v="Mid-level"/>
    <n v="3"/>
    <s v="Mentee"/>
    <s v="Master's degree"/>
    <s v="Oxford University"/>
    <s v="SCRUM|Sketch|SQL"/>
    <s v="Independent"/>
    <n v="4"/>
  </r>
  <r>
    <n v="1929"/>
    <x v="0"/>
    <d v="2021-07-22T00:00:00"/>
    <s v="HR Manager"/>
    <s v="Design"/>
    <n v="9"/>
    <n v="0"/>
    <n v="2.25"/>
    <m/>
    <n v="2"/>
    <n v="6"/>
    <n v="10"/>
    <s v="Management-level"/>
    <n v="1"/>
    <s v="Mentee"/>
    <s v="Bachelor's degree"/>
    <s v="RISD"/>
    <s v="Sketch|Agile|WordPress"/>
    <s v="IBM"/>
    <n v="1"/>
  </r>
  <r>
    <n v="1930"/>
    <x v="0"/>
    <d v="2019-09-04T00:00:00"/>
    <s v="Marketing Manager"/>
    <s v="IT"/>
    <n v="5"/>
    <n v="1"/>
    <n v="4.1333333333333337"/>
    <m/>
    <n v="2"/>
    <n v="6"/>
    <n v="10"/>
    <s v="Senior-level"/>
    <n v="3"/>
    <s v="Neither"/>
    <s v="Bachelor's degree"/>
    <s v="MIT"/>
    <s v="SEO|JIRA|Java"/>
    <s v="IBM"/>
    <n v="1"/>
  </r>
  <r>
    <n v="1931"/>
    <x v="3"/>
    <d v="2023-07-03T00:00:00"/>
    <s v="Data Scientist"/>
    <s v="Design"/>
    <n v="6.5"/>
    <n v="3"/>
    <n v="0.30277777777777776"/>
    <m/>
    <n v="3"/>
    <n v="7"/>
    <n v="5"/>
    <s v="Senior-level"/>
    <n v="3"/>
    <s v="Mentee"/>
    <s v="Master's degree"/>
    <s v="MIT"/>
    <s v="Figma|Agile|Python"/>
    <s v="Microsoft"/>
    <n v="7"/>
  </r>
  <r>
    <n v="1932"/>
    <x v="0"/>
    <d v="2021-01-25T00:00:00"/>
    <s v="UX Designer"/>
    <s v="Finance"/>
    <n v="7.5"/>
    <n v="1"/>
    <n v="2.7416666666666667"/>
    <m/>
    <n v="4"/>
    <n v="5"/>
    <n v="8"/>
    <s v="Mid-level"/>
    <n v="2"/>
    <s v="Mentee"/>
    <s v="Bachelor's degree"/>
    <s v="University of London"/>
    <s v="Java|SCRUM|Agile"/>
    <s v="Oracle"/>
    <n v="2"/>
  </r>
  <r>
    <n v="1933"/>
    <x v="2"/>
    <d v="2022-05-17T00:00:00"/>
    <s v="Software Engineer"/>
    <s v="Design"/>
    <n v="4.5"/>
    <n v="2"/>
    <n v="1.4305555555555556"/>
    <m/>
    <n v="4"/>
    <n v="10"/>
    <n v="5"/>
    <s v="Senior-level"/>
    <n v="2"/>
    <s v="Neither"/>
    <s v="Master's degree"/>
    <s v="University of California"/>
    <s v="WordPress|SQL|Figma"/>
    <s v="Oracle"/>
    <n v="8"/>
  </r>
  <r>
    <n v="1934"/>
    <x v="2"/>
    <d v="2021-01-19T00:00:00"/>
    <s v="Data Scientist"/>
    <s v="IT"/>
    <n v="6"/>
    <n v="0"/>
    <n v="2.7583333333333333"/>
    <m/>
    <n v="5"/>
    <n v="6"/>
    <n v="8"/>
    <s v="Entry-level"/>
    <n v="1"/>
    <s v="Mentor"/>
    <s v="Master's degree"/>
    <s v="Oxford University"/>
    <s v="Python|JIRA|Sketch"/>
    <s v="IBM"/>
    <n v="9"/>
  </r>
  <r>
    <n v="1935"/>
    <x v="2"/>
    <d v="2022-02-16T00:00:00"/>
    <s v="Content Writer"/>
    <s v="Data Team"/>
    <n v="8"/>
    <n v="3"/>
    <n v="1.6833333333333333"/>
    <m/>
    <n v="5"/>
    <n v="7"/>
    <n v="8"/>
    <s v="Management-level"/>
    <n v="3"/>
    <s v="Mentee"/>
    <s v="Master's degree"/>
    <s v="University of Toronto"/>
    <s v="SQL|Python|SCRUM"/>
    <s v="Facebook"/>
    <n v="9"/>
  </r>
  <r>
    <n v="1936"/>
    <x v="3"/>
    <d v="2023-04-17T00:00:00"/>
    <s v="Accountant"/>
    <s v="IT"/>
    <n v="7"/>
    <n v="3"/>
    <n v="0.51388888888888884"/>
    <m/>
    <n v="2"/>
    <n v="5"/>
    <n v="9"/>
    <s v="Senior-level"/>
    <n v="1"/>
    <s v="Mentee"/>
    <s v="Bachelor's degree"/>
    <s v="RISD"/>
    <s v="JIRA|WordPress|Figma"/>
    <s v="Independent"/>
    <n v="5"/>
  </r>
  <r>
    <n v="1937"/>
    <x v="0"/>
    <d v="2019-06-04T00:00:00"/>
    <s v="Accountant"/>
    <s v="Engineering"/>
    <n v="8"/>
    <n v="2"/>
    <n v="4.3833333333333337"/>
    <m/>
    <n v="5"/>
    <n v="6"/>
    <n v="9"/>
    <s v="Entry-level"/>
    <n v="1"/>
    <s v="Neither"/>
    <s v="Master's degree"/>
    <s v="University of London"/>
    <s v="Sketch|JIRA|Figma"/>
    <s v="Facebook"/>
    <n v="3"/>
  </r>
  <r>
    <n v="1938"/>
    <x v="4"/>
    <d v="2020-07-13T00:00:00"/>
    <s v="Marketing Manager"/>
    <s v="Finance"/>
    <n v="8"/>
    <n v="1"/>
    <n v="3.2749999999999999"/>
    <m/>
    <n v="3"/>
    <n v="8"/>
    <n v="6"/>
    <s v="Management-level"/>
    <n v="2"/>
    <s v="Mentor"/>
    <s v="Master's degree"/>
    <s v="University of Toronto"/>
    <s v="SQL|Agile|Java"/>
    <s v="Apple"/>
    <n v="9"/>
  </r>
  <r>
    <n v="1939"/>
    <x v="5"/>
    <d v="2021-05-23T00:00:00"/>
    <s v="QA Engineer"/>
    <s v="Operations"/>
    <n v="5"/>
    <n v="2"/>
    <n v="2.4138888888888888"/>
    <m/>
    <n v="1"/>
    <n v="8"/>
    <n v="7"/>
    <s v="Mid-level"/>
    <n v="1"/>
    <s v="Mentor"/>
    <s v="Bachelor's degree"/>
    <s v="New York University"/>
    <s v="Java|SCRUM|Agile"/>
    <s v="Independent"/>
    <n v="8"/>
  </r>
  <r>
    <n v="1940"/>
    <x v="3"/>
    <d v="2022-02-21T00:00:00"/>
    <s v="Database Administrator"/>
    <s v="Finance"/>
    <n v="8.1999999999999993"/>
    <n v="0"/>
    <n v="1.6694444444444445"/>
    <m/>
    <n v="3"/>
    <n v="5"/>
    <n v="6"/>
    <s v="Entry-level"/>
    <n v="3"/>
    <s v="Mentor"/>
    <s v="Master's degree"/>
    <s v="RISD"/>
    <s v="SEO|Figma|Sketch"/>
    <s v="Google"/>
    <n v="8"/>
  </r>
  <r>
    <n v="1941"/>
    <x v="0"/>
    <d v="2019-12-24T00:00:00"/>
    <s v="Software Engineer"/>
    <s v="IT"/>
    <n v="8"/>
    <n v="3"/>
    <n v="3.8277777777777779"/>
    <m/>
    <n v="3"/>
    <n v="7"/>
    <n v="10"/>
    <s v="Entry-level"/>
    <n v="3"/>
    <s v="Mentor"/>
    <s v="Bachelor's degree"/>
    <s v="Oxford University"/>
    <s v="JIRA|Agile|Python"/>
    <s v="Apple"/>
    <n v="10"/>
  </r>
  <r>
    <n v="1942"/>
    <x v="4"/>
    <d v="2019-08-01T00:00:00"/>
    <s v="Marketing Manager"/>
    <s v="Data Team"/>
    <n v="8.5"/>
    <n v="2"/>
    <n v="4.2249999999999996"/>
    <m/>
    <n v="4"/>
    <n v="10"/>
    <n v="8"/>
    <s v="Mid-level"/>
    <n v="2"/>
    <s v="Neither"/>
    <s v="Bachelor's degree"/>
    <s v="New York University"/>
    <s v="Agile|SQL|WordPress"/>
    <s v="Microsoft"/>
    <n v="7"/>
  </r>
  <r>
    <n v="1943"/>
    <x v="3"/>
    <d v="2021-09-23T00:00:00"/>
    <s v="Data Scientist"/>
    <s v="Marketing"/>
    <n v="8"/>
    <n v="3"/>
    <n v="2.0805555555555557"/>
    <m/>
    <n v="5"/>
    <n v="6"/>
    <n v="9"/>
    <s v="Senior-level"/>
    <n v="0"/>
    <s v="Neither"/>
    <s v="Master's degree"/>
    <s v="MIT"/>
    <s v="WordPress|SCRUM|Agile"/>
    <s v="Deloitte"/>
    <n v="5"/>
  </r>
  <r>
    <n v="1944"/>
    <x v="1"/>
    <d v="2020-02-01T00:00:00"/>
    <s v="Software Engineer"/>
    <s v="Design"/>
    <n v="9"/>
    <n v="1"/>
    <n v="3.7250000000000001"/>
    <m/>
    <n v="5"/>
    <n v="10"/>
    <n v="10"/>
    <s v="Senior-level"/>
    <n v="3"/>
    <s v="Mentor"/>
    <s v="Bachelor's degree"/>
    <s v="New York University"/>
    <s v="SQL|SCRUM|Figma"/>
    <s v="Deloitte"/>
    <n v="10"/>
  </r>
  <r>
    <n v="1945"/>
    <x v="2"/>
    <d v="2020-10-03T00:00:00"/>
    <s v="Marketing Manager"/>
    <s v="IT"/>
    <n v="3"/>
    <n v="1"/>
    <n v="3.0527777777777776"/>
    <m/>
    <n v="3"/>
    <n v="9"/>
    <n v="5"/>
    <s v="Senior-level"/>
    <n v="3"/>
    <s v="Neither"/>
    <s v="Master's degree"/>
    <s v="University of London"/>
    <s v="SCRUM|WordPress|Python"/>
    <s v="Amazon"/>
    <n v="4"/>
  </r>
  <r>
    <n v="1946"/>
    <x v="5"/>
    <d v="2022-09-29T00:00:00"/>
    <s v="Database Administrator"/>
    <s v="IT"/>
    <n v="6"/>
    <n v="3"/>
    <n v="1.0638888888888889"/>
    <m/>
    <n v="2"/>
    <n v="6"/>
    <n v="10"/>
    <s v="Mid-level"/>
    <n v="2"/>
    <s v="Mentor"/>
    <s v="Master's degree"/>
    <s v="New York University"/>
    <s v="Figma|Python|Sketch"/>
    <s v="Amazon"/>
    <n v="2"/>
  </r>
  <r>
    <n v="1947"/>
    <x v="3"/>
    <d v="2020-07-08T00:00:00"/>
    <s v="Software Engineer"/>
    <s v="Design"/>
    <n v="10"/>
    <n v="0"/>
    <n v="3.2888888888888888"/>
    <m/>
    <n v="1"/>
    <n v="7"/>
    <n v="5"/>
    <s v="Management-level"/>
    <n v="0"/>
    <s v="Neither"/>
    <s v="Bachelor's degree"/>
    <s v="University of Toronto"/>
    <s v="SQL|WordPress|Agile"/>
    <s v="Apple"/>
    <n v="5"/>
  </r>
  <r>
    <n v="1948"/>
    <x v="0"/>
    <d v="2022-03-02T00:00:00"/>
    <s v="Project Manager"/>
    <s v="Operations"/>
    <n v="3.5"/>
    <n v="0"/>
    <n v="1.6388888888888888"/>
    <m/>
    <n v="1"/>
    <n v="8"/>
    <n v="7"/>
    <s v="Entry-level"/>
    <n v="2"/>
    <s v="Mentor"/>
    <s v="Bachelor's degree"/>
    <s v="University of Michigan"/>
    <s v="SCRUM|SEO|Java"/>
    <s v="Oracle"/>
    <n v="7"/>
  </r>
  <r>
    <n v="1949"/>
    <x v="5"/>
    <d v="2023-01-30T00:00:00"/>
    <s v="Software Engineer"/>
    <s v="Engineering"/>
    <n v="5"/>
    <n v="1"/>
    <n v="0.72777777777777775"/>
    <m/>
    <n v="3"/>
    <n v="10"/>
    <n v="5"/>
    <s v="Senior-level"/>
    <n v="0"/>
    <s v="Mentor"/>
    <s v="Bachelor's degree"/>
    <s v="Oxford University"/>
    <s v="SEO|SCRUM|Sketch"/>
    <s v="Independent"/>
    <n v="8"/>
  </r>
  <r>
    <n v="1950"/>
    <x v="0"/>
    <d v="2020-05-30T00:00:00"/>
    <s v="Project Manager"/>
    <s v="Marketing"/>
    <n v="8.5"/>
    <n v="3"/>
    <n v="3.3944444444444444"/>
    <m/>
    <n v="4"/>
    <n v="8"/>
    <n v="7"/>
    <s v="Mid-level"/>
    <n v="0"/>
    <s v="Mentee"/>
    <s v="Bachelor's degree"/>
    <s v="RISD"/>
    <s v="Agile|Sketch|Figma"/>
    <s v="Microsoft"/>
    <n v="10"/>
  </r>
  <r>
    <n v="1951"/>
    <x v="1"/>
    <d v="2021-12-03T00:00:00"/>
    <s v="Accountant"/>
    <s v="Finance"/>
    <n v="8"/>
    <n v="0"/>
    <n v="1.8861111111111111"/>
    <m/>
    <n v="2"/>
    <n v="6"/>
    <n v="5"/>
    <s v="Entry-level"/>
    <n v="2"/>
    <s v="Mentor"/>
    <s v="Bachelor's degree"/>
    <s v="University of California"/>
    <s v="Java|Sketch|Python"/>
    <s v="Apple"/>
    <n v="2"/>
  </r>
  <r>
    <n v="1952"/>
    <x v="3"/>
    <d v="2019-09-14T00:00:00"/>
    <s v="Marketing Manager"/>
    <s v="Marketing"/>
    <n v="8"/>
    <n v="2"/>
    <n v="4.1055555555555552"/>
    <m/>
    <n v="4"/>
    <n v="7"/>
    <n v="7"/>
    <s v="Entry-level"/>
    <n v="3"/>
    <s v="Mentee"/>
    <s v="Master's degree"/>
    <s v="RISD"/>
    <s v="SEO|SQL|Python"/>
    <s v="Deloitte"/>
    <n v="7"/>
  </r>
  <r>
    <n v="1953"/>
    <x v="5"/>
    <d v="2019-04-07T00:00:00"/>
    <s v="Software Engineer"/>
    <s v="Operations"/>
    <n v="7"/>
    <n v="2"/>
    <n v="4.541666666666667"/>
    <m/>
    <n v="2"/>
    <n v="7"/>
    <n v="9"/>
    <s v="Senior-level"/>
    <n v="0"/>
    <s v="Neither"/>
    <s v="Bachelor's degree"/>
    <s v="Stanford University"/>
    <s v="SQL|JIRA|Figma"/>
    <s v="IBM"/>
    <n v="9"/>
  </r>
  <r>
    <n v="1954"/>
    <x v="5"/>
    <d v="2019-08-02T00:00:00"/>
    <s v="UX Designer"/>
    <s v="Finance"/>
    <n v="8"/>
    <n v="2"/>
    <n v="4.2222222222222223"/>
    <m/>
    <n v="5"/>
    <n v="8"/>
    <n v="7"/>
    <s v="Management-level"/>
    <n v="0"/>
    <s v="Mentee"/>
    <s v="Master's degree"/>
    <s v="University of Toronto"/>
    <s v="SEO|Agile|JIRA"/>
    <s v="Apple"/>
    <n v="6"/>
  </r>
  <r>
    <n v="1955"/>
    <x v="1"/>
    <d v="2022-02-22T00:00:00"/>
    <s v="Project Manager"/>
    <s v="Design"/>
    <n v="8"/>
    <n v="1"/>
    <n v="1.6666666666666667"/>
    <m/>
    <n v="3"/>
    <n v="9"/>
    <n v="6"/>
    <s v="Senior-level"/>
    <n v="2"/>
    <s v="Neither"/>
    <s v="Bachelor's degree"/>
    <s v="University of California"/>
    <s v="JIRA|WordPress|SEO"/>
    <s v="Amazon"/>
    <n v="4"/>
  </r>
  <r>
    <n v="1956"/>
    <x v="5"/>
    <d v="2022-07-21T00:00:00"/>
    <s v="Software Engineer"/>
    <s v="IT"/>
    <n v="7"/>
    <n v="2"/>
    <n v="1.2527777777777778"/>
    <m/>
    <n v="2"/>
    <n v="7"/>
    <n v="8"/>
    <s v="Entry-level"/>
    <n v="2"/>
    <s v="Mentee"/>
    <s v="Bachelor's degree"/>
    <s v="New York University"/>
    <s v="JIRA|Sketch|SCRUM"/>
    <s v="Deloitte"/>
    <n v="5"/>
  </r>
  <r>
    <n v="1957"/>
    <x v="4"/>
    <d v="2020-03-31T00:00:00"/>
    <s v="UX Designer"/>
    <s v="Human Resources"/>
    <n v="6"/>
    <n v="2"/>
    <n v="3.5611111111111109"/>
    <m/>
    <n v="5"/>
    <n v="7"/>
    <n v="10"/>
    <s v="Entry-level"/>
    <n v="1"/>
    <s v="Neither"/>
    <s v="Bachelor's degree"/>
    <s v="RISD"/>
    <s v="WordPress|SEO|Sketch"/>
    <s v="Amazon"/>
    <n v="4"/>
  </r>
  <r>
    <n v="1958"/>
    <x v="5"/>
    <d v="2021-04-06T00:00:00"/>
    <s v="Software Engineer"/>
    <s v="Engineering"/>
    <n v="4"/>
    <n v="2"/>
    <n v="2.5444444444444443"/>
    <m/>
    <n v="5"/>
    <n v="8"/>
    <n v="10"/>
    <s v="Management-level"/>
    <n v="2"/>
    <s v="Mentee"/>
    <s v="Bachelor's degree"/>
    <s v="University of Michigan"/>
    <s v="Sketch|Agile|JIRA"/>
    <s v="Amazon"/>
    <n v="8"/>
  </r>
  <r>
    <n v="1959"/>
    <x v="3"/>
    <d v="2021-11-18T00:00:00"/>
    <s v="UX Designer"/>
    <s v="Operations"/>
    <n v="9"/>
    <n v="2"/>
    <n v="1.9277777777777778"/>
    <m/>
    <n v="3"/>
    <n v="7"/>
    <n v="8"/>
    <s v="Management-level"/>
    <n v="1"/>
    <s v="Mentee"/>
    <s v="Bachelor's degree"/>
    <s v="University of London"/>
    <s v="JIRA|WordPress|SQL"/>
    <s v="Facebook"/>
    <n v="5"/>
  </r>
  <r>
    <n v="1960"/>
    <x v="5"/>
    <d v="2019-06-15T00:00:00"/>
    <s v="Marketing Manager"/>
    <s v="Data Team"/>
    <n v="7"/>
    <n v="2"/>
    <n v="4.3527777777777779"/>
    <m/>
    <n v="3"/>
    <n v="8"/>
    <n v="5"/>
    <s v="Senior-level"/>
    <n v="3"/>
    <s v="Neither"/>
    <s v="Bachelor's degree"/>
    <s v="MIT"/>
    <s v="JIRA|SEO|Agile"/>
    <s v="Apple"/>
    <n v="9"/>
  </r>
  <r>
    <n v="1961"/>
    <x v="3"/>
    <d v="2018-11-01T00:00:00"/>
    <s v="HR Manager"/>
    <s v="Operations"/>
    <n v="3.2"/>
    <n v="1"/>
    <n v="4.9749999999999996"/>
    <m/>
    <n v="1"/>
    <n v="7"/>
    <n v="8"/>
    <s v="Entry-level"/>
    <n v="2"/>
    <s v="Mentee"/>
    <s v="Master's degree"/>
    <s v="University of California"/>
    <s v="SQL|WordPress|Agile"/>
    <s v="Google"/>
    <n v="8"/>
  </r>
  <r>
    <n v="1962"/>
    <x v="3"/>
    <d v="2021-02-03T00:00:00"/>
    <s v="UX Designer"/>
    <s v="Engineering"/>
    <n v="7.2"/>
    <n v="3"/>
    <n v="2.7194444444444446"/>
    <m/>
    <n v="1"/>
    <n v="10"/>
    <n v="9"/>
    <s v="Management-level"/>
    <n v="2"/>
    <s v="Mentor"/>
    <s v="Bachelor's degree"/>
    <s v="MIT"/>
    <s v="SEO|SCRUM|WordPress"/>
    <s v="Google"/>
    <n v="5"/>
  </r>
  <r>
    <n v="1963"/>
    <x v="0"/>
    <d v="2022-05-19T00:00:00"/>
    <s v="Data Scientist"/>
    <s v="Design"/>
    <n v="9"/>
    <n v="0"/>
    <n v="1.425"/>
    <m/>
    <n v="1"/>
    <n v="8"/>
    <n v="5"/>
    <s v="Management-level"/>
    <n v="0"/>
    <s v="Mentor"/>
    <s v="Master's degree"/>
    <s v="University of London"/>
    <s v="Sketch|Figma|JIRA"/>
    <s v="Facebook"/>
    <n v="2"/>
  </r>
  <r>
    <n v="1964"/>
    <x v="5"/>
    <d v="2020-10-07T00:00:00"/>
    <s v="Database Administrator"/>
    <s v="IT"/>
    <n v="9"/>
    <n v="3"/>
    <n v="3.0416666666666665"/>
    <m/>
    <n v="2"/>
    <n v="5"/>
    <n v="9"/>
    <s v="Mid-level"/>
    <n v="2"/>
    <s v="Mentor"/>
    <s v="Master's degree"/>
    <s v="Oxford University"/>
    <s v="Figma|JIRA|SEO"/>
    <s v="Deloitte"/>
    <n v="3"/>
  </r>
  <r>
    <n v="1965"/>
    <x v="0"/>
    <d v="2019-10-02T00:00:00"/>
    <s v="Software Engineer"/>
    <s v="IT"/>
    <n v="8"/>
    <n v="2"/>
    <n v="4.0555555555555554"/>
    <m/>
    <n v="3"/>
    <n v="9"/>
    <n v="6"/>
    <s v="Management-level"/>
    <n v="2"/>
    <s v="Mentee"/>
    <s v="Bachelor's degree"/>
    <s v="RISD"/>
    <s v="SEO|Java|Sketch"/>
    <s v="Deloitte"/>
    <n v="2"/>
  </r>
  <r>
    <n v="1966"/>
    <x v="3"/>
    <d v="2019-04-09T00:00:00"/>
    <s v="Content Writer"/>
    <s v="Marketing"/>
    <n v="8"/>
    <n v="1"/>
    <n v="4.5361111111111114"/>
    <m/>
    <n v="1"/>
    <n v="8"/>
    <n v="6"/>
    <s v="Senior-level"/>
    <n v="1"/>
    <s v="Mentee"/>
    <s v="Bachelor's degree"/>
    <s v="Oxford University"/>
    <s v="SCRUM|SQL|JIRA"/>
    <s v="Apple"/>
    <n v="5"/>
  </r>
  <r>
    <n v="1967"/>
    <x v="1"/>
    <d v="2023-02-05T00:00:00"/>
    <s v="HR Manager"/>
    <s v="Finance"/>
    <n v="4.5"/>
    <n v="2"/>
    <n v="0.71388888888888891"/>
    <m/>
    <n v="4"/>
    <n v="9"/>
    <n v="9"/>
    <s v="Mid-level"/>
    <n v="2"/>
    <s v="Neither"/>
    <s v="Bachelor's degree"/>
    <s v="RISD"/>
    <s v="Agile|SCRUM|SEO"/>
    <s v="Microsoft"/>
    <n v="8"/>
  </r>
  <r>
    <n v="1968"/>
    <x v="0"/>
    <d v="2019-08-08T00:00:00"/>
    <s v="QA Engineer"/>
    <s v="Design"/>
    <n v="8"/>
    <n v="3"/>
    <n v="4.2055555555555557"/>
    <m/>
    <n v="4"/>
    <n v="10"/>
    <n v="8"/>
    <s v="Senior-level"/>
    <n v="1"/>
    <s v="Mentor"/>
    <s v="Master's degree"/>
    <s v="University of California"/>
    <s v="Java|Python|WordPress"/>
    <s v="Apple"/>
    <n v="3"/>
  </r>
  <r>
    <n v="1969"/>
    <x v="2"/>
    <d v="2023-01-23T00:00:00"/>
    <s v="Accountant"/>
    <s v="Finance"/>
    <n v="6"/>
    <n v="3"/>
    <n v="0.74722222222222223"/>
    <m/>
    <n v="1"/>
    <n v="8"/>
    <n v="6"/>
    <s v="Management-level"/>
    <n v="2"/>
    <s v="Mentee"/>
    <s v="Bachelor's degree"/>
    <s v="Harvard University"/>
    <s v="Java|Agile|Sketch"/>
    <s v="Apple"/>
    <n v="3"/>
  </r>
  <r>
    <n v="1970"/>
    <x v="5"/>
    <d v="2020-07-16T00:00:00"/>
    <s v="Project Manager"/>
    <s v="Design"/>
    <n v="7"/>
    <n v="3"/>
    <n v="3.2666666666666666"/>
    <m/>
    <n v="4"/>
    <n v="6"/>
    <n v="5"/>
    <s v="Senior-level"/>
    <n v="0"/>
    <s v="Neither"/>
    <s v="Bachelor's degree"/>
    <s v="University of Michigan"/>
    <s v="SCRUM|Agile|Java"/>
    <s v="IBM"/>
    <n v="2"/>
  </r>
  <r>
    <n v="1971"/>
    <x v="0"/>
    <d v="2020-02-29T00:00:00"/>
    <s v="HR Manager"/>
    <s v="Design"/>
    <n v="6"/>
    <n v="0"/>
    <n v="3.6444444444444444"/>
    <m/>
    <n v="2"/>
    <n v="9"/>
    <n v="6"/>
    <s v="Entry-level"/>
    <n v="2"/>
    <s v="Mentor"/>
    <s v="Master's degree"/>
    <s v="New York University"/>
    <s v="Python|JIRA|Agile"/>
    <s v="Amazon"/>
    <n v="10"/>
  </r>
  <r>
    <n v="1972"/>
    <x v="0"/>
    <d v="2021-05-03T00:00:00"/>
    <s v="Data Scientist"/>
    <s v="Operations"/>
    <n v="6"/>
    <n v="0"/>
    <n v="2.4694444444444446"/>
    <m/>
    <n v="5"/>
    <n v="10"/>
    <n v="8"/>
    <s v="Mid-level"/>
    <n v="1"/>
    <s v="Mentee"/>
    <s v="Master's degree"/>
    <s v="University of California"/>
    <s v="SEO|Java|SCRUM"/>
    <s v="IBM"/>
    <n v="2"/>
  </r>
  <r>
    <n v="1973"/>
    <x v="4"/>
    <d v="2019-12-12T00:00:00"/>
    <s v="UX Designer"/>
    <s v="Operations"/>
    <n v="7"/>
    <n v="0"/>
    <n v="3.8611111111111112"/>
    <m/>
    <n v="5"/>
    <n v="6"/>
    <n v="5"/>
    <s v="Senior-level"/>
    <n v="1"/>
    <s v="Mentee"/>
    <s v="Bachelor's degree"/>
    <s v="New York University"/>
    <s v="Agile|WordPress|SCRUM"/>
    <s v="Amazon"/>
    <n v="1"/>
  </r>
  <r>
    <n v="1974"/>
    <x v="2"/>
    <d v="2022-02-12T00:00:00"/>
    <s v="QA Engineer"/>
    <s v="IT"/>
    <n v="3"/>
    <n v="1"/>
    <n v="1.6944444444444444"/>
    <m/>
    <n v="1"/>
    <n v="9"/>
    <n v="8"/>
    <s v="Mid-level"/>
    <n v="0"/>
    <s v="Neither"/>
    <s v="Bachelor's degree"/>
    <s v="MIT"/>
    <s v="SQL|Agile|Figma"/>
    <s v="Amazon"/>
    <n v="10"/>
  </r>
  <r>
    <n v="1975"/>
    <x v="1"/>
    <d v="2021-12-16T00:00:00"/>
    <s v="Software Engineer"/>
    <s v="Finance"/>
    <n v="4.2"/>
    <n v="3"/>
    <n v="1.85"/>
    <m/>
    <n v="1"/>
    <n v="9"/>
    <n v="9"/>
    <s v="Senior-level"/>
    <n v="1"/>
    <s v="Mentee"/>
    <s v="Bachelor's degree"/>
    <s v="Oxford University"/>
    <s v="Java|Python|Agile"/>
    <s v="Google"/>
    <n v="5"/>
  </r>
  <r>
    <n v="1976"/>
    <x v="5"/>
    <d v="2020-01-17T00:00:00"/>
    <s v="UX Designer"/>
    <s v="Design"/>
    <n v="10"/>
    <n v="0"/>
    <n v="3.7638888888888888"/>
    <m/>
    <n v="1"/>
    <n v="10"/>
    <n v="5"/>
    <s v="Mid-level"/>
    <n v="2"/>
    <s v="Neither"/>
    <s v="Master's degree"/>
    <s v="Oxford University"/>
    <s v="Agile|SEO|WordPress"/>
    <s v="IBM"/>
    <n v="5"/>
  </r>
  <r>
    <n v="1977"/>
    <x v="3"/>
    <d v="2020-08-04T00:00:00"/>
    <s v="Database Administrator"/>
    <s v="IT"/>
    <n v="8"/>
    <n v="0"/>
    <n v="3.2166666666666668"/>
    <m/>
    <n v="2"/>
    <n v="7"/>
    <n v="9"/>
    <s v="Mid-level"/>
    <n v="1"/>
    <s v="Mentee"/>
    <s v="Bachelor's degree"/>
    <s v="Harvard University"/>
    <s v="Agile|SQL|WordPress"/>
    <s v="Apple"/>
    <n v="6"/>
  </r>
  <r>
    <n v="1978"/>
    <x v="0"/>
    <d v="2020-07-23T00:00:00"/>
    <s v="HR Manager"/>
    <s v="Data Team"/>
    <n v="4"/>
    <n v="2"/>
    <n v="3.2472222222222222"/>
    <m/>
    <n v="1"/>
    <n v="6"/>
    <n v="9"/>
    <s v="Senior-level"/>
    <n v="3"/>
    <s v="Mentee"/>
    <s v="Bachelor's degree"/>
    <s v="RISD"/>
    <s v="JIRA|WordPress|SQL"/>
    <s v="Independent"/>
    <n v="7"/>
  </r>
  <r>
    <n v="1979"/>
    <x v="1"/>
    <d v="2021-07-28T00:00:00"/>
    <s v="Database Administrator"/>
    <s v="Design"/>
    <n v="7"/>
    <n v="1"/>
    <n v="2.2333333333333334"/>
    <m/>
    <n v="1"/>
    <n v="8"/>
    <n v="10"/>
    <s v="Mid-level"/>
    <n v="0"/>
    <s v="Mentor"/>
    <s v="Master's degree"/>
    <s v="RISD"/>
    <s v="Agile|Python|JIRA"/>
    <s v="Amazon"/>
    <n v="3"/>
  </r>
  <r>
    <n v="1980"/>
    <x v="1"/>
    <d v="2022-08-04T00:00:00"/>
    <s v="HR Manager"/>
    <s v="Human Resources"/>
    <n v="7"/>
    <n v="3"/>
    <n v="1.2166666666666666"/>
    <m/>
    <n v="4"/>
    <n v="8"/>
    <n v="6"/>
    <s v="Management-level"/>
    <n v="2"/>
    <s v="Neither"/>
    <s v="Master's degree"/>
    <s v="University of Michigan"/>
    <s v="Figma|Sketch|Python"/>
    <s v="Deloitte"/>
    <n v="1"/>
  </r>
  <r>
    <n v="1981"/>
    <x v="5"/>
    <d v="2019-04-05T00:00:00"/>
    <s v="Database Administrator"/>
    <s v="Marketing"/>
    <n v="7"/>
    <n v="3"/>
    <n v="4.5472222222222225"/>
    <m/>
    <n v="1"/>
    <n v="7"/>
    <n v="10"/>
    <s v="Management-level"/>
    <n v="2"/>
    <s v="Neither"/>
    <s v="Master's degree"/>
    <s v="MIT"/>
    <s v="SEO|Sketch|JIRA"/>
    <s v="IBM"/>
    <n v="10"/>
  </r>
  <r>
    <n v="1982"/>
    <x v="4"/>
    <d v="2020-05-30T00:00:00"/>
    <s v="Software Engineer"/>
    <s v="Design"/>
    <n v="7"/>
    <n v="0"/>
    <n v="3.3944444444444444"/>
    <m/>
    <n v="4"/>
    <n v="7"/>
    <n v="8"/>
    <s v="Entry-level"/>
    <n v="3"/>
    <s v="Neither"/>
    <s v="Bachelor's degree"/>
    <s v="University of Toronto"/>
    <s v="SEO|WordPress|JIRA"/>
    <s v="Independent"/>
    <n v="6"/>
  </r>
  <r>
    <n v="1983"/>
    <x v="0"/>
    <d v="2019-02-19T00:00:00"/>
    <s v="UX Designer"/>
    <s v="Human Resources"/>
    <n v="6.2"/>
    <n v="2"/>
    <n v="4.6749999999999998"/>
    <m/>
    <n v="3"/>
    <n v="5"/>
    <n v="8"/>
    <s v="Senior-level"/>
    <n v="0"/>
    <s v="Mentor"/>
    <s v="Bachelor's degree"/>
    <s v="University of Michigan"/>
    <s v="Sketch|SEO|JIRA"/>
    <s v="Adobe"/>
    <n v="1"/>
  </r>
  <r>
    <n v="1984"/>
    <x v="5"/>
    <d v="2023-08-02T00:00:00"/>
    <s v="Database Administrator"/>
    <s v="Finance"/>
    <n v="9"/>
    <n v="1"/>
    <n v="0.22222222222222221"/>
    <m/>
    <n v="5"/>
    <n v="5"/>
    <n v="7"/>
    <s v="Mid-level"/>
    <n v="3"/>
    <s v="Mentor"/>
    <s v="Master's degree"/>
    <s v="Oxford University"/>
    <s v="Java|Sketch|JIRA"/>
    <s v="Deloitte"/>
    <n v="1"/>
  </r>
  <r>
    <n v="1985"/>
    <x v="2"/>
    <d v="2020-05-06T00:00:00"/>
    <s v="UX Designer"/>
    <s v="Data Team"/>
    <n v="7.5"/>
    <n v="1"/>
    <n v="3.4611111111111112"/>
    <m/>
    <n v="4"/>
    <n v="7"/>
    <n v="10"/>
    <s v="Entry-level"/>
    <n v="3"/>
    <s v="Neither"/>
    <s v="Bachelor's degree"/>
    <s v="Oxford University"/>
    <s v="SQL|Java|Python"/>
    <s v="Oracle"/>
    <n v="7"/>
  </r>
  <r>
    <n v="1986"/>
    <x v="4"/>
    <d v="2019-05-19T00:00:00"/>
    <s v="Accountant"/>
    <s v="Finance"/>
    <n v="9"/>
    <n v="1"/>
    <n v="4.4249999999999998"/>
    <m/>
    <n v="4"/>
    <n v="6"/>
    <n v="5"/>
    <s v="Management-level"/>
    <n v="1"/>
    <s v="Neither"/>
    <s v="Master's degree"/>
    <s v="Stanford University"/>
    <s v="SEO|SQL|WordPress"/>
    <s v="Facebook"/>
    <n v="4"/>
  </r>
  <r>
    <n v="1987"/>
    <x v="5"/>
    <d v="2019-11-16T00:00:00"/>
    <s v="QA Engineer"/>
    <s v="Design"/>
    <n v="3.2"/>
    <n v="3"/>
    <n v="3.9333333333333331"/>
    <m/>
    <n v="4"/>
    <n v="10"/>
    <n v="10"/>
    <s v="Entry-level"/>
    <n v="2"/>
    <s v="Neither"/>
    <s v="Master's degree"/>
    <s v="Stanford University"/>
    <s v="Figma|Java|JIRA"/>
    <s v="Google"/>
    <n v="8"/>
  </r>
  <r>
    <n v="1988"/>
    <x v="4"/>
    <d v="2020-04-14T00:00:00"/>
    <s v="Content Writer"/>
    <s v="IT"/>
    <n v="8"/>
    <n v="3"/>
    <n v="3.5222222222222221"/>
    <m/>
    <n v="3"/>
    <n v="8"/>
    <n v="9"/>
    <s v="Entry-level"/>
    <n v="1"/>
    <s v="Neither"/>
    <s v="Bachelor's degree"/>
    <s v="Oxford University"/>
    <s v="JIRA|Sketch|Python"/>
    <s v="Amazon"/>
    <n v="7"/>
  </r>
  <r>
    <n v="1989"/>
    <x v="4"/>
    <d v="2020-08-23T00:00:00"/>
    <s v="HR Manager"/>
    <s v="Engineering"/>
    <n v="7"/>
    <n v="2"/>
    <n v="3.1638888888888888"/>
    <m/>
    <n v="1"/>
    <n v="10"/>
    <n v="5"/>
    <s v="Senior-level"/>
    <n v="1"/>
    <s v="Mentor"/>
    <s v="Bachelor's degree"/>
    <s v="MIT"/>
    <s v="WordPress|Agile|Java"/>
    <s v="Independent"/>
    <n v="3"/>
  </r>
  <r>
    <n v="1990"/>
    <x v="5"/>
    <d v="2023-01-03T00:00:00"/>
    <s v="Marketing Manager"/>
    <s v="Operations"/>
    <n v="10"/>
    <n v="1"/>
    <n v="0.80277777777777781"/>
    <m/>
    <n v="5"/>
    <n v="10"/>
    <n v="7"/>
    <s v="Entry-level"/>
    <n v="3"/>
    <s v="Mentor"/>
    <s v="Bachelor's degree"/>
    <s v="New York University"/>
    <s v="WordPress|SCRUM|Agile"/>
    <s v="Facebook"/>
    <n v="4"/>
  </r>
  <r>
    <n v="1991"/>
    <x v="2"/>
    <d v="2020-12-31T00:00:00"/>
    <s v="Data Scientist"/>
    <s v="IT"/>
    <n v="4.2"/>
    <n v="1"/>
    <n v="2.8111111111111109"/>
    <m/>
    <n v="4"/>
    <n v="8"/>
    <n v="10"/>
    <s v="Entry-level"/>
    <n v="0"/>
    <s v="Mentee"/>
    <s v="Master's degree"/>
    <s v="New York University"/>
    <s v="SEO|Java|SCRUM"/>
    <s v="Adobe"/>
    <n v="7"/>
  </r>
  <r>
    <n v="1992"/>
    <x v="4"/>
    <d v="2019-08-10T00:00:00"/>
    <s v="Data Scientist"/>
    <s v="IT"/>
    <n v="8"/>
    <n v="0"/>
    <n v="4.2"/>
    <m/>
    <n v="4"/>
    <n v="5"/>
    <n v="9"/>
    <s v="Management-level"/>
    <n v="2"/>
    <s v="Neither"/>
    <s v="Bachelor's degree"/>
    <s v="University of London"/>
    <s v="Figma|Python|Sketch"/>
    <s v="Facebook"/>
    <n v="2"/>
  </r>
  <r>
    <n v="1993"/>
    <x v="0"/>
    <d v="2022-07-06T00:00:00"/>
    <s v="QA Engineer"/>
    <s v="Engineering"/>
    <n v="8"/>
    <n v="2"/>
    <n v="1.2944444444444445"/>
    <m/>
    <n v="1"/>
    <n v="10"/>
    <n v="6"/>
    <s v="Entry-level"/>
    <n v="3"/>
    <s v="Mentee"/>
    <s v="Master's degree"/>
    <s v="MIT"/>
    <s v="SEO|Python|JIRA"/>
    <s v="Independent"/>
    <n v="10"/>
  </r>
  <r>
    <n v="1994"/>
    <x v="5"/>
    <d v="2020-09-15T00:00:00"/>
    <s v="QA Engineer"/>
    <s v="Operations"/>
    <n v="8"/>
    <n v="1"/>
    <n v="3.1027777777777779"/>
    <m/>
    <n v="4"/>
    <n v="5"/>
    <n v="5"/>
    <s v="Management-level"/>
    <n v="1"/>
    <s v="Neither"/>
    <s v="Bachelor's degree"/>
    <s v="University of Toronto"/>
    <s v="Agile|Python|Figma"/>
    <s v="Amazon"/>
    <n v="4"/>
  </r>
  <r>
    <n v="1995"/>
    <x v="2"/>
    <d v="2023-07-12T00:00:00"/>
    <s v="UX Designer"/>
    <s v="Finance"/>
    <n v="7"/>
    <n v="3"/>
    <n v="0.27777777777777779"/>
    <m/>
    <n v="1"/>
    <n v="8"/>
    <n v="6"/>
    <s v="Entry-level"/>
    <n v="3"/>
    <s v="Mentor"/>
    <s v="Master's degree"/>
    <s v="Stanford University"/>
    <s v="SEO|WordPress|Figma"/>
    <s v="Apple"/>
    <n v="2"/>
  </r>
  <r>
    <n v="1996"/>
    <x v="5"/>
    <d v="2019-06-01T00:00:00"/>
    <s v="Database Administrator"/>
    <s v="Data Team"/>
    <n v="4.2"/>
    <n v="1"/>
    <n v="4.3916666666666666"/>
    <m/>
    <n v="4"/>
    <n v="8"/>
    <n v="10"/>
    <s v="Senior-level"/>
    <n v="1"/>
    <s v="Mentor"/>
    <s v="Master's degree"/>
    <s v="University of Toronto"/>
    <s v="Java|WordPress|Python"/>
    <s v="Google"/>
    <n v="7"/>
  </r>
  <r>
    <n v="1997"/>
    <x v="1"/>
    <d v="2022-05-26T00:00:00"/>
    <s v="Data Scientist"/>
    <s v="Finance"/>
    <n v="10"/>
    <n v="2"/>
    <n v="1.4055555555555554"/>
    <m/>
    <n v="1"/>
    <n v="5"/>
    <n v="7"/>
    <s v="Mid-level"/>
    <n v="0"/>
    <s v="Mentee"/>
    <s v="Bachelor's degree"/>
    <s v="Oxford University"/>
    <s v="WordPress|SCRUM|SQL"/>
    <s v="Apple"/>
    <n v="2"/>
  </r>
  <r>
    <n v="1998"/>
    <x v="0"/>
    <d v="2019-03-15T00:00:00"/>
    <s v="Database Administrator"/>
    <s v="Data Team"/>
    <n v="7"/>
    <n v="2"/>
    <n v="4.6027777777777779"/>
    <m/>
    <n v="1"/>
    <n v="10"/>
    <n v="8"/>
    <s v="Mid-level"/>
    <n v="3"/>
    <s v="Mentor"/>
    <s v="Master's degree"/>
    <s v="University of Michigan"/>
    <s v="Figma|SEO|Sketch"/>
    <s v="IBM"/>
    <n v="1"/>
  </r>
  <r>
    <n v="1999"/>
    <x v="4"/>
    <d v="2020-10-30T00:00:00"/>
    <s v="Data Scientist"/>
    <s v="IT"/>
    <n v="6"/>
    <n v="2"/>
    <n v="2.9777777777777779"/>
    <m/>
    <n v="1"/>
    <n v="10"/>
    <n v="5"/>
    <s v="Mid-level"/>
    <n v="0"/>
    <s v="Mentee"/>
    <s v="Bachelor's degree"/>
    <s v="Harvard University"/>
    <s v="Sketch|SCRUM|Java"/>
    <s v="Amazon"/>
    <n v="6"/>
  </r>
  <r>
    <n v="2000"/>
    <x v="2"/>
    <d v="2023-04-10T00:00:00"/>
    <s v="Accountant"/>
    <s v="IT"/>
    <n v="9"/>
    <n v="2"/>
    <n v="0.53333333333333333"/>
    <m/>
    <n v="3"/>
    <n v="10"/>
    <n v="6"/>
    <s v="Mid-level"/>
    <n v="0"/>
    <s v="Mentee"/>
    <s v="Bachelor's degree"/>
    <s v="Stanford University"/>
    <s v="SEO|SCRUM|Sketch"/>
    <s v="IBM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0"/>
    <x v="0"/>
    <d v="2021-06-12T00:00:00"/>
    <x v="0"/>
    <x v="0"/>
    <n v="7.2"/>
    <n v="0"/>
    <n v="2.3611111111111112"/>
    <m/>
    <n v="1"/>
    <n v="9"/>
    <n v="5"/>
    <s v="Management-level"/>
    <n v="1"/>
    <s v="Mentor"/>
    <s v="Master's degree"/>
    <s v="University of California"/>
    <s v="Figma|Java|SCRUM"/>
    <s v="Google"/>
    <n v="3"/>
  </r>
  <r>
    <n v="1001"/>
    <x v="1"/>
    <d v="2021-10-16T00:00:00"/>
    <x v="1"/>
    <x v="1"/>
    <n v="7"/>
    <n v="2"/>
    <n v="1.3527777777777779"/>
    <m/>
    <n v="2"/>
    <n v="7"/>
    <n v="7"/>
    <s v="Management-level"/>
    <n v="1"/>
    <s v="Mentor"/>
    <s v="Master's degree"/>
    <s v="University of California"/>
    <s v="WordPress|Sketch|SEO"/>
    <s v="Apple"/>
    <n v="3"/>
  </r>
  <r>
    <n v="1002"/>
    <x v="1"/>
    <d v="2021-02-03T00:00:00"/>
    <x v="2"/>
    <x v="2"/>
    <n v="6"/>
    <n v="2"/>
    <n v="1.2694444444444444"/>
    <m/>
    <n v="4"/>
    <n v="8"/>
    <n v="7"/>
    <s v="Mid-level"/>
    <n v="0"/>
    <s v="Mentor"/>
    <s v="Master's degree"/>
    <s v="MIT"/>
    <s v="Figma|SQL|SCRUM"/>
    <s v="Amazon"/>
    <n v="6"/>
  </r>
  <r>
    <n v="1003"/>
    <x v="0"/>
    <d v="2022-03-13T00:00:00"/>
    <x v="3"/>
    <x v="3"/>
    <n v="4"/>
    <n v="2"/>
    <n v="2.0166666666666666"/>
    <m/>
    <n v="5"/>
    <n v="10"/>
    <n v="5"/>
    <s v="Senior-level"/>
    <n v="0"/>
    <s v="Neither"/>
    <s v="Bachelor's degree"/>
    <s v="New York University"/>
    <s v="SEO|WordPress|Python"/>
    <s v="Independent"/>
    <n v="3"/>
  </r>
  <r>
    <n v="1004"/>
    <x v="2"/>
    <d v="2022-08-20T00:00:00"/>
    <x v="4"/>
    <x v="2"/>
    <n v="7"/>
    <n v="2"/>
    <n v="4.6583333333333332"/>
    <m/>
    <n v="2"/>
    <n v="8"/>
    <n v="9"/>
    <s v="Management-level"/>
    <n v="3"/>
    <s v="Mentor"/>
    <s v="Master's degree"/>
    <s v="MIT"/>
    <s v="Sketch|Python|SQL"/>
    <s v="IBM"/>
    <n v="4"/>
  </r>
  <r>
    <n v="1005"/>
    <x v="3"/>
    <d v="2022-02-20T00:00:00"/>
    <x v="5"/>
    <x v="4"/>
    <n v="5.2"/>
    <n v="2"/>
    <n v="2.4972222222222222"/>
    <m/>
    <n v="4"/>
    <n v="10"/>
    <n v="5"/>
    <s v="Entry-level"/>
    <n v="3"/>
    <s v="Mentee"/>
    <s v="Bachelor's degree"/>
    <s v="MIT"/>
    <s v="SCRUM|Figma|Agile"/>
    <s v="Adobe"/>
    <n v="10"/>
  </r>
  <r>
    <n v="1006"/>
    <x v="0"/>
    <d v="2021-12-04T00:00:00"/>
    <x v="0"/>
    <x v="0"/>
    <n v="5"/>
    <n v="0"/>
    <n v="4.958333333333333"/>
    <m/>
    <n v="1"/>
    <n v="8"/>
    <n v="10"/>
    <s v="Senior-level"/>
    <n v="0"/>
    <s v="Neither"/>
    <s v="Bachelor's degree"/>
    <s v="University of London"/>
    <s v="Java|WordPress|SCRUM"/>
    <s v="Amazon"/>
    <n v="6"/>
  </r>
  <r>
    <n v="1007"/>
    <x v="3"/>
    <d v="2022-03-07T00:00:00"/>
    <x v="3"/>
    <x v="3"/>
    <n v="8"/>
    <n v="3"/>
    <n v="3.7583333333333333"/>
    <m/>
    <n v="5"/>
    <n v="8"/>
    <n v="5"/>
    <s v="Senior-level"/>
    <n v="1"/>
    <s v="Mentor"/>
    <s v="Master's degree"/>
    <s v="University of London"/>
    <s v="SQL|Python|SEO"/>
    <s v="Deloitte"/>
    <n v="8"/>
  </r>
  <r>
    <n v="1008"/>
    <x v="2"/>
    <d v="2023-06-01T00:00:00"/>
    <x v="0"/>
    <x v="3"/>
    <n v="6"/>
    <n v="3"/>
    <n v="1.211111111111111"/>
    <m/>
    <n v="5"/>
    <n v="7"/>
    <n v="8"/>
    <s v="Management-level"/>
    <n v="2"/>
    <s v="Neither"/>
    <s v="Master's degree"/>
    <s v="University of California"/>
    <s v="Figma|SCRUM|SEO"/>
    <s v="Independent"/>
    <n v="1"/>
  </r>
  <r>
    <n v="1009"/>
    <x v="3"/>
    <d v="2021-04-05T00:00:00"/>
    <x v="0"/>
    <x v="0"/>
    <n v="6"/>
    <n v="0"/>
    <n v="2.0194444444444444"/>
    <m/>
    <n v="4"/>
    <n v="6"/>
    <n v="10"/>
    <s v="Mid-level"/>
    <n v="3"/>
    <s v="Mentor"/>
    <s v="Bachelor's degree"/>
    <s v="Oxford University"/>
    <s v="Python|WordPress|Sketch"/>
    <s v="Independent"/>
    <n v="9"/>
  </r>
  <r>
    <n v="1010"/>
    <x v="2"/>
    <d v="2020-09-24T00:00:00"/>
    <x v="6"/>
    <x v="3"/>
    <n v="3.5"/>
    <n v="0"/>
    <n v="4.3888888888888893"/>
    <m/>
    <n v="3"/>
    <n v="7"/>
    <n v="5"/>
    <s v="Senior-level"/>
    <n v="1"/>
    <s v="Neither"/>
    <s v="Master's degree"/>
    <s v="University of Toronto"/>
    <s v="Java|JIRA|SQL"/>
    <s v="Oracle"/>
    <n v="6"/>
  </r>
  <r>
    <n v="1011"/>
    <x v="4"/>
    <d v="2020-11-13T00:00:00"/>
    <x v="0"/>
    <x v="5"/>
    <n v="6"/>
    <n v="0"/>
    <n v="4.8"/>
    <m/>
    <n v="4"/>
    <n v="8"/>
    <n v="8"/>
    <s v="Entry-level"/>
    <n v="2"/>
    <s v="Mentor"/>
    <s v="Bachelor's degree"/>
    <s v="MIT"/>
    <s v="JIRA|Java|SEO"/>
    <s v="Amazon"/>
    <n v="1"/>
  </r>
  <r>
    <n v="1012"/>
    <x v="2"/>
    <d v="2020-08-21T00:00:00"/>
    <x v="3"/>
    <x v="1"/>
    <n v="9"/>
    <n v="0"/>
    <n v="1.5944444444444446"/>
    <m/>
    <n v="4"/>
    <n v="8"/>
    <n v="6"/>
    <s v="Entry-level"/>
    <n v="2"/>
    <s v="Mentor"/>
    <s v="Bachelor's degree"/>
    <s v="University of California"/>
    <s v="SQL|SCRUM|Python"/>
    <s v="IBM"/>
    <n v="10"/>
  </r>
  <r>
    <n v="1013"/>
    <x v="2"/>
    <d v="2021-11-01T00:00:00"/>
    <x v="7"/>
    <x v="2"/>
    <n v="8"/>
    <n v="3"/>
    <n v="3.6"/>
    <m/>
    <n v="3"/>
    <n v="6"/>
    <n v="6"/>
    <s v="Senior-level"/>
    <n v="0"/>
    <s v="Mentor"/>
    <s v="Master's degree"/>
    <s v="Oxford University"/>
    <s v="Java|SCRUM|SEO"/>
    <s v="Amazon"/>
    <n v="5"/>
  </r>
  <r>
    <n v="1014"/>
    <x v="1"/>
    <d v="2021-04-11T00:00:00"/>
    <x v="7"/>
    <x v="2"/>
    <n v="5"/>
    <n v="2"/>
    <n v="0.05"/>
    <m/>
    <n v="1"/>
    <n v="10"/>
    <n v="5"/>
    <s v="Mid-level"/>
    <n v="1"/>
    <s v="Mentor"/>
    <s v="Bachelor's degree"/>
    <s v="RISD"/>
    <s v="Figma|Agile|SCRUM"/>
    <s v="IBM"/>
    <n v="5"/>
  </r>
  <r>
    <n v="1015"/>
    <x v="3"/>
    <d v="2022-01-10T00:00:00"/>
    <x v="8"/>
    <x v="6"/>
    <n v="8.5"/>
    <n v="2"/>
    <n v="4.7638888888888893"/>
    <m/>
    <n v="1"/>
    <n v="8"/>
    <n v="9"/>
    <s v="Senior-level"/>
    <n v="2"/>
    <s v="Neither"/>
    <s v="Bachelor's degree"/>
    <s v="Oxford University"/>
    <s v="Sketch|WordPress|SQL"/>
    <s v="Oracle"/>
    <n v="6"/>
  </r>
  <r>
    <n v="1016"/>
    <x v="0"/>
    <d v="2022-02-04T00:00:00"/>
    <x v="7"/>
    <x v="5"/>
    <n v="4"/>
    <n v="3"/>
    <n v="1.6083333333333334"/>
    <m/>
    <n v="5"/>
    <n v="7"/>
    <n v="5"/>
    <s v="Senior-level"/>
    <n v="1"/>
    <s v="Neither"/>
    <s v="Master's degree"/>
    <s v="University of London"/>
    <s v="SQL|Agile|Sketch"/>
    <s v="Independent"/>
    <n v="5"/>
  </r>
  <r>
    <n v="1017"/>
    <x v="3"/>
    <d v="2023-04-16T00:00:00"/>
    <x v="2"/>
    <x v="2"/>
    <n v="4.2"/>
    <n v="2"/>
    <n v="3.1638888888888888"/>
    <m/>
    <n v="1"/>
    <n v="9"/>
    <n v="10"/>
    <s v="Mid-level"/>
    <n v="0"/>
    <s v="Mentee"/>
    <s v="Bachelor's degree"/>
    <s v="New York University"/>
    <s v="SCRUM|Java|Sketch"/>
    <s v="Adobe"/>
    <n v="3"/>
  </r>
  <r>
    <n v="1018"/>
    <x v="5"/>
    <d v="2021-02-18T00:00:00"/>
    <x v="6"/>
    <x v="4"/>
    <n v="7.2"/>
    <n v="1"/>
    <n v="4.7666666666666666"/>
    <m/>
    <n v="4"/>
    <n v="9"/>
    <n v="7"/>
    <s v="Management-level"/>
    <n v="0"/>
    <s v="Mentee"/>
    <s v="Master's degree"/>
    <s v="Oxford University"/>
    <s v="SQL|Figma|Python"/>
    <s v="Adobe"/>
    <n v="3"/>
  </r>
  <r>
    <n v="1019"/>
    <x v="1"/>
    <d v="2023-09-28T00:00:00"/>
    <x v="2"/>
    <x v="0"/>
    <n v="7.2"/>
    <n v="0"/>
    <n v="2.6861111111111109"/>
    <m/>
    <n v="2"/>
    <n v="5"/>
    <n v="7"/>
    <s v="Entry-level"/>
    <n v="0"/>
    <s v="Mentor"/>
    <s v="Bachelor's degree"/>
    <s v="University of London"/>
    <s v="JIRA|SEO|Java"/>
    <s v="Adobe"/>
    <n v="6"/>
  </r>
  <r>
    <n v="1020"/>
    <x v="3"/>
    <d v="2020-11-24T00:00:00"/>
    <x v="8"/>
    <x v="0"/>
    <n v="5"/>
    <n v="3"/>
    <n v="3.6027777777777779"/>
    <m/>
    <n v="3"/>
    <n v="9"/>
    <n v="10"/>
    <s v="Senior-level"/>
    <n v="3"/>
    <s v="Mentee"/>
    <s v="Bachelor's degree"/>
    <s v="Stanford University"/>
    <s v="SCRUM|Figma|JIRA"/>
    <s v="Apple"/>
    <n v="1"/>
  </r>
  <r>
    <n v="1021"/>
    <x v="0"/>
    <d v="2020-07-24T00:00:00"/>
    <x v="6"/>
    <x v="7"/>
    <n v="9.5"/>
    <n v="2"/>
    <n v="1.1722222222222223"/>
    <m/>
    <n v="2"/>
    <n v="5"/>
    <n v="5"/>
    <s v="Senior-level"/>
    <n v="3"/>
    <s v="Mentor"/>
    <s v="Bachelor's degree"/>
    <s v="Oxford University"/>
    <s v="SCRUM|WordPress|SQL"/>
    <s v="Microsoft"/>
    <n v="2"/>
  </r>
  <r>
    <n v="1022"/>
    <x v="3"/>
    <d v="2020-06-23T00:00:00"/>
    <x v="4"/>
    <x v="5"/>
    <n v="5.5"/>
    <n v="2"/>
    <n v="3.9138888888888888"/>
    <m/>
    <n v="4"/>
    <n v="10"/>
    <n v="7"/>
    <s v="Mid-level"/>
    <n v="2"/>
    <s v="Mentor"/>
    <s v="Master's degree"/>
    <s v="MIT"/>
    <s v="SQL|JIRA|SEO"/>
    <s v="Oracle"/>
    <n v="3"/>
  </r>
  <r>
    <n v="1023"/>
    <x v="1"/>
    <d v="2023-09-14T00:00:00"/>
    <x v="1"/>
    <x v="0"/>
    <n v="5.5"/>
    <n v="2"/>
    <n v="1.55"/>
    <m/>
    <n v="4"/>
    <n v="5"/>
    <n v="10"/>
    <s v="Senior-level"/>
    <n v="3"/>
    <s v="Neither"/>
    <s v="Master's degree"/>
    <s v="New York University"/>
    <s v="Agile|Python|Java"/>
    <s v="Oracle"/>
    <n v="8"/>
  </r>
  <r>
    <n v="1024"/>
    <x v="1"/>
    <d v="2020-07-07T00:00:00"/>
    <x v="4"/>
    <x v="6"/>
    <n v="8.5"/>
    <n v="3"/>
    <n v="0.47222222222222221"/>
    <m/>
    <n v="2"/>
    <n v="9"/>
    <n v="9"/>
    <s v="Senior-level"/>
    <n v="3"/>
    <s v="Mentee"/>
    <s v="Master's degree"/>
    <s v="University of London"/>
    <s v="Python|JIRA|Agile"/>
    <s v="Microsoft"/>
    <n v="9"/>
  </r>
  <r>
    <n v="1025"/>
    <x v="0"/>
    <d v="2020-11-24T00:00:00"/>
    <x v="4"/>
    <x v="2"/>
    <n v="9"/>
    <n v="2"/>
    <n v="1.6722222222222223"/>
    <m/>
    <n v="1"/>
    <n v="10"/>
    <n v="10"/>
    <s v="Entry-level"/>
    <n v="1"/>
    <s v="Neither"/>
    <s v="Master's degree"/>
    <s v="University of Michigan"/>
    <s v="Figma|Sketch|WordPress"/>
    <s v="Independent"/>
    <n v="4"/>
  </r>
  <r>
    <n v="1026"/>
    <x v="4"/>
    <d v="2021-04-20T00:00:00"/>
    <x v="5"/>
    <x v="3"/>
    <n v="8"/>
    <n v="2"/>
    <n v="3.4916666666666667"/>
    <m/>
    <n v="5"/>
    <n v="6"/>
    <n v="8"/>
    <s v="Mid-level"/>
    <n v="2"/>
    <s v="Neither"/>
    <s v="Master's degree"/>
    <s v="Oxford University"/>
    <s v="SQL|Python|Figma"/>
    <s v="Facebook"/>
    <n v="3"/>
  </r>
  <r>
    <n v="1027"/>
    <x v="5"/>
    <d v="2021-02-16T00:00:00"/>
    <x v="7"/>
    <x v="6"/>
    <n v="9"/>
    <n v="3"/>
    <n v="0.49722222222222223"/>
    <m/>
    <n v="4"/>
    <n v="6"/>
    <n v="5"/>
    <s v="Management-level"/>
    <n v="1"/>
    <s v="Mentor"/>
    <s v="Bachelor's degree"/>
    <s v="Oxford University"/>
    <s v="WordPress|SCRUM|Sketch"/>
    <s v="Deloitte"/>
    <n v="4"/>
  </r>
  <r>
    <n v="1028"/>
    <x v="0"/>
    <d v="2020-12-30T00:00:00"/>
    <x v="4"/>
    <x v="6"/>
    <n v="8.5"/>
    <n v="3"/>
    <n v="1.8833333333333333"/>
    <m/>
    <n v="4"/>
    <n v="5"/>
    <n v="9"/>
    <s v="Mid-level"/>
    <n v="1"/>
    <s v="Neither"/>
    <s v="Master's degree"/>
    <s v="Oxford University"/>
    <s v="Agile|Sketch|WordPress"/>
    <s v="Microsoft"/>
    <n v="4"/>
  </r>
  <r>
    <n v="1029"/>
    <x v="0"/>
    <d v="2020-12-17T00:00:00"/>
    <x v="1"/>
    <x v="7"/>
    <n v="10"/>
    <n v="1"/>
    <n v="1.625"/>
    <m/>
    <n v="2"/>
    <n v="9"/>
    <n v="9"/>
    <s v="Mid-level"/>
    <n v="1"/>
    <s v="Neither"/>
    <s v="Master's degree"/>
    <s v="Oxford University"/>
    <s v="Python|WordPress|Agile"/>
    <s v="Apple"/>
    <n v="2"/>
  </r>
  <r>
    <n v="1030"/>
    <x v="4"/>
    <d v="2022-09-04T00:00:00"/>
    <x v="3"/>
    <x v="0"/>
    <n v="8"/>
    <n v="3"/>
    <n v="4.3916666666666666"/>
    <m/>
    <n v="5"/>
    <n v="10"/>
    <n v="9"/>
    <s v="Senior-level"/>
    <n v="1"/>
    <s v="Mentee"/>
    <s v="Master's degree"/>
    <s v="University of London"/>
    <s v="JIRA|SQL|Java"/>
    <s v="Apple"/>
    <n v="6"/>
  </r>
  <r>
    <n v="1031"/>
    <x v="3"/>
    <d v="2021-03-09T00:00:00"/>
    <x v="8"/>
    <x v="5"/>
    <n v="8"/>
    <n v="1"/>
    <n v="1.6722222222222223"/>
    <m/>
    <n v="5"/>
    <n v="6"/>
    <n v="8"/>
    <s v="Entry-level"/>
    <n v="1"/>
    <s v="Mentee"/>
    <s v="Bachelor's degree"/>
    <s v="Oxford University"/>
    <s v="WordPress|Java|JIRA"/>
    <s v="Deloitte"/>
    <n v="3"/>
  </r>
  <r>
    <n v="1032"/>
    <x v="1"/>
    <d v="2021-03-16T00:00:00"/>
    <x v="5"/>
    <x v="0"/>
    <n v="7.5"/>
    <n v="2"/>
    <n v="1.1416666666666666"/>
    <m/>
    <n v="3"/>
    <n v="10"/>
    <n v="10"/>
    <s v="Mid-level"/>
    <n v="0"/>
    <s v="Mentor"/>
    <s v="Bachelor's degree"/>
    <s v="University of London"/>
    <s v="JIRA|Figma|Python"/>
    <s v="Microsoft"/>
    <n v="6"/>
  </r>
  <r>
    <n v="1033"/>
    <x v="2"/>
    <d v="2022-01-01T00:00:00"/>
    <x v="3"/>
    <x v="2"/>
    <n v="6"/>
    <n v="3"/>
    <n v="4.1444444444444448"/>
    <m/>
    <n v="1"/>
    <n v="7"/>
    <n v="6"/>
    <s v="Senior-level"/>
    <n v="0"/>
    <s v="Mentor"/>
    <s v="Bachelor's degree"/>
    <s v="RISD"/>
    <s v="JIRA|SQL|WordPress"/>
    <s v="Amazon"/>
    <n v="9"/>
  </r>
  <r>
    <n v="1034"/>
    <x v="4"/>
    <d v="2020-12-04T00:00:00"/>
    <x v="5"/>
    <x v="1"/>
    <n v="8"/>
    <n v="3"/>
    <n v="2.963888888888889"/>
    <m/>
    <n v="2"/>
    <n v="5"/>
    <n v="5"/>
    <s v="Mid-level"/>
    <n v="2"/>
    <s v="Neither"/>
    <s v="Bachelor's degree"/>
    <s v="Oxford University"/>
    <s v="Figma|SEO|Python"/>
    <s v="Deloitte"/>
    <n v="9"/>
  </r>
  <r>
    <n v="1035"/>
    <x v="5"/>
    <d v="2021-05-31T00:00:00"/>
    <x v="4"/>
    <x v="4"/>
    <n v="6"/>
    <n v="2"/>
    <n v="2.7166666666666668"/>
    <m/>
    <n v="4"/>
    <n v="10"/>
    <n v="9"/>
    <s v="Management-level"/>
    <n v="3"/>
    <s v="Neither"/>
    <s v="Bachelor's degree"/>
    <s v="University of London"/>
    <s v="Python|Sketch|SQL"/>
    <s v="IBM"/>
    <n v="1"/>
  </r>
  <r>
    <n v="1036"/>
    <x v="4"/>
    <d v="2020-12-14T00:00:00"/>
    <x v="7"/>
    <x v="6"/>
    <n v="6.5"/>
    <n v="3"/>
    <n v="4.4000000000000004"/>
    <m/>
    <n v="5"/>
    <n v="5"/>
    <n v="7"/>
    <s v="Senior-level"/>
    <n v="0"/>
    <s v="Neither"/>
    <s v="Master's degree"/>
    <s v="MIT"/>
    <s v="SCRUM|JIRA|Figma"/>
    <s v="Oracle"/>
    <n v="3"/>
  </r>
  <r>
    <n v="1037"/>
    <x v="0"/>
    <d v="2021-03-04T00:00:00"/>
    <x v="1"/>
    <x v="3"/>
    <n v="6.2"/>
    <n v="0"/>
    <n v="0.39166666666666666"/>
    <m/>
    <n v="2"/>
    <n v="10"/>
    <n v="5"/>
    <s v="Mid-level"/>
    <n v="1"/>
    <s v="Neither"/>
    <s v="Bachelor's degree"/>
    <s v="Harvard University"/>
    <s v="SEO|Agile|Java"/>
    <s v="Google"/>
    <n v="2"/>
  </r>
  <r>
    <n v="1038"/>
    <x v="2"/>
    <d v="2022-09-18T00:00:00"/>
    <x v="3"/>
    <x v="0"/>
    <n v="10"/>
    <n v="0"/>
    <n v="1.7694444444444444"/>
    <m/>
    <n v="4"/>
    <n v="8"/>
    <n v="5"/>
    <s v="Management-level"/>
    <n v="2"/>
    <s v="Mentee"/>
    <s v="Bachelor's degree"/>
    <s v="Oxford University"/>
    <s v="SEO|Agile|WordPress"/>
    <s v="Deloitte"/>
    <n v="5"/>
  </r>
  <r>
    <n v="1039"/>
    <x v="2"/>
    <d v="2021-04-08T00:00:00"/>
    <x v="4"/>
    <x v="3"/>
    <n v="9"/>
    <n v="1"/>
    <n v="4.8111111111111109"/>
    <m/>
    <n v="5"/>
    <n v="5"/>
    <n v="5"/>
    <s v="Entry-level"/>
    <n v="3"/>
    <s v="Mentor"/>
    <s v="Bachelor's degree"/>
    <s v="Oxford University"/>
    <s v="Figma|Sketch|SCRUM"/>
    <s v="Independent"/>
    <n v="1"/>
  </r>
  <r>
    <n v="1040"/>
    <x v="1"/>
    <d v="2021-06-11T00:00:00"/>
    <x v="5"/>
    <x v="1"/>
    <n v="9.5"/>
    <n v="0"/>
    <n v="2.1444444444444444"/>
    <m/>
    <n v="3"/>
    <n v="7"/>
    <n v="9"/>
    <s v="Management-level"/>
    <n v="3"/>
    <s v="Neither"/>
    <s v="Master's degree"/>
    <s v="Oxford University"/>
    <s v="WordPress|Figma|SQL"/>
    <s v="Microsoft"/>
    <n v="1"/>
  </r>
  <r>
    <n v="1041"/>
    <x v="2"/>
    <d v="2020-07-30T00:00:00"/>
    <x v="1"/>
    <x v="4"/>
    <n v="5"/>
    <n v="1"/>
    <n v="2.9861111111111112"/>
    <m/>
    <n v="5"/>
    <n v="9"/>
    <n v="6"/>
    <s v="Management-level"/>
    <n v="0"/>
    <s v="Neither"/>
    <s v="Bachelor's degree"/>
    <s v="University of London"/>
    <s v="Figma|Java|SEO"/>
    <s v="Apple"/>
    <n v="2"/>
  </r>
  <r>
    <n v="1042"/>
    <x v="4"/>
    <d v="2022-04-08T00:00:00"/>
    <x v="6"/>
    <x v="1"/>
    <n v="8"/>
    <n v="1"/>
    <n v="3.8833333333333333"/>
    <m/>
    <n v="5"/>
    <n v="10"/>
    <n v="7"/>
    <s v="Management-level"/>
    <n v="3"/>
    <s v="Mentee"/>
    <s v="Master's degree"/>
    <s v="University of Toronto"/>
    <s v="SEO|Figma|Agile"/>
    <s v="Facebook"/>
    <n v="1"/>
  </r>
  <r>
    <n v="1043"/>
    <x v="3"/>
    <d v="2020-08-19T00:00:00"/>
    <x v="6"/>
    <x v="5"/>
    <n v="4.2"/>
    <n v="2"/>
    <n v="2.7222222222222223"/>
    <m/>
    <n v="3"/>
    <n v="6"/>
    <n v="8"/>
    <s v="Senior-level"/>
    <n v="3"/>
    <s v="Neither"/>
    <s v="Bachelor's degree"/>
    <s v="Stanford University"/>
    <s v="SQL|WordPress|Python"/>
    <s v="Adobe"/>
    <n v="6"/>
  </r>
  <r>
    <n v="1044"/>
    <x v="2"/>
    <d v="2023-07-18T00:00:00"/>
    <x v="3"/>
    <x v="7"/>
    <n v="3.2"/>
    <n v="2"/>
    <n v="2.2999999999999998"/>
    <m/>
    <n v="5"/>
    <n v="5"/>
    <n v="7"/>
    <s v="Senior-level"/>
    <n v="3"/>
    <s v="Mentor"/>
    <s v="Master's degree"/>
    <s v="University of Michigan"/>
    <s v="SEO|WordPress|Sketch"/>
    <s v="Google"/>
    <n v="1"/>
  </r>
  <r>
    <n v="1045"/>
    <x v="3"/>
    <d v="2023-09-14T00:00:00"/>
    <x v="6"/>
    <x v="3"/>
    <n v="9"/>
    <n v="3"/>
    <n v="4.5999999999999996"/>
    <m/>
    <n v="1"/>
    <n v="8"/>
    <n v="8"/>
    <s v="Management-level"/>
    <n v="3"/>
    <s v="Mentor"/>
    <s v="Master's degree"/>
    <s v="University of London"/>
    <s v="SQL|WordPress|SCRUM"/>
    <s v="Deloitte"/>
    <n v="10"/>
  </r>
  <r>
    <n v="1046"/>
    <x v="5"/>
    <d v="2020-12-14T00:00:00"/>
    <x v="7"/>
    <x v="1"/>
    <n v="10"/>
    <n v="1"/>
    <n v="0.35833333333333334"/>
    <m/>
    <n v="2"/>
    <n v="10"/>
    <n v="6"/>
    <s v="Senior-level"/>
    <n v="2"/>
    <s v="Neither"/>
    <s v="Bachelor's degree"/>
    <s v="Oxford University"/>
    <s v="Agile|WordPress|Figma"/>
    <s v="Deloitte"/>
    <n v="6"/>
  </r>
  <r>
    <n v="1047"/>
    <x v="1"/>
    <d v="2022-11-02T00:00:00"/>
    <x v="6"/>
    <x v="1"/>
    <n v="4.5"/>
    <n v="0"/>
    <n v="1.9055555555555554"/>
    <m/>
    <n v="3"/>
    <n v="5"/>
    <n v="6"/>
    <s v="Mid-level"/>
    <n v="0"/>
    <s v="Mentor"/>
    <s v="Master's degree"/>
    <s v="University of Toronto"/>
    <s v="Python|Agile|SCRUM"/>
    <s v="Microsoft"/>
    <n v="8"/>
  </r>
  <r>
    <n v="1048"/>
    <x v="0"/>
    <d v="2021-01-24T00:00:00"/>
    <x v="9"/>
    <x v="1"/>
    <n v="4.2"/>
    <n v="0"/>
    <n v="4.7222222222222223"/>
    <m/>
    <n v="2"/>
    <n v="10"/>
    <n v="6"/>
    <s v="Senior-level"/>
    <n v="1"/>
    <s v="Mentee"/>
    <s v="Bachelor's degree"/>
    <s v="Harvard University"/>
    <s v="SCRUM|Java|Python"/>
    <s v="Adobe"/>
    <n v="10"/>
  </r>
  <r>
    <n v="1049"/>
    <x v="0"/>
    <d v="2021-03-28T00:00:00"/>
    <x v="2"/>
    <x v="1"/>
    <n v="7"/>
    <n v="3"/>
    <n v="3.0777777777777779"/>
    <m/>
    <n v="4"/>
    <n v="6"/>
    <n v="6"/>
    <s v="Management-level"/>
    <n v="2"/>
    <s v="Neither"/>
    <s v="Bachelor's degree"/>
    <s v="Stanford University"/>
    <s v="SEO|Agile|WordPress"/>
    <s v="IBM"/>
    <n v="8"/>
  </r>
  <r>
    <n v="1050"/>
    <x v="5"/>
    <d v="2021-02-01T00:00:00"/>
    <x v="6"/>
    <x v="1"/>
    <n v="6.2"/>
    <n v="3"/>
    <n v="4.6638888888888888"/>
    <m/>
    <n v="1"/>
    <n v="6"/>
    <n v="5"/>
    <s v="Senior-level"/>
    <n v="1"/>
    <s v="Neither"/>
    <s v="Bachelor's degree"/>
    <s v="University of Toronto"/>
    <s v="JIRA|SCRUM|WordPress"/>
    <s v="Adobe"/>
    <n v="1"/>
  </r>
  <r>
    <n v="1051"/>
    <x v="3"/>
    <d v="2023-04-08T00:00:00"/>
    <x v="6"/>
    <x v="4"/>
    <n v="7.2"/>
    <n v="2"/>
    <n v="1.2583333333333333"/>
    <m/>
    <n v="5"/>
    <n v="5"/>
    <n v="9"/>
    <s v="Senior-level"/>
    <n v="0"/>
    <s v="Neither"/>
    <s v="Master's degree"/>
    <s v="Oxford University"/>
    <s v="WordPress|Figma|SQL"/>
    <s v="Adobe"/>
    <n v="8"/>
  </r>
  <r>
    <n v="1052"/>
    <x v="0"/>
    <d v="2022-08-18T00:00:00"/>
    <x v="2"/>
    <x v="6"/>
    <n v="9"/>
    <n v="2"/>
    <n v="4.9861111111111107"/>
    <m/>
    <n v="5"/>
    <n v="8"/>
    <n v="6"/>
    <s v="Entry-level"/>
    <n v="3"/>
    <s v="Mentor"/>
    <s v="Master's degree"/>
    <s v="Oxford University"/>
    <s v="JIRA|Sketch|SQL"/>
    <s v="Deloitte"/>
    <n v="8"/>
  </r>
  <r>
    <n v="1053"/>
    <x v="2"/>
    <d v="2023-05-24T00:00:00"/>
    <x v="1"/>
    <x v="5"/>
    <n v="4"/>
    <n v="3"/>
    <n v="2.8527777777777779"/>
    <m/>
    <n v="2"/>
    <n v="7"/>
    <n v="8"/>
    <s v="Management-level"/>
    <n v="1"/>
    <s v="Neither"/>
    <s v="Bachelor's degree"/>
    <s v="New York University"/>
    <s v="Sketch|SQL|Agile"/>
    <s v="Independent"/>
    <n v="4"/>
  </r>
  <r>
    <n v="1054"/>
    <x v="5"/>
    <d v="2020-07-27T00:00:00"/>
    <x v="5"/>
    <x v="1"/>
    <n v="8.5"/>
    <n v="1"/>
    <n v="0.17499999999999999"/>
    <m/>
    <n v="5"/>
    <n v="9"/>
    <n v="7"/>
    <s v="Senior-level"/>
    <n v="3"/>
    <s v="Mentee"/>
    <s v="Bachelor's degree"/>
    <s v="Oxford University"/>
    <s v="WordPress|Python|SEO"/>
    <s v="Microsoft"/>
    <n v="3"/>
  </r>
  <r>
    <n v="1055"/>
    <x v="1"/>
    <d v="2021-04-28T00:00:00"/>
    <x v="9"/>
    <x v="7"/>
    <n v="10"/>
    <n v="2"/>
    <n v="2.2611111111111111"/>
    <m/>
    <n v="3"/>
    <n v="8"/>
    <n v="6"/>
    <s v="Entry-level"/>
    <n v="0"/>
    <s v="Mentee"/>
    <s v="Bachelor's degree"/>
    <s v="MIT"/>
    <s v="Sketch|SEO|WordPress"/>
    <s v="Deloitte"/>
    <n v="3"/>
  </r>
  <r>
    <n v="1056"/>
    <x v="0"/>
    <d v="2022-03-01T00:00:00"/>
    <x v="1"/>
    <x v="3"/>
    <n v="4"/>
    <n v="1"/>
    <n v="4.0083333333333337"/>
    <m/>
    <n v="5"/>
    <n v="6"/>
    <n v="6"/>
    <s v="Mid-level"/>
    <n v="3"/>
    <s v="Mentee"/>
    <s v="Master's degree"/>
    <s v="University of London"/>
    <s v="SQL|Java|Agile"/>
    <s v="Independent"/>
    <n v="10"/>
  </r>
  <r>
    <n v="1057"/>
    <x v="3"/>
    <d v="2023-02-27T00:00:00"/>
    <x v="1"/>
    <x v="2"/>
    <n v="9"/>
    <n v="2"/>
    <n v="2.3777777777777778"/>
    <m/>
    <n v="5"/>
    <n v="5"/>
    <n v="5"/>
    <s v="Management-level"/>
    <n v="1"/>
    <s v="Mentee"/>
    <s v="Bachelor's degree"/>
    <s v="University of California"/>
    <s v="SCRUM|Python|JIRA"/>
    <s v="Deloitte"/>
    <n v="9"/>
  </r>
  <r>
    <n v="1058"/>
    <x v="4"/>
    <d v="2022-04-21T00:00:00"/>
    <x v="8"/>
    <x v="0"/>
    <n v="9"/>
    <n v="0"/>
    <n v="4.4444444444444446"/>
    <m/>
    <n v="4"/>
    <n v="5"/>
    <n v="10"/>
    <s v="Entry-level"/>
    <n v="3"/>
    <s v="Mentee"/>
    <s v="Bachelor's degree"/>
    <s v="Oxford University"/>
    <s v="SEO|SQL|Java"/>
    <s v="Deloitte"/>
    <n v="4"/>
  </r>
  <r>
    <n v="1059"/>
    <x v="1"/>
    <d v="2023-06-29T00:00:00"/>
    <x v="9"/>
    <x v="6"/>
    <n v="5.5"/>
    <n v="2"/>
    <n v="1.2250000000000001"/>
    <m/>
    <n v="5"/>
    <n v="7"/>
    <n v="7"/>
    <s v="Senior-level"/>
    <n v="1"/>
    <s v="Neither"/>
    <s v="Master's degree"/>
    <s v="University of Toronto"/>
    <s v="SQL|SEO|WordPress"/>
    <s v="Oracle"/>
    <n v="1"/>
  </r>
  <r>
    <n v="1060"/>
    <x v="2"/>
    <d v="2021-07-11T00:00:00"/>
    <x v="0"/>
    <x v="3"/>
    <n v="8.5"/>
    <n v="3"/>
    <n v="2.8527777777777779"/>
    <m/>
    <n v="3"/>
    <n v="6"/>
    <n v="6"/>
    <s v="Management-level"/>
    <n v="2"/>
    <s v="Neither"/>
    <s v="Bachelor's degree"/>
    <s v="Oxford University"/>
    <s v="Java|SCRUM|Sketch"/>
    <s v="Microsoft"/>
    <n v="5"/>
  </r>
  <r>
    <n v="1061"/>
    <x v="1"/>
    <d v="2022-12-20T00:00:00"/>
    <x v="2"/>
    <x v="5"/>
    <n v="7.2"/>
    <n v="3"/>
    <n v="1.5277777777777777"/>
    <m/>
    <n v="1"/>
    <n v="8"/>
    <n v="10"/>
    <s v="Management-level"/>
    <n v="3"/>
    <s v="Mentor"/>
    <s v="Master's degree"/>
    <s v="MIT"/>
    <s v="JIRA|Java|WordPress"/>
    <s v="Adobe"/>
    <n v="2"/>
  </r>
  <r>
    <n v="1062"/>
    <x v="4"/>
    <d v="2021-07-15T00:00:00"/>
    <x v="7"/>
    <x v="6"/>
    <n v="7"/>
    <n v="2"/>
    <n v="3.1083333333333334"/>
    <m/>
    <n v="5"/>
    <n v="7"/>
    <n v="7"/>
    <s v="Entry-level"/>
    <n v="1"/>
    <s v="Mentor"/>
    <s v="Bachelor's degree"/>
    <s v="University of London"/>
    <s v="JIRA|SQL|Sketch"/>
    <s v="Independent"/>
    <n v="4"/>
  </r>
  <r>
    <n v="1063"/>
    <x v="2"/>
    <d v="2020-06-23T00:00:00"/>
    <x v="1"/>
    <x v="3"/>
    <n v="7"/>
    <n v="3"/>
    <n v="3.6833333333333331"/>
    <m/>
    <n v="1"/>
    <n v="8"/>
    <n v="10"/>
    <s v="Entry-level"/>
    <n v="3"/>
    <s v="Mentor"/>
    <s v="Bachelor's degree"/>
    <s v="New York University"/>
    <s v="SQL|Agile|JIRA"/>
    <s v="IBM"/>
    <n v="1"/>
  </r>
  <r>
    <n v="1064"/>
    <x v="5"/>
    <d v="2023-05-18T00:00:00"/>
    <x v="1"/>
    <x v="1"/>
    <n v="6"/>
    <n v="3"/>
    <n v="2.911111111111111"/>
    <m/>
    <n v="4"/>
    <n v="9"/>
    <n v="10"/>
    <s v="Mid-level"/>
    <n v="3"/>
    <s v="Neither"/>
    <s v="Master's degree"/>
    <s v="Harvard University"/>
    <s v="SCRUM|Python|Figma"/>
    <s v="IBM"/>
    <n v="6"/>
  </r>
  <r>
    <n v="1065"/>
    <x v="5"/>
    <d v="2020-08-13T00:00:00"/>
    <x v="3"/>
    <x v="4"/>
    <n v="7.5"/>
    <n v="0"/>
    <n v="2.8638888888888889"/>
    <m/>
    <n v="1"/>
    <n v="5"/>
    <n v="6"/>
    <s v="Management-level"/>
    <n v="3"/>
    <s v="Mentor"/>
    <s v="Bachelor's degree"/>
    <s v="Oxford University"/>
    <s v="Python|WordPress|Agile"/>
    <s v="Oracle"/>
    <n v="8"/>
  </r>
  <r>
    <n v="1066"/>
    <x v="5"/>
    <d v="2023-04-25T00:00:00"/>
    <x v="0"/>
    <x v="1"/>
    <n v="9"/>
    <n v="0"/>
    <n v="3.7388888888888889"/>
    <m/>
    <n v="1"/>
    <n v="8"/>
    <n v="7"/>
    <s v="Senior-level"/>
    <n v="3"/>
    <s v="Mentor"/>
    <s v="Bachelor's degree"/>
    <s v="Oxford University"/>
    <s v="Python|Java|SEO"/>
    <s v="Independent"/>
    <n v="1"/>
  </r>
  <r>
    <n v="1067"/>
    <x v="1"/>
    <d v="2021-02-22T00:00:00"/>
    <x v="4"/>
    <x v="2"/>
    <n v="5.5"/>
    <n v="3"/>
    <n v="1.5944444444444446"/>
    <m/>
    <n v="4"/>
    <n v="10"/>
    <n v="6"/>
    <s v="Mid-level"/>
    <n v="0"/>
    <s v="Mentor"/>
    <s v="Bachelor's degree"/>
    <s v="Harvard University"/>
    <s v="Python|SEO|SQL"/>
    <s v="Oracle"/>
    <n v="10"/>
  </r>
  <r>
    <n v="1068"/>
    <x v="1"/>
    <d v="2023-05-03T00:00:00"/>
    <x v="8"/>
    <x v="0"/>
    <n v="6.5"/>
    <n v="1"/>
    <n v="2.4916666666666667"/>
    <m/>
    <n v="5"/>
    <n v="7"/>
    <n v="10"/>
    <s v="Mid-level"/>
    <n v="0"/>
    <s v="Mentor"/>
    <s v="Bachelor's degree"/>
    <s v="MIT"/>
    <s v="JIRA|Python|SEO"/>
    <s v="Microsoft"/>
    <n v="2"/>
  </r>
  <r>
    <n v="1069"/>
    <x v="0"/>
    <d v="2021-06-12T00:00:00"/>
    <x v="8"/>
    <x v="1"/>
    <n v="8"/>
    <n v="0"/>
    <n v="1.9750000000000001"/>
    <m/>
    <n v="3"/>
    <n v="9"/>
    <n v="6"/>
    <s v="Senior-level"/>
    <n v="3"/>
    <s v="Mentor"/>
    <s v="Bachelor's degree"/>
    <s v="University of Toronto"/>
    <s v="Java|SCRUM|Sketch"/>
    <s v="Amazon"/>
    <n v="4"/>
  </r>
  <r>
    <n v="1070"/>
    <x v="4"/>
    <d v="2021-05-29T00:00:00"/>
    <x v="9"/>
    <x v="6"/>
    <n v="8"/>
    <n v="0"/>
    <n v="3.3611111111111112"/>
    <m/>
    <n v="4"/>
    <n v="9"/>
    <n v="5"/>
    <s v="Mid-level"/>
    <n v="2"/>
    <s v="Mentor"/>
    <s v="Master's degree"/>
    <s v="University of California"/>
    <s v="Sketch|SCRUM|Figma"/>
    <s v="Deloitte"/>
    <n v="4"/>
  </r>
  <r>
    <n v="1071"/>
    <x v="0"/>
    <d v="2021-06-28T00:00:00"/>
    <x v="7"/>
    <x v="0"/>
    <n v="3.2"/>
    <n v="3"/>
    <n v="4.3277777777777775"/>
    <m/>
    <n v="2"/>
    <n v="5"/>
    <n v="10"/>
    <s v="Entry-level"/>
    <n v="3"/>
    <s v="Neither"/>
    <s v="Bachelor's degree"/>
    <s v="Stanford University"/>
    <s v="SCRUM|WordPress|Sketch"/>
    <s v="Google"/>
    <n v="2"/>
  </r>
  <r>
    <n v="1072"/>
    <x v="3"/>
    <d v="2020-07-15T00:00:00"/>
    <x v="3"/>
    <x v="0"/>
    <n v="5.2"/>
    <n v="0"/>
    <n v="2.0722222222222224"/>
    <m/>
    <n v="2"/>
    <n v="6"/>
    <n v="5"/>
    <s v="Senior-level"/>
    <n v="1"/>
    <s v="Neither"/>
    <s v="Bachelor's degree"/>
    <s v="Harvard University"/>
    <s v="Java|Agile|SEO"/>
    <s v="Google"/>
    <n v="7"/>
  </r>
  <r>
    <n v="1073"/>
    <x v="1"/>
    <d v="2021-06-13T00:00:00"/>
    <x v="8"/>
    <x v="4"/>
    <n v="6.5"/>
    <n v="3"/>
    <n v="0.60833333333333328"/>
    <m/>
    <n v="4"/>
    <n v="5"/>
    <n v="6"/>
    <s v="Management-level"/>
    <n v="2"/>
    <s v="Neither"/>
    <s v="Bachelor's degree"/>
    <s v="University of California"/>
    <s v="Figma|Java|Python"/>
    <s v="Oracle"/>
    <n v="10"/>
  </r>
  <r>
    <n v="1074"/>
    <x v="2"/>
    <d v="2022-07-07T00:00:00"/>
    <x v="0"/>
    <x v="5"/>
    <n v="4.5"/>
    <n v="1"/>
    <n v="2.3805555555555555"/>
    <m/>
    <n v="3"/>
    <n v="10"/>
    <n v="8"/>
    <s v="Senior-level"/>
    <n v="3"/>
    <s v="Neither"/>
    <s v="Bachelor's degree"/>
    <s v="University of Toronto"/>
    <s v="Agile|Sketch|SCRUM"/>
    <s v="Microsoft"/>
    <n v="2"/>
  </r>
  <r>
    <n v="1075"/>
    <x v="4"/>
    <d v="2021-03-03T00:00:00"/>
    <x v="8"/>
    <x v="6"/>
    <n v="9.1999999999999993"/>
    <n v="3"/>
    <n v="4.6138888888888889"/>
    <m/>
    <n v="4"/>
    <n v="6"/>
    <n v="6"/>
    <s v="Management-level"/>
    <n v="0"/>
    <s v="Mentee"/>
    <s v="Master's degree"/>
    <s v="University of Michigan"/>
    <s v="Agile|SQL|SCRUM"/>
    <s v="Adobe"/>
    <n v="2"/>
  </r>
  <r>
    <n v="1076"/>
    <x v="4"/>
    <d v="2022-08-09T00:00:00"/>
    <x v="7"/>
    <x v="2"/>
    <n v="8"/>
    <n v="0"/>
    <n v="3.8972222222222221"/>
    <m/>
    <n v="3"/>
    <n v="9"/>
    <n v="10"/>
    <s v="Mid-level"/>
    <n v="3"/>
    <s v="Neither"/>
    <s v="Bachelor's degree"/>
    <s v="University of Michigan"/>
    <s v="SEO|Java|Agile"/>
    <s v="Deloitte"/>
    <n v="5"/>
  </r>
  <r>
    <n v="1077"/>
    <x v="4"/>
    <d v="2021-11-22T00:00:00"/>
    <x v="7"/>
    <x v="1"/>
    <n v="9.5"/>
    <n v="0"/>
    <n v="4.2722222222222221"/>
    <m/>
    <n v="3"/>
    <n v="6"/>
    <n v="6"/>
    <s v="Senior-level"/>
    <n v="2"/>
    <s v="Mentor"/>
    <s v="Master's degree"/>
    <s v="University of Michigan"/>
    <s v="Sketch|SCRUM|SEO"/>
    <s v="Microsoft"/>
    <n v="6"/>
  </r>
  <r>
    <n v="1078"/>
    <x v="0"/>
    <d v="2021-03-08T00:00:00"/>
    <x v="4"/>
    <x v="7"/>
    <n v="3"/>
    <n v="0"/>
    <n v="1.7833333333333334"/>
    <m/>
    <n v="1"/>
    <n v="10"/>
    <n v="6"/>
    <s v="Senior-level"/>
    <n v="3"/>
    <s v="Mentee"/>
    <s v="Master's degree"/>
    <s v="University of Toronto"/>
    <s v="WordPress|JIRA|Figma"/>
    <s v="Amazon"/>
    <n v="4"/>
  </r>
  <r>
    <n v="1079"/>
    <x v="2"/>
    <d v="2021-03-11T00:00:00"/>
    <x v="8"/>
    <x v="1"/>
    <n v="7"/>
    <n v="0"/>
    <n v="2.5166666666666666"/>
    <m/>
    <n v="5"/>
    <n v="5"/>
    <n v="8"/>
    <s v="Entry-level"/>
    <n v="2"/>
    <s v="Mentee"/>
    <s v="Bachelor's degree"/>
    <s v="Harvard University"/>
    <s v="Figma|JIRA|SQL"/>
    <s v="Apple"/>
    <n v="5"/>
  </r>
  <r>
    <n v="1080"/>
    <x v="1"/>
    <d v="2023-07-30T00:00:00"/>
    <x v="5"/>
    <x v="6"/>
    <n v="6.5"/>
    <n v="0"/>
    <n v="1.5111111111111111"/>
    <m/>
    <n v="4"/>
    <n v="7"/>
    <n v="9"/>
    <s v="Senior-level"/>
    <n v="2"/>
    <s v="Mentor"/>
    <s v="Bachelor's degree"/>
    <s v="University of California"/>
    <s v="Java|Sketch|JIRA"/>
    <s v="Oracle"/>
    <n v="5"/>
  </r>
  <r>
    <n v="1081"/>
    <x v="1"/>
    <d v="2020-12-28T00:00:00"/>
    <x v="9"/>
    <x v="7"/>
    <n v="6"/>
    <n v="2"/>
    <n v="2.8583333333333334"/>
    <m/>
    <n v="5"/>
    <n v="10"/>
    <n v="9"/>
    <s v="Mid-level"/>
    <n v="2"/>
    <s v="Mentee"/>
    <s v="Master's degree"/>
    <s v="University of Michigan"/>
    <s v="Python|Java|SEO"/>
    <s v="Apple"/>
    <n v="6"/>
  </r>
  <r>
    <n v="1082"/>
    <x v="3"/>
    <d v="2021-05-16T00:00:00"/>
    <x v="4"/>
    <x v="5"/>
    <n v="6"/>
    <n v="0"/>
    <n v="2.5138888888888888"/>
    <m/>
    <n v="2"/>
    <n v="6"/>
    <n v="6"/>
    <s v="Mid-level"/>
    <n v="0"/>
    <s v="Mentor"/>
    <s v="Master's degree"/>
    <s v="New York University"/>
    <s v="Java|Agile|JIRA"/>
    <s v="IBM"/>
    <n v="4"/>
  </r>
  <r>
    <n v="1083"/>
    <x v="1"/>
    <d v="2020-08-26T00:00:00"/>
    <x v="3"/>
    <x v="2"/>
    <n v="10"/>
    <n v="2"/>
    <n v="1.4472222222222222"/>
    <m/>
    <n v="4"/>
    <n v="6"/>
    <n v="9"/>
    <s v="Management-level"/>
    <n v="0"/>
    <s v="Neither"/>
    <s v="Master's degree"/>
    <s v="MIT"/>
    <s v="SQL|SCRUM|Java"/>
    <s v="Facebook"/>
    <n v="3"/>
  </r>
  <r>
    <n v="1084"/>
    <x v="1"/>
    <d v="2021-09-15T00:00:00"/>
    <x v="7"/>
    <x v="4"/>
    <n v="8"/>
    <n v="2"/>
    <n v="3.4305555555555554"/>
    <m/>
    <n v="2"/>
    <n v="8"/>
    <n v="6"/>
    <s v="Senior-level"/>
    <n v="3"/>
    <s v="Mentor"/>
    <s v="Master's degree"/>
    <s v="Oxford University"/>
    <s v="Java|SQL|JIRA"/>
    <s v="Deloitte"/>
    <n v="2"/>
  </r>
  <r>
    <n v="1085"/>
    <x v="4"/>
    <d v="2021-12-17T00:00:00"/>
    <x v="7"/>
    <x v="1"/>
    <n v="8"/>
    <n v="0"/>
    <n v="3.1944444444444446"/>
    <m/>
    <n v="5"/>
    <n v="10"/>
    <n v="8"/>
    <s v="Mid-level"/>
    <n v="0"/>
    <s v="Mentee"/>
    <s v="Bachelor's degree"/>
    <s v="Oxford University"/>
    <s v="SEO|SQL|SCRUM"/>
    <s v="Facebook"/>
    <n v="3"/>
  </r>
  <r>
    <n v="1086"/>
    <x v="4"/>
    <d v="2021-07-31T00:00:00"/>
    <x v="9"/>
    <x v="0"/>
    <n v="8"/>
    <n v="3"/>
    <n v="3.2722222222222221"/>
    <m/>
    <n v="3"/>
    <n v="7"/>
    <n v="6"/>
    <s v="Senior-level"/>
    <n v="1"/>
    <s v="Mentee"/>
    <s v="Bachelor's degree"/>
    <s v="Oxford University"/>
    <s v="SQL|Sketch|Python"/>
    <s v="Deloitte"/>
    <n v="4"/>
  </r>
  <r>
    <n v="1087"/>
    <x v="4"/>
    <d v="2021-06-19T00:00:00"/>
    <x v="5"/>
    <x v="7"/>
    <n v="8.1999999999999993"/>
    <n v="3"/>
    <n v="2.6777777777777776"/>
    <m/>
    <n v="4"/>
    <n v="7"/>
    <n v="8"/>
    <s v="Entry-level"/>
    <n v="1"/>
    <s v="Mentor"/>
    <s v="Master's degree"/>
    <s v="University of Michigan"/>
    <s v="Java|Agile|WordPress"/>
    <s v="Adobe"/>
    <n v="8"/>
  </r>
  <r>
    <n v="1088"/>
    <x v="2"/>
    <d v="2021-02-28T00:00:00"/>
    <x v="2"/>
    <x v="0"/>
    <n v="4.5"/>
    <n v="2"/>
    <n v="3.875"/>
    <m/>
    <n v="3"/>
    <n v="7"/>
    <n v="10"/>
    <s v="Management-level"/>
    <n v="2"/>
    <s v="Mentor"/>
    <s v="Master's degree"/>
    <s v="University of Toronto"/>
    <s v="SEO|SCRUM|Python"/>
    <s v="Oracle"/>
    <n v="10"/>
  </r>
  <r>
    <n v="1089"/>
    <x v="1"/>
    <d v="2020-12-28T00:00:00"/>
    <x v="5"/>
    <x v="0"/>
    <n v="7"/>
    <n v="2"/>
    <n v="1.3055555555555556"/>
    <m/>
    <n v="1"/>
    <n v="5"/>
    <n v="7"/>
    <s v="Management-level"/>
    <n v="3"/>
    <s v="Mentee"/>
    <s v="Bachelor's degree"/>
    <s v="New York University"/>
    <s v="Java|Python|WordPress"/>
    <s v="IBM"/>
    <n v="6"/>
  </r>
  <r>
    <n v="1090"/>
    <x v="2"/>
    <d v="2023-09-01T00:00:00"/>
    <x v="8"/>
    <x v="5"/>
    <n v="5"/>
    <n v="2"/>
    <n v="3.713888888888889"/>
    <m/>
    <n v="1"/>
    <n v="8"/>
    <n v="7"/>
    <s v="Management-level"/>
    <n v="1"/>
    <s v="Neither"/>
    <s v="Bachelor's degree"/>
    <s v="RISD"/>
    <s v="Figma|Agile|WordPress"/>
    <s v="IBM"/>
    <n v="4"/>
  </r>
  <r>
    <n v="1091"/>
    <x v="2"/>
    <d v="2020-09-26T00:00:00"/>
    <x v="2"/>
    <x v="7"/>
    <n v="5"/>
    <n v="3"/>
    <n v="3.5555555555555554"/>
    <m/>
    <n v="1"/>
    <n v="10"/>
    <n v="7"/>
    <s v="Entry-level"/>
    <n v="0"/>
    <s v="Mentor"/>
    <s v="Bachelor's degree"/>
    <s v="Stanford University"/>
    <s v="SCRUM|Agile|Python"/>
    <s v="Independent"/>
    <n v="2"/>
  </r>
  <r>
    <n v="1092"/>
    <x v="3"/>
    <d v="2021-03-02T00:00:00"/>
    <x v="4"/>
    <x v="5"/>
    <n v="6"/>
    <n v="0"/>
    <n v="3.2277777777777779"/>
    <m/>
    <n v="2"/>
    <n v="8"/>
    <n v="5"/>
    <s v="Mid-level"/>
    <n v="1"/>
    <s v="Mentee"/>
    <s v="Bachelor's degree"/>
    <s v="University of Toronto"/>
    <s v="Sketch|Python|Java"/>
    <s v="Apple"/>
    <n v="10"/>
  </r>
  <r>
    <n v="1093"/>
    <x v="4"/>
    <d v="2021-04-21T00:00:00"/>
    <x v="4"/>
    <x v="3"/>
    <n v="8.1999999999999993"/>
    <n v="3"/>
    <n v="4.7444444444444445"/>
    <m/>
    <n v="5"/>
    <n v="6"/>
    <n v="6"/>
    <s v="Management-level"/>
    <n v="1"/>
    <s v="Mentor"/>
    <s v="Bachelor's degree"/>
    <s v="University of Toronto"/>
    <s v="SQL|Figma|JIRA"/>
    <s v="Adobe"/>
    <n v="8"/>
  </r>
  <r>
    <n v="1094"/>
    <x v="0"/>
    <d v="2020-08-22T00:00:00"/>
    <x v="3"/>
    <x v="1"/>
    <n v="10"/>
    <n v="1"/>
    <n v="1.7166666666666666"/>
    <m/>
    <n v="2"/>
    <n v="9"/>
    <n v="5"/>
    <s v="Mid-level"/>
    <n v="2"/>
    <s v="Neither"/>
    <s v="Bachelor's degree"/>
    <s v="Oxford University"/>
    <s v="Sketch|SQL|SCRUM"/>
    <s v="IBM"/>
    <n v="7"/>
  </r>
  <r>
    <n v="1095"/>
    <x v="5"/>
    <d v="2020-11-14T00:00:00"/>
    <x v="3"/>
    <x v="4"/>
    <n v="3.5"/>
    <n v="0"/>
    <n v="0.73055555555555551"/>
    <m/>
    <n v="2"/>
    <n v="9"/>
    <n v="7"/>
    <s v="Entry-level"/>
    <n v="2"/>
    <s v="Neither"/>
    <s v="Bachelor's degree"/>
    <s v="University of Michigan"/>
    <s v="SCRUM|Python|SEO"/>
    <s v="Oracle"/>
    <n v="9"/>
  </r>
  <r>
    <n v="1096"/>
    <x v="2"/>
    <d v="2023-05-20T00:00:00"/>
    <x v="5"/>
    <x v="6"/>
    <n v="4.5"/>
    <n v="0"/>
    <n v="0.77500000000000002"/>
    <m/>
    <n v="5"/>
    <n v="9"/>
    <n v="10"/>
    <s v="Management-level"/>
    <n v="2"/>
    <s v="Neither"/>
    <s v="Master's degree"/>
    <s v="University of London"/>
    <s v="Figma|SCRUM|Agile"/>
    <s v="Microsoft"/>
    <n v="9"/>
  </r>
  <r>
    <n v="1097"/>
    <x v="3"/>
    <d v="2021-05-09T00:00:00"/>
    <x v="7"/>
    <x v="6"/>
    <n v="10"/>
    <n v="3"/>
    <n v="3.536111111111111"/>
    <m/>
    <n v="1"/>
    <n v="5"/>
    <n v="5"/>
    <s v="Management-level"/>
    <n v="3"/>
    <s v="Mentee"/>
    <s v="Bachelor's degree"/>
    <s v="MIT"/>
    <s v="SCRUM|Python|SQL"/>
    <s v="Deloitte"/>
    <n v="6"/>
  </r>
  <r>
    <n v="1098"/>
    <x v="4"/>
    <d v="2021-02-03T00:00:00"/>
    <x v="8"/>
    <x v="2"/>
    <n v="8"/>
    <n v="0"/>
    <n v="2.5611111111111109"/>
    <m/>
    <n v="4"/>
    <n v="8"/>
    <n v="6"/>
    <s v="Management-level"/>
    <n v="0"/>
    <s v="Mentor"/>
    <s v="Bachelor's degree"/>
    <s v="University of London"/>
    <s v="SEO|Python|Agile"/>
    <s v="Amazon"/>
    <n v="10"/>
  </r>
  <r>
    <n v="1099"/>
    <x v="5"/>
    <d v="2020-11-16T00:00:00"/>
    <x v="5"/>
    <x v="7"/>
    <n v="3.5"/>
    <n v="0"/>
    <n v="2.5444444444444443"/>
    <m/>
    <n v="2"/>
    <n v="7"/>
    <n v="10"/>
    <s v="Mid-level"/>
    <n v="2"/>
    <s v="Mentor"/>
    <s v="Bachelor's degree"/>
    <s v="RISD"/>
    <s v="Agile|SCRUM|SEO"/>
    <s v="Oracle"/>
    <n v="2"/>
  </r>
  <r>
    <n v="1100"/>
    <x v="2"/>
    <d v="2021-03-19T00:00:00"/>
    <x v="0"/>
    <x v="5"/>
    <n v="10"/>
    <n v="0"/>
    <n v="1.5611111111111111"/>
    <m/>
    <n v="4"/>
    <n v="10"/>
    <n v="10"/>
    <s v="Senior-level"/>
    <n v="1"/>
    <s v="Neither"/>
    <s v="Bachelor's degree"/>
    <s v="University of California"/>
    <s v="Java|WordPress|Sketch"/>
    <s v="Apple"/>
    <n v="6"/>
  </r>
  <r>
    <n v="1101"/>
    <x v="0"/>
    <d v="2021-03-15T00:00:00"/>
    <x v="5"/>
    <x v="2"/>
    <n v="9"/>
    <n v="2"/>
    <n v="0.51666666666666672"/>
    <m/>
    <n v="2"/>
    <n v="6"/>
    <n v="5"/>
    <s v="Mid-level"/>
    <n v="0"/>
    <s v="Mentee"/>
    <s v="Bachelor's degree"/>
    <s v="University of Toronto"/>
    <s v="SEO|Agile|Sketch"/>
    <s v="Facebook"/>
    <n v="8"/>
  </r>
  <r>
    <n v="1102"/>
    <x v="4"/>
    <d v="2022-02-14T00:00:00"/>
    <x v="1"/>
    <x v="1"/>
    <n v="8"/>
    <n v="3"/>
    <n v="2.7388888888888889"/>
    <m/>
    <n v="2"/>
    <n v="5"/>
    <n v="7"/>
    <s v="Mid-level"/>
    <n v="1"/>
    <s v="Neither"/>
    <s v="Master's degree"/>
    <s v="University of Michigan"/>
    <s v="WordPress|SQL|Python"/>
    <s v="Apple"/>
    <n v="1"/>
  </r>
  <r>
    <n v="1103"/>
    <x v="0"/>
    <d v="2023-04-19T00:00:00"/>
    <x v="0"/>
    <x v="2"/>
    <n v="8"/>
    <n v="3"/>
    <n v="2.6777777777777776"/>
    <m/>
    <n v="3"/>
    <n v="7"/>
    <n v="9"/>
    <s v="Mid-level"/>
    <n v="1"/>
    <s v="Mentee"/>
    <s v="Bachelor's degree"/>
    <s v="Oxford University"/>
    <s v="SQL|Java|SEO"/>
    <s v="Apple"/>
    <n v="8"/>
  </r>
  <r>
    <n v="1104"/>
    <x v="3"/>
    <d v="2020-10-10T00:00:00"/>
    <x v="7"/>
    <x v="6"/>
    <n v="5.5"/>
    <n v="1"/>
    <n v="3.9666666666666668"/>
    <m/>
    <n v="4"/>
    <n v="9"/>
    <n v="10"/>
    <s v="Mid-level"/>
    <n v="1"/>
    <s v="Mentee"/>
    <s v="Master's degree"/>
    <s v="Oxford University"/>
    <s v="WordPress|Agile|SCRUM"/>
    <s v="Oracle"/>
    <n v="8"/>
  </r>
  <r>
    <n v="1105"/>
    <x v="1"/>
    <d v="2020-12-25T00:00:00"/>
    <x v="8"/>
    <x v="1"/>
    <n v="8"/>
    <n v="2"/>
    <n v="3.3250000000000002"/>
    <m/>
    <n v="5"/>
    <n v="5"/>
    <n v="8"/>
    <s v="Entry-level"/>
    <n v="2"/>
    <s v="Neither"/>
    <s v="Master's degree"/>
    <s v="Oxford University"/>
    <s v="Agile|WordPress|Sketch"/>
    <s v="Deloitte"/>
    <n v="9"/>
  </r>
  <r>
    <n v="1106"/>
    <x v="2"/>
    <d v="2020-11-14T00:00:00"/>
    <x v="1"/>
    <x v="1"/>
    <n v="9.1999999999999993"/>
    <n v="3"/>
    <n v="1.2083333333333333"/>
    <m/>
    <n v="5"/>
    <n v="7"/>
    <n v="7"/>
    <s v="Mid-level"/>
    <n v="3"/>
    <s v="Neither"/>
    <s v="Master's degree"/>
    <s v="University of California"/>
    <s v="JIRA|Agile|Python"/>
    <s v="Adobe"/>
    <n v="5"/>
  </r>
  <r>
    <n v="1107"/>
    <x v="5"/>
    <d v="2022-12-16T00:00:00"/>
    <x v="4"/>
    <x v="4"/>
    <n v="6"/>
    <n v="1"/>
    <n v="3.2722222222222221"/>
    <m/>
    <n v="3"/>
    <n v="10"/>
    <n v="9"/>
    <s v="Entry-level"/>
    <n v="3"/>
    <s v="Neither"/>
    <s v="Master's degree"/>
    <s v="Stanford University"/>
    <s v="Python|Figma|JIRA"/>
    <s v="Independent"/>
    <n v="1"/>
  </r>
  <r>
    <n v="1108"/>
    <x v="4"/>
    <d v="2021-09-30T00:00:00"/>
    <x v="6"/>
    <x v="2"/>
    <n v="6.5"/>
    <n v="0"/>
    <n v="4.4638888888888886"/>
    <m/>
    <n v="5"/>
    <n v="10"/>
    <n v="5"/>
    <s v="Entry-level"/>
    <n v="2"/>
    <s v="Mentor"/>
    <s v="Master's degree"/>
    <s v="University of Toronto"/>
    <s v="Agile|WordPress|Sketch"/>
    <s v="Oracle"/>
    <n v="1"/>
  </r>
  <r>
    <n v="1109"/>
    <x v="5"/>
    <d v="2022-03-26T00:00:00"/>
    <x v="3"/>
    <x v="2"/>
    <n v="9"/>
    <n v="3"/>
    <n v="3.1444444444444444"/>
    <m/>
    <n v="1"/>
    <n v="5"/>
    <n v="7"/>
    <s v="Mid-level"/>
    <n v="2"/>
    <s v="Mentee"/>
    <s v="Bachelor's degree"/>
    <s v="Oxford University"/>
    <s v="Figma|Agile|Java"/>
    <s v="IBM"/>
    <n v="8"/>
  </r>
  <r>
    <n v="1110"/>
    <x v="0"/>
    <d v="2020-07-12T00:00:00"/>
    <x v="5"/>
    <x v="7"/>
    <n v="9"/>
    <n v="0"/>
    <n v="0.19722222222222222"/>
    <m/>
    <n v="1"/>
    <n v="8"/>
    <n v="10"/>
    <s v="Mid-level"/>
    <n v="3"/>
    <s v="Mentor"/>
    <s v="Master's degree"/>
    <s v="Oxford University"/>
    <s v="Agile|SEO|Java"/>
    <s v="Facebook"/>
    <n v="7"/>
  </r>
  <r>
    <n v="1111"/>
    <x v="3"/>
    <d v="2020-10-10T00:00:00"/>
    <x v="3"/>
    <x v="2"/>
    <n v="10"/>
    <n v="1"/>
    <n v="3.411111111111111"/>
    <m/>
    <n v="3"/>
    <n v="5"/>
    <n v="7"/>
    <s v="Senior-level"/>
    <n v="2"/>
    <s v="Mentee"/>
    <s v="Master's degree"/>
    <s v="Oxford University"/>
    <s v="SEO|SCRUM|Figma"/>
    <s v="Apple"/>
    <n v="9"/>
  </r>
  <r>
    <n v="1112"/>
    <x v="2"/>
    <d v="2022-10-12T00:00:00"/>
    <x v="3"/>
    <x v="4"/>
    <n v="10"/>
    <n v="2"/>
    <n v="4.9666666666666668"/>
    <m/>
    <n v="5"/>
    <n v="10"/>
    <n v="8"/>
    <s v="Mid-level"/>
    <n v="1"/>
    <s v="Neither"/>
    <s v="Master's degree"/>
    <s v="Oxford University"/>
    <s v="SEO|Sketch|SQL"/>
    <s v="Deloitte"/>
    <n v="7"/>
  </r>
  <r>
    <n v="1113"/>
    <x v="5"/>
    <d v="2021-07-02T00:00:00"/>
    <x v="7"/>
    <x v="7"/>
    <n v="7"/>
    <n v="3"/>
    <n v="1.6305555555555555"/>
    <m/>
    <n v="3"/>
    <n v="6"/>
    <n v="6"/>
    <s v="Management-level"/>
    <n v="0"/>
    <s v="Mentor"/>
    <s v="Master's degree"/>
    <s v="University of London"/>
    <s v="Java|WordPress|Agile"/>
    <s v="Independent"/>
    <n v="7"/>
  </r>
  <r>
    <n v="1114"/>
    <x v="5"/>
    <d v="2020-08-09T00:00:00"/>
    <x v="4"/>
    <x v="4"/>
    <n v="7.5"/>
    <n v="0"/>
    <n v="0.9194444444444444"/>
    <m/>
    <n v="1"/>
    <n v="10"/>
    <n v="5"/>
    <s v="Entry-level"/>
    <n v="0"/>
    <s v="Mentor"/>
    <s v="Bachelor's degree"/>
    <s v="Oxford University"/>
    <s v="WordPress|SEO|Python"/>
    <s v="Microsoft"/>
    <n v="1"/>
  </r>
  <r>
    <n v="1115"/>
    <x v="0"/>
    <d v="2023-09-21T00:00:00"/>
    <x v="9"/>
    <x v="4"/>
    <n v="6.5"/>
    <n v="2"/>
    <n v="0.49722222222222223"/>
    <m/>
    <n v="5"/>
    <n v="10"/>
    <n v="7"/>
    <s v="Senior-level"/>
    <n v="2"/>
    <s v="Mentor"/>
    <s v="Bachelor's degree"/>
    <s v="University of Michigan"/>
    <s v="SEO|SCRUM|Figma"/>
    <s v="Microsoft"/>
    <n v="7"/>
  </r>
  <r>
    <n v="1116"/>
    <x v="2"/>
    <d v="2021-02-06T00:00:00"/>
    <x v="9"/>
    <x v="1"/>
    <n v="5.5"/>
    <n v="3"/>
    <n v="2.6805555555555554"/>
    <m/>
    <n v="2"/>
    <n v="9"/>
    <n v="9"/>
    <s v="Senior-level"/>
    <n v="0"/>
    <s v="Mentor"/>
    <s v="Master's degree"/>
    <s v="University of California"/>
    <s v="SCRUM|WordPress|Agile"/>
    <s v="Oracle"/>
    <n v="8"/>
  </r>
  <r>
    <n v="1117"/>
    <x v="5"/>
    <d v="2021-05-28T00:00:00"/>
    <x v="2"/>
    <x v="4"/>
    <n v="8.1999999999999993"/>
    <n v="3"/>
    <n v="4.1638888888888888"/>
    <m/>
    <n v="3"/>
    <n v="10"/>
    <n v="6"/>
    <s v="Entry-level"/>
    <n v="0"/>
    <s v="Neither"/>
    <s v="Bachelor's degree"/>
    <s v="University of Toronto"/>
    <s v="Python|Agile|SEO"/>
    <s v="Google"/>
    <n v="1"/>
  </r>
  <r>
    <n v="1118"/>
    <x v="3"/>
    <d v="2021-04-27T00:00:00"/>
    <x v="7"/>
    <x v="7"/>
    <n v="6.5"/>
    <n v="2"/>
    <n v="2.0305555555555554"/>
    <m/>
    <n v="3"/>
    <n v="5"/>
    <n v="5"/>
    <s v="Entry-level"/>
    <n v="0"/>
    <s v="Mentee"/>
    <s v="Bachelor's degree"/>
    <s v="New York University"/>
    <s v="Sketch|Agile|Figma"/>
    <s v="Oracle"/>
    <n v="8"/>
  </r>
  <r>
    <n v="1119"/>
    <x v="3"/>
    <d v="2022-08-26T00:00:00"/>
    <x v="2"/>
    <x v="2"/>
    <n v="5.5"/>
    <n v="3"/>
    <n v="1.1944444444444444"/>
    <m/>
    <n v="5"/>
    <n v="8"/>
    <n v="10"/>
    <s v="Management-level"/>
    <n v="0"/>
    <s v="Mentor"/>
    <s v="Master's degree"/>
    <s v="Oxford University"/>
    <s v="SQL|JIRA|Java"/>
    <s v="Oracle"/>
    <n v="4"/>
  </r>
  <r>
    <n v="1120"/>
    <x v="5"/>
    <d v="2021-05-10T00:00:00"/>
    <x v="6"/>
    <x v="6"/>
    <n v="8"/>
    <n v="1"/>
    <n v="3.088888888888889"/>
    <m/>
    <n v="4"/>
    <n v="8"/>
    <n v="10"/>
    <s v="Senior-level"/>
    <n v="2"/>
    <s v="Mentee"/>
    <s v="Master's degree"/>
    <s v="Oxford University"/>
    <s v="Java|Figma|SQL"/>
    <s v="IBM"/>
    <n v="8"/>
  </r>
  <r>
    <n v="1121"/>
    <x v="0"/>
    <d v="2021-01-11T00:00:00"/>
    <x v="6"/>
    <x v="1"/>
    <n v="8"/>
    <n v="1"/>
    <n v="0.56388888888888888"/>
    <m/>
    <n v="4"/>
    <n v="7"/>
    <n v="8"/>
    <s v="Management-level"/>
    <n v="2"/>
    <s v="Mentee"/>
    <s v="Master's degree"/>
    <s v="MIT"/>
    <s v="SEO|SQL|JIRA"/>
    <s v="IBM"/>
    <n v="4"/>
  </r>
  <r>
    <n v="1122"/>
    <x v="2"/>
    <d v="2021-03-13T00:00:00"/>
    <x v="3"/>
    <x v="4"/>
    <n v="6.2"/>
    <n v="1"/>
    <n v="4.8"/>
    <m/>
    <n v="3"/>
    <n v="9"/>
    <n v="10"/>
    <s v="Entry-level"/>
    <n v="3"/>
    <s v="Neither"/>
    <s v="Master's degree"/>
    <s v="University of London"/>
    <s v="Java|WordPress|SCRUM"/>
    <s v="Google"/>
    <n v="5"/>
  </r>
  <r>
    <n v="1123"/>
    <x v="3"/>
    <d v="2020-09-02T00:00:00"/>
    <x v="3"/>
    <x v="4"/>
    <n v="5"/>
    <n v="3"/>
    <n v="0.69722222222222219"/>
    <m/>
    <n v="5"/>
    <n v="9"/>
    <n v="7"/>
    <s v="Entry-level"/>
    <n v="0"/>
    <s v="Neither"/>
    <s v="Bachelor's degree"/>
    <s v="University of Michigan"/>
    <s v="Python|Sketch|JIRA"/>
    <s v="Apple"/>
    <n v="7"/>
  </r>
  <r>
    <n v="1124"/>
    <x v="4"/>
    <d v="2020-12-06T00:00:00"/>
    <x v="4"/>
    <x v="7"/>
    <n v="9"/>
    <n v="2"/>
    <n v="4.5638888888888891"/>
    <m/>
    <n v="3"/>
    <n v="10"/>
    <n v="10"/>
    <s v="Senior-level"/>
    <n v="3"/>
    <s v="Neither"/>
    <s v="Bachelor's degree"/>
    <s v="University of Michigan"/>
    <s v="SEO|WordPress|SCRUM"/>
    <s v="Deloitte"/>
    <n v="3"/>
  </r>
  <r>
    <n v="1125"/>
    <x v="0"/>
    <d v="2023-06-20T00:00:00"/>
    <x v="3"/>
    <x v="4"/>
    <n v="5.5"/>
    <n v="2"/>
    <n v="1.5638888888888889"/>
    <m/>
    <n v="2"/>
    <n v="8"/>
    <n v="9"/>
    <s v="Management-level"/>
    <n v="1"/>
    <s v="Mentee"/>
    <s v="Bachelor's degree"/>
    <s v="New York University"/>
    <s v="SCRUM|Java|Agile"/>
    <s v="Oracle"/>
    <n v="3"/>
  </r>
  <r>
    <n v="1126"/>
    <x v="3"/>
    <d v="2020-11-02T00:00:00"/>
    <x v="1"/>
    <x v="6"/>
    <n v="7.2"/>
    <n v="0"/>
    <n v="4.3777777777777782"/>
    <m/>
    <n v="1"/>
    <n v="5"/>
    <n v="7"/>
    <s v="Senior-level"/>
    <n v="1"/>
    <s v="Mentor"/>
    <s v="Bachelor's degree"/>
    <s v="Oxford University"/>
    <s v="SQL|Agile|JIRA"/>
    <s v="Google"/>
    <n v="4"/>
  </r>
  <r>
    <n v="1127"/>
    <x v="3"/>
    <d v="2021-10-29T00:00:00"/>
    <x v="6"/>
    <x v="4"/>
    <n v="3"/>
    <n v="2"/>
    <n v="3.0194444444444444"/>
    <m/>
    <n v="1"/>
    <n v="8"/>
    <n v="5"/>
    <s v="Management-level"/>
    <n v="1"/>
    <s v="Mentor"/>
    <s v="Bachelor's degree"/>
    <s v="Oxford University"/>
    <s v="Figma|WordPress|SCRUM"/>
    <s v="Amazon"/>
    <n v="2"/>
  </r>
  <r>
    <n v="1128"/>
    <x v="3"/>
    <d v="2021-04-27T00:00:00"/>
    <x v="3"/>
    <x v="1"/>
    <n v="4"/>
    <n v="0"/>
    <n v="4.6194444444444445"/>
    <m/>
    <n v="2"/>
    <n v="10"/>
    <n v="5"/>
    <s v="Entry-level"/>
    <n v="3"/>
    <s v="Neither"/>
    <s v="Bachelor's degree"/>
    <s v="Harvard University"/>
    <s v="SEO|SCRUM|JIRA"/>
    <s v="Independent"/>
    <n v="4"/>
  </r>
  <r>
    <n v="1129"/>
    <x v="2"/>
    <d v="2021-02-28T00:00:00"/>
    <x v="4"/>
    <x v="1"/>
    <n v="8"/>
    <n v="3"/>
    <n v="4.2"/>
    <m/>
    <n v="5"/>
    <n v="6"/>
    <n v="9"/>
    <s v="Entry-level"/>
    <n v="3"/>
    <s v="Mentor"/>
    <s v="Master's degree"/>
    <s v="Oxford University"/>
    <s v="Agile|Figma|SEO"/>
    <s v="Facebook"/>
    <n v="10"/>
  </r>
  <r>
    <n v="1130"/>
    <x v="2"/>
    <d v="2021-02-04T00:00:00"/>
    <x v="3"/>
    <x v="5"/>
    <n v="9"/>
    <n v="2"/>
    <n v="1.4416666666666667"/>
    <m/>
    <n v="1"/>
    <n v="6"/>
    <n v="8"/>
    <s v="Entry-level"/>
    <n v="2"/>
    <s v="Neither"/>
    <s v="Bachelor's degree"/>
    <s v="University of Toronto"/>
    <s v="Sketch|SQL|SEO"/>
    <s v="Facebook"/>
    <n v="10"/>
  </r>
  <r>
    <n v="1131"/>
    <x v="1"/>
    <d v="2020-12-25T00:00:00"/>
    <x v="4"/>
    <x v="1"/>
    <n v="6.5"/>
    <n v="0"/>
    <n v="1.5166666666666666"/>
    <m/>
    <n v="2"/>
    <n v="5"/>
    <n v="8"/>
    <s v="Senior-level"/>
    <n v="1"/>
    <s v="Mentor"/>
    <s v="Bachelor's degree"/>
    <s v="RISD"/>
    <s v="Sketch|SEO|SQL"/>
    <s v="Microsoft"/>
    <n v="2"/>
  </r>
  <r>
    <n v="1132"/>
    <x v="1"/>
    <d v="2023-10-09T00:00:00"/>
    <x v="6"/>
    <x v="0"/>
    <n v="9"/>
    <n v="2"/>
    <n v="2.9194444444444443"/>
    <m/>
    <n v="1"/>
    <n v="7"/>
    <n v="5"/>
    <s v="Management-level"/>
    <n v="0"/>
    <s v="Mentee"/>
    <s v="Master's degree"/>
    <s v="Oxford University"/>
    <s v="WordPress|Java|Agile"/>
    <s v="IBM"/>
    <n v="7"/>
  </r>
  <r>
    <n v="1133"/>
    <x v="0"/>
    <d v="2021-07-04T00:00:00"/>
    <x v="3"/>
    <x v="1"/>
    <n v="9"/>
    <n v="2"/>
    <n v="0.10833333333333334"/>
    <m/>
    <n v="1"/>
    <n v="9"/>
    <n v="6"/>
    <s v="Management-level"/>
    <n v="3"/>
    <s v="Mentor"/>
    <s v="Bachelor's degree"/>
    <s v="Oxford University"/>
    <s v="Agile|SEO|Figma"/>
    <s v="Facebook"/>
    <n v="7"/>
  </r>
  <r>
    <n v="1134"/>
    <x v="0"/>
    <d v="2022-01-16T00:00:00"/>
    <x v="4"/>
    <x v="2"/>
    <n v="8"/>
    <n v="2"/>
    <n v="3.4861111111111112"/>
    <m/>
    <n v="3"/>
    <n v="6"/>
    <n v="8"/>
    <s v="Mid-level"/>
    <n v="0"/>
    <s v="Neither"/>
    <s v="Master's degree"/>
    <s v="University of London"/>
    <s v="SCRUM|WordPress|SQL"/>
    <s v="Deloitte"/>
    <n v="2"/>
  </r>
  <r>
    <n v="1135"/>
    <x v="1"/>
    <d v="2021-02-10T00:00:00"/>
    <x v="4"/>
    <x v="4"/>
    <n v="3.2"/>
    <n v="2"/>
    <n v="2.875"/>
    <m/>
    <n v="2"/>
    <n v="9"/>
    <n v="6"/>
    <s v="Management-level"/>
    <n v="3"/>
    <s v="Mentee"/>
    <s v="Master's degree"/>
    <s v="University of Toronto"/>
    <s v="Figma|Python|SEO"/>
    <s v="Google"/>
    <n v="7"/>
  </r>
  <r>
    <n v="1136"/>
    <x v="4"/>
    <d v="2023-01-09T00:00:00"/>
    <x v="9"/>
    <x v="7"/>
    <n v="9"/>
    <n v="1"/>
    <n v="3.0527777777777776"/>
    <m/>
    <n v="5"/>
    <n v="9"/>
    <n v="5"/>
    <s v="Senior-level"/>
    <n v="0"/>
    <s v="Mentee"/>
    <s v="Bachelor's degree"/>
    <s v="University of London"/>
    <s v="SQL|Sketch|SCRUM"/>
    <s v="Apple"/>
    <n v="5"/>
  </r>
  <r>
    <n v="1137"/>
    <x v="4"/>
    <d v="2021-09-26T00:00:00"/>
    <x v="7"/>
    <x v="2"/>
    <n v="7.2"/>
    <n v="1"/>
    <n v="3.6527777777777777"/>
    <m/>
    <n v="1"/>
    <n v="9"/>
    <n v="6"/>
    <s v="Entry-level"/>
    <n v="3"/>
    <s v="Mentee"/>
    <s v="Bachelor's degree"/>
    <s v="Oxford University"/>
    <s v="WordPress|JIRA|Agile"/>
    <s v="Adobe"/>
    <n v="1"/>
  </r>
  <r>
    <n v="1138"/>
    <x v="3"/>
    <d v="2023-08-05T00:00:00"/>
    <x v="0"/>
    <x v="6"/>
    <n v="9"/>
    <n v="2"/>
    <n v="3.4"/>
    <m/>
    <n v="5"/>
    <n v="6"/>
    <n v="10"/>
    <s v="Senior-level"/>
    <n v="2"/>
    <s v="Mentee"/>
    <s v="Master's degree"/>
    <s v="University of London"/>
    <s v="Figma|Python|Java"/>
    <s v="Apple"/>
    <n v="4"/>
  </r>
  <r>
    <n v="1139"/>
    <x v="0"/>
    <d v="2021-06-26T00:00:00"/>
    <x v="5"/>
    <x v="5"/>
    <n v="8.1999999999999993"/>
    <n v="2"/>
    <n v="4.7638888888888893"/>
    <m/>
    <n v="3"/>
    <n v="9"/>
    <n v="6"/>
    <s v="Management-level"/>
    <n v="1"/>
    <s v="Neither"/>
    <s v="Bachelor's degree"/>
    <s v="University of Toronto"/>
    <s v="SCRUM|Figma|WordPress"/>
    <s v="Adobe"/>
    <n v="5"/>
  </r>
  <r>
    <n v="1140"/>
    <x v="5"/>
    <d v="2021-09-25T00:00:00"/>
    <x v="6"/>
    <x v="2"/>
    <n v="9.5"/>
    <n v="2"/>
    <n v="3.2083333333333335"/>
    <m/>
    <n v="4"/>
    <n v="6"/>
    <n v="9"/>
    <s v="Entry-level"/>
    <n v="1"/>
    <s v="Neither"/>
    <s v="Bachelor's degree"/>
    <s v="Oxford University"/>
    <s v="Sketch|JIRA|WordPress"/>
    <s v="Microsoft"/>
    <n v="9"/>
  </r>
  <r>
    <n v="1141"/>
    <x v="5"/>
    <d v="2021-02-07T00:00:00"/>
    <x v="0"/>
    <x v="7"/>
    <n v="10"/>
    <n v="0"/>
    <n v="3.5527777777777776"/>
    <m/>
    <n v="5"/>
    <n v="10"/>
    <n v="9"/>
    <s v="Management-level"/>
    <n v="3"/>
    <s v="Mentor"/>
    <s v="Master's degree"/>
    <s v="MIT"/>
    <s v="SEO|Agile|SQL"/>
    <s v="Deloitte"/>
    <n v="1"/>
  </r>
  <r>
    <n v="1142"/>
    <x v="3"/>
    <d v="2021-01-22T00:00:00"/>
    <x v="9"/>
    <x v="1"/>
    <n v="4.2"/>
    <n v="0"/>
    <n v="2.3222222222222224"/>
    <m/>
    <n v="2"/>
    <n v="7"/>
    <n v="9"/>
    <s v="Management-level"/>
    <n v="3"/>
    <s v="Neither"/>
    <s v="Master's degree"/>
    <s v="University of Toronto"/>
    <s v="Java|JIRA|SCRUM"/>
    <s v="Google"/>
    <n v="10"/>
  </r>
  <r>
    <n v="1143"/>
    <x v="1"/>
    <d v="2021-12-09T00:00:00"/>
    <x v="8"/>
    <x v="4"/>
    <n v="10"/>
    <n v="3"/>
    <n v="2.2944444444444443"/>
    <m/>
    <n v="5"/>
    <n v="6"/>
    <n v="9"/>
    <s v="Entry-level"/>
    <n v="3"/>
    <s v="Mentee"/>
    <s v="Master's degree"/>
    <s v="University of Michigan"/>
    <s v="Figma|WordPress|JIRA"/>
    <s v="Facebook"/>
    <n v="8"/>
  </r>
  <r>
    <n v="1144"/>
    <x v="0"/>
    <d v="2020-10-30T00:00:00"/>
    <x v="3"/>
    <x v="7"/>
    <n v="8"/>
    <n v="0"/>
    <n v="1.0722222222222222"/>
    <m/>
    <n v="2"/>
    <n v="7"/>
    <n v="6"/>
    <s v="Mid-level"/>
    <n v="3"/>
    <s v="Neither"/>
    <s v="Master's degree"/>
    <s v="Oxford University"/>
    <s v="Python|SCRUM|SEO"/>
    <s v="Apple"/>
    <n v="8"/>
  </r>
  <r>
    <n v="1145"/>
    <x v="3"/>
    <d v="2020-10-27T00:00:00"/>
    <x v="1"/>
    <x v="6"/>
    <n v="4.2"/>
    <n v="1"/>
    <n v="4.7388888888888889"/>
    <m/>
    <n v="5"/>
    <n v="7"/>
    <n v="10"/>
    <s v="Entry-level"/>
    <n v="0"/>
    <s v="Mentor"/>
    <s v="Bachelor's degree"/>
    <s v="Harvard University"/>
    <s v="SEO|Agile|WordPress"/>
    <s v="Adobe"/>
    <n v="9"/>
  </r>
  <r>
    <n v="1146"/>
    <x v="3"/>
    <d v="2020-08-22T00:00:00"/>
    <x v="0"/>
    <x v="3"/>
    <n v="7"/>
    <n v="3"/>
    <n v="1.8638888888888889"/>
    <m/>
    <n v="2"/>
    <n v="5"/>
    <n v="5"/>
    <s v="Senior-level"/>
    <n v="3"/>
    <s v="Neither"/>
    <s v="Master's degree"/>
    <s v="Oxford University"/>
    <s v="JIRA|Agile|Figma"/>
    <s v="IBM"/>
    <n v="8"/>
  </r>
  <r>
    <n v="1147"/>
    <x v="1"/>
    <d v="2021-02-14T00:00:00"/>
    <x v="4"/>
    <x v="0"/>
    <n v="8.1999999999999993"/>
    <n v="2"/>
    <n v="0.86388888888888893"/>
    <m/>
    <n v="2"/>
    <n v="9"/>
    <n v="10"/>
    <s v="Entry-level"/>
    <n v="1"/>
    <s v="Mentee"/>
    <s v="Master's degree"/>
    <s v="Oxford University"/>
    <s v="JIRA|SEO|Java"/>
    <s v="Google"/>
    <n v="3"/>
  </r>
  <r>
    <n v="1148"/>
    <x v="2"/>
    <d v="2022-08-12T00:00:00"/>
    <x v="6"/>
    <x v="6"/>
    <n v="8"/>
    <n v="1"/>
    <n v="2.6333333333333333"/>
    <m/>
    <n v="2"/>
    <n v="6"/>
    <n v="5"/>
    <s v="Mid-level"/>
    <n v="0"/>
    <s v="Mentor"/>
    <s v="Master's degree"/>
    <s v="University of London"/>
    <s v="Python|SCRUM|SEO"/>
    <s v="Facebook"/>
    <n v="1"/>
  </r>
  <r>
    <n v="1149"/>
    <x v="0"/>
    <d v="2020-09-08T00:00:00"/>
    <x v="7"/>
    <x v="2"/>
    <n v="4.5"/>
    <n v="0"/>
    <n v="6.6666666666666666E-2"/>
    <m/>
    <n v="5"/>
    <n v="7"/>
    <n v="7"/>
    <s v="Management-level"/>
    <n v="0"/>
    <s v="Mentee"/>
    <s v="Bachelor's degree"/>
    <s v="Stanford University"/>
    <s v="Python|SCRUM|Java"/>
    <s v="Microsoft"/>
    <n v="8"/>
  </r>
  <r>
    <n v="1150"/>
    <x v="0"/>
    <d v="2022-01-24T00:00:00"/>
    <x v="1"/>
    <x v="2"/>
    <n v="9"/>
    <n v="1"/>
    <n v="1.9888888888888889"/>
    <m/>
    <n v="1"/>
    <n v="6"/>
    <n v="9"/>
    <s v="Mid-level"/>
    <n v="1"/>
    <s v="Mentee"/>
    <s v="Bachelor's degree"/>
    <s v="University of Toronto"/>
    <s v="Python|SCRUM|Java"/>
    <s v="Apple"/>
    <n v="1"/>
  </r>
  <r>
    <n v="1151"/>
    <x v="1"/>
    <d v="2020-10-02T00:00:00"/>
    <x v="3"/>
    <x v="7"/>
    <n v="5"/>
    <n v="2"/>
    <n v="2.1694444444444443"/>
    <m/>
    <n v="3"/>
    <n v="10"/>
    <n v="8"/>
    <s v="Senior-level"/>
    <n v="2"/>
    <s v="Mentor"/>
    <s v="Master's degree"/>
    <s v="RISD"/>
    <s v="JIRA|Python|SEO"/>
    <s v="Independent"/>
    <n v="8"/>
  </r>
  <r>
    <n v="1152"/>
    <x v="2"/>
    <d v="2023-10-13T00:00:00"/>
    <x v="3"/>
    <x v="2"/>
    <n v="8"/>
    <n v="2"/>
    <n v="3.7277777777777779"/>
    <m/>
    <n v="5"/>
    <n v="7"/>
    <n v="10"/>
    <s v="Mid-level"/>
    <n v="3"/>
    <s v="Mentee"/>
    <s v="Master's degree"/>
    <s v="Oxford University"/>
    <s v="JIRA|SCRUM|Sketch"/>
    <s v="Deloitte"/>
    <n v="4"/>
  </r>
  <r>
    <n v="1153"/>
    <x v="2"/>
    <d v="2020-11-16T00:00:00"/>
    <x v="6"/>
    <x v="0"/>
    <n v="3"/>
    <n v="1"/>
    <n v="4.8722222222222218"/>
    <m/>
    <n v="1"/>
    <n v="10"/>
    <n v="9"/>
    <s v="Management-level"/>
    <n v="1"/>
    <s v="Mentee"/>
    <s v="Bachelor's degree"/>
    <s v="University of Toronto"/>
    <s v="Python|Sketch|Java"/>
    <s v="Amazon"/>
    <n v="5"/>
  </r>
  <r>
    <n v="1154"/>
    <x v="0"/>
    <d v="2021-04-03T00:00:00"/>
    <x v="6"/>
    <x v="6"/>
    <n v="9"/>
    <n v="3"/>
    <n v="2.0194444444444444"/>
    <m/>
    <n v="2"/>
    <n v="10"/>
    <n v="8"/>
    <s v="Mid-level"/>
    <n v="2"/>
    <s v="Mentee"/>
    <s v="Bachelor's degree"/>
    <s v="Oxford University"/>
    <s v="Sketch|Python|Agile"/>
    <s v="Deloitte"/>
    <n v="2"/>
  </r>
  <r>
    <n v="1155"/>
    <x v="2"/>
    <d v="2021-05-23T00:00:00"/>
    <x v="2"/>
    <x v="6"/>
    <n v="10"/>
    <n v="1"/>
    <n v="3.3694444444444445"/>
    <m/>
    <n v="3"/>
    <n v="6"/>
    <n v="9"/>
    <s v="Management-level"/>
    <n v="3"/>
    <s v="Mentee"/>
    <s v="Master's degree"/>
    <s v="Oxford University"/>
    <s v="Agile|SCRUM|Python"/>
    <s v="Apple"/>
    <n v="1"/>
  </r>
  <r>
    <n v="1156"/>
    <x v="4"/>
    <d v="2022-09-29T00:00:00"/>
    <x v="5"/>
    <x v="0"/>
    <n v="8"/>
    <n v="1"/>
    <n v="3.8250000000000002"/>
    <m/>
    <n v="1"/>
    <n v="7"/>
    <n v="10"/>
    <s v="Senior-level"/>
    <n v="0"/>
    <s v="Neither"/>
    <s v="Bachelor's degree"/>
    <s v="MIT"/>
    <s v="Java|JIRA|Sketch"/>
    <s v="Deloitte"/>
    <n v="3"/>
  </r>
  <r>
    <n v="1157"/>
    <x v="1"/>
    <d v="2023-01-30T00:00:00"/>
    <x v="3"/>
    <x v="0"/>
    <n v="8"/>
    <n v="2"/>
    <n v="1.4888888888888889"/>
    <m/>
    <n v="3"/>
    <n v="6"/>
    <n v="5"/>
    <s v="Entry-level"/>
    <n v="2"/>
    <s v="Neither"/>
    <s v="Master's degree"/>
    <s v="Oxford University"/>
    <s v="Python|Sketch|SCRUM"/>
    <s v="Facebook"/>
    <n v="9"/>
  </r>
  <r>
    <n v="1158"/>
    <x v="0"/>
    <d v="2020-12-03T00:00:00"/>
    <x v="9"/>
    <x v="2"/>
    <n v="8.1999999999999993"/>
    <n v="1"/>
    <n v="1.8833333333333333"/>
    <m/>
    <n v="4"/>
    <n v="7"/>
    <n v="5"/>
    <s v="Mid-level"/>
    <n v="1"/>
    <s v="Mentor"/>
    <s v="Master's degree"/>
    <s v="University of London"/>
    <s v="SQL|WordPress|Figma"/>
    <s v="Google"/>
    <n v="6"/>
  </r>
  <r>
    <n v="1159"/>
    <x v="1"/>
    <d v="2021-01-31T00:00:00"/>
    <x v="2"/>
    <x v="3"/>
    <n v="4.2"/>
    <n v="2"/>
    <n v="2.0305555555555554"/>
    <m/>
    <n v="3"/>
    <n v="10"/>
    <n v="7"/>
    <s v="Entry-level"/>
    <n v="2"/>
    <s v="Mentor"/>
    <s v="Master's degree"/>
    <s v="MIT"/>
    <s v="SCRUM|Agile|SQL"/>
    <s v="Adobe"/>
    <n v="10"/>
  </r>
  <r>
    <n v="1160"/>
    <x v="2"/>
    <d v="2022-07-21T00:00:00"/>
    <x v="9"/>
    <x v="0"/>
    <n v="8"/>
    <n v="3"/>
    <n v="3.2416666666666667"/>
    <m/>
    <n v="2"/>
    <n v="5"/>
    <n v="5"/>
    <s v="Entry-level"/>
    <n v="1"/>
    <s v="Mentor"/>
    <s v="Master's degree"/>
    <s v="MIT"/>
    <s v="Python|SQL|Sketch"/>
    <s v="Facebook"/>
    <n v="6"/>
  </r>
  <r>
    <n v="1161"/>
    <x v="5"/>
    <d v="2021-04-06T00:00:00"/>
    <x v="7"/>
    <x v="1"/>
    <n v="7"/>
    <n v="1"/>
    <n v="2.8"/>
    <m/>
    <n v="5"/>
    <n v="6"/>
    <n v="7"/>
    <s v="Senior-level"/>
    <n v="3"/>
    <s v="Neither"/>
    <s v="Master's degree"/>
    <s v="Harvard University"/>
    <s v="SEO|SCRUM|JIRA"/>
    <s v="Facebook"/>
    <n v="3"/>
  </r>
  <r>
    <n v="1162"/>
    <x v="1"/>
    <d v="2021-04-16T00:00:00"/>
    <x v="8"/>
    <x v="4"/>
    <n v="7.2"/>
    <n v="3"/>
    <n v="1.5083333333333333"/>
    <m/>
    <n v="4"/>
    <n v="7"/>
    <n v="7"/>
    <s v="Entry-level"/>
    <n v="0"/>
    <s v="Mentor"/>
    <s v="Master's degree"/>
    <s v="Oxford University"/>
    <s v="Sketch|Figma|WordPress"/>
    <s v="Google"/>
    <n v="9"/>
  </r>
  <r>
    <n v="1163"/>
    <x v="4"/>
    <d v="2020-10-07T00:00:00"/>
    <x v="2"/>
    <x v="2"/>
    <n v="7.2"/>
    <n v="2"/>
    <n v="2.963888888888889"/>
    <m/>
    <n v="3"/>
    <n v="8"/>
    <n v="8"/>
    <s v="Entry-level"/>
    <n v="1"/>
    <s v="Mentor"/>
    <s v="Master's degree"/>
    <s v="Oxford University"/>
    <s v="Agile|SQL|Sketch"/>
    <s v="Adobe"/>
    <n v="1"/>
  </r>
  <r>
    <n v="1164"/>
    <x v="0"/>
    <d v="2020-07-16T00:00:00"/>
    <x v="4"/>
    <x v="7"/>
    <n v="5"/>
    <n v="0"/>
    <n v="2.0138888888888888"/>
    <m/>
    <n v="2"/>
    <n v="9"/>
    <n v="6"/>
    <s v="Senior-level"/>
    <n v="2"/>
    <s v="Mentee"/>
    <s v="Master's degree"/>
    <s v="RISD"/>
    <s v="Agile|SEO|JIRA"/>
    <s v="IBM"/>
    <n v="4"/>
  </r>
  <r>
    <n v="1165"/>
    <x v="2"/>
    <d v="2020-08-18T00:00:00"/>
    <x v="9"/>
    <x v="0"/>
    <n v="7.2"/>
    <n v="1"/>
    <n v="1.7694444444444444"/>
    <m/>
    <n v="5"/>
    <n v="10"/>
    <n v="10"/>
    <s v="Mid-level"/>
    <n v="1"/>
    <s v="Mentor"/>
    <s v="Bachelor's degree"/>
    <s v="Oxford University"/>
    <s v="Agile|JIRA|SCRUM"/>
    <s v="Adobe"/>
    <n v="8"/>
  </r>
  <r>
    <n v="1166"/>
    <x v="4"/>
    <d v="2021-05-30T00:00:00"/>
    <x v="3"/>
    <x v="1"/>
    <n v="6.5"/>
    <n v="2"/>
    <n v="3.6555555555555554"/>
    <m/>
    <n v="4"/>
    <n v="8"/>
    <n v="7"/>
    <s v="Senior-level"/>
    <n v="1"/>
    <s v="Mentor"/>
    <s v="Bachelor's degree"/>
    <s v="University of London"/>
    <s v="Python|Sketch|SQL"/>
    <s v="Oracle"/>
    <n v="9"/>
  </r>
  <r>
    <n v="1167"/>
    <x v="0"/>
    <d v="2023-08-02T00:00:00"/>
    <x v="5"/>
    <x v="2"/>
    <n v="3"/>
    <n v="2"/>
    <n v="0.73333333333333328"/>
    <m/>
    <n v="2"/>
    <n v="5"/>
    <n v="10"/>
    <s v="Management-level"/>
    <n v="3"/>
    <s v="Mentee"/>
    <s v="Master's degree"/>
    <s v="University of Toronto"/>
    <s v="JIRA|Python|WordPress"/>
    <s v="Amazon"/>
    <n v="3"/>
  </r>
  <r>
    <n v="1168"/>
    <x v="0"/>
    <d v="2021-04-08T00:00:00"/>
    <x v="3"/>
    <x v="2"/>
    <n v="6.5"/>
    <n v="3"/>
    <n v="1.6916666666666667"/>
    <m/>
    <n v="2"/>
    <n v="7"/>
    <n v="5"/>
    <s v="Mid-level"/>
    <n v="1"/>
    <s v="Mentee"/>
    <s v="Master's degree"/>
    <s v="MIT"/>
    <s v="WordPress|Figma|Sketch"/>
    <s v="Oracle"/>
    <n v="5"/>
  </r>
  <r>
    <n v="1169"/>
    <x v="1"/>
    <d v="2023-01-03T00:00:00"/>
    <x v="4"/>
    <x v="6"/>
    <n v="10"/>
    <n v="2"/>
    <n v="1.6861111111111111"/>
    <m/>
    <n v="5"/>
    <n v="10"/>
    <n v="5"/>
    <s v="Entry-level"/>
    <n v="3"/>
    <s v="Mentor"/>
    <s v="Bachelor's degree"/>
    <s v="Oxford University"/>
    <s v="WordPress|Sketch|Java"/>
    <s v="IBM"/>
    <n v="9"/>
  </r>
  <r>
    <n v="1170"/>
    <x v="5"/>
    <d v="2020-09-15T00:00:00"/>
    <x v="5"/>
    <x v="1"/>
    <n v="6.5"/>
    <n v="1"/>
    <n v="0.86944444444444446"/>
    <m/>
    <n v="4"/>
    <n v="5"/>
    <n v="6"/>
    <s v="Management-level"/>
    <n v="2"/>
    <s v="Neither"/>
    <s v="Bachelor's degree"/>
    <s v="University of California"/>
    <s v="WordPress|Figma|Sketch"/>
    <s v="Oracle"/>
    <n v="8"/>
  </r>
  <r>
    <n v="1171"/>
    <x v="3"/>
    <d v="2021-04-21T00:00:00"/>
    <x v="7"/>
    <x v="6"/>
    <n v="4"/>
    <n v="2"/>
    <n v="2.5416666666666665"/>
    <m/>
    <n v="5"/>
    <n v="10"/>
    <n v="10"/>
    <s v="Management-level"/>
    <n v="3"/>
    <s v="Neither"/>
    <s v="Bachelor's degree"/>
    <s v="University of London"/>
    <s v="Sketch|Python|Java"/>
    <s v="Independent"/>
    <n v="10"/>
  </r>
  <r>
    <n v="1172"/>
    <x v="3"/>
    <d v="2022-01-25T00:00:00"/>
    <x v="1"/>
    <x v="5"/>
    <n v="9"/>
    <n v="1"/>
    <n v="9.7222222222222224E-2"/>
    <m/>
    <n v="3"/>
    <n v="6"/>
    <n v="6"/>
    <s v="Entry-level"/>
    <n v="2"/>
    <s v="Mentor"/>
    <s v="Bachelor's degree"/>
    <s v="University of Michigan"/>
    <s v="Sketch|WordPress|Agile"/>
    <s v="Deloitte"/>
    <n v="1"/>
  </r>
  <r>
    <n v="1173"/>
    <x v="2"/>
    <d v="2021-09-09T00:00:00"/>
    <x v="6"/>
    <x v="2"/>
    <n v="7"/>
    <n v="3"/>
    <n v="2.5833333333333335"/>
    <m/>
    <n v="1"/>
    <n v="9"/>
    <n v="7"/>
    <s v="Entry-level"/>
    <n v="0"/>
    <s v="Mentee"/>
    <s v="Master's degree"/>
    <s v="Harvard University"/>
    <s v="SQL|SCRUM|Python"/>
    <s v="Deloitte"/>
    <n v="9"/>
  </r>
  <r>
    <n v="1174"/>
    <x v="0"/>
    <d v="2021-07-22T00:00:00"/>
    <x v="7"/>
    <x v="1"/>
    <n v="8"/>
    <n v="1"/>
    <n v="4.4777777777777779"/>
    <m/>
    <n v="1"/>
    <n v="5"/>
    <n v="8"/>
    <s v="Mid-level"/>
    <n v="3"/>
    <s v="Mentee"/>
    <s v="Master's degree"/>
    <s v="University of Toronto"/>
    <s v="Figma|Java|SEO"/>
    <s v="Deloitte"/>
    <n v="3"/>
  </r>
  <r>
    <n v="1175"/>
    <x v="0"/>
    <d v="2020-08-04T00:00:00"/>
    <x v="2"/>
    <x v="0"/>
    <n v="5.5"/>
    <n v="3"/>
    <n v="2.911111111111111"/>
    <m/>
    <n v="5"/>
    <n v="7"/>
    <n v="10"/>
    <s v="Entry-level"/>
    <n v="2"/>
    <s v="Mentee"/>
    <s v="Bachelor's degree"/>
    <s v="RISD"/>
    <s v="SQL|Agile|Figma"/>
    <s v="Microsoft"/>
    <n v="4"/>
  </r>
  <r>
    <n v="1176"/>
    <x v="2"/>
    <d v="2021-01-25T00:00:00"/>
    <x v="1"/>
    <x v="1"/>
    <n v="8"/>
    <n v="1"/>
    <n v="1.9694444444444446"/>
    <m/>
    <n v="3"/>
    <n v="8"/>
    <n v="9"/>
    <s v="Entry-level"/>
    <n v="0"/>
    <s v="Mentor"/>
    <s v="Bachelor's degree"/>
    <s v="Oxford University"/>
    <s v="SCRUM|SEO|SQL"/>
    <s v="Deloitte"/>
    <n v="10"/>
  </r>
  <r>
    <n v="1177"/>
    <x v="3"/>
    <d v="2021-06-04T00:00:00"/>
    <x v="3"/>
    <x v="3"/>
    <n v="8"/>
    <n v="3"/>
    <n v="3.3055555555555554"/>
    <m/>
    <n v="1"/>
    <n v="5"/>
    <n v="6"/>
    <s v="Entry-level"/>
    <n v="2"/>
    <s v="Mentor"/>
    <s v="Master's degree"/>
    <s v="Oxford University"/>
    <s v="Java|SQL|Agile"/>
    <s v="Facebook"/>
    <n v="9"/>
  </r>
  <r>
    <n v="1178"/>
    <x v="3"/>
    <d v="2020-07-11T00:00:00"/>
    <x v="1"/>
    <x v="2"/>
    <n v="9.5"/>
    <n v="2"/>
    <n v="1.0694444444444444"/>
    <m/>
    <n v="3"/>
    <n v="8"/>
    <n v="9"/>
    <s v="Mid-level"/>
    <n v="2"/>
    <s v="Mentor"/>
    <s v="Bachelor's degree"/>
    <s v="University of London"/>
    <s v="Figma|SCRUM|Sketch"/>
    <s v="Microsoft"/>
    <n v="2"/>
  </r>
  <r>
    <n v="1179"/>
    <x v="0"/>
    <d v="2022-03-02T00:00:00"/>
    <x v="0"/>
    <x v="1"/>
    <n v="9.5"/>
    <n v="0"/>
    <n v="1.8888888888888888"/>
    <m/>
    <n v="3"/>
    <n v="5"/>
    <n v="8"/>
    <s v="Entry-level"/>
    <n v="0"/>
    <s v="Mentee"/>
    <s v="Bachelor's degree"/>
    <s v="Oxford University"/>
    <s v="Java|SQL|SCRUM"/>
    <s v="Microsoft"/>
    <n v="5"/>
  </r>
  <r>
    <n v="1180"/>
    <x v="3"/>
    <d v="2020-09-23T00:00:00"/>
    <x v="6"/>
    <x v="5"/>
    <n v="7"/>
    <n v="3"/>
    <n v="0.72499999999999998"/>
    <m/>
    <n v="3"/>
    <n v="6"/>
    <n v="7"/>
    <s v="Senior-level"/>
    <n v="3"/>
    <s v="Mentee"/>
    <s v="Bachelor's degree"/>
    <s v="University of London"/>
    <s v="JIRA|Python|SCRUM"/>
    <s v="Deloitte"/>
    <n v="1"/>
  </r>
  <r>
    <n v="1181"/>
    <x v="0"/>
    <d v="2022-05-19T00:00:00"/>
    <x v="8"/>
    <x v="1"/>
    <n v="10"/>
    <n v="3"/>
    <n v="3.5583333333333331"/>
    <m/>
    <n v="4"/>
    <n v="9"/>
    <n v="9"/>
    <s v="Management-level"/>
    <n v="3"/>
    <s v="Neither"/>
    <s v="Master's degree"/>
    <s v="University of Toronto"/>
    <s v="SQL|SEO|Java"/>
    <s v="Deloitte"/>
    <n v="1"/>
  </r>
  <r>
    <n v="1182"/>
    <x v="1"/>
    <d v="2020-06-29T00:00:00"/>
    <x v="5"/>
    <x v="0"/>
    <n v="7"/>
    <n v="1"/>
    <n v="2.4249999999999998"/>
    <m/>
    <n v="1"/>
    <n v="7"/>
    <n v="9"/>
    <s v="Management-level"/>
    <n v="3"/>
    <s v="Mentor"/>
    <s v="Master's degree"/>
    <s v="University of Toronto"/>
    <s v="Figma|Java|WordPress"/>
    <s v="Apple"/>
    <n v="5"/>
  </r>
  <r>
    <n v="1183"/>
    <x v="2"/>
    <d v="2020-09-16T00:00:00"/>
    <x v="4"/>
    <x v="5"/>
    <n v="8"/>
    <n v="3"/>
    <n v="2.7555555555555555"/>
    <m/>
    <n v="5"/>
    <n v="5"/>
    <n v="10"/>
    <s v="Mid-level"/>
    <n v="1"/>
    <s v="Neither"/>
    <s v="Master's degree"/>
    <s v="University of Michigan"/>
    <s v="Agile|Sketch|JIRA"/>
    <s v="Amazon"/>
    <n v="7"/>
  </r>
  <r>
    <n v="1184"/>
    <x v="3"/>
    <d v="2020-11-23T00:00:00"/>
    <x v="0"/>
    <x v="7"/>
    <n v="6"/>
    <n v="2"/>
    <n v="2.8305555555555557"/>
    <m/>
    <n v="5"/>
    <n v="5"/>
    <n v="7"/>
    <s v="Management-level"/>
    <n v="2"/>
    <s v="Mentor"/>
    <s v="Bachelor's degree"/>
    <s v="Stanford University"/>
    <s v="SQL|SEO|Java"/>
    <s v="IBM"/>
    <n v="1"/>
  </r>
  <r>
    <n v="1185"/>
    <x v="0"/>
    <d v="2021-05-03T00:00:00"/>
    <x v="9"/>
    <x v="4"/>
    <n v="8"/>
    <n v="2"/>
    <n v="7.2222222222222215E-2"/>
    <m/>
    <n v="3"/>
    <n v="7"/>
    <n v="10"/>
    <s v="Senior-level"/>
    <n v="3"/>
    <s v="Mentee"/>
    <s v="Master's degree"/>
    <s v="Oxford University"/>
    <s v="JIRA|SQL|SCRUM"/>
    <s v="Amazon"/>
    <n v="4"/>
  </r>
  <r>
    <n v="1186"/>
    <x v="1"/>
    <d v="2020-07-23T00:00:00"/>
    <x v="3"/>
    <x v="1"/>
    <n v="8.1999999999999993"/>
    <n v="1"/>
    <n v="1.825"/>
    <m/>
    <n v="4"/>
    <n v="8"/>
    <n v="10"/>
    <s v="Entry-level"/>
    <n v="3"/>
    <s v="Mentee"/>
    <s v="Master's degree"/>
    <s v="Oxford University"/>
    <s v="WordPress|Java|Agile"/>
    <s v="Google"/>
    <n v="7"/>
  </r>
  <r>
    <n v="1187"/>
    <x v="5"/>
    <d v="2021-04-08T00:00:00"/>
    <x v="3"/>
    <x v="1"/>
    <n v="7.2"/>
    <n v="0"/>
    <n v="3.9305555555555554"/>
    <m/>
    <n v="3"/>
    <n v="9"/>
    <n v="9"/>
    <s v="Management-level"/>
    <n v="2"/>
    <s v="Mentor"/>
    <s v="Master's degree"/>
    <s v="Oxford University"/>
    <s v="Figma|Agile|SEO"/>
    <s v="Google"/>
    <n v="9"/>
  </r>
  <r>
    <n v="1188"/>
    <x v="4"/>
    <d v="2022-07-06T00:00:00"/>
    <x v="3"/>
    <x v="4"/>
    <n v="7.5"/>
    <n v="2"/>
    <n v="3.6111111111111112"/>
    <m/>
    <n v="4"/>
    <n v="5"/>
    <n v="7"/>
    <s v="Management-level"/>
    <n v="0"/>
    <s v="Mentor"/>
    <s v="Bachelor's degree"/>
    <s v="University of London"/>
    <s v="WordPress|Java|Sketch"/>
    <s v="Microsoft"/>
    <n v="8"/>
  </r>
  <r>
    <n v="1189"/>
    <x v="3"/>
    <d v="2020-08-17T00:00:00"/>
    <x v="0"/>
    <x v="6"/>
    <n v="7.2"/>
    <n v="1"/>
    <n v="1.5333333333333334"/>
    <m/>
    <n v="3"/>
    <n v="10"/>
    <n v="8"/>
    <s v="Mid-level"/>
    <n v="2"/>
    <s v="Mentee"/>
    <s v="Master's degree"/>
    <s v="Oxford University"/>
    <s v="WordPress|Agile|SCRUM"/>
    <s v="Adobe"/>
    <n v="5"/>
  </r>
  <r>
    <n v="1190"/>
    <x v="4"/>
    <d v="2020-09-02T00:00:00"/>
    <x v="8"/>
    <x v="5"/>
    <n v="8"/>
    <n v="3"/>
    <n v="3.1388888888888888"/>
    <m/>
    <n v="5"/>
    <n v="9"/>
    <n v="6"/>
    <s v="Mid-level"/>
    <n v="1"/>
    <s v="Neither"/>
    <s v="Bachelor's degree"/>
    <s v="Oxford University"/>
    <s v="WordPress|Figma|Sketch"/>
    <s v="IBM"/>
    <n v="8"/>
  </r>
  <r>
    <n v="1191"/>
    <x v="5"/>
    <d v="2021-06-11T00:00:00"/>
    <x v="3"/>
    <x v="0"/>
    <n v="3"/>
    <n v="1"/>
    <n v="2.3638888888888889"/>
    <m/>
    <n v="1"/>
    <n v="6"/>
    <n v="8"/>
    <s v="Mid-level"/>
    <n v="0"/>
    <s v="Neither"/>
    <s v="Master's degree"/>
    <s v="Harvard University"/>
    <s v="Python|Java|SEO"/>
    <s v="Amazon"/>
    <n v="9"/>
  </r>
  <r>
    <n v="1192"/>
    <x v="4"/>
    <d v="2020-08-30T00:00:00"/>
    <x v="6"/>
    <x v="2"/>
    <n v="7"/>
    <n v="0"/>
    <n v="3.1444444444444444"/>
    <m/>
    <n v="5"/>
    <n v="6"/>
    <n v="7"/>
    <s v="Entry-level"/>
    <n v="0"/>
    <s v="Mentor"/>
    <s v="Master's degree"/>
    <s v="RISD"/>
    <s v="Figma|Sketch|WordPress"/>
    <s v="Independent"/>
    <n v="2"/>
  </r>
  <r>
    <n v="1193"/>
    <x v="0"/>
    <d v="2022-05-23T00:00:00"/>
    <x v="6"/>
    <x v="0"/>
    <n v="7"/>
    <n v="3"/>
    <n v="1.413888888888889"/>
    <m/>
    <n v="2"/>
    <n v="8"/>
    <n v="7"/>
    <s v="Management-level"/>
    <n v="1"/>
    <s v="Mentee"/>
    <s v="Bachelor's degree"/>
    <s v="MIT"/>
    <s v="SCRUM|SEO|Agile"/>
    <s v="Amazon"/>
    <n v="3"/>
  </r>
  <r>
    <n v="1194"/>
    <x v="2"/>
    <d v="2023-07-19T00:00:00"/>
    <x v="9"/>
    <x v="4"/>
    <n v="8.1999999999999993"/>
    <n v="2"/>
    <n v="0.25833333333333336"/>
    <m/>
    <n v="1"/>
    <n v="10"/>
    <n v="8"/>
    <s v="Mid-level"/>
    <n v="3"/>
    <s v="Mentee"/>
    <s v="Bachelor's degree"/>
    <s v="Oxford University"/>
    <s v="SQL|Figma|Java"/>
    <s v="Google"/>
    <n v="6"/>
  </r>
  <r>
    <n v="1195"/>
    <x v="2"/>
    <d v="2020-07-15T00:00:00"/>
    <x v="0"/>
    <x v="3"/>
    <n v="6"/>
    <n v="0"/>
    <n v="3.2694444444444444"/>
    <m/>
    <n v="5"/>
    <n v="10"/>
    <n v="10"/>
    <s v="Entry-level"/>
    <n v="2"/>
    <s v="Neither"/>
    <s v="Master's degree"/>
    <s v="New York University"/>
    <s v="Figma|SCRUM|SEO"/>
    <s v="IBM"/>
    <n v="5"/>
  </r>
  <r>
    <n v="1196"/>
    <x v="4"/>
    <d v="2020-08-12T00:00:00"/>
    <x v="2"/>
    <x v="4"/>
    <n v="7"/>
    <n v="0"/>
    <n v="3.1944444444444446"/>
    <m/>
    <n v="4"/>
    <n v="9"/>
    <n v="10"/>
    <s v="Entry-level"/>
    <n v="2"/>
    <s v="Mentor"/>
    <s v="Bachelor's degree"/>
    <s v="University of Toronto"/>
    <s v="Figma|Python|Sketch"/>
    <s v="Amazon"/>
    <n v="9"/>
  </r>
  <r>
    <n v="1197"/>
    <x v="3"/>
    <d v="2018-12-13T00:00:00"/>
    <x v="0"/>
    <x v="0"/>
    <n v="7"/>
    <n v="0"/>
    <n v="4.8583333333333334"/>
    <m/>
    <n v="4"/>
    <n v="10"/>
    <n v="10"/>
    <s v="Entry-level"/>
    <n v="3"/>
    <s v="Mentor"/>
    <s v="Master's degree"/>
    <s v="RISD"/>
    <s v="JIRA|SEO|Sketch"/>
    <s v="Facebook"/>
    <n v="3"/>
  </r>
  <r>
    <n v="1198"/>
    <x v="5"/>
    <d v="2019-09-16T00:00:00"/>
    <x v="6"/>
    <x v="0"/>
    <n v="3.5"/>
    <n v="2"/>
    <n v="4.0999999999999996"/>
    <m/>
    <n v="1"/>
    <n v="6"/>
    <n v="10"/>
    <s v="Senior-level"/>
    <n v="1"/>
    <s v="Mentee"/>
    <s v="Bachelor's degree"/>
    <s v="RISD"/>
    <s v="SCRUM|SQL|Agile"/>
    <s v="Oracle"/>
    <n v="9"/>
  </r>
  <r>
    <n v="1199"/>
    <x v="5"/>
    <d v="2022-04-08T00:00:00"/>
    <x v="7"/>
    <x v="4"/>
    <n v="8.5"/>
    <n v="3"/>
    <n v="1.538888888888889"/>
    <m/>
    <n v="5"/>
    <n v="8"/>
    <n v="9"/>
    <s v="Entry-level"/>
    <n v="1"/>
    <s v="Mentee"/>
    <s v="Master's degree"/>
    <s v="Oxford University"/>
    <s v="Java|JIRA|Python"/>
    <s v="Oracle"/>
    <n v="4"/>
  </r>
  <r>
    <n v="1200"/>
    <x v="4"/>
    <d v="2021-02-20T00:00:00"/>
    <x v="5"/>
    <x v="0"/>
    <n v="7"/>
    <n v="0"/>
    <n v="2.6722222222222221"/>
    <m/>
    <n v="3"/>
    <n v="5"/>
    <n v="5"/>
    <s v="Mid-level"/>
    <n v="2"/>
    <s v="Neither"/>
    <s v="Master's degree"/>
    <s v="MIT"/>
    <s v="Python|JIRA|SQL"/>
    <s v="Independent"/>
    <n v="5"/>
  </r>
  <r>
    <n v="1201"/>
    <x v="2"/>
    <d v="2019-08-27T00:00:00"/>
    <x v="8"/>
    <x v="3"/>
    <n v="5.5"/>
    <n v="1"/>
    <n v="4.1527777777777777"/>
    <m/>
    <n v="4"/>
    <n v="7"/>
    <n v="7"/>
    <s v="Senior-level"/>
    <n v="3"/>
    <s v="Mentor"/>
    <s v="Master's degree"/>
    <s v="New York University"/>
    <s v="Figma|Java|SEO"/>
    <s v="Oracle"/>
    <n v="1"/>
  </r>
  <r>
    <n v="1202"/>
    <x v="5"/>
    <d v="2019-09-30T00:00:00"/>
    <x v="0"/>
    <x v="3"/>
    <n v="5.2"/>
    <n v="2"/>
    <n v="4.0611111111111109"/>
    <m/>
    <n v="1"/>
    <n v="7"/>
    <n v="8"/>
    <s v="Management-level"/>
    <n v="3"/>
    <s v="Neither"/>
    <s v="Bachelor's degree"/>
    <s v="MIT"/>
    <s v="Agile|Python|WordPress"/>
    <s v="Adobe"/>
    <n v="3"/>
  </r>
  <r>
    <n v="1203"/>
    <x v="0"/>
    <d v="2019-05-12T00:00:00"/>
    <x v="6"/>
    <x v="1"/>
    <n v="7.5"/>
    <n v="0"/>
    <n v="4.4444444444444446"/>
    <m/>
    <n v="1"/>
    <n v="6"/>
    <n v="8"/>
    <s v="Management-level"/>
    <n v="1"/>
    <s v="Neither"/>
    <s v="Master's degree"/>
    <s v="Oxford University"/>
    <s v="SQL|Agile|JIRA"/>
    <s v="Oracle"/>
    <n v="1"/>
  </r>
  <r>
    <n v="1204"/>
    <x v="5"/>
    <d v="2023-07-18T00:00:00"/>
    <x v="3"/>
    <x v="7"/>
    <n v="5"/>
    <n v="3"/>
    <n v="0.26111111111111113"/>
    <m/>
    <n v="3"/>
    <n v="6"/>
    <n v="10"/>
    <s v="Mid-level"/>
    <n v="2"/>
    <s v="Mentor"/>
    <s v="Bachelor's degree"/>
    <s v="MIT"/>
    <s v="SQL|Java|SEO"/>
    <s v="Apple"/>
    <n v="4"/>
  </r>
  <r>
    <n v="1205"/>
    <x v="1"/>
    <d v="2021-03-22T00:00:00"/>
    <x v="9"/>
    <x v="6"/>
    <n v="7.5"/>
    <n v="1"/>
    <n v="2.5833333333333335"/>
    <m/>
    <n v="1"/>
    <n v="6"/>
    <n v="5"/>
    <s v="Mid-level"/>
    <n v="0"/>
    <s v="Neither"/>
    <s v="Master's degree"/>
    <s v="University of Toronto"/>
    <s v="SCRUM|JIRA|WordPress"/>
    <s v="Oracle"/>
    <n v="8"/>
  </r>
  <r>
    <n v="1206"/>
    <x v="2"/>
    <d v="2020-07-22T00:00:00"/>
    <x v="7"/>
    <x v="7"/>
    <n v="8"/>
    <n v="2"/>
    <n v="3.25"/>
    <m/>
    <n v="1"/>
    <n v="9"/>
    <n v="5"/>
    <s v="Senior-level"/>
    <n v="2"/>
    <s v="Neither"/>
    <s v="Master's degree"/>
    <s v="Oxford University"/>
    <s v="Agile|SQL|SEO"/>
    <s v="Facebook"/>
    <n v="8"/>
  </r>
  <r>
    <n v="1207"/>
    <x v="3"/>
    <d v="2023-02-25T00:00:00"/>
    <x v="5"/>
    <x v="6"/>
    <n v="7.5"/>
    <n v="1"/>
    <n v="0.65833333333333333"/>
    <m/>
    <n v="5"/>
    <n v="8"/>
    <n v="10"/>
    <s v="Mid-level"/>
    <n v="0"/>
    <s v="Neither"/>
    <s v="Master's degree"/>
    <s v="Oxford University"/>
    <s v="Sketch|JIRA|Python"/>
    <s v="Oracle"/>
    <n v="8"/>
  </r>
  <r>
    <n v="1208"/>
    <x v="4"/>
    <d v="2020-05-20T00:00:00"/>
    <x v="4"/>
    <x v="1"/>
    <n v="9"/>
    <n v="2"/>
    <n v="3.4222222222222221"/>
    <m/>
    <n v="2"/>
    <n v="8"/>
    <n v="9"/>
    <s v="Mid-level"/>
    <n v="3"/>
    <s v="Mentee"/>
    <s v="Master's degree"/>
    <s v="MIT"/>
    <s v="Java|SEO|SCRUM"/>
    <s v="Apple"/>
    <n v="6"/>
  </r>
  <r>
    <n v="1209"/>
    <x v="3"/>
    <d v="2023-08-23T00:00:00"/>
    <x v="3"/>
    <x v="7"/>
    <n v="5.2"/>
    <n v="2"/>
    <n v="0.16388888888888889"/>
    <m/>
    <n v="2"/>
    <n v="10"/>
    <n v="10"/>
    <s v="Management-level"/>
    <n v="2"/>
    <s v="Mentee"/>
    <s v="Master's degree"/>
    <s v="Oxford University"/>
    <s v="SEO|Java|Sketch"/>
    <s v="Adobe"/>
    <n v="3"/>
  </r>
  <r>
    <n v="1210"/>
    <x v="1"/>
    <d v="2021-03-24T00:00:00"/>
    <x v="1"/>
    <x v="1"/>
    <n v="5"/>
    <n v="3"/>
    <n v="2.5777777777777779"/>
    <m/>
    <n v="2"/>
    <n v="8"/>
    <n v="7"/>
    <s v="Mid-level"/>
    <n v="0"/>
    <s v="Neither"/>
    <s v="Master's degree"/>
    <s v="MIT"/>
    <s v="SCRUM|SQL|Python"/>
    <s v="Amazon"/>
    <n v="2"/>
  </r>
  <r>
    <n v="1211"/>
    <x v="0"/>
    <d v="2019-03-11T00:00:00"/>
    <x v="7"/>
    <x v="5"/>
    <n v="6.5"/>
    <n v="2"/>
    <n v="4.6138888888888889"/>
    <m/>
    <n v="2"/>
    <n v="8"/>
    <n v="9"/>
    <s v="Mid-level"/>
    <n v="1"/>
    <s v="Mentor"/>
    <s v="Master's degree"/>
    <s v="University of Toronto"/>
    <s v="SCRUM|SQL|Java"/>
    <s v="Oracle"/>
    <n v="6"/>
  </r>
  <r>
    <n v="1212"/>
    <x v="1"/>
    <d v="2023-09-06T00:00:00"/>
    <x v="5"/>
    <x v="4"/>
    <n v="9"/>
    <n v="1"/>
    <n v="0.12777777777777777"/>
    <m/>
    <n v="2"/>
    <n v="6"/>
    <n v="7"/>
    <s v="Senior-level"/>
    <n v="0"/>
    <s v="Mentee"/>
    <s v="Bachelor's degree"/>
    <s v="University of California"/>
    <s v="Agile|SEO|Figma"/>
    <s v="Independent"/>
    <n v="2"/>
  </r>
  <r>
    <n v="1213"/>
    <x v="1"/>
    <d v="2021-12-22T00:00:00"/>
    <x v="8"/>
    <x v="6"/>
    <n v="6"/>
    <n v="0"/>
    <n v="1.8333333333333333"/>
    <m/>
    <n v="2"/>
    <n v="6"/>
    <n v="10"/>
    <s v="Entry-level"/>
    <n v="1"/>
    <s v="Mentor"/>
    <s v="Master's degree"/>
    <s v="University of Toronto"/>
    <s v="SEO|Figma|Java"/>
    <s v="Apple"/>
    <n v="8"/>
  </r>
  <r>
    <n v="1214"/>
    <x v="4"/>
    <d v="2020-04-23T00:00:00"/>
    <x v="9"/>
    <x v="3"/>
    <n v="7.5"/>
    <n v="1"/>
    <n v="3.4972222222222222"/>
    <m/>
    <n v="1"/>
    <n v="5"/>
    <n v="7"/>
    <s v="Management-level"/>
    <n v="3"/>
    <s v="Neither"/>
    <s v="Master's degree"/>
    <s v="University of California"/>
    <s v="Agile|Python|Figma"/>
    <s v="Microsoft"/>
    <n v="1"/>
  </r>
  <r>
    <n v="1215"/>
    <x v="5"/>
    <d v="2023-09-14T00:00:00"/>
    <x v="2"/>
    <x v="0"/>
    <n v="4.5"/>
    <n v="2"/>
    <n v="0.10555555555555556"/>
    <m/>
    <n v="5"/>
    <n v="6"/>
    <n v="10"/>
    <s v="Senior-level"/>
    <n v="3"/>
    <s v="Neither"/>
    <s v="Bachelor's degree"/>
    <s v="Oxford University"/>
    <s v="WordPress|SQL|Figma"/>
    <s v="Oracle"/>
    <n v="5"/>
  </r>
  <r>
    <n v="1216"/>
    <x v="1"/>
    <d v="2022-07-03T00:00:00"/>
    <x v="2"/>
    <x v="0"/>
    <n v="4"/>
    <n v="2"/>
    <n v="1.3027777777777778"/>
    <m/>
    <n v="1"/>
    <n v="10"/>
    <n v="6"/>
    <s v="Entry-level"/>
    <n v="1"/>
    <s v="Neither"/>
    <s v="Master's degree"/>
    <s v="University of London"/>
    <s v="Figma|WordPress|Agile"/>
    <s v="Amazon"/>
    <n v="2"/>
  </r>
  <r>
    <n v="1217"/>
    <x v="5"/>
    <d v="2019-10-14T00:00:00"/>
    <x v="3"/>
    <x v="0"/>
    <n v="7"/>
    <n v="2"/>
    <n v="4.0222222222222221"/>
    <m/>
    <n v="5"/>
    <n v="6"/>
    <n v="9"/>
    <s v="Entry-level"/>
    <n v="1"/>
    <s v="Neither"/>
    <s v="Bachelor's degree"/>
    <s v="Harvard University"/>
    <s v="WordPress|SEO|Sketch"/>
    <s v="Deloitte"/>
    <n v="2"/>
  </r>
  <r>
    <n v="1218"/>
    <x v="1"/>
    <d v="2023-07-06T00:00:00"/>
    <x v="6"/>
    <x v="2"/>
    <n v="5"/>
    <n v="1"/>
    <n v="0.29444444444444445"/>
    <m/>
    <n v="3"/>
    <n v="8"/>
    <n v="9"/>
    <s v="Mid-level"/>
    <n v="1"/>
    <s v="Neither"/>
    <s v="Master's degree"/>
    <s v="MIT"/>
    <s v="Agile|SCRUM|Java"/>
    <s v="Independent"/>
    <n v="10"/>
  </r>
  <r>
    <n v="1219"/>
    <x v="3"/>
    <d v="2021-04-29T00:00:00"/>
    <x v="8"/>
    <x v="4"/>
    <n v="9"/>
    <n v="3"/>
    <n v="2.4805555555555556"/>
    <m/>
    <n v="3"/>
    <n v="10"/>
    <n v="6"/>
    <s v="Management-level"/>
    <n v="3"/>
    <s v="Mentee"/>
    <s v="Bachelor's degree"/>
    <s v="University of California"/>
    <s v="Python|SQL|Agile"/>
    <s v="Independent"/>
    <n v="6"/>
  </r>
  <r>
    <n v="1220"/>
    <x v="0"/>
    <d v="2021-08-20T00:00:00"/>
    <x v="9"/>
    <x v="4"/>
    <n v="5"/>
    <n v="0"/>
    <n v="2.1722222222222221"/>
    <m/>
    <n v="3"/>
    <n v="9"/>
    <n v="10"/>
    <s v="Management-level"/>
    <n v="2"/>
    <s v="Mentor"/>
    <s v="Bachelor's degree"/>
    <s v="University of Toronto"/>
    <s v="Java|JIRA|Figma"/>
    <s v="Apple"/>
    <n v="8"/>
  </r>
  <r>
    <n v="1221"/>
    <x v="5"/>
    <d v="2022-11-02T00:00:00"/>
    <x v="6"/>
    <x v="4"/>
    <n v="8"/>
    <n v="1"/>
    <n v="0.97222222222222221"/>
    <m/>
    <n v="2"/>
    <n v="9"/>
    <n v="6"/>
    <s v="Senior-level"/>
    <n v="0"/>
    <s v="Mentee"/>
    <s v="Master's degree"/>
    <s v="Oxford University"/>
    <s v="SEO|SCRUM|SQL"/>
    <s v="Independent"/>
    <n v="4"/>
  </r>
  <r>
    <n v="1222"/>
    <x v="4"/>
    <d v="2020-07-04T00:00:00"/>
    <x v="6"/>
    <x v="5"/>
    <n v="9"/>
    <n v="2"/>
    <n v="3.3"/>
    <m/>
    <n v="2"/>
    <n v="9"/>
    <n v="5"/>
    <s v="Mid-level"/>
    <n v="2"/>
    <s v="Mentor"/>
    <s v="Master's degree"/>
    <s v="University of Michigan"/>
    <s v="JIRA|Java|SCRUM"/>
    <s v="Independent"/>
    <n v="6"/>
  </r>
  <r>
    <n v="1223"/>
    <x v="5"/>
    <d v="2019-11-15T00:00:00"/>
    <x v="8"/>
    <x v="4"/>
    <n v="9"/>
    <n v="1"/>
    <n v="3.9361111111111109"/>
    <m/>
    <n v="1"/>
    <n v="5"/>
    <n v="9"/>
    <s v="Management-level"/>
    <n v="2"/>
    <s v="Mentor"/>
    <s v="Master's degree"/>
    <s v="Oxford University"/>
    <s v="Sketch|SCRUM|SQL"/>
    <s v="Independent"/>
    <n v="2"/>
  </r>
  <r>
    <n v="1224"/>
    <x v="3"/>
    <d v="2020-10-02T00:00:00"/>
    <x v="3"/>
    <x v="1"/>
    <n v="8.5"/>
    <n v="3"/>
    <n v="3.0555555555555554"/>
    <m/>
    <n v="1"/>
    <n v="6"/>
    <n v="10"/>
    <s v="Entry-level"/>
    <n v="3"/>
    <s v="Neither"/>
    <s v="Master's degree"/>
    <s v="MIT"/>
    <s v="Sketch|Agile|Java"/>
    <s v="Oracle"/>
    <n v="3"/>
  </r>
  <r>
    <n v="1225"/>
    <x v="3"/>
    <d v="2019-09-17T00:00:00"/>
    <x v="0"/>
    <x v="6"/>
    <n v="6"/>
    <n v="2"/>
    <n v="4.0972222222222223"/>
    <m/>
    <n v="2"/>
    <n v="9"/>
    <n v="9"/>
    <s v="Mid-level"/>
    <n v="1"/>
    <s v="Mentee"/>
    <s v="Bachelor's degree"/>
    <s v="New York University"/>
    <s v="SQL|JIRA|Sketch"/>
    <s v="Independent"/>
    <n v="9"/>
  </r>
  <r>
    <n v="1226"/>
    <x v="1"/>
    <d v="2021-10-14T00:00:00"/>
    <x v="3"/>
    <x v="6"/>
    <n v="5"/>
    <n v="3"/>
    <n v="2.0222222222222221"/>
    <m/>
    <n v="5"/>
    <n v="5"/>
    <n v="5"/>
    <s v="Entry-level"/>
    <n v="2"/>
    <s v="Mentor"/>
    <s v="Master's degree"/>
    <s v="New York University"/>
    <s v="Figma|Python|SQL"/>
    <s v="IBM"/>
    <n v="2"/>
  </r>
  <r>
    <n v="1227"/>
    <x v="0"/>
    <d v="2022-04-09T00:00:00"/>
    <x v="0"/>
    <x v="1"/>
    <n v="3.2"/>
    <n v="3"/>
    <n v="1.5361111111111112"/>
    <m/>
    <n v="3"/>
    <n v="5"/>
    <n v="5"/>
    <s v="Management-level"/>
    <n v="1"/>
    <s v="Mentee"/>
    <s v="Bachelor's degree"/>
    <s v="University of Toronto"/>
    <s v="Java|SEO|Python"/>
    <s v="Google"/>
    <n v="8"/>
  </r>
  <r>
    <n v="1228"/>
    <x v="3"/>
    <d v="2020-01-26T00:00:00"/>
    <x v="9"/>
    <x v="3"/>
    <n v="5"/>
    <n v="0"/>
    <n v="3.7388888888888889"/>
    <m/>
    <n v="4"/>
    <n v="6"/>
    <n v="7"/>
    <s v="Senior-level"/>
    <n v="1"/>
    <s v="Mentee"/>
    <s v="Master's degree"/>
    <s v="Harvard University"/>
    <s v="Sketch|Figma|Python"/>
    <s v="Apple"/>
    <n v="9"/>
  </r>
  <r>
    <n v="1229"/>
    <x v="5"/>
    <d v="2021-03-28T00:00:00"/>
    <x v="3"/>
    <x v="5"/>
    <n v="5.2"/>
    <n v="3"/>
    <n v="2.5666666666666669"/>
    <m/>
    <n v="3"/>
    <n v="10"/>
    <n v="6"/>
    <s v="Management-level"/>
    <n v="1"/>
    <s v="Mentor"/>
    <s v="Bachelor's degree"/>
    <s v="New York University"/>
    <s v="Figma|Sketch|SQL"/>
    <s v="Adobe"/>
    <n v="6"/>
  </r>
  <r>
    <n v="1230"/>
    <x v="4"/>
    <d v="2020-01-10T00:00:00"/>
    <x v="4"/>
    <x v="0"/>
    <n v="8"/>
    <n v="1"/>
    <n v="3.7833333333333332"/>
    <m/>
    <n v="2"/>
    <n v="7"/>
    <n v="10"/>
    <s v="Management-level"/>
    <n v="3"/>
    <s v="Mentee"/>
    <s v="Bachelor's degree"/>
    <s v="Oxford University"/>
    <s v="Agile|SQL|SCRUM"/>
    <s v="Amazon"/>
    <n v="5"/>
  </r>
  <r>
    <n v="1231"/>
    <x v="0"/>
    <d v="2021-07-30T00:00:00"/>
    <x v="4"/>
    <x v="1"/>
    <n v="6.5"/>
    <n v="0"/>
    <n v="2.2277777777777779"/>
    <m/>
    <n v="5"/>
    <n v="10"/>
    <n v="6"/>
    <s v="Management-level"/>
    <n v="1"/>
    <s v="Mentee"/>
    <s v="Bachelor's degree"/>
    <s v="MIT"/>
    <s v="Agile|SEO|JIRA"/>
    <s v="Microsoft"/>
    <n v="5"/>
  </r>
  <r>
    <n v="1232"/>
    <x v="4"/>
    <d v="2019-01-01T00:00:00"/>
    <x v="1"/>
    <x v="2"/>
    <n v="9"/>
    <n v="2"/>
    <n v="4.8083333333333336"/>
    <m/>
    <n v="2"/>
    <n v="7"/>
    <n v="9"/>
    <s v="Senior-level"/>
    <n v="0"/>
    <s v="Mentor"/>
    <s v="Master's degree"/>
    <s v="University of Toronto"/>
    <s v="SCRUM|WordPress|Sketch"/>
    <s v="Independent"/>
    <n v="1"/>
  </r>
  <r>
    <n v="1233"/>
    <x v="3"/>
    <d v="2023-02-03T00:00:00"/>
    <x v="9"/>
    <x v="7"/>
    <n v="9.5"/>
    <n v="2"/>
    <n v="0.71944444444444444"/>
    <m/>
    <n v="5"/>
    <n v="9"/>
    <n v="8"/>
    <s v="Senior-level"/>
    <n v="3"/>
    <s v="Mentor"/>
    <s v="Master's degree"/>
    <s v="University of Michigan"/>
    <s v="SQL|Figma|Python"/>
    <s v="Microsoft"/>
    <n v="10"/>
  </r>
  <r>
    <n v="1234"/>
    <x v="2"/>
    <d v="2022-06-12T00:00:00"/>
    <x v="3"/>
    <x v="2"/>
    <n v="9"/>
    <n v="1"/>
    <n v="1.3611111111111112"/>
    <m/>
    <n v="5"/>
    <n v="6"/>
    <n v="9"/>
    <s v="Entry-level"/>
    <n v="3"/>
    <s v="Mentor"/>
    <s v="Master's degree"/>
    <s v="Oxford University"/>
    <s v="Agile|Java|Sketch"/>
    <s v="Apple"/>
    <n v="5"/>
  </r>
  <r>
    <n v="1235"/>
    <x v="1"/>
    <d v="2022-02-11T00:00:00"/>
    <x v="1"/>
    <x v="5"/>
    <n v="5.5"/>
    <n v="0"/>
    <n v="1.6972222222222222"/>
    <m/>
    <n v="3"/>
    <n v="6"/>
    <n v="7"/>
    <s v="Mid-level"/>
    <n v="2"/>
    <s v="Mentor"/>
    <s v="Bachelor's degree"/>
    <s v="University of Toronto"/>
    <s v="SCRUM|JIRA|Figma"/>
    <s v="Oracle"/>
    <n v="8"/>
  </r>
  <r>
    <n v="1236"/>
    <x v="2"/>
    <d v="2019-06-27T00:00:00"/>
    <x v="9"/>
    <x v="6"/>
    <n v="8"/>
    <n v="2"/>
    <n v="4.3194444444444446"/>
    <m/>
    <n v="3"/>
    <n v="9"/>
    <n v="7"/>
    <s v="Management-level"/>
    <n v="2"/>
    <s v="Mentor"/>
    <s v="Master's degree"/>
    <s v="Oxford University"/>
    <s v="Sketch|SEO|Python"/>
    <s v="Facebook"/>
    <n v="4"/>
  </r>
  <r>
    <n v="1237"/>
    <x v="1"/>
    <d v="2022-05-28T00:00:00"/>
    <x v="6"/>
    <x v="2"/>
    <n v="10"/>
    <n v="3"/>
    <n v="1.4"/>
    <m/>
    <n v="3"/>
    <n v="6"/>
    <n v="8"/>
    <s v="Senior-level"/>
    <n v="3"/>
    <s v="Mentee"/>
    <s v="Bachelor's degree"/>
    <s v="MIT"/>
    <s v="SQL|SCRUM|JIRA"/>
    <s v="Deloitte"/>
    <n v="9"/>
  </r>
  <r>
    <n v="1238"/>
    <x v="4"/>
    <d v="2020-04-29T00:00:00"/>
    <x v="3"/>
    <x v="0"/>
    <n v="8"/>
    <n v="0"/>
    <n v="3.4805555555555556"/>
    <m/>
    <n v="1"/>
    <n v="9"/>
    <n v="7"/>
    <s v="Senior-level"/>
    <n v="0"/>
    <s v="Neither"/>
    <s v="Bachelor's degree"/>
    <s v="MIT"/>
    <s v="Agile|Java|Sketch"/>
    <s v="Apple"/>
    <n v="9"/>
  </r>
  <r>
    <n v="1239"/>
    <x v="1"/>
    <d v="2022-10-05T00:00:00"/>
    <x v="1"/>
    <x v="6"/>
    <n v="5"/>
    <n v="3"/>
    <n v="1.0472222222222223"/>
    <m/>
    <n v="2"/>
    <n v="5"/>
    <n v="5"/>
    <s v="Mid-level"/>
    <n v="3"/>
    <s v="Mentor"/>
    <s v="Bachelor's degree"/>
    <s v="Oxford University"/>
    <s v="Agile|SEO|Python"/>
    <s v="Independent"/>
    <n v="5"/>
  </r>
  <r>
    <n v="1240"/>
    <x v="3"/>
    <d v="2019-04-18T00:00:00"/>
    <x v="0"/>
    <x v="5"/>
    <n v="8"/>
    <n v="2"/>
    <n v="4.5111111111111111"/>
    <m/>
    <n v="1"/>
    <n v="5"/>
    <n v="6"/>
    <s v="Entry-level"/>
    <n v="0"/>
    <s v="Neither"/>
    <s v="Bachelor's degree"/>
    <s v="Oxford University"/>
    <s v="JIRA|SCRUM|Sketch"/>
    <s v="Deloitte"/>
    <n v="4"/>
  </r>
  <r>
    <n v="1241"/>
    <x v="2"/>
    <d v="2020-03-21T00:00:00"/>
    <x v="8"/>
    <x v="1"/>
    <n v="8"/>
    <n v="2"/>
    <n v="3.5861111111111112"/>
    <m/>
    <n v="3"/>
    <n v="7"/>
    <n v="6"/>
    <s v="Entry-level"/>
    <n v="2"/>
    <s v="Mentor"/>
    <s v="Master's degree"/>
    <s v="Oxford University"/>
    <s v="Sketch|Python|SQL"/>
    <s v="Facebook"/>
    <n v="7"/>
  </r>
  <r>
    <n v="1242"/>
    <x v="5"/>
    <d v="2019-03-16T00:00:00"/>
    <x v="9"/>
    <x v="1"/>
    <n v="9"/>
    <n v="1"/>
    <n v="4.5999999999999996"/>
    <m/>
    <n v="3"/>
    <n v="10"/>
    <n v="5"/>
    <s v="Entry-level"/>
    <n v="0"/>
    <s v="Mentor"/>
    <s v="Master's degree"/>
    <s v="Oxford University"/>
    <s v="WordPress|JIRA|Sketch"/>
    <s v="Apple"/>
    <n v="7"/>
  </r>
  <r>
    <n v="1243"/>
    <x v="4"/>
    <d v="2020-11-10T00:00:00"/>
    <x v="2"/>
    <x v="1"/>
    <n v="8"/>
    <n v="2"/>
    <n v="2.95"/>
    <m/>
    <n v="2"/>
    <n v="9"/>
    <n v="10"/>
    <s v="Senior-level"/>
    <n v="0"/>
    <s v="Neither"/>
    <s v="Bachelor's degree"/>
    <s v="University of Toronto"/>
    <s v="Python|SCRUM|WordPress"/>
    <s v="Facebook"/>
    <n v="10"/>
  </r>
  <r>
    <n v="1244"/>
    <x v="1"/>
    <d v="2020-11-15T00:00:00"/>
    <x v="0"/>
    <x v="3"/>
    <n v="3.5"/>
    <n v="0"/>
    <n v="2.9361111111111109"/>
    <m/>
    <n v="1"/>
    <n v="6"/>
    <n v="7"/>
    <s v="Management-level"/>
    <n v="1"/>
    <s v="Mentor"/>
    <s v="Master's degree"/>
    <s v="University of California"/>
    <s v="Sketch|WordPress|JIRA"/>
    <s v="Oracle"/>
    <n v="2"/>
  </r>
  <r>
    <n v="1245"/>
    <x v="5"/>
    <d v="2023-04-08T00:00:00"/>
    <x v="8"/>
    <x v="7"/>
    <n v="8"/>
    <n v="1"/>
    <n v="0.53888888888888886"/>
    <m/>
    <n v="1"/>
    <n v="9"/>
    <n v="5"/>
    <s v="Mid-level"/>
    <n v="2"/>
    <s v="Neither"/>
    <s v="Bachelor's degree"/>
    <s v="University of California"/>
    <s v="Agile|Sketch|Java"/>
    <s v="IBM"/>
    <n v="9"/>
  </r>
  <r>
    <n v="1246"/>
    <x v="3"/>
    <d v="2020-12-17T00:00:00"/>
    <x v="5"/>
    <x v="1"/>
    <n v="7.5"/>
    <n v="2"/>
    <n v="2.8472222222222223"/>
    <m/>
    <n v="3"/>
    <n v="10"/>
    <n v="7"/>
    <s v="Management-level"/>
    <n v="1"/>
    <s v="Neither"/>
    <s v="Master's degree"/>
    <s v="Oxford University"/>
    <s v="Java|JIRA|Python"/>
    <s v="Microsoft"/>
    <n v="7"/>
  </r>
  <r>
    <n v="1247"/>
    <x v="3"/>
    <d v="2021-04-19T00:00:00"/>
    <x v="5"/>
    <x v="3"/>
    <n v="4.5"/>
    <n v="1"/>
    <n v="2.5083333333333333"/>
    <m/>
    <n v="5"/>
    <n v="9"/>
    <n v="6"/>
    <s v="Mid-level"/>
    <n v="2"/>
    <s v="Mentor"/>
    <s v="Bachelor's degree"/>
    <s v="University of California"/>
    <s v="SQL|Java|Sketch"/>
    <s v="Microsoft"/>
    <n v="1"/>
  </r>
  <r>
    <n v="1248"/>
    <x v="5"/>
    <d v="2022-08-18T00:00:00"/>
    <x v="0"/>
    <x v="0"/>
    <n v="7.5"/>
    <n v="3"/>
    <n v="1.1777777777777778"/>
    <m/>
    <n v="4"/>
    <n v="10"/>
    <n v="10"/>
    <s v="Senior-level"/>
    <n v="3"/>
    <s v="Mentee"/>
    <s v="Bachelor's degree"/>
    <s v="University of Michigan"/>
    <s v="Agile|Python|WordPress"/>
    <s v="Oracle"/>
    <n v="9"/>
  </r>
  <r>
    <n v="1249"/>
    <x v="4"/>
    <d v="2020-11-04T00:00:00"/>
    <x v="9"/>
    <x v="7"/>
    <n v="8"/>
    <n v="3"/>
    <n v="2.9666666666666668"/>
    <m/>
    <n v="2"/>
    <n v="9"/>
    <n v="8"/>
    <s v="Mid-level"/>
    <n v="3"/>
    <s v="Mentor"/>
    <s v="Bachelor's degree"/>
    <s v="Oxford University"/>
    <s v="Figma|Java|Python"/>
    <s v="Apple"/>
    <n v="7"/>
  </r>
  <r>
    <n v="1250"/>
    <x v="4"/>
    <d v="2020-07-30T00:00:00"/>
    <x v="0"/>
    <x v="3"/>
    <n v="7.2"/>
    <n v="0"/>
    <n v="3.2277777777777779"/>
    <m/>
    <n v="3"/>
    <n v="8"/>
    <n v="6"/>
    <s v="Management-level"/>
    <n v="0"/>
    <s v="Mentee"/>
    <s v="Bachelor's degree"/>
    <s v="University of London"/>
    <s v="JIRA|Java|Python"/>
    <s v="Adobe"/>
    <n v="3"/>
  </r>
  <r>
    <n v="1251"/>
    <x v="2"/>
    <d v="2022-01-02T00:00:00"/>
    <x v="3"/>
    <x v="6"/>
    <n v="7"/>
    <n v="2"/>
    <n v="1.8055555555555556"/>
    <m/>
    <n v="3"/>
    <n v="6"/>
    <n v="5"/>
    <s v="Senior-level"/>
    <n v="1"/>
    <s v="Mentor"/>
    <s v="Master's degree"/>
    <s v="New York University"/>
    <s v="Sketch|Figma|Agile"/>
    <s v="IBM"/>
    <n v="4"/>
  </r>
  <r>
    <n v="1252"/>
    <x v="5"/>
    <d v="2023-05-24T00:00:00"/>
    <x v="2"/>
    <x v="1"/>
    <n v="8"/>
    <n v="2"/>
    <n v="0.41111111111111109"/>
    <m/>
    <n v="5"/>
    <n v="7"/>
    <n v="10"/>
    <s v="Mid-level"/>
    <n v="0"/>
    <s v="Mentee"/>
    <s v="Master's degree"/>
    <s v="University of Michigan"/>
    <s v="Sketch|Agile|Python"/>
    <s v="Deloitte"/>
    <n v="3"/>
  </r>
  <r>
    <n v="1253"/>
    <x v="2"/>
    <d v="2019-11-26T00:00:00"/>
    <x v="9"/>
    <x v="5"/>
    <n v="5"/>
    <n v="2"/>
    <n v="3.9055555555555554"/>
    <m/>
    <n v="2"/>
    <n v="5"/>
    <n v="6"/>
    <s v="Management-level"/>
    <n v="3"/>
    <s v="Neither"/>
    <s v="Master's degree"/>
    <s v="University of Toronto"/>
    <s v="SQL|SEO|SCRUM"/>
    <s v="IBM"/>
    <n v="6"/>
  </r>
  <r>
    <n v="1254"/>
    <x v="5"/>
    <d v="2020-07-27T00:00:00"/>
    <x v="8"/>
    <x v="5"/>
    <n v="5"/>
    <n v="0"/>
    <n v="3.2361111111111112"/>
    <m/>
    <n v="3"/>
    <n v="9"/>
    <n v="7"/>
    <s v="Management-level"/>
    <n v="1"/>
    <s v="Mentor"/>
    <s v="Bachelor's degree"/>
    <s v="MIT"/>
    <s v="Sketch|SEO|SQL"/>
    <s v="Independent"/>
    <n v="9"/>
  </r>
  <r>
    <n v="1255"/>
    <x v="0"/>
    <d v="2020-01-26T00:00:00"/>
    <x v="6"/>
    <x v="5"/>
    <n v="8.1999999999999993"/>
    <n v="2"/>
    <n v="3.7388888888888889"/>
    <m/>
    <n v="1"/>
    <n v="8"/>
    <n v="8"/>
    <s v="Mid-level"/>
    <n v="0"/>
    <s v="Mentor"/>
    <s v="Bachelor's degree"/>
    <s v="University of Michigan"/>
    <s v="SEO|JIRA|Figma"/>
    <s v="Google"/>
    <n v="4"/>
  </r>
  <r>
    <n v="1256"/>
    <x v="4"/>
    <d v="2020-06-05T00:00:00"/>
    <x v="8"/>
    <x v="6"/>
    <n v="9"/>
    <n v="3"/>
    <n v="3.3805555555555555"/>
    <m/>
    <n v="2"/>
    <n v="10"/>
    <n v="5"/>
    <s v="Management-level"/>
    <n v="1"/>
    <s v="Mentor"/>
    <s v="Bachelor's degree"/>
    <s v="University of Michigan"/>
    <s v="Python|Java|SQL"/>
    <s v="Deloitte"/>
    <n v="10"/>
  </r>
  <r>
    <n v="1257"/>
    <x v="4"/>
    <d v="2019-12-01T00:00:00"/>
    <x v="6"/>
    <x v="6"/>
    <n v="8.1999999999999993"/>
    <n v="0"/>
    <n v="3.8916666666666666"/>
    <m/>
    <n v="5"/>
    <n v="8"/>
    <n v="9"/>
    <s v="Entry-level"/>
    <n v="0"/>
    <s v="Neither"/>
    <s v="Master's degree"/>
    <s v="Stanford University"/>
    <s v="Agile|WordPress|SQL"/>
    <s v="Adobe"/>
    <n v="9"/>
  </r>
  <r>
    <n v="1258"/>
    <x v="2"/>
    <d v="2019-08-07T00:00:00"/>
    <x v="5"/>
    <x v="7"/>
    <n v="10"/>
    <n v="0"/>
    <n v="4.208333333333333"/>
    <m/>
    <n v="1"/>
    <n v="9"/>
    <n v="8"/>
    <s v="Senior-level"/>
    <n v="0"/>
    <s v="Mentee"/>
    <s v="Bachelor's degree"/>
    <s v="Oxford University"/>
    <s v="Python|Figma|Agile"/>
    <s v="Facebook"/>
    <n v="7"/>
  </r>
  <r>
    <n v="1259"/>
    <x v="0"/>
    <d v="2019-06-10T00:00:00"/>
    <x v="7"/>
    <x v="0"/>
    <n v="7"/>
    <n v="1"/>
    <n v="4.3666666666666663"/>
    <m/>
    <n v="5"/>
    <n v="8"/>
    <n v="9"/>
    <s v="Senior-level"/>
    <n v="1"/>
    <s v="Neither"/>
    <s v="Master's degree"/>
    <s v="Oxford University"/>
    <s v="Sketch|WordPress|JIRA"/>
    <s v="Facebook"/>
    <n v="2"/>
  </r>
  <r>
    <n v="1260"/>
    <x v="0"/>
    <d v="2019-02-12T00:00:00"/>
    <x v="1"/>
    <x v="0"/>
    <n v="5"/>
    <n v="1"/>
    <n v="4.6944444444444446"/>
    <m/>
    <n v="1"/>
    <n v="5"/>
    <n v="8"/>
    <s v="Senior-level"/>
    <n v="3"/>
    <s v="Neither"/>
    <s v="Master's degree"/>
    <s v="MIT"/>
    <s v="Java|Agile|SCRUM"/>
    <s v="Independent"/>
    <n v="1"/>
  </r>
  <r>
    <n v="1261"/>
    <x v="2"/>
    <d v="2019-09-29T00:00:00"/>
    <x v="7"/>
    <x v="0"/>
    <n v="5"/>
    <n v="3"/>
    <n v="4.0638888888888891"/>
    <m/>
    <n v="2"/>
    <n v="8"/>
    <n v="6"/>
    <s v="Management-level"/>
    <n v="0"/>
    <s v="Mentee"/>
    <s v="Master's degree"/>
    <s v="New York University"/>
    <s v="JIRA|SEO|Java"/>
    <s v="Amazon"/>
    <n v="3"/>
  </r>
  <r>
    <n v="1262"/>
    <x v="0"/>
    <d v="2021-05-14T00:00:00"/>
    <x v="2"/>
    <x v="7"/>
    <n v="3"/>
    <n v="3"/>
    <n v="2.4388888888888891"/>
    <m/>
    <n v="4"/>
    <n v="5"/>
    <n v="10"/>
    <s v="Entry-level"/>
    <n v="1"/>
    <s v="Neither"/>
    <s v="Bachelor's degree"/>
    <s v="University of Michigan"/>
    <s v="WordPress|SEO|Sketch"/>
    <s v="Amazon"/>
    <n v="10"/>
  </r>
  <r>
    <n v="1263"/>
    <x v="3"/>
    <d v="2019-08-25T00:00:00"/>
    <x v="6"/>
    <x v="3"/>
    <n v="6.5"/>
    <n v="1"/>
    <n v="4.1583333333333332"/>
    <m/>
    <n v="2"/>
    <n v="7"/>
    <n v="9"/>
    <s v="Management-level"/>
    <n v="3"/>
    <s v="Mentor"/>
    <s v="Bachelor's degree"/>
    <s v="MIT"/>
    <s v="JIRA|SQL|Agile"/>
    <s v="Oracle"/>
    <n v="8"/>
  </r>
  <r>
    <n v="1264"/>
    <x v="2"/>
    <d v="2022-07-28T00:00:00"/>
    <x v="6"/>
    <x v="6"/>
    <n v="5.5"/>
    <n v="2"/>
    <n v="1.2333333333333334"/>
    <m/>
    <n v="5"/>
    <n v="5"/>
    <n v="5"/>
    <s v="Management-level"/>
    <n v="1"/>
    <s v="Mentor"/>
    <s v="Master's degree"/>
    <s v="University of Toronto"/>
    <s v="SQL|SCRUM|SEO"/>
    <s v="Oracle"/>
    <n v="4"/>
  </r>
  <r>
    <n v="1265"/>
    <x v="5"/>
    <d v="2021-04-28T00:00:00"/>
    <x v="3"/>
    <x v="7"/>
    <n v="9"/>
    <n v="1"/>
    <n v="2.4833333333333334"/>
    <m/>
    <n v="3"/>
    <n v="10"/>
    <n v="8"/>
    <s v="Senior-level"/>
    <n v="1"/>
    <s v="Neither"/>
    <s v="Master's degree"/>
    <s v="Oxford University"/>
    <s v="SEO|JIRA|WordPress"/>
    <s v="IBM"/>
    <n v="10"/>
  </r>
  <r>
    <n v="1266"/>
    <x v="4"/>
    <d v="2021-01-18T00:00:00"/>
    <x v="7"/>
    <x v="2"/>
    <n v="8.5"/>
    <n v="3"/>
    <n v="2.7611111111111111"/>
    <m/>
    <n v="5"/>
    <n v="6"/>
    <n v="10"/>
    <s v="Mid-level"/>
    <n v="2"/>
    <s v="Neither"/>
    <s v="Master's degree"/>
    <s v="Oxford University"/>
    <s v="Sketch|Java|SEO"/>
    <s v="Microsoft"/>
    <n v="10"/>
  </r>
  <r>
    <n v="1267"/>
    <x v="0"/>
    <d v="2020-07-15T00:00:00"/>
    <x v="5"/>
    <x v="7"/>
    <n v="5"/>
    <n v="2"/>
    <n v="3.2694444444444444"/>
    <m/>
    <n v="4"/>
    <n v="10"/>
    <n v="6"/>
    <s v="Management-level"/>
    <n v="3"/>
    <s v="Mentor"/>
    <s v="Master's degree"/>
    <s v="New York University"/>
    <s v="Sketch|SCRUM|WordPress"/>
    <s v="Independent"/>
    <n v="7"/>
  </r>
  <r>
    <n v="1268"/>
    <x v="0"/>
    <d v="2020-06-23T00:00:00"/>
    <x v="9"/>
    <x v="6"/>
    <n v="3"/>
    <n v="3"/>
    <n v="3.3305555555555557"/>
    <m/>
    <n v="3"/>
    <n v="8"/>
    <n v="5"/>
    <s v="Entry-level"/>
    <n v="0"/>
    <s v="Mentor"/>
    <s v="Master's degree"/>
    <s v="MIT"/>
    <s v="SCRUM|Python|JIRA"/>
    <s v="Amazon"/>
    <n v="3"/>
  </r>
  <r>
    <n v="1269"/>
    <x v="0"/>
    <d v="2021-06-19T00:00:00"/>
    <x v="8"/>
    <x v="7"/>
    <n v="7"/>
    <n v="0"/>
    <n v="2.3416666666666668"/>
    <m/>
    <n v="1"/>
    <n v="8"/>
    <n v="7"/>
    <s v="Management-level"/>
    <n v="0"/>
    <s v="Neither"/>
    <s v="Bachelor's degree"/>
    <s v="University of Toronto"/>
    <s v="Sketch|Figma|WordPress"/>
    <s v="Deloitte"/>
    <n v="10"/>
  </r>
  <r>
    <n v="1270"/>
    <x v="5"/>
    <d v="2022-03-01T00:00:00"/>
    <x v="1"/>
    <x v="3"/>
    <n v="5.5"/>
    <n v="2"/>
    <n v="1.6416666666666666"/>
    <m/>
    <n v="2"/>
    <n v="5"/>
    <n v="5"/>
    <s v="Management-level"/>
    <n v="0"/>
    <s v="Mentee"/>
    <s v="Bachelor's degree"/>
    <s v="University of California"/>
    <s v="Agile|WordPress|SQL"/>
    <s v="Oracle"/>
    <n v="7"/>
  </r>
  <r>
    <n v="1271"/>
    <x v="3"/>
    <d v="2019-02-07T00:00:00"/>
    <x v="4"/>
    <x v="6"/>
    <n v="6"/>
    <n v="0"/>
    <n v="4.708333333333333"/>
    <m/>
    <n v="5"/>
    <n v="8"/>
    <n v="9"/>
    <s v="Mid-level"/>
    <n v="3"/>
    <s v="Mentor"/>
    <s v="Bachelor's degree"/>
    <s v="RISD"/>
    <s v="SEO|Java|SQL"/>
    <s v="Independent"/>
    <n v="1"/>
  </r>
  <r>
    <n v="1272"/>
    <x v="4"/>
    <d v="2019-07-13T00:00:00"/>
    <x v="3"/>
    <x v="6"/>
    <n v="8"/>
    <n v="1"/>
    <n v="4.2750000000000004"/>
    <m/>
    <n v="1"/>
    <n v="7"/>
    <n v="7"/>
    <s v="Mid-level"/>
    <n v="0"/>
    <s v="Mentee"/>
    <s v="Bachelor's degree"/>
    <s v="University of Toronto"/>
    <s v="WordPress|Figma|Java"/>
    <s v="Facebook"/>
    <n v="7"/>
  </r>
  <r>
    <n v="1273"/>
    <x v="5"/>
    <d v="2023-02-27T00:00:00"/>
    <x v="1"/>
    <x v="3"/>
    <n v="7.2"/>
    <n v="2"/>
    <n v="0.65277777777777779"/>
    <m/>
    <n v="1"/>
    <n v="6"/>
    <n v="7"/>
    <s v="Senior-level"/>
    <n v="3"/>
    <s v="Neither"/>
    <s v="Master's degree"/>
    <s v="University of Toronto"/>
    <s v="WordPress|SEO|Java"/>
    <s v="Adobe"/>
    <n v="5"/>
  </r>
  <r>
    <n v="1274"/>
    <x v="3"/>
    <d v="2019-01-02T00:00:00"/>
    <x v="4"/>
    <x v="4"/>
    <n v="8"/>
    <n v="1"/>
    <n v="4.8055555555555554"/>
    <m/>
    <n v="3"/>
    <n v="6"/>
    <n v="7"/>
    <s v="Entry-level"/>
    <n v="0"/>
    <s v="Neither"/>
    <s v="Bachelor's degree"/>
    <s v="Oxford University"/>
    <s v="Agile|Python|WordPress"/>
    <s v="IBM"/>
    <n v="3"/>
  </r>
  <r>
    <n v="1275"/>
    <x v="4"/>
    <d v="2020-06-05T00:00:00"/>
    <x v="7"/>
    <x v="6"/>
    <n v="7.2"/>
    <n v="0"/>
    <n v="3.3805555555555555"/>
    <m/>
    <n v="1"/>
    <n v="9"/>
    <n v="7"/>
    <s v="Management-level"/>
    <n v="2"/>
    <s v="Mentee"/>
    <s v="Master's degree"/>
    <s v="University of California"/>
    <s v="Sketch|SEO|JIRA"/>
    <s v="Google"/>
    <n v="8"/>
  </r>
  <r>
    <n v="1276"/>
    <x v="5"/>
    <d v="2022-04-21T00:00:00"/>
    <x v="8"/>
    <x v="5"/>
    <n v="7"/>
    <n v="3"/>
    <n v="1.5027777777777778"/>
    <m/>
    <n v="5"/>
    <n v="10"/>
    <n v="5"/>
    <s v="Entry-level"/>
    <n v="0"/>
    <s v="Mentor"/>
    <s v="Bachelor's degree"/>
    <s v="Oxford University"/>
    <s v="Agile|SQL|Sketch"/>
    <s v="Apple"/>
    <n v="6"/>
  </r>
  <r>
    <n v="1277"/>
    <x v="3"/>
    <d v="2022-03-24T00:00:00"/>
    <x v="2"/>
    <x v="0"/>
    <n v="8"/>
    <n v="2"/>
    <n v="1.5777777777777777"/>
    <m/>
    <n v="3"/>
    <n v="9"/>
    <n v="10"/>
    <s v="Senior-level"/>
    <n v="3"/>
    <s v="Neither"/>
    <s v="Master's degree"/>
    <s v="University of Michigan"/>
    <s v="JIRA|SQL|Figma"/>
    <s v="Independent"/>
    <n v="6"/>
  </r>
  <r>
    <n v="1278"/>
    <x v="2"/>
    <d v="2022-12-17T00:00:00"/>
    <x v="8"/>
    <x v="4"/>
    <n v="6.5"/>
    <n v="2"/>
    <n v="0.84722222222222221"/>
    <m/>
    <n v="3"/>
    <n v="9"/>
    <n v="10"/>
    <s v="Management-level"/>
    <n v="0"/>
    <s v="Mentee"/>
    <s v="Bachelor's degree"/>
    <s v="University of London"/>
    <s v="JIRA|Sketch|SCRUM"/>
    <s v="Oracle"/>
    <n v="4"/>
  </r>
  <r>
    <n v="1279"/>
    <x v="4"/>
    <d v="2019-03-16T00:00:00"/>
    <x v="0"/>
    <x v="2"/>
    <n v="6.2"/>
    <n v="2"/>
    <n v="4.5999999999999996"/>
    <m/>
    <n v="5"/>
    <n v="5"/>
    <n v="7"/>
    <s v="Entry-level"/>
    <n v="0"/>
    <s v="Mentee"/>
    <s v="Master's degree"/>
    <s v="University of London"/>
    <s v="Sketch|Figma|Java"/>
    <s v="Google"/>
    <n v="3"/>
  </r>
  <r>
    <n v="1280"/>
    <x v="3"/>
    <d v="2018-11-28T00:00:00"/>
    <x v="7"/>
    <x v="6"/>
    <n v="4.2"/>
    <n v="3"/>
    <n v="4.9000000000000004"/>
    <m/>
    <n v="2"/>
    <n v="10"/>
    <n v="9"/>
    <s v="Senior-level"/>
    <n v="0"/>
    <s v="Mentee"/>
    <s v="Bachelor's degree"/>
    <s v="University of Toronto"/>
    <s v="WordPress|Agile|Figma"/>
    <s v="Adobe"/>
    <n v="8"/>
  </r>
  <r>
    <n v="1281"/>
    <x v="2"/>
    <d v="2023-07-12T00:00:00"/>
    <x v="9"/>
    <x v="0"/>
    <n v="3"/>
    <n v="3"/>
    <n v="0.27777777777777779"/>
    <m/>
    <n v="4"/>
    <n v="5"/>
    <n v="9"/>
    <s v="Mid-level"/>
    <n v="2"/>
    <s v="Mentee"/>
    <s v="Master's degree"/>
    <s v="University of California"/>
    <s v="SCRUM|JIRA|Java"/>
    <s v="Amazon"/>
    <n v="1"/>
  </r>
  <r>
    <n v="1282"/>
    <x v="2"/>
    <d v="2020-07-22T00:00:00"/>
    <x v="4"/>
    <x v="2"/>
    <n v="8.1999999999999993"/>
    <n v="2"/>
    <n v="3.25"/>
    <m/>
    <n v="3"/>
    <n v="9"/>
    <n v="5"/>
    <s v="Entry-level"/>
    <n v="1"/>
    <s v="Mentor"/>
    <s v="Master's degree"/>
    <s v="University of Michigan"/>
    <s v="Figma|Python|Sketch"/>
    <s v="Google"/>
    <n v="8"/>
  </r>
  <r>
    <n v="1283"/>
    <x v="3"/>
    <d v="2023-01-17T00:00:00"/>
    <x v="8"/>
    <x v="5"/>
    <n v="9"/>
    <n v="1"/>
    <n v="0.76388888888888884"/>
    <m/>
    <n v="1"/>
    <n v="7"/>
    <n v="8"/>
    <s v="Management-level"/>
    <n v="1"/>
    <s v="Mentor"/>
    <s v="Master's degree"/>
    <s v="Oxford University"/>
    <s v="Agile|Java|SCRUM"/>
    <s v="Deloitte"/>
    <n v="3"/>
  </r>
  <r>
    <n v="1284"/>
    <x v="1"/>
    <d v="2021-11-19T00:00:00"/>
    <x v="2"/>
    <x v="2"/>
    <n v="6.5"/>
    <n v="2"/>
    <n v="1.925"/>
    <m/>
    <n v="4"/>
    <n v="9"/>
    <n v="5"/>
    <s v="Management-level"/>
    <n v="0"/>
    <s v="Neither"/>
    <s v="Bachelor's degree"/>
    <s v="University of Toronto"/>
    <s v="SCRUM|Sketch|SQL"/>
    <s v="Microsoft"/>
    <n v="8"/>
  </r>
  <r>
    <n v="1285"/>
    <x v="3"/>
    <d v="2023-07-13T00:00:00"/>
    <x v="9"/>
    <x v="7"/>
    <n v="8"/>
    <n v="2"/>
    <n v="0.27500000000000002"/>
    <m/>
    <n v="4"/>
    <n v="6"/>
    <n v="7"/>
    <s v="Entry-level"/>
    <n v="0"/>
    <s v="Mentor"/>
    <s v="Master's degree"/>
    <s v="Oxford University"/>
    <s v="SCRUM|Java|SQL"/>
    <s v="Facebook"/>
    <n v="9"/>
  </r>
  <r>
    <n v="1286"/>
    <x v="3"/>
    <d v="2021-03-11T00:00:00"/>
    <x v="9"/>
    <x v="4"/>
    <n v="6"/>
    <n v="2"/>
    <n v="2.6138888888888889"/>
    <m/>
    <n v="5"/>
    <n v="7"/>
    <n v="10"/>
    <s v="Management-level"/>
    <n v="2"/>
    <s v="Mentee"/>
    <s v="Bachelor's degree"/>
    <s v="University of Michigan"/>
    <s v="Sketch|SEO|JIRA"/>
    <s v="Independent"/>
    <n v="10"/>
  </r>
  <r>
    <n v="1287"/>
    <x v="3"/>
    <d v="2019-12-26T00:00:00"/>
    <x v="9"/>
    <x v="5"/>
    <n v="3.2"/>
    <n v="3"/>
    <n v="3.8222222222222224"/>
    <m/>
    <n v="5"/>
    <n v="9"/>
    <n v="7"/>
    <s v="Management-level"/>
    <n v="3"/>
    <s v="Mentee"/>
    <s v="Master's degree"/>
    <s v="Stanford University"/>
    <s v="WordPress|Java|JIRA"/>
    <s v="Google"/>
    <n v="5"/>
  </r>
  <r>
    <n v="1288"/>
    <x v="1"/>
    <d v="2021-09-19T00:00:00"/>
    <x v="8"/>
    <x v="4"/>
    <n v="8"/>
    <n v="0"/>
    <n v="2.0916666666666668"/>
    <m/>
    <n v="1"/>
    <n v="9"/>
    <n v="8"/>
    <s v="Senior-level"/>
    <n v="2"/>
    <s v="Neither"/>
    <s v="Bachelor's degree"/>
    <s v="University of London"/>
    <s v="Figma|SQL|Java"/>
    <s v="Deloitte"/>
    <n v="7"/>
  </r>
  <r>
    <n v="1289"/>
    <x v="4"/>
    <d v="2020-09-29T00:00:00"/>
    <x v="9"/>
    <x v="0"/>
    <n v="9.5"/>
    <n v="3"/>
    <n v="3.0638888888888891"/>
    <m/>
    <n v="2"/>
    <n v="7"/>
    <n v="7"/>
    <s v="Senior-level"/>
    <n v="1"/>
    <s v="Mentor"/>
    <s v="Master's degree"/>
    <s v="Oxford University"/>
    <s v="Agile|SQL|Sketch"/>
    <s v="Microsoft"/>
    <n v="6"/>
  </r>
  <r>
    <n v="1290"/>
    <x v="5"/>
    <d v="2023-06-29T00:00:00"/>
    <x v="1"/>
    <x v="1"/>
    <n v="3.2"/>
    <n v="1"/>
    <n v="0.31388888888888888"/>
    <m/>
    <n v="4"/>
    <n v="10"/>
    <n v="7"/>
    <s v="Mid-level"/>
    <n v="0"/>
    <s v="Neither"/>
    <s v="Bachelor's degree"/>
    <s v="Harvard University"/>
    <s v="JIRA|Sketch|SQL"/>
    <s v="Google"/>
    <n v="10"/>
  </r>
  <r>
    <n v="1291"/>
    <x v="1"/>
    <d v="2021-01-19T00:00:00"/>
    <x v="6"/>
    <x v="0"/>
    <n v="8"/>
    <n v="0"/>
    <n v="2.7583333333333333"/>
    <m/>
    <n v="2"/>
    <n v="5"/>
    <n v="6"/>
    <s v="Senior-level"/>
    <n v="2"/>
    <s v="Mentee"/>
    <s v="Master's degree"/>
    <s v="University of Michigan"/>
    <s v="SCRUM|Python|Java"/>
    <s v="Facebook"/>
    <n v="4"/>
  </r>
  <r>
    <n v="1292"/>
    <x v="0"/>
    <d v="2022-03-06T00:00:00"/>
    <x v="7"/>
    <x v="7"/>
    <n v="9.1999999999999993"/>
    <n v="0"/>
    <n v="1.6277777777777778"/>
    <m/>
    <n v="3"/>
    <n v="7"/>
    <n v="6"/>
    <s v="Entry-level"/>
    <n v="3"/>
    <s v="Mentee"/>
    <s v="Master's degree"/>
    <s v="University of Michigan"/>
    <s v="Sketch|SEO|JIRA"/>
    <s v="Adobe"/>
    <n v="6"/>
  </r>
  <r>
    <n v="1293"/>
    <x v="3"/>
    <d v="2021-08-12T00:00:00"/>
    <x v="0"/>
    <x v="3"/>
    <n v="8.1999999999999993"/>
    <n v="1"/>
    <n v="2.1944444444444446"/>
    <m/>
    <n v="5"/>
    <n v="9"/>
    <n v="9"/>
    <s v="Management-level"/>
    <n v="3"/>
    <s v="Mentor"/>
    <s v="Bachelor's degree"/>
    <s v="Oxford University"/>
    <s v="JIRA|Java|Agile"/>
    <s v="Adobe"/>
    <n v="5"/>
  </r>
  <r>
    <n v="1294"/>
    <x v="0"/>
    <d v="2019-04-20T00:00:00"/>
    <x v="7"/>
    <x v="6"/>
    <n v="8"/>
    <n v="2"/>
    <n v="4.5055555555555555"/>
    <m/>
    <n v="1"/>
    <n v="10"/>
    <n v="6"/>
    <s v="Entry-level"/>
    <n v="3"/>
    <s v="Mentee"/>
    <s v="Master's degree"/>
    <s v="Oxford University"/>
    <s v="Java|Sketch|WordPress"/>
    <s v="Facebook"/>
    <n v="2"/>
  </r>
  <r>
    <n v="1295"/>
    <x v="4"/>
    <d v="2020-09-24T00:00:00"/>
    <x v="3"/>
    <x v="4"/>
    <n v="6.2"/>
    <n v="0"/>
    <n v="3.0777777777777779"/>
    <m/>
    <n v="5"/>
    <n v="10"/>
    <n v="10"/>
    <s v="Management-level"/>
    <n v="3"/>
    <s v="Mentee"/>
    <s v="Bachelor's degree"/>
    <s v="University of Toronto"/>
    <s v="Sketch|JIRA|Agile"/>
    <s v="Google"/>
    <n v="4"/>
  </r>
  <r>
    <n v="1296"/>
    <x v="4"/>
    <d v="2018-10-29T00:00:00"/>
    <x v="8"/>
    <x v="1"/>
    <n v="9.1999999999999993"/>
    <n v="3"/>
    <n v="4.9805555555555552"/>
    <m/>
    <n v="3"/>
    <n v="8"/>
    <n v="10"/>
    <s v="Mid-level"/>
    <n v="3"/>
    <s v="Neither"/>
    <s v="Bachelor's degree"/>
    <s v="University of Toronto"/>
    <s v="SEO|Agile|Figma"/>
    <s v="Adobe"/>
    <n v="8"/>
  </r>
  <r>
    <n v="1297"/>
    <x v="1"/>
    <d v="2021-07-31T00:00:00"/>
    <x v="7"/>
    <x v="2"/>
    <n v="8.1999999999999993"/>
    <n v="3"/>
    <n v="2.2277777777777779"/>
    <m/>
    <n v="3"/>
    <n v="8"/>
    <n v="6"/>
    <s v="Senior-level"/>
    <n v="3"/>
    <s v="Neither"/>
    <s v="Master's degree"/>
    <s v="University of Toronto"/>
    <s v="Sketch|Agile|Figma"/>
    <s v="Google"/>
    <n v="9"/>
  </r>
  <r>
    <n v="1298"/>
    <x v="1"/>
    <d v="2021-03-21T00:00:00"/>
    <x v="5"/>
    <x v="3"/>
    <n v="8"/>
    <n v="3"/>
    <n v="2.5861111111111112"/>
    <m/>
    <n v="3"/>
    <n v="10"/>
    <n v="10"/>
    <s v="Management-level"/>
    <n v="3"/>
    <s v="Mentor"/>
    <s v="Bachelor's degree"/>
    <s v="Oxford University"/>
    <s v="Sketch|SCRUM|Java"/>
    <s v="Independent"/>
    <n v="2"/>
  </r>
  <r>
    <n v="1299"/>
    <x v="0"/>
    <d v="2023-09-14T00:00:00"/>
    <x v="0"/>
    <x v="3"/>
    <n v="9"/>
    <n v="1"/>
    <n v="0.10555555555555556"/>
    <m/>
    <n v="4"/>
    <n v="6"/>
    <n v="5"/>
    <s v="Entry-level"/>
    <n v="1"/>
    <s v="Mentor"/>
    <s v="Master's degree"/>
    <s v="Oxford University"/>
    <s v="Python|JIRA|Agile"/>
    <s v="Apple"/>
    <n v="10"/>
  </r>
  <r>
    <n v="1300"/>
    <x v="5"/>
    <d v="2021-07-11T00:00:00"/>
    <x v="0"/>
    <x v="0"/>
    <n v="4.5"/>
    <n v="1"/>
    <n v="2.2805555555555554"/>
    <m/>
    <n v="3"/>
    <n v="10"/>
    <n v="10"/>
    <s v="Management-level"/>
    <n v="3"/>
    <s v="Neither"/>
    <s v="Master's degree"/>
    <s v="University of Toronto"/>
    <s v="Agile|Figma|SEO"/>
    <s v="Oracle"/>
    <n v="8"/>
  </r>
  <r>
    <n v="1301"/>
    <x v="3"/>
    <d v="2019-02-21T00:00:00"/>
    <x v="6"/>
    <x v="3"/>
    <n v="7"/>
    <n v="3"/>
    <n v="4.6694444444444443"/>
    <m/>
    <n v="5"/>
    <n v="7"/>
    <n v="9"/>
    <s v="Mid-level"/>
    <n v="0"/>
    <s v="Mentee"/>
    <s v="Master's degree"/>
    <s v="RISD"/>
    <s v="SQL|Java|JIRA"/>
    <s v="Amazon"/>
    <n v="4"/>
  </r>
  <r>
    <n v="1302"/>
    <x v="0"/>
    <d v="2020-10-10T00:00:00"/>
    <x v="9"/>
    <x v="2"/>
    <n v="6.5"/>
    <n v="3"/>
    <n v="3.0333333333333332"/>
    <m/>
    <n v="3"/>
    <n v="9"/>
    <n v="7"/>
    <s v="Management-level"/>
    <n v="0"/>
    <s v="Neither"/>
    <s v="Bachelor's degree"/>
    <s v="Stanford University"/>
    <s v="JIRA|Figma|WordPress"/>
    <s v="Microsoft"/>
    <n v="10"/>
  </r>
  <r>
    <n v="1303"/>
    <x v="4"/>
    <d v="2020-02-09T00:00:00"/>
    <x v="6"/>
    <x v="2"/>
    <n v="8.1999999999999993"/>
    <n v="0"/>
    <n v="3.7027777777777779"/>
    <m/>
    <n v="3"/>
    <n v="10"/>
    <n v="9"/>
    <s v="Entry-level"/>
    <n v="0"/>
    <s v="Mentee"/>
    <s v="Master's degree"/>
    <s v="Oxford University"/>
    <s v="SEO|Sketch|Figma"/>
    <s v="Adobe"/>
    <n v="1"/>
  </r>
  <r>
    <n v="1304"/>
    <x v="3"/>
    <d v="2021-08-03T00:00:00"/>
    <x v="2"/>
    <x v="4"/>
    <n v="8"/>
    <n v="0"/>
    <n v="2.2194444444444446"/>
    <m/>
    <n v="4"/>
    <n v="6"/>
    <n v="5"/>
    <s v="Senior-level"/>
    <n v="0"/>
    <s v="Mentee"/>
    <s v="Master's degree"/>
    <s v="University of London"/>
    <s v="Java|WordPress|SCRUM"/>
    <s v="Deloitte"/>
    <n v="2"/>
  </r>
  <r>
    <n v="1305"/>
    <x v="4"/>
    <d v="2020-03-12T00:00:00"/>
    <x v="7"/>
    <x v="2"/>
    <n v="9.5"/>
    <n v="3"/>
    <n v="3.6111111111111112"/>
    <m/>
    <n v="4"/>
    <n v="10"/>
    <n v="7"/>
    <s v="Entry-level"/>
    <n v="0"/>
    <s v="Mentor"/>
    <s v="Master's degree"/>
    <s v="University of California"/>
    <s v="Java|Agile|SEO"/>
    <s v="Microsoft"/>
    <n v="6"/>
  </r>
  <r>
    <n v="1306"/>
    <x v="2"/>
    <d v="2019-09-18T00:00:00"/>
    <x v="5"/>
    <x v="2"/>
    <n v="9"/>
    <n v="2"/>
    <n v="4.0944444444444441"/>
    <m/>
    <n v="2"/>
    <n v="6"/>
    <n v="9"/>
    <s v="Entry-level"/>
    <n v="0"/>
    <s v="Neither"/>
    <s v="Bachelor's degree"/>
    <s v="Oxford University"/>
    <s v="WordPress|Agile|Figma"/>
    <s v="Independent"/>
    <n v="8"/>
  </r>
  <r>
    <n v="1307"/>
    <x v="3"/>
    <d v="2022-01-28T00:00:00"/>
    <x v="3"/>
    <x v="7"/>
    <n v="4.2"/>
    <n v="3"/>
    <n v="1.7333333333333334"/>
    <m/>
    <n v="5"/>
    <n v="9"/>
    <n v="8"/>
    <s v="Mid-level"/>
    <n v="1"/>
    <s v="Neither"/>
    <s v="Bachelor's degree"/>
    <s v="Harvard University"/>
    <s v="SQL|Java|JIRA"/>
    <s v="Adobe"/>
    <n v="6"/>
  </r>
  <r>
    <n v="1308"/>
    <x v="5"/>
    <d v="2022-12-20T00:00:00"/>
    <x v="6"/>
    <x v="6"/>
    <n v="4"/>
    <n v="1"/>
    <n v="0.83888888888888891"/>
    <m/>
    <n v="2"/>
    <n v="8"/>
    <n v="9"/>
    <s v="Mid-level"/>
    <n v="3"/>
    <s v="Mentor"/>
    <s v="Master's degree"/>
    <s v="Oxford University"/>
    <s v="Java|SQL|Sketch"/>
    <s v="Independent"/>
    <n v="6"/>
  </r>
  <r>
    <n v="1309"/>
    <x v="3"/>
    <d v="2023-07-22T00:00:00"/>
    <x v="4"/>
    <x v="2"/>
    <n v="9"/>
    <n v="0"/>
    <n v="0.25"/>
    <m/>
    <n v="2"/>
    <n v="7"/>
    <n v="10"/>
    <s v="Management-level"/>
    <n v="2"/>
    <s v="Mentor"/>
    <s v="Master's degree"/>
    <s v="Oxford University"/>
    <s v="Python|Agile|Sketch"/>
    <s v="Independent"/>
    <n v="7"/>
  </r>
  <r>
    <n v="1310"/>
    <x v="2"/>
    <d v="2023-01-03T00:00:00"/>
    <x v="9"/>
    <x v="0"/>
    <n v="7"/>
    <n v="3"/>
    <n v="0.80277777777777781"/>
    <m/>
    <n v="2"/>
    <n v="8"/>
    <n v="9"/>
    <s v="Management-level"/>
    <n v="3"/>
    <s v="Mentor"/>
    <s v="Master's degree"/>
    <s v="University of Michigan"/>
    <s v="Sketch|SQL|WordPress"/>
    <s v="IBM"/>
    <n v="4"/>
  </r>
  <r>
    <n v="1311"/>
    <x v="3"/>
    <d v="2021-06-18T00:00:00"/>
    <x v="5"/>
    <x v="0"/>
    <n v="8.1999999999999993"/>
    <n v="3"/>
    <n v="2.3444444444444446"/>
    <m/>
    <n v="2"/>
    <n v="8"/>
    <n v="5"/>
    <s v="Management-level"/>
    <n v="0"/>
    <s v="Mentee"/>
    <s v="Bachelor's degree"/>
    <s v="University of London"/>
    <s v="JIRA|Agile|SCRUM"/>
    <s v="Google"/>
    <n v="10"/>
  </r>
  <r>
    <n v="1312"/>
    <x v="0"/>
    <d v="2022-03-28T00:00:00"/>
    <x v="2"/>
    <x v="4"/>
    <n v="3"/>
    <n v="0"/>
    <n v="1.5666666666666667"/>
    <m/>
    <n v="5"/>
    <n v="10"/>
    <n v="6"/>
    <s v="Mid-level"/>
    <n v="1"/>
    <s v="Mentor"/>
    <s v="Master's degree"/>
    <s v="University of Toronto"/>
    <s v="Java|SEO|Python"/>
    <s v="Amazon"/>
    <n v="2"/>
  </r>
  <r>
    <n v="1313"/>
    <x v="0"/>
    <d v="2023-03-09T00:00:00"/>
    <x v="8"/>
    <x v="1"/>
    <n v="4"/>
    <n v="2"/>
    <n v="0.61944444444444446"/>
    <m/>
    <n v="3"/>
    <n v="7"/>
    <n v="7"/>
    <s v="Management-level"/>
    <n v="2"/>
    <s v="Neither"/>
    <s v="Master's degree"/>
    <s v="University of London"/>
    <s v="Agile|JIRA|SQL"/>
    <s v="Amazon"/>
    <n v="3"/>
  </r>
  <r>
    <n v="1314"/>
    <x v="0"/>
    <d v="2019-06-18T00:00:00"/>
    <x v="1"/>
    <x v="1"/>
    <n v="8"/>
    <n v="2"/>
    <n v="4.3444444444444441"/>
    <m/>
    <n v="5"/>
    <n v="9"/>
    <n v="5"/>
    <s v="Mid-level"/>
    <n v="1"/>
    <s v="Mentee"/>
    <s v="Master's degree"/>
    <s v="MIT"/>
    <s v="SEO|Sketch|Agile"/>
    <s v="Independent"/>
    <n v="9"/>
  </r>
  <r>
    <n v="1315"/>
    <x v="4"/>
    <d v="2020-09-15T00:00:00"/>
    <x v="0"/>
    <x v="6"/>
    <n v="8"/>
    <n v="0"/>
    <n v="3.1027777777777779"/>
    <m/>
    <n v="5"/>
    <n v="6"/>
    <n v="10"/>
    <s v="Management-level"/>
    <n v="2"/>
    <s v="Mentor"/>
    <s v="Bachelor's degree"/>
    <s v="University of Toronto"/>
    <s v="Java|SQL|Agile"/>
    <s v="Apple"/>
    <n v="8"/>
  </r>
  <r>
    <n v="1316"/>
    <x v="2"/>
    <d v="2021-12-17T00:00:00"/>
    <x v="5"/>
    <x v="0"/>
    <n v="5.5"/>
    <n v="2"/>
    <n v="1.8472222222222223"/>
    <m/>
    <n v="1"/>
    <n v="8"/>
    <n v="7"/>
    <s v="Management-level"/>
    <n v="0"/>
    <s v="Mentor"/>
    <s v="Bachelor's degree"/>
    <s v="Stanford University"/>
    <s v="SEO|Python|SQL"/>
    <s v="Oracle"/>
    <n v="8"/>
  </r>
  <r>
    <n v="1317"/>
    <x v="3"/>
    <d v="2022-07-15T00:00:00"/>
    <x v="4"/>
    <x v="0"/>
    <n v="8"/>
    <n v="3"/>
    <n v="1.2694444444444444"/>
    <m/>
    <n v="5"/>
    <n v="9"/>
    <n v="10"/>
    <s v="Management-level"/>
    <n v="0"/>
    <s v="Mentee"/>
    <s v="Master's degree"/>
    <s v="Stanford University"/>
    <s v="Python|Sketch|Figma"/>
    <s v="Deloitte"/>
    <n v="2"/>
  </r>
  <r>
    <n v="1318"/>
    <x v="4"/>
    <d v="2020-10-15T00:00:00"/>
    <x v="9"/>
    <x v="0"/>
    <n v="10"/>
    <n v="1"/>
    <n v="3.0194444444444444"/>
    <m/>
    <n v="5"/>
    <n v="7"/>
    <n v="10"/>
    <s v="Management-level"/>
    <n v="2"/>
    <s v="Mentor"/>
    <s v="Master's degree"/>
    <s v="Oxford University"/>
    <s v="Python|Sketch|SQL"/>
    <s v="Facebook"/>
    <n v="8"/>
  </r>
  <r>
    <n v="1319"/>
    <x v="0"/>
    <d v="2021-07-07T00:00:00"/>
    <x v="6"/>
    <x v="3"/>
    <n v="8.1999999999999993"/>
    <n v="0"/>
    <n v="2.2916666666666665"/>
    <m/>
    <n v="5"/>
    <n v="6"/>
    <n v="5"/>
    <s v="Entry-level"/>
    <n v="1"/>
    <s v="Mentee"/>
    <s v="Master's degree"/>
    <s v="Harvard University"/>
    <s v="SEO|Agile|SQL"/>
    <s v="Google"/>
    <n v="6"/>
  </r>
  <r>
    <n v="1320"/>
    <x v="4"/>
    <d v="2018-11-25T00:00:00"/>
    <x v="8"/>
    <x v="2"/>
    <n v="8"/>
    <n v="3"/>
    <n v="4.9083333333333332"/>
    <m/>
    <n v="4"/>
    <n v="7"/>
    <n v="5"/>
    <s v="Senior-level"/>
    <n v="1"/>
    <s v="Mentor"/>
    <s v="Master's degree"/>
    <s v="MIT"/>
    <s v="JIRA|Agile|Java"/>
    <s v="Facebook"/>
    <n v="9"/>
  </r>
  <r>
    <n v="1321"/>
    <x v="3"/>
    <d v="2022-09-01T00:00:00"/>
    <x v="3"/>
    <x v="0"/>
    <n v="6"/>
    <n v="3"/>
    <n v="1.1416666666666666"/>
    <m/>
    <n v="5"/>
    <n v="7"/>
    <n v="9"/>
    <s v="Management-level"/>
    <n v="2"/>
    <s v="Mentee"/>
    <s v="Master's degree"/>
    <s v="Oxford University"/>
    <s v="Python|SEO|WordPress"/>
    <s v="Amazon"/>
    <n v="2"/>
  </r>
  <r>
    <n v="1322"/>
    <x v="0"/>
    <d v="2018-12-26T00:00:00"/>
    <x v="5"/>
    <x v="0"/>
    <n v="8"/>
    <n v="0"/>
    <n v="4.822222222222222"/>
    <m/>
    <n v="2"/>
    <n v="6"/>
    <n v="6"/>
    <s v="Management-level"/>
    <n v="2"/>
    <s v="Neither"/>
    <s v="Master's degree"/>
    <s v="Oxford University"/>
    <s v="Agile|Sketch|Figma"/>
    <s v="IBM"/>
    <n v="2"/>
  </r>
  <r>
    <n v="1323"/>
    <x v="5"/>
    <d v="2021-07-15T00:00:00"/>
    <x v="0"/>
    <x v="1"/>
    <n v="3.5"/>
    <n v="3"/>
    <n v="2.2694444444444444"/>
    <m/>
    <n v="5"/>
    <n v="5"/>
    <n v="8"/>
    <s v="Management-level"/>
    <n v="3"/>
    <s v="Mentee"/>
    <s v="Bachelor's degree"/>
    <s v="RISD"/>
    <s v="WordPress|Figma|SEO"/>
    <s v="Oracle"/>
    <n v="9"/>
  </r>
  <r>
    <n v="1324"/>
    <x v="0"/>
    <d v="2019-12-29T00:00:00"/>
    <x v="2"/>
    <x v="6"/>
    <n v="4"/>
    <n v="2"/>
    <n v="3.8138888888888891"/>
    <m/>
    <n v="4"/>
    <n v="7"/>
    <n v="7"/>
    <s v="Entry-level"/>
    <n v="0"/>
    <s v="Mentee"/>
    <s v="Master's degree"/>
    <s v="MIT"/>
    <s v="SEO|JIRA|Agile"/>
    <s v="Independent"/>
    <n v="7"/>
  </r>
  <r>
    <n v="1325"/>
    <x v="1"/>
    <d v="2021-09-28T00:00:00"/>
    <x v="2"/>
    <x v="4"/>
    <n v="6"/>
    <n v="3"/>
    <n v="2.0666666666666669"/>
    <m/>
    <n v="4"/>
    <n v="6"/>
    <n v="9"/>
    <s v="Entry-level"/>
    <n v="2"/>
    <s v="Mentee"/>
    <s v="Master's degree"/>
    <s v="University of California"/>
    <s v="Figma|SQL|Java"/>
    <s v="IBM"/>
    <n v="1"/>
  </r>
  <r>
    <n v="1326"/>
    <x v="5"/>
    <d v="2019-05-06T00:00:00"/>
    <x v="1"/>
    <x v="6"/>
    <n v="6.2"/>
    <n v="2"/>
    <n v="4.4611111111111112"/>
    <m/>
    <n v="4"/>
    <n v="7"/>
    <n v="10"/>
    <s v="Senior-level"/>
    <n v="2"/>
    <s v="Mentee"/>
    <s v="Master's degree"/>
    <s v="New York University"/>
    <s v="SCRUM|Figma|Sketch"/>
    <s v="Adobe"/>
    <n v="6"/>
  </r>
  <r>
    <n v="1327"/>
    <x v="1"/>
    <d v="2021-08-22T00:00:00"/>
    <x v="7"/>
    <x v="4"/>
    <n v="6"/>
    <n v="3"/>
    <n v="2.1666666666666665"/>
    <m/>
    <n v="5"/>
    <n v="6"/>
    <n v="9"/>
    <s v="Senior-level"/>
    <n v="2"/>
    <s v="Neither"/>
    <s v="Master's degree"/>
    <s v="RISD"/>
    <s v="Python|Sketch|SEO"/>
    <s v="Apple"/>
    <n v="2"/>
  </r>
  <r>
    <n v="1328"/>
    <x v="3"/>
    <d v="2023-06-30T00:00:00"/>
    <x v="4"/>
    <x v="1"/>
    <n v="10"/>
    <n v="2"/>
    <n v="0.31111111111111112"/>
    <m/>
    <n v="2"/>
    <n v="5"/>
    <n v="10"/>
    <s v="Mid-level"/>
    <n v="0"/>
    <s v="Mentee"/>
    <s v="Master's degree"/>
    <s v="Stanford University"/>
    <s v="Python|SQL|WordPress"/>
    <s v="Facebook"/>
    <n v="7"/>
  </r>
  <r>
    <n v="1329"/>
    <x v="5"/>
    <d v="2023-05-18T00:00:00"/>
    <x v="5"/>
    <x v="2"/>
    <n v="9"/>
    <n v="1"/>
    <n v="0.42777777777777776"/>
    <m/>
    <n v="2"/>
    <n v="5"/>
    <n v="9"/>
    <s v="Mid-level"/>
    <n v="2"/>
    <s v="Mentee"/>
    <s v="Bachelor's degree"/>
    <s v="Oxford University"/>
    <s v="SCRUM|SQL|Figma"/>
    <s v="IBM"/>
    <n v="7"/>
  </r>
  <r>
    <n v="1330"/>
    <x v="4"/>
    <d v="2020-05-12T00:00:00"/>
    <x v="7"/>
    <x v="2"/>
    <n v="6.2"/>
    <n v="0"/>
    <n v="3.4444444444444446"/>
    <m/>
    <n v="3"/>
    <n v="10"/>
    <n v="10"/>
    <s v="Management-level"/>
    <n v="3"/>
    <s v="Neither"/>
    <s v="Bachelor's degree"/>
    <s v="University of London"/>
    <s v="SEO|Python|Figma"/>
    <s v="Google"/>
    <n v="8"/>
  </r>
  <r>
    <n v="1331"/>
    <x v="0"/>
    <d v="2021-08-12T00:00:00"/>
    <x v="4"/>
    <x v="4"/>
    <n v="8"/>
    <n v="0"/>
    <n v="2.1944444444444446"/>
    <m/>
    <n v="2"/>
    <n v="5"/>
    <n v="7"/>
    <s v="Mid-level"/>
    <n v="0"/>
    <s v="Mentee"/>
    <s v="Bachelor's degree"/>
    <s v="University of Toronto"/>
    <s v="Python|Java|SQL"/>
    <s v="Deloitte"/>
    <n v="1"/>
  </r>
  <r>
    <n v="1332"/>
    <x v="4"/>
    <d v="2019-03-30T00:00:00"/>
    <x v="5"/>
    <x v="2"/>
    <n v="7.5"/>
    <n v="3"/>
    <n v="4.5611111111111109"/>
    <m/>
    <n v="4"/>
    <n v="5"/>
    <n v="9"/>
    <s v="Mid-level"/>
    <n v="3"/>
    <s v="Neither"/>
    <s v="Bachelor's degree"/>
    <s v="University of Michigan"/>
    <s v="SCRUM|SEO|Java"/>
    <s v="Microsoft"/>
    <n v="8"/>
  </r>
  <r>
    <n v="1333"/>
    <x v="1"/>
    <d v="2022-01-24T00:00:00"/>
    <x v="7"/>
    <x v="1"/>
    <n v="6.5"/>
    <n v="2"/>
    <n v="1.7444444444444445"/>
    <m/>
    <n v="5"/>
    <n v="5"/>
    <n v="10"/>
    <s v="Entry-level"/>
    <n v="0"/>
    <s v="Mentor"/>
    <s v="Master's degree"/>
    <s v="Harvard University"/>
    <s v="Python|SCRUM|SQL"/>
    <s v="Oracle"/>
    <n v="1"/>
  </r>
  <r>
    <n v="1334"/>
    <x v="1"/>
    <d v="2022-07-19T00:00:00"/>
    <x v="0"/>
    <x v="0"/>
    <n v="7"/>
    <n v="2"/>
    <n v="1.2583333333333333"/>
    <m/>
    <n v="4"/>
    <n v="7"/>
    <n v="7"/>
    <s v="Entry-level"/>
    <n v="1"/>
    <s v="Mentor"/>
    <s v="Bachelor's degree"/>
    <s v="MIT"/>
    <s v="Figma|Agile|Java"/>
    <s v="Independent"/>
    <n v="10"/>
  </r>
  <r>
    <n v="1335"/>
    <x v="3"/>
    <d v="2021-10-16T00:00:00"/>
    <x v="9"/>
    <x v="2"/>
    <n v="3"/>
    <n v="3"/>
    <n v="2.0166666666666666"/>
    <m/>
    <n v="5"/>
    <n v="8"/>
    <n v="10"/>
    <s v="Senior-level"/>
    <n v="1"/>
    <s v="Mentor"/>
    <s v="Bachelor's degree"/>
    <s v="University of California"/>
    <s v="SCRUM|Agile|Sketch"/>
    <s v="Amazon"/>
    <n v="6"/>
  </r>
  <r>
    <n v="1336"/>
    <x v="5"/>
    <d v="2019-07-15T00:00:00"/>
    <x v="6"/>
    <x v="2"/>
    <n v="6.2"/>
    <n v="3"/>
    <n v="4.2694444444444448"/>
    <m/>
    <n v="5"/>
    <n v="5"/>
    <n v="7"/>
    <s v="Senior-level"/>
    <n v="3"/>
    <s v="Neither"/>
    <s v="Bachelor's degree"/>
    <s v="RISD"/>
    <s v="SCRUM|WordPress|Python"/>
    <s v="Adobe"/>
    <n v="10"/>
  </r>
  <r>
    <n v="1337"/>
    <x v="0"/>
    <d v="2021-03-16T00:00:00"/>
    <x v="0"/>
    <x v="0"/>
    <n v="8"/>
    <n v="2"/>
    <n v="2.6"/>
    <m/>
    <n v="3"/>
    <n v="6"/>
    <n v="10"/>
    <s v="Entry-level"/>
    <n v="1"/>
    <s v="Mentor"/>
    <s v="Bachelor's degree"/>
    <s v="University of London"/>
    <s v="SEO|SQL|Java"/>
    <s v="Amazon"/>
    <n v="1"/>
  </r>
  <r>
    <n v="1338"/>
    <x v="2"/>
    <d v="2022-02-11T00:00:00"/>
    <x v="6"/>
    <x v="3"/>
    <n v="7"/>
    <n v="3"/>
    <n v="1.6972222222222222"/>
    <m/>
    <n v="1"/>
    <n v="9"/>
    <n v="9"/>
    <s v="Mid-level"/>
    <n v="2"/>
    <s v="Neither"/>
    <s v="Bachelor's degree"/>
    <s v="University of California"/>
    <s v="JIRA|SCRUM|Python"/>
    <s v="Apple"/>
    <n v="9"/>
  </r>
  <r>
    <n v="1339"/>
    <x v="0"/>
    <d v="2018-10-26T00:00:00"/>
    <x v="0"/>
    <x v="7"/>
    <n v="8.1999999999999993"/>
    <n v="2"/>
    <n v="4.9888888888888889"/>
    <m/>
    <n v="5"/>
    <n v="9"/>
    <n v="10"/>
    <s v="Management-level"/>
    <n v="3"/>
    <s v="Neither"/>
    <s v="Bachelor's degree"/>
    <s v="University of Toronto"/>
    <s v="Sketch|WordPress|SEO"/>
    <s v="Google"/>
    <n v="5"/>
  </r>
  <r>
    <n v="1340"/>
    <x v="5"/>
    <d v="2023-04-25T00:00:00"/>
    <x v="2"/>
    <x v="3"/>
    <n v="9"/>
    <n v="0"/>
    <n v="0.49166666666666664"/>
    <m/>
    <n v="4"/>
    <n v="9"/>
    <n v="8"/>
    <s v="Entry-level"/>
    <n v="0"/>
    <s v="Mentor"/>
    <s v="Master's degree"/>
    <s v="University of Michigan"/>
    <s v="SQL|JIRA|WordPress"/>
    <s v="Deloitte"/>
    <n v="4"/>
  </r>
  <r>
    <n v="1341"/>
    <x v="0"/>
    <d v="2020-04-22T00:00:00"/>
    <x v="2"/>
    <x v="3"/>
    <n v="10"/>
    <n v="3"/>
    <n v="3.5"/>
    <m/>
    <n v="5"/>
    <n v="5"/>
    <n v="6"/>
    <s v="Senior-level"/>
    <n v="0"/>
    <s v="Mentor"/>
    <s v="Bachelor's degree"/>
    <s v="University of Toronto"/>
    <s v="SEO|Java|WordPress"/>
    <s v="IBM"/>
    <n v="9"/>
  </r>
  <r>
    <n v="1342"/>
    <x v="4"/>
    <d v="2020-08-07T00:00:00"/>
    <x v="8"/>
    <x v="4"/>
    <n v="8"/>
    <n v="0"/>
    <n v="3.2083333333333335"/>
    <m/>
    <n v="3"/>
    <n v="8"/>
    <n v="7"/>
    <s v="Management-level"/>
    <n v="2"/>
    <s v="Mentee"/>
    <s v="Master's degree"/>
    <s v="Oxford University"/>
    <s v="Figma|Sketch|SCRUM"/>
    <s v="Deloitte"/>
    <n v="8"/>
  </r>
  <r>
    <n v="1343"/>
    <x v="1"/>
    <d v="2022-06-30T00:00:00"/>
    <x v="3"/>
    <x v="5"/>
    <n v="6"/>
    <n v="1"/>
    <n v="1.3111111111111111"/>
    <m/>
    <n v="2"/>
    <n v="7"/>
    <n v="7"/>
    <s v="Mid-level"/>
    <n v="0"/>
    <s v="Neither"/>
    <s v="Bachelor's degree"/>
    <s v="MIT"/>
    <s v="SQL|Agile|Sketch"/>
    <s v="Amazon"/>
    <n v="9"/>
  </r>
  <r>
    <n v="1344"/>
    <x v="2"/>
    <d v="2019-06-25T00:00:00"/>
    <x v="7"/>
    <x v="3"/>
    <n v="8.5"/>
    <n v="2"/>
    <n v="4.3250000000000002"/>
    <m/>
    <n v="3"/>
    <n v="9"/>
    <n v="9"/>
    <s v="Senior-level"/>
    <n v="0"/>
    <s v="Mentor"/>
    <s v="Bachelor's degree"/>
    <s v="Harvard University"/>
    <s v="Python|Figma|Agile"/>
    <s v="Oracle"/>
    <n v="3"/>
  </r>
  <r>
    <n v="1345"/>
    <x v="0"/>
    <d v="2021-04-20T00:00:00"/>
    <x v="1"/>
    <x v="1"/>
    <n v="5.2"/>
    <n v="1"/>
    <n v="2.5055555555555555"/>
    <m/>
    <n v="1"/>
    <n v="7"/>
    <n v="8"/>
    <s v="Senior-level"/>
    <n v="3"/>
    <s v="Mentor"/>
    <s v="Bachelor's degree"/>
    <s v="Oxford University"/>
    <s v="Figma|Agile|Sketch"/>
    <s v="Adobe"/>
    <n v="8"/>
  </r>
  <r>
    <n v="1346"/>
    <x v="3"/>
    <d v="2021-03-22T00:00:00"/>
    <x v="5"/>
    <x v="3"/>
    <n v="9"/>
    <n v="3"/>
    <n v="2.5833333333333335"/>
    <m/>
    <n v="2"/>
    <n v="5"/>
    <n v="8"/>
    <s v="Senior-level"/>
    <n v="2"/>
    <s v="Mentor"/>
    <s v="Master's degree"/>
    <s v="Harvard University"/>
    <s v="SCRUM|SQL|WordPress"/>
    <s v="Independent"/>
    <n v="8"/>
  </r>
  <r>
    <n v="1347"/>
    <x v="1"/>
    <d v="2022-06-24T00:00:00"/>
    <x v="0"/>
    <x v="4"/>
    <n v="9"/>
    <n v="0"/>
    <n v="1.3277777777777777"/>
    <m/>
    <n v="1"/>
    <n v="5"/>
    <n v="9"/>
    <s v="Entry-level"/>
    <n v="1"/>
    <s v="Mentor"/>
    <s v="Master's degree"/>
    <s v="MIT"/>
    <s v="Java|Python|Figma"/>
    <s v="Deloitte"/>
    <n v="1"/>
  </r>
  <r>
    <n v="1348"/>
    <x v="4"/>
    <d v="2020-03-21T00:00:00"/>
    <x v="2"/>
    <x v="7"/>
    <n v="6.5"/>
    <n v="1"/>
    <n v="3.5861111111111112"/>
    <m/>
    <n v="5"/>
    <n v="8"/>
    <n v="10"/>
    <s v="Entry-level"/>
    <n v="1"/>
    <s v="Mentee"/>
    <s v="Master's degree"/>
    <s v="University of London"/>
    <s v="Java|Agile|Python"/>
    <s v="Oracle"/>
    <n v="8"/>
  </r>
  <r>
    <n v="1349"/>
    <x v="1"/>
    <d v="2022-06-18T00:00:00"/>
    <x v="1"/>
    <x v="6"/>
    <n v="4"/>
    <n v="3"/>
    <n v="1.3444444444444446"/>
    <m/>
    <n v="1"/>
    <n v="8"/>
    <n v="9"/>
    <s v="Management-level"/>
    <n v="1"/>
    <s v="Mentor"/>
    <s v="Bachelor's degree"/>
    <s v="New York University"/>
    <s v="Sketch|WordPress|Python"/>
    <s v="Amazon"/>
    <n v="9"/>
  </r>
  <r>
    <n v="1350"/>
    <x v="0"/>
    <d v="2021-11-30T00:00:00"/>
    <x v="1"/>
    <x v="7"/>
    <n v="8"/>
    <n v="3"/>
    <n v="1.8944444444444444"/>
    <m/>
    <n v="2"/>
    <n v="6"/>
    <n v="9"/>
    <s v="Senior-level"/>
    <n v="0"/>
    <s v="Neither"/>
    <s v="Master's degree"/>
    <s v="Oxford University"/>
    <s v="Agile|JIRA|Figma"/>
    <s v="Facebook"/>
    <n v="1"/>
  </r>
  <r>
    <n v="1351"/>
    <x v="1"/>
    <d v="2023-01-12T00:00:00"/>
    <x v="0"/>
    <x v="3"/>
    <n v="9.1999999999999993"/>
    <n v="2"/>
    <n v="0.77777777777777779"/>
    <m/>
    <n v="3"/>
    <n v="9"/>
    <n v="6"/>
    <s v="Entry-level"/>
    <n v="0"/>
    <s v="Mentee"/>
    <s v="Bachelor's degree"/>
    <s v="Oxford University"/>
    <s v="Sketch|SEO|JIRA"/>
    <s v="Adobe"/>
    <n v="3"/>
  </r>
  <r>
    <n v="1352"/>
    <x v="0"/>
    <d v="2022-03-14T00:00:00"/>
    <x v="0"/>
    <x v="7"/>
    <n v="7"/>
    <n v="2"/>
    <n v="1.6055555555555556"/>
    <m/>
    <n v="4"/>
    <n v="9"/>
    <n v="5"/>
    <s v="Entry-level"/>
    <n v="1"/>
    <s v="Neither"/>
    <s v="Bachelor's degree"/>
    <s v="University of Toronto"/>
    <s v="Python|JIRA|SEO"/>
    <s v="Amazon"/>
    <n v="7"/>
  </r>
  <r>
    <n v="1353"/>
    <x v="3"/>
    <d v="2020-01-20T00:00:00"/>
    <x v="5"/>
    <x v="0"/>
    <n v="9.1999999999999993"/>
    <n v="2"/>
    <n v="3.7555555555555555"/>
    <m/>
    <n v="2"/>
    <n v="10"/>
    <n v="8"/>
    <s v="Mid-level"/>
    <n v="1"/>
    <s v="Mentee"/>
    <s v="Master's degree"/>
    <s v="University of Michigan"/>
    <s v="SQL|WordPress|JIRA"/>
    <s v="Adobe"/>
    <n v="4"/>
  </r>
  <r>
    <n v="1354"/>
    <x v="0"/>
    <d v="2019-10-06T00:00:00"/>
    <x v="3"/>
    <x v="3"/>
    <n v="6.5"/>
    <n v="1"/>
    <n v="4.0444444444444443"/>
    <m/>
    <n v="4"/>
    <n v="10"/>
    <n v="8"/>
    <s v="Senior-level"/>
    <n v="3"/>
    <s v="Mentee"/>
    <s v="Master's degree"/>
    <s v="University of London"/>
    <s v="Java|SEO|JIRA"/>
    <s v="Oracle"/>
    <n v="9"/>
  </r>
  <r>
    <n v="1355"/>
    <x v="0"/>
    <d v="2019-12-08T00:00:00"/>
    <x v="5"/>
    <x v="3"/>
    <n v="9"/>
    <n v="3"/>
    <n v="3.8722222222222222"/>
    <m/>
    <n v="3"/>
    <n v="6"/>
    <n v="9"/>
    <s v="Management-level"/>
    <n v="2"/>
    <s v="Mentee"/>
    <s v="Master's degree"/>
    <s v="Stanford University"/>
    <s v="Figma|Sketch|Java"/>
    <s v="Apple"/>
    <n v="1"/>
  </r>
  <r>
    <n v="1356"/>
    <x v="0"/>
    <d v="2020-12-24T00:00:00"/>
    <x v="7"/>
    <x v="7"/>
    <n v="3.5"/>
    <n v="2"/>
    <n v="2.8277777777777779"/>
    <m/>
    <n v="3"/>
    <n v="7"/>
    <n v="5"/>
    <s v="Entry-level"/>
    <n v="0"/>
    <s v="Neither"/>
    <s v="Bachelor's degree"/>
    <s v="RISD"/>
    <s v="WordPress|SCRUM|JIRA"/>
    <s v="Oracle"/>
    <n v="9"/>
  </r>
  <r>
    <n v="1357"/>
    <x v="1"/>
    <d v="2022-03-03T00:00:00"/>
    <x v="9"/>
    <x v="7"/>
    <n v="5"/>
    <n v="1"/>
    <n v="1.6361111111111111"/>
    <m/>
    <n v="1"/>
    <n v="7"/>
    <n v="5"/>
    <s v="Entry-level"/>
    <n v="1"/>
    <s v="Mentee"/>
    <s v="Master's degree"/>
    <s v="Oxford University"/>
    <s v="WordPress|SCRUM|Java"/>
    <s v="Independent"/>
    <n v="5"/>
  </r>
  <r>
    <n v="1358"/>
    <x v="0"/>
    <d v="2020-02-29T00:00:00"/>
    <x v="0"/>
    <x v="1"/>
    <n v="7"/>
    <n v="1"/>
    <n v="3.6444444444444444"/>
    <m/>
    <n v="1"/>
    <n v="9"/>
    <n v="7"/>
    <s v="Entry-level"/>
    <n v="0"/>
    <s v="Mentee"/>
    <s v="Bachelor's degree"/>
    <s v="University of Toronto"/>
    <s v="JIRA|SCRUM|Java"/>
    <s v="Apple"/>
    <n v="4"/>
  </r>
  <r>
    <n v="1359"/>
    <x v="5"/>
    <d v="2019-11-25T00:00:00"/>
    <x v="5"/>
    <x v="6"/>
    <n v="5"/>
    <n v="0"/>
    <n v="3.9083333333333332"/>
    <m/>
    <n v="3"/>
    <n v="10"/>
    <n v="6"/>
    <s v="Senior-level"/>
    <n v="3"/>
    <s v="Neither"/>
    <s v="Bachelor's degree"/>
    <s v="Oxford University"/>
    <s v="SCRUM|Java|JIRA"/>
    <s v="Independent"/>
    <n v="6"/>
  </r>
  <r>
    <n v="1360"/>
    <x v="0"/>
    <d v="2021-08-03T00:00:00"/>
    <x v="4"/>
    <x v="5"/>
    <n v="4.2"/>
    <n v="0"/>
    <n v="2.2194444444444446"/>
    <m/>
    <n v="4"/>
    <n v="10"/>
    <n v="8"/>
    <s v="Management-level"/>
    <n v="1"/>
    <s v="Neither"/>
    <s v="Bachelor's degree"/>
    <s v="University of California"/>
    <s v="Python|Figma|SQL"/>
    <s v="Adobe"/>
    <n v="3"/>
  </r>
  <r>
    <n v="1361"/>
    <x v="2"/>
    <d v="2022-07-13T00:00:00"/>
    <x v="2"/>
    <x v="4"/>
    <n v="5"/>
    <n v="1"/>
    <n v="1.2749999999999999"/>
    <m/>
    <n v="4"/>
    <n v="7"/>
    <n v="10"/>
    <s v="Entry-level"/>
    <n v="3"/>
    <s v="Neither"/>
    <s v="Master's degree"/>
    <s v="RISD"/>
    <s v="JIRA|SQL|Figma"/>
    <s v="IBM"/>
    <n v="10"/>
  </r>
  <r>
    <n v="1362"/>
    <x v="0"/>
    <d v="2021-07-31T00:00:00"/>
    <x v="7"/>
    <x v="4"/>
    <n v="6"/>
    <n v="2"/>
    <n v="2.2277777777777779"/>
    <m/>
    <n v="1"/>
    <n v="5"/>
    <n v="6"/>
    <s v="Senior-level"/>
    <n v="1"/>
    <s v="Mentee"/>
    <s v="Bachelor's degree"/>
    <s v="University of Toronto"/>
    <s v="SCRUM|SEO|Figma"/>
    <s v="Apple"/>
    <n v="6"/>
  </r>
  <r>
    <n v="1363"/>
    <x v="4"/>
    <d v="2019-11-15T00:00:00"/>
    <x v="8"/>
    <x v="5"/>
    <n v="7"/>
    <n v="0"/>
    <n v="3.9361111111111109"/>
    <m/>
    <n v="3"/>
    <n v="5"/>
    <n v="9"/>
    <s v="Mid-level"/>
    <n v="2"/>
    <s v="Mentor"/>
    <s v="Bachelor's degree"/>
    <s v="Harvard University"/>
    <s v="WordPress|SCRUM|Python"/>
    <s v="Independent"/>
    <n v="1"/>
  </r>
  <r>
    <n v="1364"/>
    <x v="4"/>
    <d v="2020-06-04T00:00:00"/>
    <x v="5"/>
    <x v="7"/>
    <n v="6.5"/>
    <n v="0"/>
    <n v="3.3833333333333333"/>
    <m/>
    <n v="1"/>
    <n v="9"/>
    <n v="5"/>
    <s v="Mid-level"/>
    <n v="0"/>
    <s v="Mentee"/>
    <s v="Master's degree"/>
    <s v="Oxford University"/>
    <s v="Figma|WordPress|JIRA"/>
    <s v="Oracle"/>
    <n v="10"/>
  </r>
  <r>
    <n v="1365"/>
    <x v="4"/>
    <d v="2020-06-01T00:00:00"/>
    <x v="5"/>
    <x v="4"/>
    <n v="7.2"/>
    <n v="3"/>
    <n v="3.3916666666666666"/>
    <m/>
    <n v="3"/>
    <n v="5"/>
    <n v="6"/>
    <s v="Senior-level"/>
    <n v="2"/>
    <s v="Mentor"/>
    <s v="Master's degree"/>
    <s v="Stanford University"/>
    <s v="Python|Sketch|SQL"/>
    <s v="Adobe"/>
    <n v="7"/>
  </r>
  <r>
    <n v="1366"/>
    <x v="5"/>
    <d v="2023-05-03T00:00:00"/>
    <x v="9"/>
    <x v="1"/>
    <n v="6.2"/>
    <n v="2"/>
    <n v="0.46944444444444444"/>
    <m/>
    <n v="2"/>
    <n v="10"/>
    <n v="10"/>
    <s v="Management-level"/>
    <n v="3"/>
    <s v="Mentee"/>
    <s v="Master's degree"/>
    <s v="Harvard University"/>
    <s v="WordPress|SEO|Python"/>
    <s v="Adobe"/>
    <n v="4"/>
  </r>
  <r>
    <n v="1367"/>
    <x v="2"/>
    <d v="2018-12-23T00:00:00"/>
    <x v="1"/>
    <x v="6"/>
    <n v="5"/>
    <n v="3"/>
    <n v="4.8305555555555557"/>
    <m/>
    <n v="2"/>
    <n v="7"/>
    <n v="6"/>
    <s v="Mid-level"/>
    <n v="3"/>
    <s v="Mentor"/>
    <s v="Master's degree"/>
    <s v="RISD"/>
    <s v="JIRA|SEO|Python"/>
    <s v="Apple"/>
    <n v="7"/>
  </r>
  <r>
    <n v="1368"/>
    <x v="4"/>
    <d v="2020-08-03T00:00:00"/>
    <x v="4"/>
    <x v="0"/>
    <n v="8"/>
    <n v="3"/>
    <n v="3.2194444444444446"/>
    <m/>
    <n v="1"/>
    <n v="7"/>
    <n v="7"/>
    <s v="Management-level"/>
    <n v="1"/>
    <s v="Neither"/>
    <s v="Bachelor's degree"/>
    <s v="Harvard University"/>
    <s v="SQL|Agile|SEO"/>
    <s v="Apple"/>
    <n v="5"/>
  </r>
  <r>
    <n v="1369"/>
    <x v="4"/>
    <d v="2020-12-19T00:00:00"/>
    <x v="6"/>
    <x v="7"/>
    <n v="6.5"/>
    <n v="3"/>
    <n v="2.8416666666666668"/>
    <m/>
    <n v="3"/>
    <n v="6"/>
    <n v="5"/>
    <s v="Management-level"/>
    <n v="0"/>
    <s v="Mentee"/>
    <s v="Master's degree"/>
    <s v="University of London"/>
    <s v="Agile|WordPress|JIRA"/>
    <s v="Oracle"/>
    <n v="9"/>
  </r>
  <r>
    <n v="1370"/>
    <x v="4"/>
    <d v="2019-05-16T00:00:00"/>
    <x v="9"/>
    <x v="7"/>
    <n v="7"/>
    <n v="0"/>
    <n v="4.4333333333333336"/>
    <m/>
    <n v="2"/>
    <n v="8"/>
    <n v="5"/>
    <s v="Management-level"/>
    <n v="0"/>
    <s v="Mentee"/>
    <s v="Master's degree"/>
    <s v="University of London"/>
    <s v="JIRA|SEO|SQL"/>
    <s v="Independent"/>
    <n v="4"/>
  </r>
  <r>
    <n v="1371"/>
    <x v="1"/>
    <d v="2022-03-13T00:00:00"/>
    <x v="0"/>
    <x v="0"/>
    <n v="8.1999999999999993"/>
    <n v="1"/>
    <n v="1.6083333333333334"/>
    <m/>
    <n v="4"/>
    <n v="7"/>
    <n v="6"/>
    <s v="Mid-level"/>
    <n v="1"/>
    <s v="Neither"/>
    <s v="Master's degree"/>
    <s v="Oxford University"/>
    <s v="WordPress|Sketch|JIRA"/>
    <s v="Adobe"/>
    <n v="2"/>
  </r>
  <r>
    <n v="1372"/>
    <x v="5"/>
    <d v="2020-05-15T00:00:00"/>
    <x v="1"/>
    <x v="3"/>
    <n v="10"/>
    <n v="2"/>
    <n v="3.4361111111111109"/>
    <m/>
    <n v="1"/>
    <n v="7"/>
    <n v="9"/>
    <s v="Senior-level"/>
    <n v="1"/>
    <s v="Neither"/>
    <s v="Master's degree"/>
    <s v="Harvard University"/>
    <s v="Agile|Python|JIRA"/>
    <s v="Facebook"/>
    <n v="1"/>
  </r>
  <r>
    <n v="1373"/>
    <x v="2"/>
    <d v="2023-08-23T00:00:00"/>
    <x v="7"/>
    <x v="1"/>
    <n v="9"/>
    <n v="2"/>
    <n v="0.16388888888888889"/>
    <m/>
    <n v="4"/>
    <n v="6"/>
    <n v="9"/>
    <s v="Mid-level"/>
    <n v="1"/>
    <s v="Mentee"/>
    <s v="Bachelor's degree"/>
    <s v="Oxford University"/>
    <s v="Python|SEO|Agile"/>
    <s v="Facebook"/>
    <n v="3"/>
  </r>
  <r>
    <n v="1374"/>
    <x v="4"/>
    <d v="2019-06-24T00:00:00"/>
    <x v="2"/>
    <x v="4"/>
    <n v="8.5"/>
    <n v="3"/>
    <n v="4.3277777777777775"/>
    <m/>
    <n v="1"/>
    <n v="10"/>
    <n v="8"/>
    <s v="Senior-level"/>
    <n v="2"/>
    <s v="Mentee"/>
    <s v="Master's degree"/>
    <s v="MIT"/>
    <s v="Python|SQL|Agile"/>
    <s v="Microsoft"/>
    <n v="8"/>
  </r>
  <r>
    <n v="1375"/>
    <x v="3"/>
    <d v="2019-01-17T00:00:00"/>
    <x v="9"/>
    <x v="2"/>
    <n v="4.2"/>
    <n v="0"/>
    <n v="4.7638888888888893"/>
    <m/>
    <n v="4"/>
    <n v="5"/>
    <n v="7"/>
    <s v="Management-level"/>
    <n v="1"/>
    <s v="Mentor"/>
    <s v="Bachelor's degree"/>
    <s v="University of California"/>
    <s v="Sketch|Java|Python"/>
    <s v="Google"/>
    <n v="10"/>
  </r>
  <r>
    <n v="1376"/>
    <x v="2"/>
    <d v="2019-03-16T00:00:00"/>
    <x v="9"/>
    <x v="0"/>
    <n v="8"/>
    <n v="2"/>
    <n v="4.5999999999999996"/>
    <m/>
    <n v="3"/>
    <n v="7"/>
    <n v="10"/>
    <s v="Entry-level"/>
    <n v="1"/>
    <s v="Mentor"/>
    <s v="Master's degree"/>
    <s v="University of Toronto"/>
    <s v="Sketch|Python|SEO"/>
    <s v="Deloitte"/>
    <n v="1"/>
  </r>
  <r>
    <n v="1377"/>
    <x v="3"/>
    <d v="2022-12-19T00:00:00"/>
    <x v="0"/>
    <x v="3"/>
    <n v="5.5"/>
    <n v="0"/>
    <n v="0.84166666666666667"/>
    <m/>
    <n v="1"/>
    <n v="8"/>
    <n v="8"/>
    <s v="Entry-level"/>
    <n v="1"/>
    <s v="Mentee"/>
    <s v="Master's degree"/>
    <s v="New York University"/>
    <s v="Python|Java|SCRUM"/>
    <s v="Microsoft"/>
    <n v="7"/>
  </r>
  <r>
    <n v="1378"/>
    <x v="0"/>
    <d v="2019-09-30T00:00:00"/>
    <x v="8"/>
    <x v="7"/>
    <n v="6"/>
    <n v="0"/>
    <n v="4.0611111111111109"/>
    <m/>
    <n v="5"/>
    <n v="10"/>
    <n v="5"/>
    <s v="Mid-level"/>
    <n v="0"/>
    <s v="Mentor"/>
    <s v="Bachelor's degree"/>
    <s v="University of California"/>
    <s v="Sketch|SEO|JIRA"/>
    <s v="Independent"/>
    <n v="7"/>
  </r>
  <r>
    <n v="1379"/>
    <x v="4"/>
    <d v="2020-10-16T00:00:00"/>
    <x v="1"/>
    <x v="0"/>
    <n v="8"/>
    <n v="0"/>
    <n v="3.0166666666666666"/>
    <m/>
    <n v="1"/>
    <n v="9"/>
    <n v="7"/>
    <s v="Senior-level"/>
    <n v="1"/>
    <s v="Neither"/>
    <s v="Bachelor's degree"/>
    <s v="University of Toronto"/>
    <s v="Java|Agile|SQL"/>
    <s v="Independent"/>
    <n v="6"/>
  </r>
  <r>
    <n v="1380"/>
    <x v="3"/>
    <d v="2019-10-05T00:00:00"/>
    <x v="4"/>
    <x v="6"/>
    <n v="8"/>
    <n v="0"/>
    <n v="4.0472222222222225"/>
    <m/>
    <n v="3"/>
    <n v="9"/>
    <n v="7"/>
    <s v="Entry-level"/>
    <n v="0"/>
    <s v="Mentor"/>
    <s v="Bachelor's degree"/>
    <s v="University of London"/>
    <s v="Agile|SQL|Sketch"/>
    <s v="Facebook"/>
    <n v="3"/>
  </r>
  <r>
    <n v="1381"/>
    <x v="2"/>
    <d v="2023-07-30T00:00:00"/>
    <x v="2"/>
    <x v="0"/>
    <n v="5.5"/>
    <n v="1"/>
    <n v="0.22777777777777777"/>
    <m/>
    <n v="4"/>
    <n v="7"/>
    <n v="8"/>
    <s v="Mid-level"/>
    <n v="1"/>
    <s v="Neither"/>
    <s v="Bachelor's degree"/>
    <s v="RISD"/>
    <s v="Sketch|SQL|Python"/>
    <s v="Microsoft"/>
    <n v="1"/>
  </r>
  <r>
    <n v="1382"/>
    <x v="2"/>
    <d v="2023-08-07T00:00:00"/>
    <x v="7"/>
    <x v="4"/>
    <n v="8.5"/>
    <n v="0"/>
    <n v="0.20833333333333334"/>
    <m/>
    <n v="5"/>
    <n v="7"/>
    <n v="7"/>
    <s v="Entry-level"/>
    <n v="2"/>
    <s v="Mentor"/>
    <s v="Master's degree"/>
    <s v="University of Michigan"/>
    <s v="WordPress|SQL|SCRUM"/>
    <s v="Oracle"/>
    <n v="5"/>
  </r>
  <r>
    <n v="1383"/>
    <x v="3"/>
    <d v="2022-10-30T00:00:00"/>
    <x v="0"/>
    <x v="1"/>
    <n v="6.5"/>
    <n v="1"/>
    <n v="0.97777777777777775"/>
    <m/>
    <n v="5"/>
    <n v="7"/>
    <n v="9"/>
    <s v="Entry-level"/>
    <n v="3"/>
    <s v="Neither"/>
    <s v="Bachelor's degree"/>
    <s v="University of Michigan"/>
    <s v="Figma|SEO|Agile"/>
    <s v="Oracle"/>
    <n v="8"/>
  </r>
  <r>
    <n v="1384"/>
    <x v="4"/>
    <d v="2020-12-13T00:00:00"/>
    <x v="0"/>
    <x v="7"/>
    <n v="8"/>
    <n v="2"/>
    <n v="2.8583333333333334"/>
    <m/>
    <n v="1"/>
    <n v="7"/>
    <n v="6"/>
    <s v="Entry-level"/>
    <n v="2"/>
    <s v="Mentor"/>
    <s v="Bachelor's degree"/>
    <s v="University of Michigan"/>
    <s v="Python|Sketch|JIRA"/>
    <s v="Deloitte"/>
    <n v="9"/>
  </r>
  <r>
    <n v="1385"/>
    <x v="2"/>
    <d v="2023-05-23T00:00:00"/>
    <x v="3"/>
    <x v="3"/>
    <n v="8"/>
    <n v="0"/>
    <n v="0.41388888888888886"/>
    <m/>
    <n v="4"/>
    <n v="9"/>
    <n v="6"/>
    <s v="Management-level"/>
    <n v="3"/>
    <s v="Mentor"/>
    <s v="Master's degree"/>
    <s v="Harvard University"/>
    <s v="SCRUM|Java|SEO"/>
    <s v="Deloitte"/>
    <n v="7"/>
  </r>
  <r>
    <n v="1386"/>
    <x v="3"/>
    <d v="2019-09-30T00:00:00"/>
    <x v="6"/>
    <x v="6"/>
    <n v="3"/>
    <n v="3"/>
    <n v="4.0611111111111109"/>
    <m/>
    <n v="5"/>
    <n v="5"/>
    <n v="9"/>
    <s v="Mid-level"/>
    <n v="1"/>
    <s v="Mentee"/>
    <s v="Master's degree"/>
    <s v="Oxford University"/>
    <s v="Python|SEO|SQL"/>
    <s v="Amazon"/>
    <n v="1"/>
  </r>
  <r>
    <n v="1387"/>
    <x v="1"/>
    <d v="2022-07-05T00:00:00"/>
    <x v="0"/>
    <x v="3"/>
    <n v="3.5"/>
    <n v="3"/>
    <n v="1.2972222222222223"/>
    <m/>
    <n v="2"/>
    <n v="6"/>
    <n v="9"/>
    <s v="Entry-level"/>
    <n v="1"/>
    <s v="Mentor"/>
    <s v="Master's degree"/>
    <s v="RISD"/>
    <s v="WordPress|Sketch|JIRA"/>
    <s v="Oracle"/>
    <n v="1"/>
  </r>
  <r>
    <n v="1388"/>
    <x v="5"/>
    <d v="2021-05-29T00:00:00"/>
    <x v="3"/>
    <x v="5"/>
    <n v="8"/>
    <n v="1"/>
    <n v="2.3972222222222221"/>
    <m/>
    <n v="2"/>
    <n v="7"/>
    <n v="5"/>
    <s v="Senior-level"/>
    <n v="1"/>
    <s v="Mentee"/>
    <s v="Master's degree"/>
    <s v="Oxford University"/>
    <s v="WordPress|Agile|SEO"/>
    <s v="Facebook"/>
    <n v="9"/>
  </r>
  <r>
    <n v="1389"/>
    <x v="0"/>
    <d v="2020-04-07T00:00:00"/>
    <x v="8"/>
    <x v="6"/>
    <n v="6"/>
    <n v="3"/>
    <n v="3.5416666666666665"/>
    <m/>
    <n v="2"/>
    <n v="7"/>
    <n v="5"/>
    <s v="Senior-level"/>
    <n v="1"/>
    <s v="Mentor"/>
    <s v="Master's degree"/>
    <s v="University of London"/>
    <s v="Sketch|Python|Figma"/>
    <s v="Amazon"/>
    <n v="8"/>
  </r>
  <r>
    <n v="1390"/>
    <x v="5"/>
    <d v="2021-06-28T00:00:00"/>
    <x v="3"/>
    <x v="1"/>
    <n v="10"/>
    <n v="3"/>
    <n v="2.3166666666666669"/>
    <m/>
    <n v="4"/>
    <n v="6"/>
    <n v="6"/>
    <s v="Mid-level"/>
    <n v="3"/>
    <s v="Neither"/>
    <s v="Master's degree"/>
    <s v="University of Michigan"/>
    <s v="SQL|Python|SEO"/>
    <s v="IBM"/>
    <n v="9"/>
  </r>
  <r>
    <n v="1391"/>
    <x v="1"/>
    <d v="2022-01-10T00:00:00"/>
    <x v="1"/>
    <x v="2"/>
    <n v="10"/>
    <n v="2"/>
    <n v="1.7833333333333334"/>
    <m/>
    <n v="4"/>
    <n v="6"/>
    <n v="7"/>
    <s v="Senior-level"/>
    <n v="2"/>
    <s v="Mentee"/>
    <s v="Master's degree"/>
    <s v="Oxford University"/>
    <s v="WordPress|Agile|SQL"/>
    <s v="IBM"/>
    <n v="6"/>
  </r>
  <r>
    <n v="1392"/>
    <x v="4"/>
    <d v="2020-06-08T00:00:00"/>
    <x v="5"/>
    <x v="5"/>
    <n v="7"/>
    <n v="2"/>
    <n v="3.3722222222222222"/>
    <m/>
    <n v="2"/>
    <n v="7"/>
    <n v="5"/>
    <s v="Entry-level"/>
    <n v="0"/>
    <s v="Mentor"/>
    <s v="Master's degree"/>
    <s v="RISD"/>
    <s v="SEO|Python|WordPress"/>
    <s v="Independent"/>
    <n v="9"/>
  </r>
  <r>
    <n v="1393"/>
    <x v="4"/>
    <d v="2019-11-24T00:00:00"/>
    <x v="1"/>
    <x v="7"/>
    <n v="9.5"/>
    <n v="0"/>
    <n v="3.911111111111111"/>
    <m/>
    <n v="1"/>
    <n v="6"/>
    <n v="5"/>
    <s v="Management-level"/>
    <n v="3"/>
    <s v="Neither"/>
    <s v="Master's degree"/>
    <s v="University of London"/>
    <s v="SCRUM|Figma|JIRA"/>
    <s v="Microsoft"/>
    <n v="5"/>
  </r>
  <r>
    <n v="1394"/>
    <x v="0"/>
    <d v="2020-07-18T00:00:00"/>
    <x v="5"/>
    <x v="0"/>
    <n v="8.1999999999999993"/>
    <n v="0"/>
    <n v="3.2611111111111111"/>
    <m/>
    <n v="5"/>
    <n v="9"/>
    <n v="5"/>
    <s v="Mid-level"/>
    <n v="2"/>
    <s v="Mentor"/>
    <s v="Master's degree"/>
    <s v="Oxford University"/>
    <s v="Sketch|JIRA|Figma"/>
    <s v="Adobe"/>
    <n v="3"/>
  </r>
  <r>
    <n v="1395"/>
    <x v="2"/>
    <d v="2022-08-02T00:00:00"/>
    <x v="3"/>
    <x v="4"/>
    <n v="5"/>
    <n v="1"/>
    <n v="1.2222222222222223"/>
    <m/>
    <n v="2"/>
    <n v="6"/>
    <n v="8"/>
    <s v="Management-level"/>
    <n v="1"/>
    <s v="Mentor"/>
    <s v="Bachelor's degree"/>
    <s v="University of Michigan"/>
    <s v="Agile|JIRA|SCRUM"/>
    <s v="Apple"/>
    <n v="7"/>
  </r>
  <r>
    <n v="1396"/>
    <x v="1"/>
    <d v="2022-12-20T00:00:00"/>
    <x v="9"/>
    <x v="4"/>
    <n v="4"/>
    <n v="3"/>
    <n v="0.83888888888888891"/>
    <m/>
    <n v="1"/>
    <n v="7"/>
    <n v="7"/>
    <s v="Senior-level"/>
    <n v="0"/>
    <s v="Mentee"/>
    <s v="Bachelor's degree"/>
    <s v="University of Michigan"/>
    <s v="SEO|Agile|Figma"/>
    <s v="Independent"/>
    <n v="4"/>
  </r>
  <r>
    <n v="1397"/>
    <x v="2"/>
    <d v="2019-01-14T00:00:00"/>
    <x v="2"/>
    <x v="5"/>
    <n v="8"/>
    <n v="0"/>
    <n v="4.7722222222222221"/>
    <m/>
    <n v="2"/>
    <n v="6"/>
    <n v="5"/>
    <s v="Entry-level"/>
    <n v="0"/>
    <s v="Neither"/>
    <s v="Master's degree"/>
    <s v="Harvard University"/>
    <s v="JIRA|Agile|Sketch"/>
    <s v="Facebook"/>
    <n v="4"/>
  </r>
  <r>
    <n v="1398"/>
    <x v="1"/>
    <d v="2022-01-05T00:00:00"/>
    <x v="0"/>
    <x v="5"/>
    <n v="9"/>
    <n v="0"/>
    <n v="1.7972222222222223"/>
    <m/>
    <n v="4"/>
    <n v="8"/>
    <n v="7"/>
    <s v="Entry-level"/>
    <n v="2"/>
    <s v="Neither"/>
    <s v="Bachelor's degree"/>
    <s v="University of Michigan"/>
    <s v="SEO|Java|WordPress"/>
    <s v="Facebook"/>
    <n v="7"/>
  </r>
  <r>
    <n v="1399"/>
    <x v="1"/>
    <d v="2021-12-23T00:00:00"/>
    <x v="1"/>
    <x v="1"/>
    <n v="7"/>
    <n v="1"/>
    <n v="1.8305555555555555"/>
    <m/>
    <n v="2"/>
    <n v="9"/>
    <n v="5"/>
    <s v="Mid-level"/>
    <n v="2"/>
    <s v="Mentor"/>
    <s v="Master's degree"/>
    <s v="New York University"/>
    <s v="SQL|JIRA|Java"/>
    <s v="Deloitte"/>
    <n v="10"/>
  </r>
  <r>
    <n v="1400"/>
    <x v="3"/>
    <d v="2021-09-09T00:00:00"/>
    <x v="0"/>
    <x v="5"/>
    <n v="8.5"/>
    <n v="2"/>
    <n v="2.1194444444444445"/>
    <m/>
    <n v="3"/>
    <n v="7"/>
    <n v="8"/>
    <s v="Management-level"/>
    <n v="1"/>
    <s v="Mentor"/>
    <s v="Master's degree"/>
    <s v="University of Toronto"/>
    <s v="Agile|Figma|SEO"/>
    <s v="Microsoft"/>
    <n v="3"/>
  </r>
  <r>
    <n v="1401"/>
    <x v="1"/>
    <d v="2021-01-03T00:00:00"/>
    <x v="8"/>
    <x v="6"/>
    <n v="6"/>
    <n v="1"/>
    <n v="2.8027777777777776"/>
    <m/>
    <n v="1"/>
    <n v="10"/>
    <n v="7"/>
    <s v="Entry-level"/>
    <n v="3"/>
    <s v="Neither"/>
    <s v="Master's degree"/>
    <s v="University of California"/>
    <s v="Sketch|JIRA|Java"/>
    <s v="Apple"/>
    <n v="1"/>
  </r>
  <r>
    <n v="1402"/>
    <x v="1"/>
    <d v="2022-03-30T00:00:00"/>
    <x v="3"/>
    <x v="6"/>
    <n v="5.2"/>
    <n v="1"/>
    <n v="1.5611111111111111"/>
    <m/>
    <n v="3"/>
    <n v="7"/>
    <n v="10"/>
    <s v="Entry-level"/>
    <n v="2"/>
    <s v="Neither"/>
    <s v="Master's degree"/>
    <s v="University of Michigan"/>
    <s v="Agile|SEO|JIRA"/>
    <s v="Adobe"/>
    <n v="10"/>
  </r>
  <r>
    <n v="1403"/>
    <x v="1"/>
    <d v="2022-06-05T00:00:00"/>
    <x v="9"/>
    <x v="2"/>
    <n v="5"/>
    <n v="0"/>
    <n v="1.3805555555555555"/>
    <m/>
    <n v="2"/>
    <n v="6"/>
    <n v="9"/>
    <s v="Management-level"/>
    <n v="1"/>
    <s v="Neither"/>
    <s v="Master's degree"/>
    <s v="Stanford University"/>
    <s v="Sketch|Agile|SQL"/>
    <s v="Amazon"/>
    <n v="3"/>
  </r>
  <r>
    <n v="1404"/>
    <x v="4"/>
    <d v="2020-09-09T00:00:00"/>
    <x v="4"/>
    <x v="2"/>
    <n v="6.5"/>
    <n v="3"/>
    <n v="3.1194444444444445"/>
    <m/>
    <n v="5"/>
    <n v="7"/>
    <n v="6"/>
    <s v="Mid-level"/>
    <n v="1"/>
    <s v="Mentor"/>
    <s v="Master's degree"/>
    <s v="University of Michigan"/>
    <s v="Agile|WordPress|Java"/>
    <s v="Oracle"/>
    <n v="6"/>
  </r>
  <r>
    <n v="1405"/>
    <x v="2"/>
    <d v="2022-11-20T00:00:00"/>
    <x v="0"/>
    <x v="3"/>
    <n v="6"/>
    <n v="0"/>
    <n v="0.92222222222222228"/>
    <m/>
    <n v="2"/>
    <n v="9"/>
    <n v="6"/>
    <s v="Management-level"/>
    <n v="2"/>
    <s v="Mentee"/>
    <s v="Master's degree"/>
    <s v="MIT"/>
    <s v="Figma|Java|SQL"/>
    <s v="Amazon"/>
    <n v="4"/>
  </r>
  <r>
    <n v="1406"/>
    <x v="0"/>
    <d v="2021-11-25T00:00:00"/>
    <x v="8"/>
    <x v="2"/>
    <n v="6"/>
    <n v="1"/>
    <n v="1.9083333333333334"/>
    <m/>
    <n v="1"/>
    <n v="8"/>
    <n v="5"/>
    <s v="Mid-level"/>
    <n v="0"/>
    <s v="Mentor"/>
    <s v="Bachelor's degree"/>
    <s v="MIT"/>
    <s v="WordPress|Python|SQL"/>
    <s v="Apple"/>
    <n v="7"/>
  </r>
  <r>
    <n v="1407"/>
    <x v="1"/>
    <d v="2022-06-05T00:00:00"/>
    <x v="2"/>
    <x v="3"/>
    <n v="8"/>
    <n v="0"/>
    <n v="1.3805555555555555"/>
    <m/>
    <n v="4"/>
    <n v="7"/>
    <n v="5"/>
    <s v="Senior-level"/>
    <n v="3"/>
    <s v="Neither"/>
    <s v="Master's degree"/>
    <s v="MIT"/>
    <s v="SCRUM|SEO|Agile"/>
    <s v="Deloitte"/>
    <n v="2"/>
  </r>
  <r>
    <n v="1408"/>
    <x v="1"/>
    <d v="2022-08-05T00:00:00"/>
    <x v="2"/>
    <x v="3"/>
    <n v="5"/>
    <n v="0"/>
    <n v="1.2138888888888888"/>
    <m/>
    <n v="5"/>
    <n v="7"/>
    <n v="10"/>
    <s v="Entry-level"/>
    <n v="3"/>
    <s v="Neither"/>
    <s v="Bachelor's degree"/>
    <s v="University of Toronto"/>
    <s v="Python|SCRUM|Figma"/>
    <s v="Amazon"/>
    <n v="1"/>
  </r>
  <r>
    <n v="1409"/>
    <x v="0"/>
    <d v="2020-08-17T00:00:00"/>
    <x v="3"/>
    <x v="1"/>
    <n v="9.5"/>
    <n v="1"/>
    <n v="3.1805555555555554"/>
    <m/>
    <n v="2"/>
    <n v="6"/>
    <n v="10"/>
    <s v="Entry-level"/>
    <n v="1"/>
    <s v="Neither"/>
    <s v="Bachelor's degree"/>
    <s v="University of California"/>
    <s v="Sketch|WordPress|SCRUM"/>
    <s v="Microsoft"/>
    <n v="7"/>
  </r>
  <r>
    <n v="1410"/>
    <x v="0"/>
    <d v="2020-09-16T00:00:00"/>
    <x v="0"/>
    <x v="1"/>
    <n v="8"/>
    <n v="3"/>
    <n v="3.1"/>
    <m/>
    <n v="1"/>
    <n v="9"/>
    <n v="5"/>
    <s v="Mid-level"/>
    <n v="0"/>
    <s v="Mentor"/>
    <s v="Bachelor's degree"/>
    <s v="Oxford University"/>
    <s v="Figma|Sketch|Java"/>
    <s v="Facebook"/>
    <n v="5"/>
  </r>
  <r>
    <n v="1411"/>
    <x v="4"/>
    <d v="2020-09-28T00:00:00"/>
    <x v="9"/>
    <x v="0"/>
    <n v="7.2"/>
    <n v="2"/>
    <n v="3.0666666666666669"/>
    <m/>
    <n v="4"/>
    <n v="10"/>
    <n v="5"/>
    <s v="Entry-level"/>
    <n v="3"/>
    <s v="Neither"/>
    <s v="Bachelor's degree"/>
    <s v="Oxford University"/>
    <s v="Java|JIRA|SCRUM"/>
    <s v="Adobe"/>
    <n v="6"/>
  </r>
  <r>
    <n v="1412"/>
    <x v="0"/>
    <d v="2023-06-02T00:00:00"/>
    <x v="7"/>
    <x v="5"/>
    <n v="9.1999999999999993"/>
    <n v="0"/>
    <n v="0.3888888888888889"/>
    <m/>
    <n v="5"/>
    <n v="5"/>
    <n v="6"/>
    <s v="Entry-level"/>
    <n v="1"/>
    <s v="Mentee"/>
    <s v="Bachelor's degree"/>
    <s v="Stanford University"/>
    <s v="Java|SEO|Agile"/>
    <s v="Adobe"/>
    <n v="1"/>
  </r>
  <r>
    <n v="1413"/>
    <x v="3"/>
    <d v="2021-09-28T00:00:00"/>
    <x v="5"/>
    <x v="1"/>
    <n v="5.2"/>
    <n v="3"/>
    <n v="2.0666666666666669"/>
    <m/>
    <n v="4"/>
    <n v="8"/>
    <n v="5"/>
    <s v="Senior-level"/>
    <n v="0"/>
    <s v="Mentor"/>
    <s v="Master's degree"/>
    <s v="Stanford University"/>
    <s v="SEO|Figma|SQL"/>
    <s v="Google"/>
    <n v="3"/>
  </r>
  <r>
    <n v="1414"/>
    <x v="3"/>
    <d v="2021-01-31T00:00:00"/>
    <x v="6"/>
    <x v="2"/>
    <n v="6.5"/>
    <n v="3"/>
    <n v="2.7277777777777779"/>
    <m/>
    <n v="2"/>
    <n v="8"/>
    <n v="10"/>
    <s v="Entry-level"/>
    <n v="2"/>
    <s v="Mentee"/>
    <s v="Master's degree"/>
    <s v="RISD"/>
    <s v="WordPress|SCRUM|Agile"/>
    <s v="Oracle"/>
    <n v="9"/>
  </r>
  <r>
    <n v="1415"/>
    <x v="0"/>
    <d v="2019-05-19T00:00:00"/>
    <x v="8"/>
    <x v="2"/>
    <n v="10"/>
    <n v="2"/>
    <n v="4.4249999999999998"/>
    <m/>
    <n v="4"/>
    <n v="6"/>
    <n v="9"/>
    <s v="Senior-level"/>
    <n v="2"/>
    <s v="Neither"/>
    <s v="Master's degree"/>
    <s v="Stanford University"/>
    <s v="SCRUM|Sketch|JIRA"/>
    <s v="Deloitte"/>
    <n v="2"/>
  </r>
  <r>
    <n v="1416"/>
    <x v="4"/>
    <d v="2019-10-04T00:00:00"/>
    <x v="3"/>
    <x v="4"/>
    <n v="7.2"/>
    <n v="0"/>
    <n v="4.05"/>
    <m/>
    <n v="3"/>
    <n v="8"/>
    <n v="10"/>
    <s v="Mid-level"/>
    <n v="1"/>
    <s v="Neither"/>
    <s v="Master's degree"/>
    <s v="Oxford University"/>
    <s v="Agile|SQL|Figma"/>
    <s v="Adobe"/>
    <n v="10"/>
  </r>
  <r>
    <n v="1417"/>
    <x v="2"/>
    <d v="2022-10-29T00:00:00"/>
    <x v="5"/>
    <x v="4"/>
    <n v="8"/>
    <n v="0"/>
    <n v="0.98055555555555551"/>
    <m/>
    <n v="5"/>
    <n v="7"/>
    <n v="5"/>
    <s v="Entry-level"/>
    <n v="3"/>
    <s v="Mentor"/>
    <s v="Bachelor's degree"/>
    <s v="Oxford University"/>
    <s v="Python|Agile|SQL"/>
    <s v="IBM"/>
    <n v="1"/>
  </r>
  <r>
    <n v="1418"/>
    <x v="2"/>
    <d v="2020-01-02T00:00:00"/>
    <x v="7"/>
    <x v="6"/>
    <n v="4.5"/>
    <n v="3"/>
    <n v="3.8055555555555554"/>
    <m/>
    <n v="2"/>
    <n v="5"/>
    <n v="6"/>
    <s v="Management-level"/>
    <n v="2"/>
    <s v="Mentee"/>
    <s v="Bachelor's degree"/>
    <s v="New York University"/>
    <s v="SQL|SCRUM|Python"/>
    <s v="Microsoft"/>
    <n v="5"/>
  </r>
  <r>
    <n v="1419"/>
    <x v="5"/>
    <d v="2019-10-04T00:00:00"/>
    <x v="5"/>
    <x v="1"/>
    <n v="7.2"/>
    <n v="3"/>
    <n v="4.05"/>
    <m/>
    <n v="4"/>
    <n v="9"/>
    <n v="8"/>
    <s v="Management-level"/>
    <n v="1"/>
    <s v="Mentee"/>
    <s v="Bachelor's degree"/>
    <s v="Oxford University"/>
    <s v="SCRUM|Agile|Java"/>
    <s v="Google"/>
    <n v="3"/>
  </r>
  <r>
    <n v="1420"/>
    <x v="5"/>
    <d v="2018-11-03T00:00:00"/>
    <x v="8"/>
    <x v="5"/>
    <n v="4.5"/>
    <n v="1"/>
    <n v="4.9694444444444441"/>
    <m/>
    <n v="1"/>
    <n v="10"/>
    <n v="7"/>
    <s v="Senior-level"/>
    <n v="2"/>
    <s v="Mentor"/>
    <s v="Master's degree"/>
    <s v="University of Toronto"/>
    <s v="Python|Figma|Sketch"/>
    <s v="Oracle"/>
    <n v="6"/>
  </r>
  <r>
    <n v="1421"/>
    <x v="4"/>
    <d v="2019-01-05T00:00:00"/>
    <x v="3"/>
    <x v="4"/>
    <n v="6.2"/>
    <n v="1"/>
    <n v="4.7972222222222225"/>
    <m/>
    <n v="2"/>
    <n v="9"/>
    <n v="6"/>
    <s v="Senior-level"/>
    <n v="0"/>
    <s v="Mentor"/>
    <s v="Master's degree"/>
    <s v="Oxford University"/>
    <s v="SQL|WordPress|Figma"/>
    <s v="Google"/>
    <n v="7"/>
  </r>
  <r>
    <n v="1422"/>
    <x v="2"/>
    <d v="2018-12-10T00:00:00"/>
    <x v="1"/>
    <x v="1"/>
    <n v="5"/>
    <n v="0"/>
    <n v="4.8666666666666663"/>
    <m/>
    <n v="2"/>
    <n v="8"/>
    <n v="7"/>
    <s v="Mid-level"/>
    <n v="1"/>
    <s v="Neither"/>
    <s v="Bachelor's degree"/>
    <s v="RISD"/>
    <s v="WordPress|Python|Figma"/>
    <s v="IBM"/>
    <n v="9"/>
  </r>
  <r>
    <n v="1423"/>
    <x v="1"/>
    <d v="2022-12-31T00:00:00"/>
    <x v="1"/>
    <x v="1"/>
    <n v="3.2"/>
    <n v="0"/>
    <n v="0.81111111111111112"/>
    <m/>
    <n v="5"/>
    <n v="7"/>
    <n v="7"/>
    <s v="Senior-level"/>
    <n v="3"/>
    <s v="Mentee"/>
    <s v="Master's degree"/>
    <s v="Oxford University"/>
    <s v="JIRA|Sketch|Agile"/>
    <s v="Google"/>
    <n v="1"/>
  </r>
  <r>
    <n v="1424"/>
    <x v="0"/>
    <d v="2019-05-03T00:00:00"/>
    <x v="5"/>
    <x v="2"/>
    <n v="8.5"/>
    <n v="1"/>
    <n v="4.4694444444444441"/>
    <m/>
    <n v="2"/>
    <n v="10"/>
    <n v="8"/>
    <s v="Senior-level"/>
    <n v="2"/>
    <s v="Mentee"/>
    <s v="Master's degree"/>
    <s v="Oxford University"/>
    <s v="WordPress|Agile|Java"/>
    <s v="Oracle"/>
    <n v="2"/>
  </r>
  <r>
    <n v="1425"/>
    <x v="4"/>
    <d v="2020-04-27T00:00:00"/>
    <x v="5"/>
    <x v="1"/>
    <n v="6.2"/>
    <n v="0"/>
    <n v="3.4861111111111112"/>
    <m/>
    <n v="1"/>
    <n v="10"/>
    <n v="5"/>
    <s v="Entry-level"/>
    <n v="1"/>
    <s v="Neither"/>
    <s v="Bachelor's degree"/>
    <s v="Harvard University"/>
    <s v="Python|Agile|SCRUM"/>
    <s v="Google"/>
    <n v="1"/>
  </r>
  <r>
    <n v="1426"/>
    <x v="4"/>
    <d v="2020-02-05T00:00:00"/>
    <x v="1"/>
    <x v="4"/>
    <n v="7.2"/>
    <n v="3"/>
    <n v="3.713888888888889"/>
    <m/>
    <n v="1"/>
    <n v="5"/>
    <n v="10"/>
    <s v="Senior-level"/>
    <n v="3"/>
    <s v="Mentor"/>
    <s v="Master's degree"/>
    <s v="Harvard University"/>
    <s v="Python|SCRUM|JIRA"/>
    <s v="Adobe"/>
    <n v="4"/>
  </r>
  <r>
    <n v="1427"/>
    <x v="0"/>
    <d v="2021-04-24T00:00:00"/>
    <x v="8"/>
    <x v="4"/>
    <n v="8.5"/>
    <n v="3"/>
    <n v="2.4944444444444445"/>
    <m/>
    <n v="4"/>
    <n v="6"/>
    <n v="9"/>
    <s v="Management-level"/>
    <n v="0"/>
    <s v="Mentee"/>
    <s v="Master's degree"/>
    <s v="Harvard University"/>
    <s v="Figma|SCRUM|SQL"/>
    <s v="Microsoft"/>
    <n v="2"/>
  </r>
  <r>
    <n v="1428"/>
    <x v="4"/>
    <d v="2020-07-27T00:00:00"/>
    <x v="4"/>
    <x v="3"/>
    <n v="7.2"/>
    <n v="3"/>
    <n v="3.2361111111111112"/>
    <m/>
    <n v="4"/>
    <n v="10"/>
    <n v="10"/>
    <s v="Mid-level"/>
    <n v="3"/>
    <s v="Mentee"/>
    <s v="Master's degree"/>
    <s v="University of California"/>
    <s v="SEO|Agile|WordPress"/>
    <s v="Adobe"/>
    <n v="3"/>
  </r>
  <r>
    <n v="1429"/>
    <x v="0"/>
    <d v="2023-08-22T00:00:00"/>
    <x v="3"/>
    <x v="3"/>
    <n v="8"/>
    <n v="1"/>
    <n v="0.16666666666666666"/>
    <m/>
    <n v="2"/>
    <n v="7"/>
    <n v="7"/>
    <s v="Mid-level"/>
    <n v="0"/>
    <s v="Mentor"/>
    <s v="Bachelor's degree"/>
    <s v="Stanford University"/>
    <s v="Agile|Figma|Java"/>
    <s v="IBM"/>
    <n v="2"/>
  </r>
  <r>
    <n v="1430"/>
    <x v="0"/>
    <d v="2021-06-30T00:00:00"/>
    <x v="3"/>
    <x v="5"/>
    <n v="9"/>
    <n v="3"/>
    <n v="2.3111111111111109"/>
    <m/>
    <n v="5"/>
    <n v="8"/>
    <n v="10"/>
    <s v="Entry-level"/>
    <n v="1"/>
    <s v="Mentee"/>
    <s v="Bachelor's degree"/>
    <s v="University of California"/>
    <s v="Figma|SEO|Sketch"/>
    <s v="Apple"/>
    <n v="8"/>
  </r>
  <r>
    <n v="1431"/>
    <x v="3"/>
    <d v="2022-02-13T00:00:00"/>
    <x v="3"/>
    <x v="0"/>
    <n v="7.5"/>
    <n v="1"/>
    <n v="1.6916666666666667"/>
    <m/>
    <n v="1"/>
    <n v="8"/>
    <n v="10"/>
    <s v="Mid-level"/>
    <n v="0"/>
    <s v="Mentor"/>
    <s v="Bachelor's degree"/>
    <s v="MIT"/>
    <s v="Agile|JIRA|Java"/>
    <s v="Oracle"/>
    <n v="5"/>
  </r>
  <r>
    <n v="1432"/>
    <x v="4"/>
    <d v="2019-01-04T00:00:00"/>
    <x v="7"/>
    <x v="3"/>
    <n v="7"/>
    <n v="1"/>
    <n v="4.8"/>
    <m/>
    <n v="5"/>
    <n v="5"/>
    <n v="7"/>
    <s v="Management-level"/>
    <n v="2"/>
    <s v="Mentee"/>
    <s v="Bachelor's degree"/>
    <s v="Oxford University"/>
    <s v="Sketch|SEO|JIRA"/>
    <s v="Amazon"/>
    <n v="1"/>
  </r>
  <r>
    <n v="1433"/>
    <x v="4"/>
    <d v="2018-12-02T00:00:00"/>
    <x v="1"/>
    <x v="5"/>
    <n v="8"/>
    <n v="0"/>
    <n v="4.8888888888888893"/>
    <m/>
    <n v="3"/>
    <n v="8"/>
    <n v="5"/>
    <s v="Management-level"/>
    <n v="0"/>
    <s v="Mentee"/>
    <s v="Master's degree"/>
    <s v="Harvard University"/>
    <s v="SCRUM|JIRA|Sketch"/>
    <s v="Facebook"/>
    <n v="8"/>
  </r>
  <r>
    <n v="1434"/>
    <x v="3"/>
    <d v="2019-06-20T00:00:00"/>
    <x v="6"/>
    <x v="0"/>
    <n v="5.5"/>
    <n v="2"/>
    <n v="4.3388888888888886"/>
    <m/>
    <n v="4"/>
    <n v="7"/>
    <n v="8"/>
    <s v="Senior-level"/>
    <n v="0"/>
    <s v="Neither"/>
    <s v="Master's degree"/>
    <s v="University of Toronto"/>
    <s v="WordPress|SEO|Agile"/>
    <s v="Oracle"/>
    <n v="8"/>
  </r>
  <r>
    <n v="1435"/>
    <x v="5"/>
    <d v="2022-07-07T00:00:00"/>
    <x v="1"/>
    <x v="1"/>
    <n v="8"/>
    <n v="0"/>
    <n v="1.2916666666666667"/>
    <m/>
    <n v="4"/>
    <n v="6"/>
    <n v="9"/>
    <s v="Management-level"/>
    <n v="2"/>
    <s v="Neither"/>
    <s v="Master's degree"/>
    <s v="Harvard University"/>
    <s v="JIRA|WordPress|Figma"/>
    <s v="Independent"/>
    <n v="7"/>
  </r>
  <r>
    <n v="1436"/>
    <x v="1"/>
    <d v="2021-03-09T00:00:00"/>
    <x v="2"/>
    <x v="7"/>
    <n v="8"/>
    <n v="3"/>
    <n v="2.6194444444444445"/>
    <m/>
    <n v="3"/>
    <n v="10"/>
    <n v="9"/>
    <s v="Mid-level"/>
    <n v="2"/>
    <s v="Neither"/>
    <s v="Bachelor's degree"/>
    <s v="University of London"/>
    <s v="Figma|SEO|SCRUM"/>
    <s v="Amazon"/>
    <n v="7"/>
  </r>
  <r>
    <n v="1437"/>
    <x v="2"/>
    <d v="2019-03-11T00:00:00"/>
    <x v="6"/>
    <x v="0"/>
    <n v="4.2"/>
    <n v="1"/>
    <n v="4.6138888888888889"/>
    <m/>
    <n v="5"/>
    <n v="5"/>
    <n v="5"/>
    <s v="Management-level"/>
    <n v="0"/>
    <s v="Mentee"/>
    <s v="Bachelor's degree"/>
    <s v="University of Michigan"/>
    <s v="Python|Sketch|WordPress"/>
    <s v="Google"/>
    <n v="2"/>
  </r>
  <r>
    <n v="1438"/>
    <x v="1"/>
    <d v="2022-08-13T00:00:00"/>
    <x v="9"/>
    <x v="6"/>
    <n v="7"/>
    <n v="2"/>
    <n v="1.1916666666666667"/>
    <m/>
    <n v="3"/>
    <n v="6"/>
    <n v="8"/>
    <s v="Mid-level"/>
    <n v="1"/>
    <s v="Neither"/>
    <s v="Bachelor's degree"/>
    <s v="MIT"/>
    <s v="Agile|SEO|WordPress"/>
    <s v="Amazon"/>
    <n v="1"/>
  </r>
  <r>
    <n v="1439"/>
    <x v="4"/>
    <d v="2019-09-12T00:00:00"/>
    <x v="5"/>
    <x v="3"/>
    <n v="7.2"/>
    <n v="1"/>
    <n v="4.1111111111111107"/>
    <m/>
    <n v="3"/>
    <n v="6"/>
    <n v="6"/>
    <s v="Senior-level"/>
    <n v="1"/>
    <s v="Mentor"/>
    <s v="Master's degree"/>
    <s v="University of California"/>
    <s v="WordPress|Sketch|Agile"/>
    <s v="Adobe"/>
    <n v="10"/>
  </r>
  <r>
    <n v="1440"/>
    <x v="4"/>
    <d v="2019-08-03T00:00:00"/>
    <x v="5"/>
    <x v="5"/>
    <n v="9"/>
    <n v="0"/>
    <n v="4.2194444444444441"/>
    <m/>
    <n v="2"/>
    <n v="6"/>
    <n v="6"/>
    <s v="Management-level"/>
    <n v="1"/>
    <s v="Mentor"/>
    <s v="Bachelor's degree"/>
    <s v="Oxford University"/>
    <s v="WordPress|Agile|Java"/>
    <s v="IBM"/>
    <n v="5"/>
  </r>
  <r>
    <n v="1441"/>
    <x v="2"/>
    <d v="2020-01-29T00:00:00"/>
    <x v="6"/>
    <x v="3"/>
    <n v="4.5"/>
    <n v="0"/>
    <n v="3.7305555555555556"/>
    <m/>
    <n v="3"/>
    <n v="8"/>
    <n v="10"/>
    <s v="Management-level"/>
    <n v="0"/>
    <s v="Mentee"/>
    <s v="Master's degree"/>
    <s v="Harvard University"/>
    <s v="Figma|Agile|SCRUM"/>
    <s v="Oracle"/>
    <n v="5"/>
  </r>
  <r>
    <n v="1442"/>
    <x v="2"/>
    <d v="2022-02-06T00:00:00"/>
    <x v="5"/>
    <x v="7"/>
    <n v="5.2"/>
    <n v="1"/>
    <n v="1.711111111111111"/>
    <m/>
    <n v="5"/>
    <n v="10"/>
    <n v="5"/>
    <s v="Mid-level"/>
    <n v="1"/>
    <s v="Mentee"/>
    <s v="Master's degree"/>
    <s v="RISD"/>
    <s v="WordPress|Figma|Java"/>
    <s v="Adobe"/>
    <n v="3"/>
  </r>
  <r>
    <n v="1443"/>
    <x v="1"/>
    <d v="2023-07-04T00:00:00"/>
    <x v="8"/>
    <x v="3"/>
    <n v="8.1999999999999993"/>
    <n v="3"/>
    <n v="0.3"/>
    <m/>
    <n v="2"/>
    <n v="10"/>
    <n v="7"/>
    <s v="Senior-level"/>
    <n v="2"/>
    <s v="Mentee"/>
    <s v="Master's degree"/>
    <s v="MIT"/>
    <s v="SCRUM|Sketch|Agile"/>
    <s v="Google"/>
    <n v="1"/>
  </r>
  <r>
    <n v="1444"/>
    <x v="5"/>
    <d v="2021-03-03T00:00:00"/>
    <x v="8"/>
    <x v="5"/>
    <n v="6.5"/>
    <n v="3"/>
    <n v="2.6361111111111111"/>
    <m/>
    <n v="3"/>
    <n v="7"/>
    <n v="10"/>
    <s v="Mid-level"/>
    <n v="1"/>
    <s v="Neither"/>
    <s v="Bachelor's degree"/>
    <s v="Harvard University"/>
    <s v="SCRUM|WordPress|Figma"/>
    <s v="Microsoft"/>
    <n v="8"/>
  </r>
  <r>
    <n v="1445"/>
    <x v="2"/>
    <d v="2023-01-23T00:00:00"/>
    <x v="2"/>
    <x v="6"/>
    <n v="8"/>
    <n v="2"/>
    <n v="0.74722222222222223"/>
    <m/>
    <n v="4"/>
    <n v="6"/>
    <n v="6"/>
    <s v="Mid-level"/>
    <n v="3"/>
    <s v="Neither"/>
    <s v="Bachelor's degree"/>
    <s v="University of Michigan"/>
    <s v="SQL|Java|JIRA"/>
    <s v="Independent"/>
    <n v="9"/>
  </r>
  <r>
    <n v="1446"/>
    <x v="4"/>
    <d v="2020-10-08T00:00:00"/>
    <x v="3"/>
    <x v="7"/>
    <n v="9"/>
    <n v="1"/>
    <n v="3.0388888888888888"/>
    <m/>
    <n v="3"/>
    <n v="9"/>
    <n v="7"/>
    <s v="Management-level"/>
    <n v="3"/>
    <s v="Mentor"/>
    <s v="Bachelor's degree"/>
    <s v="Oxford University"/>
    <s v="Python|Figma|SCRUM"/>
    <s v="Deloitte"/>
    <n v="1"/>
  </r>
  <r>
    <n v="1447"/>
    <x v="5"/>
    <d v="2022-08-09T00:00:00"/>
    <x v="2"/>
    <x v="2"/>
    <n v="5"/>
    <n v="3"/>
    <n v="1.2027777777777777"/>
    <m/>
    <n v="4"/>
    <n v="5"/>
    <n v="6"/>
    <s v="Management-level"/>
    <n v="3"/>
    <s v="Neither"/>
    <s v="Master's degree"/>
    <s v="University of London"/>
    <s v="SEO|SCRUM|Java"/>
    <s v="Independent"/>
    <n v="6"/>
  </r>
  <r>
    <n v="1448"/>
    <x v="5"/>
    <d v="2021-11-22T00:00:00"/>
    <x v="9"/>
    <x v="2"/>
    <n v="8.1999999999999993"/>
    <n v="0"/>
    <n v="1.9166666666666667"/>
    <m/>
    <n v="1"/>
    <n v="10"/>
    <n v="6"/>
    <s v="Entry-level"/>
    <n v="1"/>
    <s v="Mentee"/>
    <s v="Bachelor's degree"/>
    <s v="RISD"/>
    <s v="WordPress|Sketch|SEO"/>
    <s v="Adobe"/>
    <n v="10"/>
  </r>
  <r>
    <n v="1449"/>
    <x v="0"/>
    <d v="2019-05-03T00:00:00"/>
    <x v="4"/>
    <x v="6"/>
    <n v="10"/>
    <n v="3"/>
    <n v="4.4694444444444441"/>
    <m/>
    <n v="2"/>
    <n v="10"/>
    <n v="9"/>
    <s v="Senior-level"/>
    <n v="2"/>
    <s v="Neither"/>
    <s v="Bachelor's degree"/>
    <s v="University of Michigan"/>
    <s v="JIRA|WordPress|Sketch"/>
    <s v="Facebook"/>
    <n v="9"/>
  </r>
  <r>
    <n v="1450"/>
    <x v="3"/>
    <d v="2023-03-11T00:00:00"/>
    <x v="0"/>
    <x v="2"/>
    <n v="7"/>
    <n v="2"/>
    <n v="0.61388888888888893"/>
    <m/>
    <n v="1"/>
    <n v="8"/>
    <n v="7"/>
    <s v="Senior-level"/>
    <n v="2"/>
    <s v="Neither"/>
    <s v="Master's degree"/>
    <s v="University of London"/>
    <s v="SEO|SCRUM|SQL"/>
    <s v="Apple"/>
    <n v="9"/>
  </r>
  <r>
    <n v="1451"/>
    <x v="2"/>
    <d v="2019-12-16T00:00:00"/>
    <x v="1"/>
    <x v="6"/>
    <n v="6"/>
    <n v="0"/>
    <n v="3.85"/>
    <m/>
    <n v="3"/>
    <n v="5"/>
    <n v="9"/>
    <s v="Entry-level"/>
    <n v="2"/>
    <s v="Neither"/>
    <s v="Bachelor's degree"/>
    <s v="Stanford University"/>
    <s v="JIRA|Java|SCRUM"/>
    <s v="Amazon"/>
    <n v="10"/>
  </r>
  <r>
    <n v="1452"/>
    <x v="3"/>
    <d v="2022-11-28T00:00:00"/>
    <x v="0"/>
    <x v="7"/>
    <n v="7"/>
    <n v="0"/>
    <n v="0.9"/>
    <m/>
    <n v="3"/>
    <n v="7"/>
    <n v="5"/>
    <s v="Mid-level"/>
    <n v="0"/>
    <s v="Mentor"/>
    <s v="Master's degree"/>
    <s v="Harvard University"/>
    <s v="SCRUM|SEO|Java"/>
    <s v="Deloitte"/>
    <n v="10"/>
  </r>
  <r>
    <n v="1453"/>
    <x v="2"/>
    <d v="2022-03-30T00:00:00"/>
    <x v="4"/>
    <x v="0"/>
    <n v="8"/>
    <n v="2"/>
    <n v="1.5611111111111111"/>
    <m/>
    <n v="1"/>
    <n v="7"/>
    <n v="7"/>
    <s v="Senior-level"/>
    <n v="2"/>
    <s v="Neither"/>
    <s v="Master's degree"/>
    <s v="University of Michigan"/>
    <s v="Python|WordPress|JIRA"/>
    <s v="Independent"/>
    <n v="10"/>
  </r>
  <r>
    <n v="1454"/>
    <x v="1"/>
    <d v="2020-05-24T00:00:00"/>
    <x v="1"/>
    <x v="0"/>
    <n v="9"/>
    <n v="1"/>
    <n v="3.411111111111111"/>
    <m/>
    <n v="2"/>
    <n v="9"/>
    <n v="9"/>
    <s v="Mid-level"/>
    <n v="0"/>
    <s v="Neither"/>
    <s v="Master's degree"/>
    <s v="University of California"/>
    <s v="SQL|WordPress|Agile"/>
    <s v="Facebook"/>
    <n v="8"/>
  </r>
  <r>
    <n v="1455"/>
    <x v="1"/>
    <d v="2021-06-07T00:00:00"/>
    <x v="7"/>
    <x v="0"/>
    <n v="6.5"/>
    <n v="0"/>
    <n v="2.375"/>
    <m/>
    <n v="3"/>
    <n v="8"/>
    <n v="10"/>
    <s v="Senior-level"/>
    <n v="3"/>
    <s v="Mentee"/>
    <s v="Bachelor's degree"/>
    <s v="Oxford University"/>
    <s v="Agile|Java|SQL"/>
    <s v="Oracle"/>
    <n v="6"/>
  </r>
  <r>
    <n v="1456"/>
    <x v="1"/>
    <d v="2022-03-09T00:00:00"/>
    <x v="8"/>
    <x v="0"/>
    <n v="4.5"/>
    <n v="2"/>
    <n v="1.6194444444444445"/>
    <m/>
    <n v="2"/>
    <n v="7"/>
    <n v="10"/>
    <s v="Management-level"/>
    <n v="1"/>
    <s v="Mentee"/>
    <s v="Bachelor's degree"/>
    <s v="University of Michigan"/>
    <s v="Python|Agile|Figma"/>
    <s v="Oracle"/>
    <n v="1"/>
  </r>
  <r>
    <n v="1457"/>
    <x v="0"/>
    <d v="2021-05-17T00:00:00"/>
    <x v="5"/>
    <x v="1"/>
    <n v="8"/>
    <n v="0"/>
    <n v="2.4305555555555554"/>
    <m/>
    <n v="3"/>
    <n v="10"/>
    <n v="9"/>
    <s v="Senior-level"/>
    <n v="0"/>
    <s v="Neither"/>
    <s v="Master's degree"/>
    <s v="University of Toronto"/>
    <s v="Sketch|Agile|JIRA"/>
    <s v="Apple"/>
    <n v="6"/>
  </r>
  <r>
    <n v="1458"/>
    <x v="1"/>
    <d v="2023-06-14T00:00:00"/>
    <x v="7"/>
    <x v="1"/>
    <n v="10"/>
    <n v="1"/>
    <n v="0.35555555555555557"/>
    <m/>
    <n v="4"/>
    <n v="7"/>
    <n v="7"/>
    <s v="Entry-level"/>
    <n v="2"/>
    <s v="Neither"/>
    <s v="Bachelor's degree"/>
    <s v="Stanford University"/>
    <s v="Sketch|SCRUM|WordPress"/>
    <s v="IBM"/>
    <n v="10"/>
  </r>
  <r>
    <n v="1459"/>
    <x v="2"/>
    <d v="2019-09-28T00:00:00"/>
    <x v="5"/>
    <x v="1"/>
    <n v="8"/>
    <n v="3"/>
    <n v="4.0666666666666664"/>
    <m/>
    <n v="3"/>
    <n v="9"/>
    <n v="8"/>
    <s v="Senior-level"/>
    <n v="3"/>
    <s v="Mentee"/>
    <s v="Master's degree"/>
    <s v="Oxford University"/>
    <s v="Python|Java|SEO"/>
    <s v="Apple"/>
    <n v="6"/>
  </r>
  <r>
    <n v="1460"/>
    <x v="4"/>
    <d v="2020-04-03T00:00:00"/>
    <x v="4"/>
    <x v="4"/>
    <n v="8"/>
    <n v="2"/>
    <n v="3.5527777777777776"/>
    <m/>
    <n v="5"/>
    <n v="7"/>
    <n v="7"/>
    <s v="Mid-level"/>
    <n v="1"/>
    <s v="Mentor"/>
    <s v="Bachelor's degree"/>
    <s v="New York University"/>
    <s v="Agile|SEO|Python"/>
    <s v="IBM"/>
    <n v="3"/>
  </r>
  <r>
    <n v="1461"/>
    <x v="4"/>
    <d v="2020-12-09T00:00:00"/>
    <x v="5"/>
    <x v="3"/>
    <n v="6.5"/>
    <n v="0"/>
    <n v="2.8694444444444445"/>
    <m/>
    <n v="5"/>
    <n v="9"/>
    <n v="8"/>
    <s v="Management-level"/>
    <n v="1"/>
    <s v="Mentee"/>
    <s v="Bachelor's degree"/>
    <s v="Harvard University"/>
    <s v="Java|SEO|Figma"/>
    <s v="Oracle"/>
    <n v="10"/>
  </r>
  <r>
    <n v="1462"/>
    <x v="4"/>
    <d v="2020-03-25T00:00:00"/>
    <x v="3"/>
    <x v="7"/>
    <n v="8"/>
    <n v="0"/>
    <n v="3.5750000000000002"/>
    <m/>
    <n v="2"/>
    <n v="6"/>
    <n v="5"/>
    <s v="Management-level"/>
    <n v="3"/>
    <s v="Neither"/>
    <s v="Bachelor's degree"/>
    <s v="New York University"/>
    <s v="Sketch|SCRUM|SQL"/>
    <s v="Deloitte"/>
    <n v="7"/>
  </r>
  <r>
    <n v="1463"/>
    <x v="4"/>
    <d v="2021-01-19T00:00:00"/>
    <x v="6"/>
    <x v="0"/>
    <n v="6.2"/>
    <n v="1"/>
    <n v="2.7583333333333333"/>
    <m/>
    <n v="3"/>
    <n v="7"/>
    <n v="6"/>
    <s v="Management-level"/>
    <n v="1"/>
    <s v="Mentor"/>
    <s v="Master's degree"/>
    <s v="Harvard University"/>
    <s v="Python|Figma|Agile"/>
    <s v="Google"/>
    <n v="3"/>
  </r>
  <r>
    <n v="1464"/>
    <x v="5"/>
    <d v="2020-02-11T00:00:00"/>
    <x v="7"/>
    <x v="2"/>
    <n v="7"/>
    <n v="0"/>
    <n v="3.6972222222222224"/>
    <m/>
    <n v="2"/>
    <n v="10"/>
    <n v="9"/>
    <s v="Entry-level"/>
    <n v="1"/>
    <s v="Neither"/>
    <s v="Bachelor's degree"/>
    <s v="University of Toronto"/>
    <s v="SEO|Python|WordPress"/>
    <s v="Apple"/>
    <n v="2"/>
  </r>
  <r>
    <n v="1465"/>
    <x v="2"/>
    <d v="2023-07-14T00:00:00"/>
    <x v="8"/>
    <x v="0"/>
    <n v="9"/>
    <n v="1"/>
    <n v="0.2722222222222222"/>
    <m/>
    <n v="1"/>
    <n v="8"/>
    <n v="9"/>
    <s v="Management-level"/>
    <n v="1"/>
    <s v="Mentee"/>
    <s v="Master's degree"/>
    <s v="University of Michigan"/>
    <s v="WordPress|SCRUM|JIRA"/>
    <s v="Deloitte"/>
    <n v="10"/>
  </r>
  <r>
    <n v="1466"/>
    <x v="1"/>
    <d v="2021-06-03T00:00:00"/>
    <x v="2"/>
    <x v="6"/>
    <n v="7"/>
    <n v="1"/>
    <n v="2.3861111111111111"/>
    <m/>
    <n v="5"/>
    <n v="10"/>
    <n v="10"/>
    <s v="Mid-level"/>
    <n v="0"/>
    <s v="Mentee"/>
    <s v="Master's degree"/>
    <s v="RISD"/>
    <s v="JIRA|SCRUM|Agile"/>
    <s v="Independent"/>
    <n v="3"/>
  </r>
  <r>
    <n v="1467"/>
    <x v="3"/>
    <d v="2022-06-02T00:00:00"/>
    <x v="1"/>
    <x v="5"/>
    <n v="7.5"/>
    <n v="3"/>
    <n v="1.3888888888888888"/>
    <m/>
    <n v="3"/>
    <n v="7"/>
    <n v="8"/>
    <s v="Entry-level"/>
    <n v="2"/>
    <s v="Mentor"/>
    <s v="Bachelor's degree"/>
    <s v="Harvard University"/>
    <s v="Sketch|Python|SCRUM"/>
    <s v="Oracle"/>
    <n v="5"/>
  </r>
  <r>
    <n v="1468"/>
    <x v="4"/>
    <d v="2019-09-17T00:00:00"/>
    <x v="7"/>
    <x v="4"/>
    <n v="8"/>
    <n v="0"/>
    <n v="4.0972222222222223"/>
    <m/>
    <n v="3"/>
    <n v="9"/>
    <n v="6"/>
    <s v="Senior-level"/>
    <n v="2"/>
    <s v="Mentor"/>
    <s v="Master's degree"/>
    <s v="University of London"/>
    <s v="Java|Agile|JIRA"/>
    <s v="IBM"/>
    <n v="2"/>
  </r>
  <r>
    <n v="1469"/>
    <x v="1"/>
    <d v="2023-09-29T00:00:00"/>
    <x v="4"/>
    <x v="1"/>
    <n v="5"/>
    <n v="3"/>
    <n v="6.3888888888888884E-2"/>
    <m/>
    <n v="4"/>
    <n v="8"/>
    <n v="9"/>
    <s v="Management-level"/>
    <n v="3"/>
    <s v="Neither"/>
    <s v="Bachelor's degree"/>
    <s v="University of Toronto"/>
    <s v="SCRUM|Python|Figma"/>
    <s v="IBM"/>
    <n v="6"/>
  </r>
  <r>
    <n v="1470"/>
    <x v="0"/>
    <d v="2019-08-21T00:00:00"/>
    <x v="9"/>
    <x v="6"/>
    <n v="10"/>
    <n v="0"/>
    <n v="4.1694444444444443"/>
    <m/>
    <n v="5"/>
    <n v="6"/>
    <n v="9"/>
    <s v="Mid-level"/>
    <n v="1"/>
    <s v="Mentor"/>
    <s v="Bachelor's degree"/>
    <s v="Harvard University"/>
    <s v="WordPress|SQL|SCRUM"/>
    <s v="Apple"/>
    <n v="6"/>
  </r>
  <r>
    <n v="1471"/>
    <x v="4"/>
    <d v="2020-02-06T00:00:00"/>
    <x v="6"/>
    <x v="4"/>
    <n v="7.5"/>
    <n v="0"/>
    <n v="3.7111111111111112"/>
    <m/>
    <n v="1"/>
    <n v="7"/>
    <n v="10"/>
    <s v="Senior-level"/>
    <n v="1"/>
    <s v="Mentor"/>
    <s v="Master's degree"/>
    <s v="University of London"/>
    <s v="Sketch|SQL|SEO"/>
    <s v="Microsoft"/>
    <n v="6"/>
  </r>
  <r>
    <n v="1472"/>
    <x v="2"/>
    <d v="2021-05-16T00:00:00"/>
    <x v="0"/>
    <x v="2"/>
    <n v="9"/>
    <n v="1"/>
    <n v="2.4333333333333331"/>
    <m/>
    <n v="3"/>
    <n v="7"/>
    <n v="7"/>
    <s v="Entry-level"/>
    <n v="1"/>
    <s v="Neither"/>
    <s v="Bachelor's degree"/>
    <s v="Stanford University"/>
    <s v="Python|WordPress|SQL"/>
    <s v="Independent"/>
    <n v="7"/>
  </r>
  <r>
    <n v="1473"/>
    <x v="0"/>
    <d v="2023-06-10T00:00:00"/>
    <x v="7"/>
    <x v="0"/>
    <n v="8"/>
    <n v="3"/>
    <n v="0.36666666666666664"/>
    <m/>
    <n v="2"/>
    <n v="10"/>
    <n v="6"/>
    <s v="Mid-level"/>
    <n v="3"/>
    <s v="Mentee"/>
    <s v="Master's degree"/>
    <s v="University of California"/>
    <s v="Agile|Java|Figma"/>
    <s v="Deloitte"/>
    <n v="1"/>
  </r>
  <r>
    <n v="1474"/>
    <x v="2"/>
    <d v="2021-12-06T00:00:00"/>
    <x v="7"/>
    <x v="1"/>
    <n v="10"/>
    <n v="3"/>
    <n v="1.8777777777777778"/>
    <m/>
    <n v="1"/>
    <n v="5"/>
    <n v="7"/>
    <s v="Mid-level"/>
    <n v="1"/>
    <s v="Mentor"/>
    <s v="Bachelor's degree"/>
    <s v="Oxford University"/>
    <s v="SEO|Sketch|JIRA"/>
    <s v="IBM"/>
    <n v="3"/>
  </r>
  <r>
    <n v="1475"/>
    <x v="3"/>
    <d v="2020-07-14T00:00:00"/>
    <x v="2"/>
    <x v="0"/>
    <n v="8"/>
    <n v="1"/>
    <n v="3.2722222222222221"/>
    <m/>
    <n v="3"/>
    <n v="9"/>
    <n v="5"/>
    <s v="Senior-level"/>
    <n v="0"/>
    <s v="Mentor"/>
    <s v="Master's degree"/>
    <s v="Stanford University"/>
    <s v="SEO|SCRUM|WordPress"/>
    <s v="IBM"/>
    <n v="8"/>
  </r>
  <r>
    <n v="1476"/>
    <x v="5"/>
    <d v="2019-03-09T00:00:00"/>
    <x v="3"/>
    <x v="3"/>
    <n v="8.5"/>
    <n v="0"/>
    <n v="4.6194444444444445"/>
    <m/>
    <n v="2"/>
    <n v="5"/>
    <n v="10"/>
    <s v="Senior-level"/>
    <n v="0"/>
    <s v="Neither"/>
    <s v="Master's degree"/>
    <s v="RISD"/>
    <s v="WordPress|Agile|Sketch"/>
    <s v="Oracle"/>
    <n v="6"/>
  </r>
  <r>
    <n v="1477"/>
    <x v="2"/>
    <d v="2019-12-15T00:00:00"/>
    <x v="6"/>
    <x v="6"/>
    <n v="3.5"/>
    <n v="0"/>
    <n v="3.8527777777777779"/>
    <m/>
    <n v="2"/>
    <n v="8"/>
    <n v="9"/>
    <s v="Senior-level"/>
    <n v="0"/>
    <s v="Mentee"/>
    <s v="Master's degree"/>
    <s v="Harvard University"/>
    <s v="SQL|Java|Python"/>
    <s v="Oracle"/>
    <n v="5"/>
  </r>
  <r>
    <n v="1478"/>
    <x v="0"/>
    <d v="2022-04-20T00:00:00"/>
    <x v="5"/>
    <x v="7"/>
    <n v="7.5"/>
    <n v="0"/>
    <n v="1.5055555555555555"/>
    <m/>
    <n v="2"/>
    <n v="5"/>
    <n v="8"/>
    <s v="Management-level"/>
    <n v="3"/>
    <s v="Mentee"/>
    <s v="Master's degree"/>
    <s v="University of California"/>
    <s v="Agile|Python|SCRUM"/>
    <s v="Microsoft"/>
    <n v="8"/>
  </r>
  <r>
    <n v="1479"/>
    <x v="0"/>
    <d v="2023-09-18T00:00:00"/>
    <x v="5"/>
    <x v="6"/>
    <n v="10"/>
    <n v="1"/>
    <n v="9.4444444444444442E-2"/>
    <m/>
    <n v="3"/>
    <n v="7"/>
    <n v="10"/>
    <s v="Entry-level"/>
    <n v="2"/>
    <s v="Neither"/>
    <s v="Bachelor's degree"/>
    <s v="MIT"/>
    <s v="Agile|Java|Python"/>
    <s v="Deloitte"/>
    <n v="4"/>
  </r>
  <r>
    <n v="1480"/>
    <x v="3"/>
    <d v="2021-01-01T00:00:00"/>
    <x v="7"/>
    <x v="0"/>
    <n v="10"/>
    <n v="2"/>
    <n v="2.8083333333333331"/>
    <m/>
    <n v="4"/>
    <n v="5"/>
    <n v="8"/>
    <s v="Mid-level"/>
    <n v="0"/>
    <s v="Neither"/>
    <s v="Bachelor's degree"/>
    <s v="RISD"/>
    <s v="SQL|SEO|WordPress"/>
    <s v="Facebook"/>
    <n v="6"/>
  </r>
  <r>
    <n v="1481"/>
    <x v="1"/>
    <d v="2022-01-23T00:00:00"/>
    <x v="9"/>
    <x v="3"/>
    <n v="9"/>
    <n v="0"/>
    <n v="1.7472222222222222"/>
    <m/>
    <n v="4"/>
    <n v="10"/>
    <n v="6"/>
    <s v="Entry-level"/>
    <n v="2"/>
    <s v="Neither"/>
    <s v="Bachelor's degree"/>
    <s v="MIT"/>
    <s v="Python|JIRA|SQL"/>
    <s v="Apple"/>
    <n v="8"/>
  </r>
  <r>
    <n v="1482"/>
    <x v="0"/>
    <d v="2023-03-15T00:00:00"/>
    <x v="3"/>
    <x v="0"/>
    <n v="9.5"/>
    <n v="3"/>
    <n v="0.60277777777777775"/>
    <m/>
    <n v="5"/>
    <n v="10"/>
    <n v="6"/>
    <s v="Entry-level"/>
    <n v="2"/>
    <s v="Neither"/>
    <s v="Master's degree"/>
    <s v="Harvard University"/>
    <s v="JIRA|SQL|Figma"/>
    <s v="Microsoft"/>
    <n v="5"/>
  </r>
  <r>
    <n v="1483"/>
    <x v="1"/>
    <d v="2021-02-21T00:00:00"/>
    <x v="9"/>
    <x v="5"/>
    <n v="7"/>
    <n v="0"/>
    <n v="2.6694444444444443"/>
    <m/>
    <n v="2"/>
    <n v="10"/>
    <n v="6"/>
    <s v="Mid-level"/>
    <n v="3"/>
    <s v="Mentee"/>
    <s v="Master's degree"/>
    <s v="Harvard University"/>
    <s v="SCRUM|SEO|WordPress"/>
    <s v="IBM"/>
    <n v="2"/>
  </r>
  <r>
    <n v="1484"/>
    <x v="5"/>
    <d v="2023-07-30T00:00:00"/>
    <x v="7"/>
    <x v="5"/>
    <n v="8.1999999999999993"/>
    <n v="2"/>
    <n v="0.22777777777777777"/>
    <m/>
    <n v="5"/>
    <n v="5"/>
    <n v="8"/>
    <s v="Management-level"/>
    <n v="1"/>
    <s v="Mentee"/>
    <s v="Bachelor's degree"/>
    <s v="University of Toronto"/>
    <s v="Sketch|WordPress|JIRA"/>
    <s v="Adobe"/>
    <n v="9"/>
  </r>
  <r>
    <n v="1485"/>
    <x v="1"/>
    <d v="2021-07-24T00:00:00"/>
    <x v="8"/>
    <x v="3"/>
    <n v="5.2"/>
    <n v="2"/>
    <n v="2.2444444444444445"/>
    <m/>
    <n v="4"/>
    <n v="8"/>
    <n v="9"/>
    <s v="Mid-level"/>
    <n v="2"/>
    <s v="Neither"/>
    <s v="Bachelor's degree"/>
    <s v="University of Michigan"/>
    <s v="SQL|SEO|Python"/>
    <s v="Adobe"/>
    <n v="4"/>
  </r>
  <r>
    <n v="1486"/>
    <x v="0"/>
    <d v="2021-07-07T00:00:00"/>
    <x v="6"/>
    <x v="1"/>
    <n v="8"/>
    <n v="1"/>
    <n v="2.2916666666666665"/>
    <m/>
    <n v="3"/>
    <n v="10"/>
    <n v="9"/>
    <s v="Mid-level"/>
    <n v="0"/>
    <s v="Mentee"/>
    <s v="Master's degree"/>
    <s v="MIT"/>
    <s v="WordPress|Agile|JIRA"/>
    <s v="Facebook"/>
    <n v="6"/>
  </r>
  <r>
    <n v="1487"/>
    <x v="0"/>
    <d v="2020-05-24T00:00:00"/>
    <x v="8"/>
    <x v="2"/>
    <n v="6"/>
    <n v="3"/>
    <n v="3.411111111111111"/>
    <m/>
    <n v="5"/>
    <n v="8"/>
    <n v="10"/>
    <s v="Senior-level"/>
    <n v="1"/>
    <s v="Mentor"/>
    <s v="Bachelor's degree"/>
    <s v="University of California"/>
    <s v="Sketch|Agile|WordPress"/>
    <s v="Amazon"/>
    <n v="8"/>
  </r>
  <r>
    <n v="1488"/>
    <x v="2"/>
    <d v="2021-09-04T00:00:00"/>
    <x v="9"/>
    <x v="3"/>
    <n v="8"/>
    <n v="0"/>
    <n v="2.1333333333333333"/>
    <m/>
    <n v="5"/>
    <n v="6"/>
    <n v="9"/>
    <s v="Management-level"/>
    <n v="0"/>
    <s v="Mentor"/>
    <s v="Master's degree"/>
    <s v="Harvard University"/>
    <s v="Python|SEO|Figma"/>
    <s v="Amazon"/>
    <n v="5"/>
  </r>
  <r>
    <n v="1489"/>
    <x v="5"/>
    <d v="2020-12-28T00:00:00"/>
    <x v="8"/>
    <x v="2"/>
    <n v="8"/>
    <n v="0"/>
    <n v="2.8166666666666669"/>
    <m/>
    <n v="4"/>
    <n v="6"/>
    <n v="8"/>
    <s v="Senior-level"/>
    <n v="2"/>
    <s v="Mentor"/>
    <s v="Bachelor's degree"/>
    <s v="University of London"/>
    <s v="Agile|Python|SEO"/>
    <s v="Facebook"/>
    <n v="4"/>
  </r>
  <r>
    <n v="1490"/>
    <x v="1"/>
    <d v="2020-07-25T00:00:00"/>
    <x v="3"/>
    <x v="6"/>
    <n v="8"/>
    <n v="0"/>
    <n v="3.2416666666666667"/>
    <m/>
    <n v="2"/>
    <n v="5"/>
    <n v="8"/>
    <s v="Entry-level"/>
    <n v="0"/>
    <s v="Mentee"/>
    <s v="Bachelor's degree"/>
    <s v="New York University"/>
    <s v="Sketch|SQL|Java"/>
    <s v="Deloitte"/>
    <n v="6"/>
  </r>
  <r>
    <n v="1491"/>
    <x v="5"/>
    <d v="2021-05-16T00:00:00"/>
    <x v="4"/>
    <x v="0"/>
    <n v="9"/>
    <n v="0"/>
    <n v="2.4333333333333331"/>
    <m/>
    <n v="1"/>
    <n v="9"/>
    <n v="6"/>
    <s v="Entry-level"/>
    <n v="3"/>
    <s v="Mentee"/>
    <s v="Bachelor's degree"/>
    <s v="MIT"/>
    <s v="Figma|Agile|Java"/>
    <s v="Apple"/>
    <n v="5"/>
  </r>
  <r>
    <n v="1492"/>
    <x v="0"/>
    <d v="2022-02-04T00:00:00"/>
    <x v="0"/>
    <x v="3"/>
    <n v="5.5"/>
    <n v="1"/>
    <n v="1.7166666666666666"/>
    <m/>
    <n v="1"/>
    <n v="7"/>
    <n v="10"/>
    <s v="Mid-level"/>
    <n v="0"/>
    <s v="Mentor"/>
    <s v="Master's degree"/>
    <s v="New York University"/>
    <s v="WordPress|Figma|Sketch"/>
    <s v="Microsoft"/>
    <n v="3"/>
  </r>
  <r>
    <n v="1493"/>
    <x v="4"/>
    <d v="2020-06-09T00:00:00"/>
    <x v="3"/>
    <x v="6"/>
    <n v="6"/>
    <n v="0"/>
    <n v="3.3694444444444445"/>
    <m/>
    <n v="1"/>
    <n v="5"/>
    <n v="5"/>
    <s v="Mid-level"/>
    <n v="1"/>
    <s v="Mentor"/>
    <s v="Bachelor's degree"/>
    <s v="RISD"/>
    <s v="WordPress|Figma|SQL"/>
    <s v="Amazon"/>
    <n v="3"/>
  </r>
  <r>
    <n v="1494"/>
    <x v="3"/>
    <d v="2020-09-23T00:00:00"/>
    <x v="9"/>
    <x v="1"/>
    <n v="7"/>
    <n v="0"/>
    <n v="3.0805555555555557"/>
    <m/>
    <n v="1"/>
    <n v="5"/>
    <n v="9"/>
    <s v="Mid-level"/>
    <n v="2"/>
    <s v="Mentor"/>
    <s v="Master's degree"/>
    <s v="University of London"/>
    <s v="Figma|SCRUM|SEO"/>
    <s v="Amazon"/>
    <n v="6"/>
  </r>
  <r>
    <n v="1495"/>
    <x v="5"/>
    <d v="2020-08-26T00:00:00"/>
    <x v="5"/>
    <x v="7"/>
    <n v="7.2"/>
    <n v="3"/>
    <n v="3.1555555555555554"/>
    <m/>
    <n v="2"/>
    <n v="9"/>
    <n v="6"/>
    <s v="Management-level"/>
    <n v="1"/>
    <s v="Neither"/>
    <s v="Master's degree"/>
    <s v="University of California"/>
    <s v="Python|JIRA|SQL"/>
    <s v="Google"/>
    <n v="8"/>
  </r>
  <r>
    <n v="1496"/>
    <x v="5"/>
    <d v="2021-09-15T00:00:00"/>
    <x v="0"/>
    <x v="3"/>
    <n v="10"/>
    <n v="2"/>
    <n v="2.1027777777777779"/>
    <m/>
    <n v="5"/>
    <n v="7"/>
    <n v="6"/>
    <s v="Senior-level"/>
    <n v="3"/>
    <s v="Mentor"/>
    <s v="Master's degree"/>
    <s v="MIT"/>
    <s v="WordPress|Agile|Sketch"/>
    <s v="IBM"/>
    <n v="1"/>
  </r>
  <r>
    <n v="1497"/>
    <x v="2"/>
    <d v="2023-01-07T00:00:00"/>
    <x v="0"/>
    <x v="0"/>
    <n v="6.5"/>
    <n v="1"/>
    <n v="0.79166666666666663"/>
    <m/>
    <n v="1"/>
    <n v="8"/>
    <n v="6"/>
    <s v="Senior-level"/>
    <n v="1"/>
    <s v="Mentor"/>
    <s v="Master's degree"/>
    <s v="Harvard University"/>
    <s v="SQL|Sketch|WordPress"/>
    <s v="Oracle"/>
    <n v="4"/>
  </r>
  <r>
    <n v="1498"/>
    <x v="1"/>
    <d v="2023-04-13T00:00:00"/>
    <x v="4"/>
    <x v="7"/>
    <n v="4.2"/>
    <n v="2"/>
    <n v="0.52500000000000002"/>
    <m/>
    <n v="4"/>
    <n v="6"/>
    <n v="10"/>
    <s v="Management-level"/>
    <n v="2"/>
    <s v="Neither"/>
    <s v="Master's degree"/>
    <s v="Harvard University"/>
    <s v="Agile|SEO|Java"/>
    <s v="Adobe"/>
    <n v="5"/>
  </r>
  <r>
    <n v="1499"/>
    <x v="5"/>
    <d v="2021-12-17T00:00:00"/>
    <x v="4"/>
    <x v="4"/>
    <n v="4"/>
    <n v="1"/>
    <n v="1.8472222222222223"/>
    <m/>
    <n v="4"/>
    <n v="10"/>
    <n v="7"/>
    <s v="Senior-level"/>
    <n v="3"/>
    <s v="Mentee"/>
    <s v="Master's degree"/>
    <s v="Stanford University"/>
    <s v="Figma|Java|JIRA"/>
    <s v="Amazon"/>
    <n v="9"/>
  </r>
  <r>
    <n v="1500"/>
    <x v="4"/>
    <d v="2020-01-08T00:00:00"/>
    <x v="3"/>
    <x v="7"/>
    <n v="9"/>
    <n v="2"/>
    <n v="3.7888888888888888"/>
    <m/>
    <n v="1"/>
    <n v="6"/>
    <n v="7"/>
    <s v="Management-level"/>
    <n v="1"/>
    <s v="Mentor"/>
    <s v="Bachelor's degree"/>
    <s v="University of Michigan"/>
    <s v="Java|JIRA|Python"/>
    <s v="Apple"/>
    <n v="5"/>
  </r>
  <r>
    <n v="1501"/>
    <x v="3"/>
    <d v="2023-01-28T00:00:00"/>
    <x v="1"/>
    <x v="6"/>
    <n v="7"/>
    <n v="0"/>
    <n v="0.73333333333333328"/>
    <m/>
    <n v="1"/>
    <n v="8"/>
    <n v="8"/>
    <s v="Entry-level"/>
    <n v="3"/>
    <s v="Neither"/>
    <s v="Bachelor's degree"/>
    <s v="MIT"/>
    <s v="JIRA|SQL|SEO"/>
    <s v="Facebook"/>
    <n v="10"/>
  </r>
  <r>
    <n v="1502"/>
    <x v="1"/>
    <d v="2021-01-21T00:00:00"/>
    <x v="1"/>
    <x v="7"/>
    <n v="3.2"/>
    <n v="3"/>
    <n v="2.7527777777777778"/>
    <m/>
    <n v="1"/>
    <n v="8"/>
    <n v="8"/>
    <s v="Entry-level"/>
    <n v="1"/>
    <s v="Mentee"/>
    <s v="Master's degree"/>
    <s v="New York University"/>
    <s v="Sketch|Figma|SCRUM"/>
    <s v="Google"/>
    <n v="8"/>
  </r>
  <r>
    <n v="1503"/>
    <x v="4"/>
    <d v="2020-05-17T00:00:00"/>
    <x v="0"/>
    <x v="5"/>
    <n v="6.2"/>
    <n v="3"/>
    <n v="3.4305555555555554"/>
    <m/>
    <n v="2"/>
    <n v="8"/>
    <n v="7"/>
    <s v="Entry-level"/>
    <n v="2"/>
    <s v="Neither"/>
    <s v="Master's degree"/>
    <s v="Oxford University"/>
    <s v="JIRA|Java|SCRUM"/>
    <s v="Google"/>
    <n v="2"/>
  </r>
  <r>
    <n v="1504"/>
    <x v="0"/>
    <d v="2021-10-02T00:00:00"/>
    <x v="6"/>
    <x v="0"/>
    <n v="8.5"/>
    <n v="1"/>
    <n v="2.0555555555555554"/>
    <m/>
    <n v="3"/>
    <n v="10"/>
    <n v="5"/>
    <s v="Mid-level"/>
    <n v="2"/>
    <s v="Mentee"/>
    <s v="Master's degree"/>
    <s v="Harvard University"/>
    <s v="Agile|Sketch|SQL"/>
    <s v="Oracle"/>
    <n v="5"/>
  </r>
  <r>
    <n v="1505"/>
    <x v="0"/>
    <d v="2018-12-09T00:00:00"/>
    <x v="1"/>
    <x v="6"/>
    <n v="8.1999999999999993"/>
    <n v="1"/>
    <n v="4.8694444444444445"/>
    <m/>
    <n v="5"/>
    <n v="10"/>
    <n v="5"/>
    <s v="Mid-level"/>
    <n v="0"/>
    <s v="Neither"/>
    <s v="Master's degree"/>
    <s v="RISD"/>
    <s v="SCRUM|Java|Sketch"/>
    <s v="Adobe"/>
    <n v="7"/>
  </r>
  <r>
    <n v="1506"/>
    <x v="2"/>
    <d v="2023-01-26T00:00:00"/>
    <x v="5"/>
    <x v="1"/>
    <n v="8"/>
    <n v="3"/>
    <n v="0.73888888888888893"/>
    <m/>
    <n v="3"/>
    <n v="8"/>
    <n v="7"/>
    <s v="Mid-level"/>
    <n v="2"/>
    <s v="Neither"/>
    <s v="Master's degree"/>
    <s v="New York University"/>
    <s v="SEO|SQL|Java"/>
    <s v="Facebook"/>
    <n v="7"/>
  </r>
  <r>
    <n v="1507"/>
    <x v="0"/>
    <d v="2020-12-30T00:00:00"/>
    <x v="8"/>
    <x v="6"/>
    <n v="8"/>
    <n v="0"/>
    <n v="2.8111111111111109"/>
    <m/>
    <n v="4"/>
    <n v="7"/>
    <n v="6"/>
    <s v="Mid-level"/>
    <n v="2"/>
    <s v="Mentee"/>
    <s v="Bachelor's degree"/>
    <s v="Harvard University"/>
    <s v="Agile|SEO|WordPress"/>
    <s v="Independent"/>
    <n v="3"/>
  </r>
  <r>
    <n v="1508"/>
    <x v="0"/>
    <d v="2020-04-18T00:00:00"/>
    <x v="5"/>
    <x v="1"/>
    <n v="5"/>
    <n v="0"/>
    <n v="3.5111111111111111"/>
    <m/>
    <n v="5"/>
    <n v="6"/>
    <n v="5"/>
    <s v="Entry-level"/>
    <n v="0"/>
    <s v="Mentee"/>
    <s v="Master's degree"/>
    <s v="Harvard University"/>
    <s v="SQL|Python|Figma"/>
    <s v="Apple"/>
    <n v="6"/>
  </r>
  <r>
    <n v="1509"/>
    <x v="4"/>
    <d v="2019-11-15T00:00:00"/>
    <x v="0"/>
    <x v="5"/>
    <n v="7.5"/>
    <n v="0"/>
    <n v="3.9361111111111109"/>
    <m/>
    <n v="4"/>
    <n v="10"/>
    <n v="9"/>
    <s v="Mid-level"/>
    <n v="3"/>
    <s v="Mentor"/>
    <s v="Bachelor's degree"/>
    <s v="University of California"/>
    <s v="Sketch|Agile|SEO"/>
    <s v="Microsoft"/>
    <n v="1"/>
  </r>
  <r>
    <n v="1510"/>
    <x v="3"/>
    <d v="2019-04-05T00:00:00"/>
    <x v="5"/>
    <x v="2"/>
    <n v="8"/>
    <n v="0"/>
    <n v="4.5472222222222225"/>
    <m/>
    <n v="3"/>
    <n v="10"/>
    <n v="6"/>
    <s v="Senior-level"/>
    <n v="1"/>
    <s v="Mentee"/>
    <s v="Master's degree"/>
    <s v="University of Toronto"/>
    <s v="SQL|Sketch|Java"/>
    <s v="Deloitte"/>
    <n v="10"/>
  </r>
  <r>
    <n v="1511"/>
    <x v="4"/>
    <d v="2019-12-09T00:00:00"/>
    <x v="0"/>
    <x v="3"/>
    <n v="7"/>
    <n v="1"/>
    <n v="3.8694444444444445"/>
    <m/>
    <n v="2"/>
    <n v="8"/>
    <n v="7"/>
    <s v="Mid-level"/>
    <n v="0"/>
    <s v="Mentor"/>
    <s v="Bachelor's degree"/>
    <s v="University of Toronto"/>
    <s v="Figma|Java|SQL"/>
    <s v="Independent"/>
    <n v="1"/>
  </r>
  <r>
    <n v="1512"/>
    <x v="5"/>
    <d v="2021-07-31T00:00:00"/>
    <x v="7"/>
    <x v="0"/>
    <n v="5"/>
    <n v="1"/>
    <n v="2.2277777777777779"/>
    <m/>
    <n v="1"/>
    <n v="10"/>
    <n v="7"/>
    <s v="Management-level"/>
    <n v="3"/>
    <s v="Mentee"/>
    <s v="Master's degree"/>
    <s v="Stanford University"/>
    <s v="Python|Figma|SEO"/>
    <s v="Independent"/>
    <n v="3"/>
  </r>
  <r>
    <n v="1513"/>
    <x v="1"/>
    <d v="2021-07-23T00:00:00"/>
    <x v="7"/>
    <x v="0"/>
    <n v="6.2"/>
    <n v="1"/>
    <n v="2.2472222222222222"/>
    <m/>
    <n v="4"/>
    <n v="6"/>
    <n v="7"/>
    <s v="Entry-level"/>
    <n v="1"/>
    <s v="Neither"/>
    <s v="Bachelor's degree"/>
    <s v="Harvard University"/>
    <s v="JIRA|Figma|Sketch"/>
    <s v="Adobe"/>
    <n v="4"/>
  </r>
  <r>
    <n v="1514"/>
    <x v="3"/>
    <d v="2020-05-31T00:00:00"/>
    <x v="1"/>
    <x v="7"/>
    <n v="7"/>
    <n v="2"/>
    <n v="3.3944444444444444"/>
    <m/>
    <n v="4"/>
    <n v="5"/>
    <n v="6"/>
    <s v="Mid-level"/>
    <n v="3"/>
    <s v="Mentee"/>
    <s v="Bachelor's degree"/>
    <s v="Harvard University"/>
    <s v="JIRA|Java|Sketch"/>
    <s v="Apple"/>
    <n v="7"/>
  </r>
  <r>
    <n v="1515"/>
    <x v="4"/>
    <d v="2020-11-28T00:00:00"/>
    <x v="9"/>
    <x v="2"/>
    <n v="8"/>
    <n v="3"/>
    <n v="2.9"/>
    <m/>
    <n v="3"/>
    <n v="9"/>
    <n v="7"/>
    <s v="Mid-level"/>
    <n v="1"/>
    <s v="Neither"/>
    <s v="Master's degree"/>
    <s v="University of Michigan"/>
    <s v="JIRA|Sketch|Agile"/>
    <s v="Facebook"/>
    <n v="10"/>
  </r>
  <r>
    <n v="1516"/>
    <x v="1"/>
    <d v="2021-01-01T00:00:00"/>
    <x v="5"/>
    <x v="1"/>
    <n v="7.5"/>
    <n v="3"/>
    <n v="2.8083333333333331"/>
    <m/>
    <n v="1"/>
    <n v="10"/>
    <n v="7"/>
    <s v="Mid-level"/>
    <n v="0"/>
    <s v="Neither"/>
    <s v="Bachelor's degree"/>
    <s v="New York University"/>
    <s v="SQL|Python|SCRUM"/>
    <s v="Oracle"/>
    <n v="2"/>
  </r>
  <r>
    <n v="1517"/>
    <x v="5"/>
    <d v="2021-06-19T00:00:00"/>
    <x v="0"/>
    <x v="0"/>
    <n v="9"/>
    <n v="1"/>
    <n v="2.3416666666666668"/>
    <m/>
    <n v="2"/>
    <n v="5"/>
    <n v="9"/>
    <s v="Management-level"/>
    <n v="1"/>
    <s v="Neither"/>
    <s v="Master's degree"/>
    <s v="MIT"/>
    <s v="SCRUM|JIRA|SEO"/>
    <s v="Deloitte"/>
    <n v="1"/>
  </r>
  <r>
    <n v="1518"/>
    <x v="1"/>
    <d v="2020-12-10T00:00:00"/>
    <x v="6"/>
    <x v="2"/>
    <n v="10"/>
    <n v="0"/>
    <n v="2.8666666666666667"/>
    <m/>
    <n v="4"/>
    <n v="6"/>
    <n v="10"/>
    <s v="Senior-level"/>
    <n v="1"/>
    <s v="Neither"/>
    <s v="Bachelor's degree"/>
    <s v="Oxford University"/>
    <s v="WordPress|SQL|Java"/>
    <s v="Facebook"/>
    <n v="3"/>
  </r>
  <r>
    <n v="1519"/>
    <x v="4"/>
    <d v="2020-07-28T00:00:00"/>
    <x v="6"/>
    <x v="1"/>
    <n v="8.5"/>
    <n v="3"/>
    <n v="3.2333333333333334"/>
    <m/>
    <n v="4"/>
    <n v="5"/>
    <n v="7"/>
    <s v="Management-level"/>
    <n v="1"/>
    <s v="Neither"/>
    <s v="Bachelor's degree"/>
    <s v="RISD"/>
    <s v="Java|Figma|WordPress"/>
    <s v="Oracle"/>
    <n v="7"/>
  </r>
  <r>
    <n v="1520"/>
    <x v="2"/>
    <d v="2023-06-25T00:00:00"/>
    <x v="7"/>
    <x v="1"/>
    <n v="3.5"/>
    <n v="0"/>
    <n v="0.32500000000000001"/>
    <m/>
    <n v="1"/>
    <n v="7"/>
    <n v="8"/>
    <s v="Management-level"/>
    <n v="0"/>
    <s v="Mentor"/>
    <s v="Master's degree"/>
    <s v="University of California"/>
    <s v="Agile|Java|Figma"/>
    <s v="Oracle"/>
    <n v="4"/>
  </r>
  <r>
    <n v="1521"/>
    <x v="2"/>
    <d v="2021-09-26T00:00:00"/>
    <x v="1"/>
    <x v="4"/>
    <n v="10"/>
    <n v="2"/>
    <n v="2.0722222222222224"/>
    <m/>
    <n v="5"/>
    <n v="8"/>
    <n v="7"/>
    <s v="Mid-level"/>
    <n v="1"/>
    <s v="Mentor"/>
    <s v="Master's degree"/>
    <s v="New York University"/>
    <s v="SEO|SCRUM|WordPress"/>
    <s v="Deloitte"/>
    <n v="1"/>
  </r>
  <r>
    <n v="1522"/>
    <x v="1"/>
    <d v="2022-03-07T00:00:00"/>
    <x v="1"/>
    <x v="3"/>
    <n v="7.5"/>
    <n v="0"/>
    <n v="1.625"/>
    <m/>
    <n v="2"/>
    <n v="6"/>
    <n v="8"/>
    <s v="Senior-level"/>
    <n v="3"/>
    <s v="Mentor"/>
    <s v="Master's degree"/>
    <s v="University of London"/>
    <s v="SQL|Sketch|WordPress"/>
    <s v="Microsoft"/>
    <n v="4"/>
  </r>
  <r>
    <n v="1523"/>
    <x v="2"/>
    <d v="2021-05-03T00:00:00"/>
    <x v="4"/>
    <x v="7"/>
    <n v="6"/>
    <n v="1"/>
    <n v="2.4694444444444446"/>
    <m/>
    <n v="4"/>
    <n v="9"/>
    <n v="8"/>
    <s v="Senior-level"/>
    <n v="1"/>
    <s v="Mentor"/>
    <s v="Master's degree"/>
    <s v="University of London"/>
    <s v="Figma|Python|WordPress"/>
    <s v="Apple"/>
    <n v="9"/>
  </r>
  <r>
    <n v="1524"/>
    <x v="5"/>
    <d v="2020-02-18T00:00:00"/>
    <x v="9"/>
    <x v="0"/>
    <n v="4.5"/>
    <n v="0"/>
    <n v="3.6777777777777776"/>
    <m/>
    <n v="4"/>
    <n v="8"/>
    <n v="8"/>
    <s v="Management-level"/>
    <n v="1"/>
    <s v="Mentor"/>
    <s v="Bachelor's degree"/>
    <s v="Harvard University"/>
    <s v="JIRA|SCRUM|SEO"/>
    <s v="Microsoft"/>
    <n v="8"/>
  </r>
  <r>
    <n v="1525"/>
    <x v="0"/>
    <d v="2019-02-14T00:00:00"/>
    <x v="6"/>
    <x v="3"/>
    <n v="7.5"/>
    <n v="2"/>
    <n v="4.6888888888888891"/>
    <m/>
    <n v="1"/>
    <n v="9"/>
    <n v="7"/>
    <s v="Management-level"/>
    <n v="1"/>
    <s v="Mentor"/>
    <s v="Bachelor's degree"/>
    <s v="University of Michigan"/>
    <s v="Figma|SEO|Python"/>
    <s v="Microsoft"/>
    <n v="10"/>
  </r>
  <r>
    <n v="1526"/>
    <x v="5"/>
    <d v="2019-06-25T00:00:00"/>
    <x v="1"/>
    <x v="0"/>
    <n v="8.5"/>
    <n v="2"/>
    <n v="4.3250000000000002"/>
    <m/>
    <n v="2"/>
    <n v="8"/>
    <n v="6"/>
    <s v="Senior-level"/>
    <n v="0"/>
    <s v="Mentor"/>
    <s v="Bachelor's degree"/>
    <s v="New York University"/>
    <s v="SQL|SCRUM|Figma"/>
    <s v="Microsoft"/>
    <n v="9"/>
  </r>
  <r>
    <n v="1527"/>
    <x v="0"/>
    <d v="2021-03-19T00:00:00"/>
    <x v="4"/>
    <x v="2"/>
    <n v="7"/>
    <n v="2"/>
    <n v="2.5916666666666668"/>
    <m/>
    <n v="4"/>
    <n v="9"/>
    <n v="8"/>
    <s v="Management-level"/>
    <n v="1"/>
    <s v="Neither"/>
    <s v="Bachelor's degree"/>
    <s v="Harvard University"/>
    <s v="SQL|SCRUM|Python"/>
    <s v="Independent"/>
    <n v="7"/>
  </r>
  <r>
    <n v="1528"/>
    <x v="4"/>
    <d v="2019-11-18T00:00:00"/>
    <x v="9"/>
    <x v="0"/>
    <n v="9"/>
    <n v="3"/>
    <n v="3.9277777777777776"/>
    <m/>
    <n v="1"/>
    <n v="9"/>
    <n v="5"/>
    <s v="Senior-level"/>
    <n v="3"/>
    <s v="Mentor"/>
    <s v="Master's degree"/>
    <s v="RISD"/>
    <s v="JIRA|SCRUM|WordPress"/>
    <s v="Facebook"/>
    <n v="7"/>
  </r>
  <r>
    <n v="1529"/>
    <x v="2"/>
    <d v="2019-07-29T00:00:00"/>
    <x v="9"/>
    <x v="7"/>
    <n v="8"/>
    <n v="2"/>
    <n v="4.2305555555555552"/>
    <m/>
    <n v="3"/>
    <n v="5"/>
    <n v="7"/>
    <s v="Management-level"/>
    <n v="1"/>
    <s v="Mentor"/>
    <s v="Master's degree"/>
    <s v="University of London"/>
    <s v="Figma|SQL|Sketch"/>
    <s v="Independent"/>
    <n v="6"/>
  </r>
  <r>
    <n v="1530"/>
    <x v="5"/>
    <d v="2023-09-01T00:00:00"/>
    <x v="9"/>
    <x v="6"/>
    <n v="7"/>
    <n v="2"/>
    <n v="0.14166666666666666"/>
    <m/>
    <n v="2"/>
    <n v="6"/>
    <n v="8"/>
    <s v="Mid-level"/>
    <n v="2"/>
    <s v="Mentee"/>
    <s v="Bachelor's degree"/>
    <s v="Oxford University"/>
    <s v="Java|JIRA|SQL"/>
    <s v="Deloitte"/>
    <n v="1"/>
  </r>
  <r>
    <n v="1531"/>
    <x v="1"/>
    <d v="2022-12-03T00:00:00"/>
    <x v="4"/>
    <x v="5"/>
    <n v="4.5"/>
    <n v="1"/>
    <n v="0.88611111111111107"/>
    <m/>
    <n v="1"/>
    <n v="6"/>
    <n v="6"/>
    <s v="Management-level"/>
    <n v="3"/>
    <s v="Mentor"/>
    <s v="Master's degree"/>
    <s v="MIT"/>
    <s v="Figma|JIRA|Java"/>
    <s v="Microsoft"/>
    <n v="5"/>
  </r>
  <r>
    <n v="1532"/>
    <x v="0"/>
    <d v="2021-10-16T00:00:00"/>
    <x v="2"/>
    <x v="7"/>
    <n v="7"/>
    <n v="2"/>
    <n v="2.0166666666666666"/>
    <m/>
    <n v="5"/>
    <n v="6"/>
    <n v="9"/>
    <s v="Management-level"/>
    <n v="2"/>
    <s v="Mentee"/>
    <s v="Bachelor's degree"/>
    <s v="Harvard University"/>
    <s v="Agile|SCRUM|Figma"/>
    <s v="Amazon"/>
    <n v="10"/>
  </r>
  <r>
    <n v="1533"/>
    <x v="0"/>
    <d v="2019-12-25T00:00:00"/>
    <x v="6"/>
    <x v="2"/>
    <n v="4.2"/>
    <n v="2"/>
    <n v="3.8250000000000002"/>
    <m/>
    <n v="5"/>
    <n v="9"/>
    <n v="10"/>
    <s v="Entry-level"/>
    <n v="3"/>
    <s v="Mentor"/>
    <s v="Bachelor's degree"/>
    <s v="Oxford University"/>
    <s v="Python|JIRA|SEO"/>
    <s v="Google"/>
    <n v="4"/>
  </r>
  <r>
    <n v="1534"/>
    <x v="4"/>
    <d v="2019-01-10T00:00:00"/>
    <x v="9"/>
    <x v="6"/>
    <n v="7.5"/>
    <n v="0"/>
    <n v="4.7833333333333332"/>
    <m/>
    <n v="4"/>
    <n v="9"/>
    <n v="9"/>
    <s v="Management-level"/>
    <n v="1"/>
    <s v="Mentor"/>
    <s v="Bachelor's degree"/>
    <s v="Stanford University"/>
    <s v="SQL|WordPress|Agile"/>
    <s v="Microsoft"/>
    <n v="4"/>
  </r>
  <r>
    <n v="1535"/>
    <x v="5"/>
    <d v="2020-09-26T00:00:00"/>
    <x v="9"/>
    <x v="5"/>
    <n v="5"/>
    <n v="1"/>
    <n v="3.0722222222222224"/>
    <m/>
    <n v="2"/>
    <n v="5"/>
    <n v="5"/>
    <s v="Entry-level"/>
    <n v="2"/>
    <s v="Mentee"/>
    <s v="Master's degree"/>
    <s v="University of Toronto"/>
    <s v="Sketch|SQL|SCRUM"/>
    <s v="IBM"/>
    <n v="3"/>
  </r>
  <r>
    <n v="1536"/>
    <x v="0"/>
    <d v="2023-07-07T00:00:00"/>
    <x v="3"/>
    <x v="1"/>
    <n v="7"/>
    <n v="2"/>
    <n v="0.29166666666666669"/>
    <m/>
    <n v="2"/>
    <n v="7"/>
    <n v="6"/>
    <s v="Senior-level"/>
    <n v="0"/>
    <s v="Mentor"/>
    <s v="Master's degree"/>
    <s v="RISD"/>
    <s v="SCRUM|SEO|WordPress"/>
    <s v="Facebook"/>
    <n v="9"/>
  </r>
  <r>
    <n v="1537"/>
    <x v="3"/>
    <d v="2020-01-21T00:00:00"/>
    <x v="7"/>
    <x v="7"/>
    <n v="5"/>
    <n v="3"/>
    <n v="3.7527777777777778"/>
    <m/>
    <n v="2"/>
    <n v="8"/>
    <n v="7"/>
    <s v="Entry-level"/>
    <n v="0"/>
    <s v="Neither"/>
    <s v="Master's degree"/>
    <s v="RISD"/>
    <s v="WordPress|Sketch|SEO"/>
    <s v="Amazon"/>
    <n v="6"/>
  </r>
  <r>
    <n v="1538"/>
    <x v="4"/>
    <d v="2020-09-12T00:00:00"/>
    <x v="1"/>
    <x v="0"/>
    <n v="7.2"/>
    <n v="1"/>
    <n v="3.1111111111111112"/>
    <m/>
    <n v="1"/>
    <n v="6"/>
    <n v="9"/>
    <s v="Mid-level"/>
    <n v="0"/>
    <s v="Mentor"/>
    <s v="Master's degree"/>
    <s v="Harvard University"/>
    <s v="Figma|SQL|JIRA"/>
    <s v="Google"/>
    <n v="7"/>
  </r>
  <r>
    <n v="1539"/>
    <x v="5"/>
    <d v="2021-03-02T00:00:00"/>
    <x v="1"/>
    <x v="6"/>
    <n v="6.2"/>
    <n v="0"/>
    <n v="2.6388888888888888"/>
    <m/>
    <n v="3"/>
    <n v="8"/>
    <n v="10"/>
    <s v="Management-level"/>
    <n v="2"/>
    <s v="Mentee"/>
    <s v="Master's degree"/>
    <s v="University of London"/>
    <s v="SEO|Java|JIRA"/>
    <s v="Google"/>
    <n v="2"/>
  </r>
  <r>
    <n v="1540"/>
    <x v="0"/>
    <d v="2023-02-27T00:00:00"/>
    <x v="7"/>
    <x v="6"/>
    <n v="10"/>
    <n v="1"/>
    <n v="0.65277777777777779"/>
    <m/>
    <n v="3"/>
    <n v="6"/>
    <n v="10"/>
    <s v="Management-level"/>
    <n v="3"/>
    <s v="Neither"/>
    <s v="Bachelor's degree"/>
    <s v="University of London"/>
    <s v="WordPress|Java|Agile"/>
    <s v="IBM"/>
    <n v="10"/>
  </r>
  <r>
    <n v="1541"/>
    <x v="3"/>
    <d v="2022-05-16T00:00:00"/>
    <x v="3"/>
    <x v="2"/>
    <n v="9"/>
    <n v="3"/>
    <n v="1.4333333333333333"/>
    <m/>
    <n v="5"/>
    <n v="7"/>
    <n v="7"/>
    <s v="Management-level"/>
    <n v="2"/>
    <s v="Mentor"/>
    <s v="Master's degree"/>
    <s v="University of California"/>
    <s v="Figma|SCRUM|WordPress"/>
    <s v="Apple"/>
    <n v="6"/>
  </r>
  <r>
    <n v="1542"/>
    <x v="1"/>
    <d v="2023-04-25T00:00:00"/>
    <x v="6"/>
    <x v="2"/>
    <n v="4.5"/>
    <n v="1"/>
    <n v="0.49166666666666664"/>
    <m/>
    <n v="3"/>
    <n v="10"/>
    <n v="8"/>
    <s v="Management-level"/>
    <n v="1"/>
    <s v="Neither"/>
    <s v="Bachelor's degree"/>
    <s v="Harvard University"/>
    <s v="Python|WordPress|Java"/>
    <s v="Microsoft"/>
    <n v="6"/>
  </r>
  <r>
    <n v="1543"/>
    <x v="5"/>
    <d v="2021-04-21T00:00:00"/>
    <x v="1"/>
    <x v="4"/>
    <n v="5.5"/>
    <n v="3"/>
    <n v="2.5027777777777778"/>
    <m/>
    <n v="2"/>
    <n v="7"/>
    <n v="5"/>
    <s v="Senior-level"/>
    <n v="0"/>
    <s v="Mentee"/>
    <s v="Master's degree"/>
    <s v="Harvard University"/>
    <s v="JIRA|SEO|Java"/>
    <s v="Oracle"/>
    <n v="7"/>
  </r>
  <r>
    <n v="1544"/>
    <x v="2"/>
    <d v="2021-09-21T00:00:00"/>
    <x v="0"/>
    <x v="5"/>
    <n v="8.5"/>
    <n v="0"/>
    <n v="2.0861111111111112"/>
    <m/>
    <n v="2"/>
    <n v="5"/>
    <n v="10"/>
    <s v="Management-level"/>
    <n v="1"/>
    <s v="Mentee"/>
    <s v="Master's degree"/>
    <s v="University of Toronto"/>
    <s v="WordPress|Figma|Sketch"/>
    <s v="Oracle"/>
    <n v="2"/>
  </r>
  <r>
    <n v="1545"/>
    <x v="1"/>
    <d v="2021-06-10T00:00:00"/>
    <x v="0"/>
    <x v="1"/>
    <n v="9"/>
    <n v="2"/>
    <n v="2.3666666666666667"/>
    <m/>
    <n v="2"/>
    <n v="6"/>
    <n v="7"/>
    <s v="Mid-level"/>
    <n v="0"/>
    <s v="Mentor"/>
    <s v="Bachelor's degree"/>
    <s v="University of Toronto"/>
    <s v="Agile|JIRA|Python"/>
    <s v="Deloitte"/>
    <n v="10"/>
  </r>
  <r>
    <n v="1546"/>
    <x v="5"/>
    <d v="2019-01-22T00:00:00"/>
    <x v="4"/>
    <x v="2"/>
    <n v="5.2"/>
    <n v="2"/>
    <n v="4.75"/>
    <m/>
    <n v="1"/>
    <n v="8"/>
    <n v="7"/>
    <s v="Management-level"/>
    <n v="0"/>
    <s v="Mentee"/>
    <s v="Bachelor's degree"/>
    <s v="MIT"/>
    <s v="Sketch|JIRA|Java"/>
    <s v="Adobe"/>
    <n v="2"/>
  </r>
  <r>
    <n v="1547"/>
    <x v="1"/>
    <d v="2022-01-26T00:00:00"/>
    <x v="3"/>
    <x v="6"/>
    <n v="9"/>
    <n v="0"/>
    <n v="1.7388888888888889"/>
    <m/>
    <n v="2"/>
    <n v="6"/>
    <n v="7"/>
    <s v="Mid-level"/>
    <n v="2"/>
    <s v="Neither"/>
    <s v="Bachelor's degree"/>
    <s v="University of London"/>
    <s v="SQL|SCRUM|JIRA"/>
    <s v="Apple"/>
    <n v="10"/>
  </r>
  <r>
    <n v="1548"/>
    <x v="3"/>
    <d v="2021-11-30T00:00:00"/>
    <x v="6"/>
    <x v="7"/>
    <n v="8"/>
    <n v="2"/>
    <n v="1.8944444444444444"/>
    <m/>
    <n v="3"/>
    <n v="5"/>
    <n v="5"/>
    <s v="Senior-level"/>
    <n v="0"/>
    <s v="Mentee"/>
    <s v="Bachelor's degree"/>
    <s v="University of London"/>
    <s v="Figma|SEO|SCRUM"/>
    <s v="Amazon"/>
    <n v="5"/>
  </r>
  <r>
    <n v="1549"/>
    <x v="0"/>
    <d v="2020-12-17T00:00:00"/>
    <x v="3"/>
    <x v="0"/>
    <n v="4"/>
    <n v="3"/>
    <n v="2.8472222222222223"/>
    <m/>
    <n v="2"/>
    <n v="8"/>
    <n v="7"/>
    <s v="Senior-level"/>
    <n v="0"/>
    <s v="Mentee"/>
    <s v="Master's degree"/>
    <s v="University of London"/>
    <s v="Figma|WordPress|SCRUM"/>
    <s v="Amazon"/>
    <n v="3"/>
  </r>
  <r>
    <n v="1550"/>
    <x v="0"/>
    <d v="2022-12-23T00:00:00"/>
    <x v="6"/>
    <x v="1"/>
    <n v="10"/>
    <n v="3"/>
    <n v="0.8305555555555556"/>
    <m/>
    <n v="2"/>
    <n v="5"/>
    <n v="8"/>
    <s v="Entry-level"/>
    <n v="2"/>
    <s v="Neither"/>
    <s v="Master's degree"/>
    <s v="RISD"/>
    <s v="SQL|Python|Figma"/>
    <s v="IBM"/>
    <n v="3"/>
  </r>
  <r>
    <n v="1551"/>
    <x v="5"/>
    <d v="2020-11-14T00:00:00"/>
    <x v="5"/>
    <x v="3"/>
    <n v="9"/>
    <n v="3"/>
    <n v="2.9388888888888891"/>
    <m/>
    <n v="1"/>
    <n v="8"/>
    <n v="6"/>
    <s v="Entry-level"/>
    <n v="0"/>
    <s v="Mentor"/>
    <s v="Bachelor's degree"/>
    <s v="RISD"/>
    <s v="Agile|SEO|Figma"/>
    <s v="IBM"/>
    <n v="8"/>
  </r>
  <r>
    <n v="1552"/>
    <x v="5"/>
    <d v="2023-05-20T00:00:00"/>
    <x v="1"/>
    <x v="5"/>
    <n v="4"/>
    <n v="2"/>
    <n v="0.42222222222222222"/>
    <m/>
    <n v="1"/>
    <n v="8"/>
    <n v="5"/>
    <s v="Mid-level"/>
    <n v="2"/>
    <s v="Mentee"/>
    <s v="Master's degree"/>
    <s v="MIT"/>
    <s v="SEO|WordPress|Figma"/>
    <s v="Amazon"/>
    <n v="1"/>
  </r>
  <r>
    <n v="1553"/>
    <x v="1"/>
    <d v="2022-07-13T00:00:00"/>
    <x v="1"/>
    <x v="5"/>
    <n v="3"/>
    <n v="2"/>
    <n v="1.2749999999999999"/>
    <m/>
    <n v="3"/>
    <n v="10"/>
    <n v="9"/>
    <s v="Senior-level"/>
    <n v="2"/>
    <s v="Neither"/>
    <s v="Bachelor's degree"/>
    <s v="University of Michigan"/>
    <s v="SEO|Sketch|Java"/>
    <s v="Amazon"/>
    <n v="6"/>
  </r>
  <r>
    <n v="1554"/>
    <x v="1"/>
    <d v="2021-04-01T00:00:00"/>
    <x v="2"/>
    <x v="6"/>
    <n v="5.5"/>
    <n v="2"/>
    <n v="2.5583333333333331"/>
    <m/>
    <n v="5"/>
    <n v="6"/>
    <n v="5"/>
    <s v="Mid-level"/>
    <n v="3"/>
    <s v="Neither"/>
    <s v="Bachelor's degree"/>
    <s v="RISD"/>
    <s v="WordPress|Java|SCRUM"/>
    <s v="Oracle"/>
    <n v="3"/>
  </r>
  <r>
    <n v="1555"/>
    <x v="2"/>
    <d v="2018-11-17T00:00:00"/>
    <x v="1"/>
    <x v="4"/>
    <n v="4.2"/>
    <n v="3"/>
    <n v="4.9305555555555554"/>
    <m/>
    <n v="5"/>
    <n v="7"/>
    <n v="5"/>
    <s v="Senior-level"/>
    <n v="0"/>
    <s v="Mentee"/>
    <s v="Master's degree"/>
    <s v="Oxford University"/>
    <s v="Java|JIRA|Figma"/>
    <s v="Google"/>
    <n v="5"/>
  </r>
  <r>
    <n v="1556"/>
    <x v="4"/>
    <d v="2020-01-14T00:00:00"/>
    <x v="1"/>
    <x v="1"/>
    <n v="6.2"/>
    <n v="1"/>
    <n v="3.7722222222222221"/>
    <m/>
    <n v="3"/>
    <n v="5"/>
    <n v="10"/>
    <s v="Entry-level"/>
    <n v="0"/>
    <s v="Mentor"/>
    <s v="Bachelor's degree"/>
    <s v="University of California"/>
    <s v="Java|SCRUM|WordPress"/>
    <s v="Google"/>
    <n v="2"/>
  </r>
  <r>
    <n v="1557"/>
    <x v="0"/>
    <d v="2022-09-04T00:00:00"/>
    <x v="0"/>
    <x v="6"/>
    <n v="6.5"/>
    <n v="3"/>
    <n v="1.1333333333333333"/>
    <m/>
    <n v="1"/>
    <n v="6"/>
    <n v="5"/>
    <s v="Management-level"/>
    <n v="3"/>
    <s v="Mentee"/>
    <s v="Master's degree"/>
    <s v="Stanford University"/>
    <s v="JIRA|Figma|Java"/>
    <s v="Oracle"/>
    <n v="3"/>
  </r>
  <r>
    <n v="1558"/>
    <x v="3"/>
    <d v="2020-07-08T00:00:00"/>
    <x v="6"/>
    <x v="6"/>
    <n v="8"/>
    <n v="3"/>
    <n v="3.2888888888888888"/>
    <m/>
    <n v="1"/>
    <n v="5"/>
    <n v="8"/>
    <s v="Entry-level"/>
    <n v="2"/>
    <s v="Mentee"/>
    <s v="Master's degree"/>
    <s v="RISD"/>
    <s v="SEO|Java|SQL"/>
    <s v="Deloitte"/>
    <n v="3"/>
  </r>
  <r>
    <n v="1559"/>
    <x v="3"/>
    <d v="2023-10-06T00:00:00"/>
    <x v="0"/>
    <x v="7"/>
    <n v="10"/>
    <n v="0"/>
    <n v="4.4444444444444446E-2"/>
    <m/>
    <n v="4"/>
    <n v="9"/>
    <n v="5"/>
    <s v="Management-level"/>
    <n v="2"/>
    <s v="Mentee"/>
    <s v="Master's degree"/>
    <s v="Stanford University"/>
    <s v="Java|SQL|Python"/>
    <s v="Apple"/>
    <n v="3"/>
  </r>
  <r>
    <n v="1560"/>
    <x v="0"/>
    <d v="2020-03-25T00:00:00"/>
    <x v="0"/>
    <x v="0"/>
    <n v="4.5"/>
    <n v="2"/>
    <n v="3.5750000000000002"/>
    <m/>
    <n v="2"/>
    <n v="8"/>
    <n v="8"/>
    <s v="Entry-level"/>
    <n v="1"/>
    <s v="Mentor"/>
    <s v="Bachelor's degree"/>
    <s v="MIT"/>
    <s v="Figma|SQL|Python"/>
    <s v="Microsoft"/>
    <n v="8"/>
  </r>
  <r>
    <n v="1561"/>
    <x v="0"/>
    <d v="2022-08-11T00:00:00"/>
    <x v="2"/>
    <x v="7"/>
    <n v="6"/>
    <n v="2"/>
    <n v="1.1972222222222222"/>
    <m/>
    <n v="2"/>
    <n v="8"/>
    <n v="10"/>
    <s v="Mid-level"/>
    <n v="3"/>
    <s v="Neither"/>
    <s v="Master's degree"/>
    <s v="University of London"/>
    <s v="WordPress|JIRA|Python"/>
    <s v="Apple"/>
    <n v="10"/>
  </r>
  <r>
    <n v="1562"/>
    <x v="0"/>
    <d v="2023-03-27T00:00:00"/>
    <x v="8"/>
    <x v="3"/>
    <n v="8"/>
    <n v="3"/>
    <n v="0.56944444444444442"/>
    <m/>
    <n v="3"/>
    <n v="9"/>
    <n v="7"/>
    <s v="Senior-level"/>
    <n v="1"/>
    <s v="Mentee"/>
    <s v="Bachelor's degree"/>
    <s v="University of Michigan"/>
    <s v="SQL|WordPress|Agile"/>
    <s v="Apple"/>
    <n v="4"/>
  </r>
  <r>
    <n v="1563"/>
    <x v="2"/>
    <d v="2020-04-10T00:00:00"/>
    <x v="5"/>
    <x v="7"/>
    <n v="7.2"/>
    <n v="0"/>
    <n v="3.5333333333333332"/>
    <m/>
    <n v="3"/>
    <n v="8"/>
    <n v="5"/>
    <s v="Entry-level"/>
    <n v="1"/>
    <s v="Mentee"/>
    <s v="Bachelor's degree"/>
    <s v="University of London"/>
    <s v="WordPress|JIRA|SQL"/>
    <s v="Adobe"/>
    <n v="8"/>
  </r>
  <r>
    <n v="1564"/>
    <x v="1"/>
    <d v="2023-09-09T00:00:00"/>
    <x v="9"/>
    <x v="2"/>
    <n v="9"/>
    <n v="0"/>
    <n v="0.11944444444444445"/>
    <m/>
    <n v="4"/>
    <n v="6"/>
    <n v="10"/>
    <s v="Management-level"/>
    <n v="3"/>
    <s v="Mentor"/>
    <s v="Bachelor's degree"/>
    <s v="RISD"/>
    <s v="Sketch|JIRA|Figma"/>
    <s v="Independent"/>
    <n v="4"/>
  </r>
  <r>
    <n v="1565"/>
    <x v="0"/>
    <d v="2019-03-17T00:00:00"/>
    <x v="3"/>
    <x v="4"/>
    <n v="8"/>
    <n v="0"/>
    <n v="4.5972222222222223"/>
    <m/>
    <n v="1"/>
    <n v="7"/>
    <n v="8"/>
    <s v="Management-level"/>
    <n v="0"/>
    <s v="Mentee"/>
    <s v="Master's degree"/>
    <s v="Stanford University"/>
    <s v="Sketch|SEO|Java"/>
    <s v="IBM"/>
    <n v="9"/>
  </r>
  <r>
    <n v="1566"/>
    <x v="0"/>
    <d v="2019-04-10T00:00:00"/>
    <x v="7"/>
    <x v="0"/>
    <n v="8.1999999999999993"/>
    <n v="3"/>
    <n v="4.5333333333333332"/>
    <m/>
    <n v="3"/>
    <n v="8"/>
    <n v="6"/>
    <s v="Mid-level"/>
    <n v="2"/>
    <s v="Neither"/>
    <s v="Master's degree"/>
    <s v="Stanford University"/>
    <s v="SEO|WordPress|Agile"/>
    <s v="Adobe"/>
    <n v="5"/>
  </r>
  <r>
    <n v="1567"/>
    <x v="2"/>
    <d v="2022-06-08T00:00:00"/>
    <x v="3"/>
    <x v="2"/>
    <n v="7"/>
    <n v="2"/>
    <n v="1.3722222222222222"/>
    <m/>
    <n v="4"/>
    <n v="5"/>
    <n v="10"/>
    <s v="Mid-level"/>
    <n v="0"/>
    <s v="Mentee"/>
    <s v="Master's degree"/>
    <s v="University of Michigan"/>
    <s v="JIRA|Python|Agile"/>
    <s v="Independent"/>
    <n v="6"/>
  </r>
  <r>
    <n v="1568"/>
    <x v="2"/>
    <d v="2020-01-31T00:00:00"/>
    <x v="8"/>
    <x v="1"/>
    <n v="6.2"/>
    <n v="0"/>
    <n v="3.7277777777777779"/>
    <m/>
    <n v="2"/>
    <n v="10"/>
    <n v="9"/>
    <s v="Management-level"/>
    <n v="0"/>
    <s v="Mentee"/>
    <s v="Master's degree"/>
    <s v="University of Michigan"/>
    <s v="Java|Figma|Agile"/>
    <s v="Adobe"/>
    <n v="6"/>
  </r>
  <r>
    <n v="1569"/>
    <x v="5"/>
    <d v="2020-01-12T00:00:00"/>
    <x v="5"/>
    <x v="7"/>
    <n v="8.5"/>
    <n v="1"/>
    <n v="3.7777777777777777"/>
    <m/>
    <n v="1"/>
    <n v="6"/>
    <n v="5"/>
    <s v="Management-level"/>
    <n v="1"/>
    <s v="Mentor"/>
    <s v="Master's degree"/>
    <s v="University of California"/>
    <s v="JIRA|Java|SEO"/>
    <s v="Oracle"/>
    <n v="4"/>
  </r>
  <r>
    <n v="1570"/>
    <x v="3"/>
    <d v="2023-03-08T00:00:00"/>
    <x v="2"/>
    <x v="2"/>
    <n v="7"/>
    <n v="3"/>
    <n v="0.62222222222222223"/>
    <m/>
    <n v="2"/>
    <n v="8"/>
    <n v="6"/>
    <s v="Management-level"/>
    <n v="2"/>
    <s v="Mentor"/>
    <s v="Master's degree"/>
    <s v="Harvard University"/>
    <s v="SEO|WordPress|SQL"/>
    <s v="Deloitte"/>
    <n v="6"/>
  </r>
  <r>
    <n v="1571"/>
    <x v="2"/>
    <d v="2021-07-21T00:00:00"/>
    <x v="1"/>
    <x v="0"/>
    <n v="4"/>
    <n v="2"/>
    <n v="2.2527777777777778"/>
    <m/>
    <n v="1"/>
    <n v="10"/>
    <n v="6"/>
    <s v="Mid-level"/>
    <n v="3"/>
    <s v="Neither"/>
    <s v="Bachelor's degree"/>
    <s v="University of California"/>
    <s v="Sketch|SQL|Figma"/>
    <s v="Amazon"/>
    <n v="5"/>
  </r>
  <r>
    <n v="1572"/>
    <x v="4"/>
    <d v="2020-06-12T00:00:00"/>
    <x v="3"/>
    <x v="1"/>
    <n v="6.5"/>
    <n v="0"/>
    <n v="3.3611111111111112"/>
    <m/>
    <n v="1"/>
    <n v="6"/>
    <n v="6"/>
    <s v="Entry-level"/>
    <n v="1"/>
    <s v="Mentee"/>
    <s v="Bachelor's degree"/>
    <s v="Oxford University"/>
    <s v="Figma|WordPress|SQL"/>
    <s v="Oracle"/>
    <n v="3"/>
  </r>
  <r>
    <n v="1573"/>
    <x v="0"/>
    <d v="2019-08-16T00:00:00"/>
    <x v="7"/>
    <x v="7"/>
    <n v="8"/>
    <n v="2"/>
    <n v="4.1833333333333336"/>
    <m/>
    <n v="5"/>
    <n v="9"/>
    <n v="9"/>
    <s v="Senior-level"/>
    <n v="1"/>
    <s v="Neither"/>
    <s v="Bachelor's degree"/>
    <s v="University of Toronto"/>
    <s v="SEO|Java|Agile"/>
    <s v="Facebook"/>
    <n v="5"/>
  </r>
  <r>
    <n v="1574"/>
    <x v="4"/>
    <d v="2020-04-24T00:00:00"/>
    <x v="1"/>
    <x v="3"/>
    <n v="10"/>
    <n v="3"/>
    <n v="3.4944444444444445"/>
    <m/>
    <n v="3"/>
    <n v="10"/>
    <n v="9"/>
    <s v="Management-level"/>
    <n v="0"/>
    <s v="Mentee"/>
    <s v="Bachelor's degree"/>
    <s v="RISD"/>
    <s v="SEO|SQL|Sketch"/>
    <s v="IBM"/>
    <n v="7"/>
  </r>
  <r>
    <n v="1575"/>
    <x v="1"/>
    <d v="2020-01-31T00:00:00"/>
    <x v="9"/>
    <x v="3"/>
    <n v="7"/>
    <n v="0"/>
    <n v="3.7277777777777779"/>
    <m/>
    <n v="2"/>
    <n v="7"/>
    <n v="7"/>
    <s v="Senior-level"/>
    <n v="2"/>
    <s v="Mentee"/>
    <s v="Master's degree"/>
    <s v="Harvard University"/>
    <s v="SCRUM|SQL|WordPress"/>
    <s v="Deloitte"/>
    <n v="10"/>
  </r>
  <r>
    <n v="1576"/>
    <x v="5"/>
    <d v="2019-01-08T00:00:00"/>
    <x v="6"/>
    <x v="7"/>
    <n v="10"/>
    <n v="0"/>
    <n v="4.7888888888888888"/>
    <m/>
    <n v="3"/>
    <n v="10"/>
    <n v="9"/>
    <s v="Senior-level"/>
    <n v="1"/>
    <s v="Neither"/>
    <s v="Master's degree"/>
    <s v="University of London"/>
    <s v="Java|SQL|SCRUM"/>
    <s v="Apple"/>
    <n v="7"/>
  </r>
  <r>
    <n v="1577"/>
    <x v="2"/>
    <d v="2021-03-12T00:00:00"/>
    <x v="3"/>
    <x v="3"/>
    <n v="9.5"/>
    <n v="1"/>
    <n v="2.6111111111111112"/>
    <m/>
    <n v="4"/>
    <n v="7"/>
    <n v="8"/>
    <s v="Entry-level"/>
    <n v="3"/>
    <s v="Neither"/>
    <s v="Master's degree"/>
    <s v="MIT"/>
    <s v="Agile|SQL|JIRA"/>
    <s v="Microsoft"/>
    <n v="7"/>
  </r>
  <r>
    <n v="1578"/>
    <x v="3"/>
    <d v="2021-03-16T00:00:00"/>
    <x v="0"/>
    <x v="3"/>
    <n v="4.2"/>
    <n v="2"/>
    <n v="2.6"/>
    <m/>
    <n v="2"/>
    <n v="10"/>
    <n v="9"/>
    <s v="Senior-level"/>
    <n v="0"/>
    <s v="Neither"/>
    <s v="Master's degree"/>
    <s v="Harvard University"/>
    <s v="Agile|Sketch|Java"/>
    <s v="Google"/>
    <n v="7"/>
  </r>
  <r>
    <n v="1579"/>
    <x v="3"/>
    <d v="2021-05-11T00:00:00"/>
    <x v="6"/>
    <x v="2"/>
    <n v="4"/>
    <n v="2"/>
    <n v="2.4472222222222224"/>
    <m/>
    <n v="1"/>
    <n v="10"/>
    <n v="7"/>
    <s v="Management-level"/>
    <n v="0"/>
    <s v="Mentor"/>
    <s v="Master's degree"/>
    <s v="University of London"/>
    <s v="Figma|SQL|Sketch"/>
    <s v="Independent"/>
    <n v="10"/>
  </r>
  <r>
    <n v="1580"/>
    <x v="3"/>
    <d v="2020-04-09T00:00:00"/>
    <x v="7"/>
    <x v="0"/>
    <n v="3.5"/>
    <n v="1"/>
    <n v="3.536111111111111"/>
    <m/>
    <n v="1"/>
    <n v="6"/>
    <n v="5"/>
    <s v="Mid-level"/>
    <n v="3"/>
    <s v="Mentor"/>
    <s v="Master's degree"/>
    <s v="MIT"/>
    <s v="Java|JIRA|SCRUM"/>
    <s v="Oracle"/>
    <n v="6"/>
  </r>
  <r>
    <n v="1581"/>
    <x v="1"/>
    <d v="2023-01-04T00:00:00"/>
    <x v="7"/>
    <x v="2"/>
    <n v="4.5"/>
    <n v="2"/>
    <n v="0.8"/>
    <m/>
    <n v="2"/>
    <n v="9"/>
    <n v="5"/>
    <s v="Management-level"/>
    <n v="2"/>
    <s v="Neither"/>
    <s v="Master's degree"/>
    <s v="Stanford University"/>
    <s v="Agile|JIRA|Sketch"/>
    <s v="Oracle"/>
    <n v="7"/>
  </r>
  <r>
    <n v="1582"/>
    <x v="2"/>
    <d v="2021-06-18T00:00:00"/>
    <x v="2"/>
    <x v="0"/>
    <n v="7"/>
    <n v="2"/>
    <n v="2.3444444444444446"/>
    <m/>
    <n v="2"/>
    <n v="10"/>
    <n v="7"/>
    <s v="Management-level"/>
    <n v="2"/>
    <s v="Mentor"/>
    <s v="Bachelor's degree"/>
    <s v="Oxford University"/>
    <s v="JIRA|Agile|SQL"/>
    <s v="Apple"/>
    <n v="8"/>
  </r>
  <r>
    <n v="1583"/>
    <x v="0"/>
    <d v="2020-07-06T00:00:00"/>
    <x v="6"/>
    <x v="4"/>
    <n v="8"/>
    <n v="0"/>
    <n v="3.2944444444444443"/>
    <m/>
    <n v="1"/>
    <n v="8"/>
    <n v="5"/>
    <s v="Entry-level"/>
    <n v="2"/>
    <s v="Neither"/>
    <s v="Master's degree"/>
    <s v="Oxford University"/>
    <s v="WordPress|SEO|JIRA"/>
    <s v="Deloitte"/>
    <n v="5"/>
  </r>
  <r>
    <n v="1584"/>
    <x v="5"/>
    <d v="2020-02-11T00:00:00"/>
    <x v="6"/>
    <x v="3"/>
    <n v="6"/>
    <n v="0"/>
    <n v="3.6972222222222224"/>
    <m/>
    <n v="1"/>
    <n v="10"/>
    <n v="9"/>
    <s v="Management-level"/>
    <n v="3"/>
    <s v="Mentee"/>
    <s v="Master's degree"/>
    <s v="New York University"/>
    <s v="WordPress|Agile|Python"/>
    <s v="IBM"/>
    <n v="2"/>
  </r>
  <r>
    <n v="1585"/>
    <x v="4"/>
    <d v="2019-01-26T00:00:00"/>
    <x v="0"/>
    <x v="1"/>
    <n v="7"/>
    <n v="0"/>
    <n v="4.7388888888888889"/>
    <m/>
    <n v="4"/>
    <n v="5"/>
    <n v="6"/>
    <s v="Mid-level"/>
    <n v="3"/>
    <s v="Mentee"/>
    <s v="Master's degree"/>
    <s v="MIT"/>
    <s v="JIRA|Agile|WordPress"/>
    <s v="Amazon"/>
    <n v="7"/>
  </r>
  <r>
    <n v="1586"/>
    <x v="3"/>
    <d v="2019-09-29T00:00:00"/>
    <x v="7"/>
    <x v="1"/>
    <n v="6.5"/>
    <n v="0"/>
    <n v="4.0638888888888891"/>
    <m/>
    <n v="3"/>
    <n v="6"/>
    <n v="8"/>
    <s v="Senior-level"/>
    <n v="2"/>
    <s v="Neither"/>
    <s v="Master's degree"/>
    <s v="Harvard University"/>
    <s v="SCRUM|Figma|Java"/>
    <s v="Microsoft"/>
    <n v="5"/>
  </r>
  <r>
    <n v="1587"/>
    <x v="5"/>
    <d v="2021-03-19T00:00:00"/>
    <x v="6"/>
    <x v="0"/>
    <n v="4"/>
    <n v="0"/>
    <n v="2.5916666666666668"/>
    <m/>
    <n v="4"/>
    <n v="8"/>
    <n v="6"/>
    <s v="Management-level"/>
    <n v="1"/>
    <s v="Mentor"/>
    <s v="Bachelor's degree"/>
    <s v="Harvard University"/>
    <s v="Sketch|JIRA|Java"/>
    <s v="Independent"/>
    <n v="6"/>
  </r>
  <r>
    <n v="1588"/>
    <x v="1"/>
    <d v="2022-10-13T00:00:00"/>
    <x v="2"/>
    <x v="1"/>
    <n v="8.5"/>
    <n v="0"/>
    <n v="1.0249999999999999"/>
    <m/>
    <n v="3"/>
    <n v="5"/>
    <n v="10"/>
    <s v="Senior-level"/>
    <n v="0"/>
    <s v="Neither"/>
    <s v="Master's degree"/>
    <s v="RISD"/>
    <s v="Java|Sketch|Figma"/>
    <s v="Microsoft"/>
    <n v="5"/>
  </r>
  <r>
    <n v="1589"/>
    <x v="5"/>
    <d v="2021-03-15T00:00:00"/>
    <x v="5"/>
    <x v="5"/>
    <n v="5"/>
    <n v="3"/>
    <n v="2.6027777777777779"/>
    <m/>
    <n v="1"/>
    <n v="5"/>
    <n v="8"/>
    <s v="Management-level"/>
    <n v="2"/>
    <s v="Mentor"/>
    <s v="Master's degree"/>
    <s v="RISD"/>
    <s v="SEO|JIRA|SCRUM"/>
    <s v="Amazon"/>
    <n v="9"/>
  </r>
  <r>
    <n v="1590"/>
    <x v="0"/>
    <d v="2022-01-01T00:00:00"/>
    <x v="7"/>
    <x v="7"/>
    <n v="7.5"/>
    <n v="3"/>
    <n v="1.8083333333333333"/>
    <m/>
    <n v="5"/>
    <n v="5"/>
    <n v="9"/>
    <s v="Senior-level"/>
    <n v="3"/>
    <s v="Neither"/>
    <s v="Master's degree"/>
    <s v="New York University"/>
    <s v="Java|SQL|WordPress"/>
    <s v="Oracle"/>
    <n v="1"/>
  </r>
  <r>
    <n v="1591"/>
    <x v="5"/>
    <d v="2022-02-14T00:00:00"/>
    <x v="2"/>
    <x v="2"/>
    <n v="5.5"/>
    <n v="2"/>
    <n v="1.6888888888888889"/>
    <m/>
    <n v="4"/>
    <n v="5"/>
    <n v="10"/>
    <s v="Mid-level"/>
    <n v="2"/>
    <s v="Mentor"/>
    <s v="Bachelor's degree"/>
    <s v="University of London"/>
    <s v="Figma|WordPress|SCRUM"/>
    <s v="Microsoft"/>
    <n v="2"/>
  </r>
  <r>
    <n v="1592"/>
    <x v="3"/>
    <d v="2019-02-21T00:00:00"/>
    <x v="8"/>
    <x v="1"/>
    <n v="3.2"/>
    <n v="3"/>
    <n v="4.6694444444444443"/>
    <m/>
    <n v="5"/>
    <n v="7"/>
    <n v="5"/>
    <s v="Senior-level"/>
    <n v="0"/>
    <s v="Mentee"/>
    <s v="Bachelor's degree"/>
    <s v="Stanford University"/>
    <s v="Sketch|Figma|SCRUM"/>
    <s v="Google"/>
    <n v="2"/>
  </r>
  <r>
    <n v="1593"/>
    <x v="0"/>
    <d v="2022-12-22T00:00:00"/>
    <x v="8"/>
    <x v="1"/>
    <n v="7"/>
    <n v="2"/>
    <n v="0.83333333333333337"/>
    <m/>
    <n v="2"/>
    <n v="7"/>
    <n v="7"/>
    <s v="Entry-level"/>
    <n v="0"/>
    <s v="Neither"/>
    <s v="Master's degree"/>
    <s v="RISD"/>
    <s v="SCRUM|WordPress|Python"/>
    <s v="Apple"/>
    <n v="1"/>
  </r>
  <r>
    <n v="1594"/>
    <x v="2"/>
    <d v="2020-08-18T00:00:00"/>
    <x v="7"/>
    <x v="1"/>
    <n v="3.5"/>
    <n v="3"/>
    <n v="3.1777777777777776"/>
    <m/>
    <n v="3"/>
    <n v="7"/>
    <n v="10"/>
    <s v="Entry-level"/>
    <n v="2"/>
    <s v="Mentee"/>
    <s v="Master's degree"/>
    <s v="MIT"/>
    <s v="JIRA|Figma|SQL"/>
    <s v="Oracle"/>
    <n v="6"/>
  </r>
  <r>
    <n v="1595"/>
    <x v="2"/>
    <d v="2022-03-26T00:00:00"/>
    <x v="9"/>
    <x v="4"/>
    <n v="9"/>
    <n v="0"/>
    <n v="1.5722222222222222"/>
    <m/>
    <n v="1"/>
    <n v="8"/>
    <n v="9"/>
    <s v="Entry-level"/>
    <n v="3"/>
    <s v="Neither"/>
    <s v="Master's degree"/>
    <s v="Harvard University"/>
    <s v="JIRA|SCRUM|Python"/>
    <s v="IBM"/>
    <n v="3"/>
  </r>
  <r>
    <n v="1596"/>
    <x v="2"/>
    <d v="2023-03-26T00:00:00"/>
    <x v="4"/>
    <x v="2"/>
    <n v="10"/>
    <n v="1"/>
    <n v="0.57222222222222219"/>
    <m/>
    <n v="5"/>
    <n v="8"/>
    <n v="6"/>
    <s v="Senior-level"/>
    <n v="3"/>
    <s v="Mentor"/>
    <s v="Bachelor's degree"/>
    <s v="University of Michigan"/>
    <s v="WordPress|Figma|Python"/>
    <s v="Facebook"/>
    <n v="9"/>
  </r>
  <r>
    <n v="1597"/>
    <x v="2"/>
    <d v="2019-02-21T00:00:00"/>
    <x v="6"/>
    <x v="4"/>
    <n v="6"/>
    <n v="2"/>
    <n v="4.6694444444444443"/>
    <m/>
    <n v="4"/>
    <n v="6"/>
    <n v="10"/>
    <s v="Entry-level"/>
    <n v="0"/>
    <s v="Mentor"/>
    <s v="Bachelor's degree"/>
    <s v="RISD"/>
    <s v="Python|SQL|Figma"/>
    <s v="IBM"/>
    <n v="6"/>
  </r>
  <r>
    <n v="1598"/>
    <x v="3"/>
    <d v="2019-03-19T00:00:00"/>
    <x v="6"/>
    <x v="7"/>
    <n v="4.5"/>
    <n v="0"/>
    <n v="4.5916666666666668"/>
    <m/>
    <n v="2"/>
    <n v="8"/>
    <n v="6"/>
    <s v="Management-level"/>
    <n v="0"/>
    <s v="Neither"/>
    <s v="Master's degree"/>
    <s v="RISD"/>
    <s v="Sketch|WordPress|SCRUM"/>
    <s v="Oracle"/>
    <n v="6"/>
  </r>
  <r>
    <n v="1599"/>
    <x v="5"/>
    <d v="2023-04-19T00:00:00"/>
    <x v="6"/>
    <x v="4"/>
    <n v="9.1999999999999993"/>
    <n v="2"/>
    <n v="0.5083333333333333"/>
    <m/>
    <n v="2"/>
    <n v="6"/>
    <n v="8"/>
    <s v="Senior-level"/>
    <n v="2"/>
    <s v="Neither"/>
    <s v="Bachelor's degree"/>
    <s v="University of London"/>
    <s v="SQL|Sketch|JIRA"/>
    <s v="Adobe"/>
    <n v="10"/>
  </r>
  <r>
    <n v="1600"/>
    <x v="1"/>
    <d v="2022-02-28T00:00:00"/>
    <x v="7"/>
    <x v="0"/>
    <n v="3.2"/>
    <n v="2"/>
    <n v="1.6444444444444444"/>
    <m/>
    <n v="1"/>
    <n v="8"/>
    <n v="9"/>
    <s v="Senior-level"/>
    <n v="2"/>
    <s v="Mentee"/>
    <s v="Master's degree"/>
    <s v="Oxford University"/>
    <s v="JIRA|Figma|Sketch"/>
    <s v="Google"/>
    <n v="8"/>
  </r>
  <r>
    <n v="1601"/>
    <x v="0"/>
    <d v="2022-08-06T00:00:00"/>
    <x v="1"/>
    <x v="7"/>
    <n v="6"/>
    <n v="3"/>
    <n v="1.211111111111111"/>
    <m/>
    <n v="5"/>
    <n v="9"/>
    <n v="6"/>
    <s v="Management-level"/>
    <n v="0"/>
    <s v="Mentee"/>
    <s v="Bachelor's degree"/>
    <s v="RISD"/>
    <s v="SQL|Java|Agile"/>
    <s v="Amazon"/>
    <n v="3"/>
  </r>
  <r>
    <n v="1602"/>
    <x v="3"/>
    <d v="2018-12-13T00:00:00"/>
    <x v="5"/>
    <x v="7"/>
    <n v="8"/>
    <n v="0"/>
    <n v="4.8583333333333334"/>
    <m/>
    <n v="2"/>
    <n v="7"/>
    <n v="6"/>
    <s v="Mid-level"/>
    <n v="1"/>
    <s v="Neither"/>
    <s v="Bachelor's degree"/>
    <s v="MIT"/>
    <s v="JIRA|SCRUM|WordPress"/>
    <s v="Facebook"/>
    <n v="4"/>
  </r>
  <r>
    <n v="1603"/>
    <x v="2"/>
    <d v="2021-01-20T00:00:00"/>
    <x v="0"/>
    <x v="2"/>
    <n v="8"/>
    <n v="0"/>
    <n v="2.7555555555555555"/>
    <m/>
    <n v="2"/>
    <n v="7"/>
    <n v="7"/>
    <s v="Mid-level"/>
    <n v="0"/>
    <s v="Neither"/>
    <s v="Master's degree"/>
    <s v="New York University"/>
    <s v="SQL|Agile|Python"/>
    <s v="IBM"/>
    <n v="4"/>
  </r>
  <r>
    <n v="1604"/>
    <x v="2"/>
    <d v="2021-01-05T00:00:00"/>
    <x v="0"/>
    <x v="0"/>
    <n v="7.5"/>
    <n v="0"/>
    <n v="2.7972222222222221"/>
    <m/>
    <n v="4"/>
    <n v="6"/>
    <n v="9"/>
    <s v="Mid-level"/>
    <n v="2"/>
    <s v="Mentee"/>
    <s v="Bachelor's degree"/>
    <s v="University of California"/>
    <s v="JIRA|SCRUM|WordPress"/>
    <s v="Oracle"/>
    <n v="5"/>
  </r>
  <r>
    <n v="1605"/>
    <x v="5"/>
    <d v="2020-02-13T00:00:00"/>
    <x v="3"/>
    <x v="0"/>
    <n v="5"/>
    <n v="2"/>
    <n v="3.6916666666666669"/>
    <m/>
    <n v="4"/>
    <n v="7"/>
    <n v="7"/>
    <s v="Management-level"/>
    <n v="2"/>
    <s v="Mentor"/>
    <s v="Bachelor's degree"/>
    <s v="Stanford University"/>
    <s v="JIRA|Java|Figma"/>
    <s v="Independent"/>
    <n v="5"/>
  </r>
  <r>
    <n v="1606"/>
    <x v="4"/>
    <d v="2020-03-18T00:00:00"/>
    <x v="1"/>
    <x v="0"/>
    <n v="8"/>
    <n v="1"/>
    <n v="3.5944444444444446"/>
    <m/>
    <n v="3"/>
    <n v="7"/>
    <n v="6"/>
    <s v="Mid-level"/>
    <n v="1"/>
    <s v="Mentor"/>
    <s v="Bachelor's degree"/>
    <s v="University of California"/>
    <s v="Sketch|SEO|Java"/>
    <s v="Deloitte"/>
    <n v="4"/>
  </r>
  <r>
    <n v="1607"/>
    <x v="3"/>
    <d v="2021-06-28T00:00:00"/>
    <x v="9"/>
    <x v="0"/>
    <n v="7.5"/>
    <n v="3"/>
    <n v="2.3166666666666669"/>
    <m/>
    <n v="2"/>
    <n v="5"/>
    <n v="6"/>
    <s v="Mid-level"/>
    <n v="1"/>
    <s v="Mentee"/>
    <s v="Bachelor's degree"/>
    <s v="New York University"/>
    <s v="SQL|Java|Python"/>
    <s v="Microsoft"/>
    <n v="5"/>
  </r>
  <r>
    <n v="1608"/>
    <x v="4"/>
    <d v="2018-11-16T00:00:00"/>
    <x v="7"/>
    <x v="1"/>
    <n v="6.5"/>
    <n v="3"/>
    <n v="4.9333333333333336"/>
    <m/>
    <n v="4"/>
    <n v="6"/>
    <n v="9"/>
    <s v="Entry-level"/>
    <n v="1"/>
    <s v="Mentee"/>
    <s v="Bachelor's degree"/>
    <s v="MIT"/>
    <s v="Java|SCRUM|SEO"/>
    <s v="Oracle"/>
    <n v="6"/>
  </r>
  <r>
    <n v="1609"/>
    <x v="0"/>
    <d v="2020-12-04T00:00:00"/>
    <x v="6"/>
    <x v="1"/>
    <n v="10"/>
    <n v="2"/>
    <n v="2.8833333333333333"/>
    <m/>
    <n v="1"/>
    <n v="8"/>
    <n v="7"/>
    <s v="Entry-level"/>
    <n v="1"/>
    <s v="Neither"/>
    <s v="Bachelor's degree"/>
    <s v="University of Michigan"/>
    <s v="WordPress|SCRUM|Java"/>
    <s v="Deloitte"/>
    <n v="4"/>
  </r>
  <r>
    <n v="1610"/>
    <x v="3"/>
    <d v="2022-05-30T00:00:00"/>
    <x v="9"/>
    <x v="7"/>
    <n v="8.5"/>
    <n v="0"/>
    <n v="1.3944444444444444"/>
    <m/>
    <n v="5"/>
    <n v="7"/>
    <n v="10"/>
    <s v="Senior-level"/>
    <n v="1"/>
    <s v="Mentor"/>
    <s v="Master's degree"/>
    <s v="Oxford University"/>
    <s v="JIRA|SCRUM|Agile"/>
    <s v="Oracle"/>
    <n v="7"/>
  </r>
  <r>
    <n v="1611"/>
    <x v="2"/>
    <d v="2021-07-08T00:00:00"/>
    <x v="4"/>
    <x v="0"/>
    <n v="5.2"/>
    <n v="3"/>
    <n v="2.2888888888888888"/>
    <m/>
    <n v="3"/>
    <n v="6"/>
    <n v="6"/>
    <s v="Senior-level"/>
    <n v="3"/>
    <s v="Mentee"/>
    <s v="Bachelor's degree"/>
    <s v="University of Michigan"/>
    <s v="Agile|JIRA|SEO"/>
    <s v="Adobe"/>
    <n v="1"/>
  </r>
  <r>
    <n v="1612"/>
    <x v="4"/>
    <d v="2020-09-29T00:00:00"/>
    <x v="4"/>
    <x v="0"/>
    <n v="9"/>
    <n v="3"/>
    <n v="3.0638888888888891"/>
    <m/>
    <n v="4"/>
    <n v="7"/>
    <n v="7"/>
    <s v="Entry-level"/>
    <n v="0"/>
    <s v="Neither"/>
    <s v="Bachelor's degree"/>
    <s v="RISD"/>
    <s v="Figma|SEO|SQL"/>
    <s v="Independent"/>
    <n v="7"/>
  </r>
  <r>
    <n v="1613"/>
    <x v="2"/>
    <d v="2022-03-04T00:00:00"/>
    <x v="4"/>
    <x v="7"/>
    <n v="9"/>
    <n v="3"/>
    <n v="1.6333333333333333"/>
    <m/>
    <n v="1"/>
    <n v="9"/>
    <n v="7"/>
    <s v="Management-level"/>
    <n v="3"/>
    <s v="Mentor"/>
    <s v="Master's degree"/>
    <s v="University of London"/>
    <s v="Sketch|Python|WordPress"/>
    <s v="Independent"/>
    <n v="3"/>
  </r>
  <r>
    <n v="1614"/>
    <x v="5"/>
    <d v="2019-02-10T00:00:00"/>
    <x v="2"/>
    <x v="7"/>
    <n v="5.2"/>
    <n v="0"/>
    <n v="4.7"/>
    <m/>
    <n v="3"/>
    <n v="10"/>
    <n v="6"/>
    <s v="Entry-level"/>
    <n v="2"/>
    <s v="Mentee"/>
    <s v="Bachelor's degree"/>
    <s v="Stanford University"/>
    <s v="Sketch|SCRUM|Agile"/>
    <s v="Google"/>
    <n v="8"/>
  </r>
  <r>
    <n v="1615"/>
    <x v="5"/>
    <d v="2020-11-14T00:00:00"/>
    <x v="9"/>
    <x v="4"/>
    <n v="4"/>
    <n v="1"/>
    <n v="2.9388888888888891"/>
    <m/>
    <n v="3"/>
    <n v="8"/>
    <n v="5"/>
    <s v="Management-level"/>
    <n v="1"/>
    <s v="Mentor"/>
    <s v="Bachelor's degree"/>
    <s v="New York University"/>
    <s v="Agile|SCRUM|SQL"/>
    <s v="Independent"/>
    <n v="10"/>
  </r>
  <r>
    <n v="1616"/>
    <x v="4"/>
    <d v="2019-12-18T00:00:00"/>
    <x v="9"/>
    <x v="5"/>
    <n v="6.5"/>
    <n v="0"/>
    <n v="3.8444444444444446"/>
    <m/>
    <n v="1"/>
    <n v="5"/>
    <n v="8"/>
    <s v="Management-level"/>
    <n v="2"/>
    <s v="Mentee"/>
    <s v="Bachelor's degree"/>
    <s v="University of London"/>
    <s v="WordPress|Java|JIRA"/>
    <s v="Oracle"/>
    <n v="10"/>
  </r>
  <r>
    <n v="1617"/>
    <x v="0"/>
    <d v="2019-01-02T00:00:00"/>
    <x v="4"/>
    <x v="4"/>
    <n v="6"/>
    <n v="1"/>
    <n v="4.8055555555555554"/>
    <m/>
    <n v="1"/>
    <n v="8"/>
    <n v="8"/>
    <s v="Mid-level"/>
    <n v="3"/>
    <s v="Mentee"/>
    <s v="Bachelor's degree"/>
    <s v="University of Toronto"/>
    <s v="SEO|JIRA|Figma"/>
    <s v="IBM"/>
    <n v="10"/>
  </r>
  <r>
    <n v="1618"/>
    <x v="1"/>
    <d v="2020-10-10T00:00:00"/>
    <x v="8"/>
    <x v="3"/>
    <n v="10"/>
    <n v="3"/>
    <n v="3.0333333333333332"/>
    <m/>
    <n v="5"/>
    <n v="5"/>
    <n v="8"/>
    <s v="Senior-level"/>
    <n v="1"/>
    <s v="Neither"/>
    <s v="Master's degree"/>
    <s v="Stanford University"/>
    <s v="SQL|Python|Figma"/>
    <s v="Deloitte"/>
    <n v="8"/>
  </r>
  <r>
    <n v="1619"/>
    <x v="0"/>
    <d v="2023-01-20T00:00:00"/>
    <x v="6"/>
    <x v="2"/>
    <n v="7"/>
    <n v="1"/>
    <n v="0.75555555555555554"/>
    <m/>
    <n v="2"/>
    <n v="9"/>
    <n v="8"/>
    <s v="Senior-level"/>
    <n v="2"/>
    <s v="Mentee"/>
    <s v="Bachelor's degree"/>
    <s v="New York University"/>
    <s v="SQL|Sketch|Java"/>
    <s v="Facebook"/>
    <n v="8"/>
  </r>
  <r>
    <n v="1620"/>
    <x v="1"/>
    <d v="2021-11-18T00:00:00"/>
    <x v="2"/>
    <x v="6"/>
    <n v="10"/>
    <n v="1"/>
    <n v="1.9277777777777778"/>
    <m/>
    <n v="4"/>
    <n v="7"/>
    <n v="5"/>
    <s v="Mid-level"/>
    <n v="0"/>
    <s v="Mentee"/>
    <s v="Bachelor's degree"/>
    <s v="University of Toronto"/>
    <s v="WordPress|Java|Sketch"/>
    <s v="Apple"/>
    <n v="8"/>
  </r>
  <r>
    <n v="1621"/>
    <x v="2"/>
    <d v="2018-12-02T00:00:00"/>
    <x v="8"/>
    <x v="7"/>
    <n v="4"/>
    <n v="3"/>
    <n v="4.8888888888888893"/>
    <m/>
    <n v="5"/>
    <n v="8"/>
    <n v="7"/>
    <s v="Management-level"/>
    <n v="2"/>
    <s v="Neither"/>
    <s v="Master's degree"/>
    <s v="University of Toronto"/>
    <s v="Java|WordPress|JIRA"/>
    <s v="Amazon"/>
    <n v="1"/>
  </r>
  <r>
    <n v="1622"/>
    <x v="1"/>
    <d v="2021-05-20T00:00:00"/>
    <x v="9"/>
    <x v="0"/>
    <n v="6.5"/>
    <n v="0"/>
    <n v="2.4222222222222221"/>
    <m/>
    <n v="4"/>
    <n v="5"/>
    <n v="8"/>
    <s v="Mid-level"/>
    <n v="0"/>
    <s v="Mentor"/>
    <s v="Master's degree"/>
    <s v="University of Michigan"/>
    <s v="Python|JIRA|Java"/>
    <s v="Microsoft"/>
    <n v="8"/>
  </r>
  <r>
    <n v="1623"/>
    <x v="4"/>
    <d v="2020-04-16T00:00:00"/>
    <x v="5"/>
    <x v="1"/>
    <n v="7"/>
    <n v="3"/>
    <n v="3.5166666666666666"/>
    <m/>
    <n v="3"/>
    <n v="6"/>
    <n v="5"/>
    <s v="Management-level"/>
    <n v="3"/>
    <s v="Neither"/>
    <s v="Bachelor's degree"/>
    <s v="RISD"/>
    <s v="Sketch|SQL|Figma"/>
    <s v="Independent"/>
    <n v="2"/>
  </r>
  <r>
    <n v="1624"/>
    <x v="4"/>
    <d v="2020-03-11T00:00:00"/>
    <x v="3"/>
    <x v="5"/>
    <n v="8"/>
    <n v="2"/>
    <n v="3.6138888888888889"/>
    <m/>
    <n v="3"/>
    <n v="7"/>
    <n v="9"/>
    <s v="Entry-level"/>
    <n v="1"/>
    <s v="Mentee"/>
    <s v="Bachelor's degree"/>
    <s v="MIT"/>
    <s v="Python|JIRA|Java"/>
    <s v="Apple"/>
    <n v="9"/>
  </r>
  <r>
    <n v="1625"/>
    <x v="1"/>
    <d v="2023-03-20T00:00:00"/>
    <x v="6"/>
    <x v="2"/>
    <n v="6.5"/>
    <n v="0"/>
    <n v="0.58888888888888891"/>
    <m/>
    <n v="5"/>
    <n v="10"/>
    <n v="5"/>
    <s v="Management-level"/>
    <n v="3"/>
    <s v="Neither"/>
    <s v="Master's degree"/>
    <s v="University of London"/>
    <s v="Figma|Sketch|SQL"/>
    <s v="Oracle"/>
    <n v="8"/>
  </r>
  <r>
    <n v="1626"/>
    <x v="3"/>
    <d v="2022-01-14T00:00:00"/>
    <x v="2"/>
    <x v="0"/>
    <n v="6"/>
    <n v="1"/>
    <n v="1.7722222222222221"/>
    <m/>
    <n v="2"/>
    <n v="6"/>
    <n v="5"/>
    <s v="Senior-level"/>
    <n v="2"/>
    <s v="Mentor"/>
    <s v="Master's degree"/>
    <s v="University of California"/>
    <s v="SEO|Figma|WordPress"/>
    <s v="IBM"/>
    <n v="7"/>
  </r>
  <r>
    <n v="1627"/>
    <x v="3"/>
    <d v="2020-05-18T00:00:00"/>
    <x v="2"/>
    <x v="4"/>
    <n v="10"/>
    <n v="0"/>
    <n v="3.4277777777777776"/>
    <m/>
    <n v="5"/>
    <n v="10"/>
    <n v="7"/>
    <s v="Mid-level"/>
    <n v="1"/>
    <s v="Mentor"/>
    <s v="Bachelor's degree"/>
    <s v="University of Michigan"/>
    <s v="Python|Java|Sketch"/>
    <s v="IBM"/>
    <n v="1"/>
  </r>
  <r>
    <n v="1628"/>
    <x v="1"/>
    <d v="2021-12-22T00:00:00"/>
    <x v="6"/>
    <x v="5"/>
    <n v="6.5"/>
    <n v="0"/>
    <n v="1.8333333333333333"/>
    <m/>
    <n v="2"/>
    <n v="9"/>
    <n v="7"/>
    <s v="Management-level"/>
    <n v="2"/>
    <s v="Mentee"/>
    <s v="Bachelor's degree"/>
    <s v="Oxford University"/>
    <s v="Python|Sketch|SQL"/>
    <s v="Microsoft"/>
    <n v="10"/>
  </r>
  <r>
    <n v="1629"/>
    <x v="4"/>
    <d v="2019-11-17T00:00:00"/>
    <x v="0"/>
    <x v="1"/>
    <n v="9.5"/>
    <n v="3"/>
    <n v="3.9305555555555554"/>
    <m/>
    <n v="4"/>
    <n v="7"/>
    <n v="8"/>
    <s v="Management-level"/>
    <n v="3"/>
    <s v="Mentee"/>
    <s v="Master's degree"/>
    <s v="New York University"/>
    <s v="Java|Sketch|SQL"/>
    <s v="Microsoft"/>
    <n v="1"/>
  </r>
  <r>
    <n v="1630"/>
    <x v="4"/>
    <d v="2020-07-30T00:00:00"/>
    <x v="7"/>
    <x v="2"/>
    <n v="6"/>
    <n v="3"/>
    <n v="3.2277777777777779"/>
    <m/>
    <n v="1"/>
    <n v="5"/>
    <n v="9"/>
    <s v="Entry-level"/>
    <n v="0"/>
    <s v="Neither"/>
    <s v="Master's degree"/>
    <s v="University of London"/>
    <s v="SCRUM|Figma|Java"/>
    <s v="Amazon"/>
    <n v="1"/>
  </r>
  <r>
    <n v="1631"/>
    <x v="2"/>
    <d v="2022-07-15T00:00:00"/>
    <x v="6"/>
    <x v="6"/>
    <n v="6.5"/>
    <n v="2"/>
    <n v="1.2694444444444444"/>
    <m/>
    <n v="1"/>
    <n v="10"/>
    <n v="7"/>
    <s v="Management-level"/>
    <n v="3"/>
    <s v="Mentor"/>
    <s v="Bachelor's degree"/>
    <s v="Oxford University"/>
    <s v="SQL|SCRUM|JIRA"/>
    <s v="Microsoft"/>
    <n v="2"/>
  </r>
  <r>
    <n v="1632"/>
    <x v="0"/>
    <d v="2021-08-05T00:00:00"/>
    <x v="7"/>
    <x v="1"/>
    <n v="6.5"/>
    <n v="1"/>
    <n v="2.213888888888889"/>
    <m/>
    <n v="2"/>
    <n v="9"/>
    <n v="8"/>
    <s v="Management-level"/>
    <n v="1"/>
    <s v="Mentee"/>
    <s v="Bachelor's degree"/>
    <s v="MIT"/>
    <s v="Java|SCRUM|SEO"/>
    <s v="Oracle"/>
    <n v="9"/>
  </r>
  <r>
    <n v="1633"/>
    <x v="5"/>
    <d v="2022-12-16T00:00:00"/>
    <x v="8"/>
    <x v="1"/>
    <n v="9"/>
    <n v="1"/>
    <n v="0.85"/>
    <m/>
    <n v="4"/>
    <n v="10"/>
    <n v="7"/>
    <s v="Mid-level"/>
    <n v="0"/>
    <s v="Neither"/>
    <s v="Master's degree"/>
    <s v="University of Michigan"/>
    <s v="Sketch|SEO|SCRUM"/>
    <s v="Deloitte"/>
    <n v="3"/>
  </r>
  <r>
    <n v="1634"/>
    <x v="3"/>
    <d v="2021-07-06T00:00:00"/>
    <x v="1"/>
    <x v="2"/>
    <n v="4"/>
    <n v="1"/>
    <n v="2.2944444444444443"/>
    <m/>
    <n v="2"/>
    <n v="5"/>
    <n v="5"/>
    <s v="Senior-level"/>
    <n v="0"/>
    <s v="Mentee"/>
    <s v="Master's degree"/>
    <s v="Stanford University"/>
    <s v="Python|Figma|JIRA"/>
    <s v="Independent"/>
    <n v="7"/>
  </r>
  <r>
    <n v="1635"/>
    <x v="4"/>
    <d v="2020-02-03T00:00:00"/>
    <x v="7"/>
    <x v="6"/>
    <n v="8"/>
    <n v="1"/>
    <n v="3.7194444444444446"/>
    <m/>
    <n v="1"/>
    <n v="6"/>
    <n v="10"/>
    <s v="Management-level"/>
    <n v="3"/>
    <s v="Mentee"/>
    <s v="Bachelor's degree"/>
    <s v="Stanford University"/>
    <s v="Agile|Sketch|SQL"/>
    <s v="Deloitte"/>
    <n v="5"/>
  </r>
  <r>
    <n v="1636"/>
    <x v="3"/>
    <d v="2021-10-28T00:00:00"/>
    <x v="3"/>
    <x v="4"/>
    <n v="6.5"/>
    <n v="3"/>
    <n v="1.9833333333333334"/>
    <m/>
    <n v="3"/>
    <n v="7"/>
    <n v="9"/>
    <s v="Entry-level"/>
    <n v="0"/>
    <s v="Mentee"/>
    <s v="Master's degree"/>
    <s v="RISD"/>
    <s v="SEO|JIRA|Java"/>
    <s v="Microsoft"/>
    <n v="4"/>
  </r>
  <r>
    <n v="1637"/>
    <x v="5"/>
    <d v="2021-09-30T00:00:00"/>
    <x v="1"/>
    <x v="4"/>
    <n v="10"/>
    <n v="2"/>
    <n v="2.0611111111111109"/>
    <m/>
    <n v="1"/>
    <n v="6"/>
    <n v="6"/>
    <s v="Senior-level"/>
    <n v="0"/>
    <s v="Mentor"/>
    <s v="Bachelor's degree"/>
    <s v="New York University"/>
    <s v="WordPress|Python|Agile"/>
    <s v="IBM"/>
    <n v="9"/>
  </r>
  <r>
    <n v="1638"/>
    <x v="1"/>
    <d v="2021-01-03T00:00:00"/>
    <x v="7"/>
    <x v="3"/>
    <n v="10"/>
    <n v="3"/>
    <n v="2.8027777777777776"/>
    <m/>
    <n v="2"/>
    <n v="5"/>
    <n v="8"/>
    <s v="Senior-level"/>
    <n v="3"/>
    <s v="Mentee"/>
    <s v="Master's degree"/>
    <s v="Harvard University"/>
    <s v="Figma|SCRUM|Sketch"/>
    <s v="Apple"/>
    <n v="3"/>
  </r>
  <r>
    <n v="1639"/>
    <x v="2"/>
    <d v="2019-10-16T00:00:00"/>
    <x v="1"/>
    <x v="2"/>
    <n v="6"/>
    <n v="1"/>
    <n v="4.0166666666666666"/>
    <m/>
    <n v="1"/>
    <n v="8"/>
    <n v="9"/>
    <s v="Mid-level"/>
    <n v="3"/>
    <s v="Mentee"/>
    <s v="Master's degree"/>
    <s v="Stanford University"/>
    <s v="WordPress|Figma|Sketch"/>
    <s v="Apple"/>
    <n v="1"/>
  </r>
  <r>
    <n v="1640"/>
    <x v="5"/>
    <d v="2022-03-26T00:00:00"/>
    <x v="0"/>
    <x v="2"/>
    <n v="7"/>
    <n v="3"/>
    <n v="1.5722222222222222"/>
    <m/>
    <n v="1"/>
    <n v="6"/>
    <n v="5"/>
    <s v="Management-level"/>
    <n v="1"/>
    <s v="Mentor"/>
    <s v="Master's degree"/>
    <s v="Stanford University"/>
    <s v="SQL|Figma|Sketch"/>
    <s v="Apple"/>
    <n v="4"/>
  </r>
  <r>
    <n v="1641"/>
    <x v="3"/>
    <d v="2020-11-29T00:00:00"/>
    <x v="1"/>
    <x v="5"/>
    <n v="7"/>
    <n v="0"/>
    <n v="2.8972222222222221"/>
    <m/>
    <n v="3"/>
    <n v="8"/>
    <n v="10"/>
    <s v="Mid-level"/>
    <n v="2"/>
    <s v="Mentor"/>
    <s v="Master's degree"/>
    <s v="University of California"/>
    <s v="WordPress|SQL|Python"/>
    <s v="IBM"/>
    <n v="8"/>
  </r>
  <r>
    <n v="1642"/>
    <x v="0"/>
    <d v="2023-08-29T00:00:00"/>
    <x v="3"/>
    <x v="1"/>
    <n v="5.5"/>
    <n v="1"/>
    <n v="0.14722222222222223"/>
    <m/>
    <n v="5"/>
    <n v="7"/>
    <n v="10"/>
    <s v="Entry-level"/>
    <n v="3"/>
    <s v="Mentor"/>
    <s v="Bachelor's degree"/>
    <s v="Stanford University"/>
    <s v="Figma|Java|JIRA"/>
    <s v="Microsoft"/>
    <n v="10"/>
  </r>
  <r>
    <n v="1643"/>
    <x v="4"/>
    <d v="2020-12-14T00:00:00"/>
    <x v="4"/>
    <x v="2"/>
    <n v="9"/>
    <n v="3"/>
    <n v="2.8555555555555556"/>
    <m/>
    <n v="3"/>
    <n v="10"/>
    <n v="9"/>
    <s v="Senior-level"/>
    <n v="3"/>
    <s v="Mentor"/>
    <s v="Bachelor's degree"/>
    <s v="University of California"/>
    <s v="JIRA|Java|Python"/>
    <s v="Independent"/>
    <n v="9"/>
  </r>
  <r>
    <n v="1644"/>
    <x v="5"/>
    <d v="2020-07-12T00:00:00"/>
    <x v="4"/>
    <x v="0"/>
    <n v="4.2"/>
    <n v="0"/>
    <n v="3.2777777777777777"/>
    <m/>
    <n v="4"/>
    <n v="9"/>
    <n v="7"/>
    <s v="Senior-level"/>
    <n v="1"/>
    <s v="Mentee"/>
    <s v="Master's degree"/>
    <s v="University of Michigan"/>
    <s v="Python|SCRUM|JIRA"/>
    <s v="Adobe"/>
    <n v="6"/>
  </r>
  <r>
    <n v="1645"/>
    <x v="3"/>
    <d v="2023-01-27T00:00:00"/>
    <x v="6"/>
    <x v="7"/>
    <n v="6"/>
    <n v="2"/>
    <n v="0.73611111111111116"/>
    <m/>
    <n v="3"/>
    <n v="9"/>
    <n v="8"/>
    <s v="Entry-level"/>
    <n v="3"/>
    <s v="Mentee"/>
    <s v="Master's degree"/>
    <s v="University of Michigan"/>
    <s v="SCRUM|Python|Sketch"/>
    <s v="Amazon"/>
    <n v="2"/>
  </r>
  <r>
    <n v="1646"/>
    <x v="5"/>
    <d v="2020-10-10T00:00:00"/>
    <x v="5"/>
    <x v="2"/>
    <n v="8.1999999999999993"/>
    <n v="3"/>
    <n v="3.0333333333333332"/>
    <m/>
    <n v="3"/>
    <n v="10"/>
    <n v="6"/>
    <s v="Mid-level"/>
    <n v="0"/>
    <s v="Mentee"/>
    <s v="Bachelor's degree"/>
    <s v="University of Toronto"/>
    <s v="Python|SQL|Java"/>
    <s v="Google"/>
    <n v="2"/>
  </r>
  <r>
    <n v="1647"/>
    <x v="0"/>
    <d v="2018-12-15T00:00:00"/>
    <x v="6"/>
    <x v="2"/>
    <n v="6"/>
    <n v="1"/>
    <n v="4.8527777777777779"/>
    <m/>
    <n v="5"/>
    <n v="9"/>
    <n v="9"/>
    <s v="Management-level"/>
    <n v="3"/>
    <s v="Neither"/>
    <s v="Bachelor's degree"/>
    <s v="New York University"/>
    <s v="SQL|Agile|SEO"/>
    <s v="Amazon"/>
    <n v="4"/>
  </r>
  <r>
    <n v="1648"/>
    <x v="0"/>
    <d v="2020-05-25T00:00:00"/>
    <x v="8"/>
    <x v="5"/>
    <n v="9.1999999999999993"/>
    <n v="2"/>
    <n v="3.4083333333333332"/>
    <m/>
    <n v="3"/>
    <n v="10"/>
    <n v="5"/>
    <s v="Mid-level"/>
    <n v="2"/>
    <s v="Mentor"/>
    <s v="Master's degree"/>
    <s v="Oxford University"/>
    <s v="JIRA|Agile|Sketch"/>
    <s v="Adobe"/>
    <n v="9"/>
  </r>
  <r>
    <n v="1649"/>
    <x v="4"/>
    <d v="2018-10-24T00:00:00"/>
    <x v="1"/>
    <x v="1"/>
    <n v="8"/>
    <n v="2"/>
    <n v="4.9944444444444445"/>
    <m/>
    <n v="2"/>
    <n v="6"/>
    <n v="8"/>
    <s v="Entry-level"/>
    <n v="0"/>
    <s v="Neither"/>
    <s v="Master's degree"/>
    <s v="Stanford University"/>
    <s v="SEO|Agile|Sketch"/>
    <s v="Facebook"/>
    <n v="8"/>
  </r>
  <r>
    <n v="1650"/>
    <x v="0"/>
    <d v="2021-06-07T00:00:00"/>
    <x v="5"/>
    <x v="1"/>
    <n v="7.2"/>
    <n v="0"/>
    <n v="2.375"/>
    <m/>
    <n v="4"/>
    <n v="10"/>
    <n v="9"/>
    <s v="Senior-level"/>
    <n v="2"/>
    <s v="Mentor"/>
    <s v="Bachelor's degree"/>
    <s v="University of Michigan"/>
    <s v="Agile|JIRA|Sketch"/>
    <s v="Google"/>
    <n v="2"/>
  </r>
  <r>
    <n v="1651"/>
    <x v="2"/>
    <d v="2020-11-01T00:00:00"/>
    <x v="9"/>
    <x v="0"/>
    <n v="9"/>
    <n v="0"/>
    <n v="2.9750000000000001"/>
    <m/>
    <n v="3"/>
    <n v="10"/>
    <n v="5"/>
    <s v="Mid-level"/>
    <n v="0"/>
    <s v="Mentor"/>
    <s v="Bachelor's degree"/>
    <s v="University of California"/>
    <s v="Figma|WordPress|Java"/>
    <s v="Independent"/>
    <n v="10"/>
  </r>
  <r>
    <n v="1652"/>
    <x v="2"/>
    <d v="2022-12-19T00:00:00"/>
    <x v="6"/>
    <x v="1"/>
    <n v="9"/>
    <n v="0"/>
    <n v="0.84166666666666667"/>
    <m/>
    <n v="1"/>
    <n v="8"/>
    <n v="7"/>
    <s v="Entry-level"/>
    <n v="3"/>
    <s v="Neither"/>
    <s v="Bachelor's degree"/>
    <s v="Harvard University"/>
    <s v="JIRA|SCRUM|SEO"/>
    <s v="Apple"/>
    <n v="4"/>
  </r>
  <r>
    <n v="1653"/>
    <x v="3"/>
    <d v="2019-09-20T00:00:00"/>
    <x v="3"/>
    <x v="2"/>
    <n v="8.1999999999999993"/>
    <n v="1"/>
    <n v="4.0888888888888886"/>
    <m/>
    <n v="3"/>
    <n v="6"/>
    <n v="6"/>
    <s v="Entry-level"/>
    <n v="2"/>
    <s v="Neither"/>
    <s v="Bachelor's degree"/>
    <s v="Stanford University"/>
    <s v="SCRUM|SEO|Sketch"/>
    <s v="Google"/>
    <n v="5"/>
  </r>
  <r>
    <n v="1654"/>
    <x v="1"/>
    <d v="2023-04-25T00:00:00"/>
    <x v="1"/>
    <x v="7"/>
    <n v="7"/>
    <n v="0"/>
    <n v="0.49166666666666664"/>
    <m/>
    <n v="1"/>
    <n v="7"/>
    <n v="10"/>
    <s v="Management-level"/>
    <n v="1"/>
    <s v="Neither"/>
    <s v="Master's degree"/>
    <s v="Oxford University"/>
    <s v="Agile|Python|SQL"/>
    <s v="Amazon"/>
    <n v="1"/>
  </r>
  <r>
    <n v="1655"/>
    <x v="2"/>
    <d v="2023-08-27T00:00:00"/>
    <x v="1"/>
    <x v="6"/>
    <n v="8"/>
    <n v="1"/>
    <n v="0.15277777777777779"/>
    <m/>
    <n v="5"/>
    <n v="5"/>
    <n v="6"/>
    <s v="Mid-level"/>
    <n v="0"/>
    <s v="Mentor"/>
    <s v="Bachelor's degree"/>
    <s v="University of London"/>
    <s v="Agile|Python|Java"/>
    <s v="Independent"/>
    <n v="2"/>
  </r>
  <r>
    <n v="1656"/>
    <x v="0"/>
    <d v="2021-09-16T00:00:00"/>
    <x v="5"/>
    <x v="1"/>
    <n v="7.2"/>
    <n v="2"/>
    <n v="2.1"/>
    <m/>
    <n v="3"/>
    <n v="5"/>
    <n v="9"/>
    <s v="Mid-level"/>
    <n v="1"/>
    <s v="Mentor"/>
    <s v="Bachelor's degree"/>
    <s v="University of Michigan"/>
    <s v="WordPress|Sketch|Python"/>
    <s v="Google"/>
    <n v="9"/>
  </r>
  <r>
    <n v="1657"/>
    <x v="1"/>
    <d v="2021-12-15T00:00:00"/>
    <x v="6"/>
    <x v="7"/>
    <n v="7"/>
    <n v="0"/>
    <n v="1.8527777777777779"/>
    <m/>
    <n v="2"/>
    <n v="8"/>
    <n v="5"/>
    <s v="Senior-level"/>
    <n v="1"/>
    <s v="Mentor"/>
    <s v="Master's degree"/>
    <s v="Harvard University"/>
    <s v="Java|Python|Sketch"/>
    <s v="Apple"/>
    <n v="10"/>
  </r>
  <r>
    <n v="1658"/>
    <x v="3"/>
    <d v="2021-08-06T00:00:00"/>
    <x v="8"/>
    <x v="6"/>
    <n v="4"/>
    <n v="3"/>
    <n v="2.2111111111111112"/>
    <m/>
    <n v="1"/>
    <n v="7"/>
    <n v="9"/>
    <s v="Senior-level"/>
    <n v="1"/>
    <s v="Neither"/>
    <s v="Bachelor's degree"/>
    <s v="Oxford University"/>
    <s v="Python|Sketch|WordPress"/>
    <s v="Amazon"/>
    <n v="10"/>
  </r>
  <r>
    <n v="1659"/>
    <x v="4"/>
    <d v="2020-05-02T00:00:00"/>
    <x v="2"/>
    <x v="3"/>
    <n v="8"/>
    <n v="3"/>
    <n v="3.4722222222222223"/>
    <m/>
    <n v="3"/>
    <n v="9"/>
    <n v="7"/>
    <s v="Senior-level"/>
    <n v="1"/>
    <s v="Neither"/>
    <s v="Master's degree"/>
    <s v="MIT"/>
    <s v="Figma|Java|Sketch"/>
    <s v="IBM"/>
    <n v="1"/>
  </r>
  <r>
    <n v="1660"/>
    <x v="1"/>
    <d v="2021-07-12T00:00:00"/>
    <x v="6"/>
    <x v="7"/>
    <n v="7"/>
    <n v="0"/>
    <n v="2.2777777777777777"/>
    <m/>
    <n v="3"/>
    <n v="6"/>
    <n v="6"/>
    <s v="Management-level"/>
    <n v="2"/>
    <s v="Neither"/>
    <s v="Bachelor's degree"/>
    <s v="University of Toronto"/>
    <s v="Java|Sketch|SEO"/>
    <s v="IBM"/>
    <n v="1"/>
  </r>
  <r>
    <n v="1661"/>
    <x v="4"/>
    <d v="2020-07-06T00:00:00"/>
    <x v="5"/>
    <x v="5"/>
    <n v="8"/>
    <n v="0"/>
    <n v="3.2944444444444443"/>
    <m/>
    <n v="1"/>
    <n v="6"/>
    <n v="6"/>
    <s v="Senior-level"/>
    <n v="1"/>
    <s v="Mentor"/>
    <s v="Master's degree"/>
    <s v="University of Michigan"/>
    <s v="Python|Agile|Figma"/>
    <s v="Deloitte"/>
    <n v="7"/>
  </r>
  <r>
    <n v="1662"/>
    <x v="3"/>
    <d v="2021-03-19T00:00:00"/>
    <x v="4"/>
    <x v="7"/>
    <n v="5"/>
    <n v="3"/>
    <n v="2.5916666666666668"/>
    <m/>
    <n v="4"/>
    <n v="7"/>
    <n v="10"/>
    <s v="Senior-level"/>
    <n v="1"/>
    <s v="Mentee"/>
    <s v="Bachelor's degree"/>
    <s v="Harvard University"/>
    <s v="Python|SCRUM|WordPress"/>
    <s v="Amazon"/>
    <n v="3"/>
  </r>
  <r>
    <n v="1663"/>
    <x v="4"/>
    <d v="2020-01-21T00:00:00"/>
    <x v="0"/>
    <x v="0"/>
    <n v="7.5"/>
    <n v="2"/>
    <n v="3.7527777777777778"/>
    <m/>
    <n v="2"/>
    <n v="7"/>
    <n v="10"/>
    <s v="Mid-level"/>
    <n v="1"/>
    <s v="Mentee"/>
    <s v="Bachelor's degree"/>
    <s v="University of California"/>
    <s v="SQL|SEO|Sketch"/>
    <s v="Oracle"/>
    <n v="2"/>
  </r>
  <r>
    <n v="1664"/>
    <x v="5"/>
    <d v="2022-10-12T00:00:00"/>
    <x v="7"/>
    <x v="3"/>
    <n v="3.5"/>
    <n v="2"/>
    <n v="1.0277777777777777"/>
    <m/>
    <n v="4"/>
    <n v="7"/>
    <n v="5"/>
    <s v="Management-level"/>
    <n v="2"/>
    <s v="Mentor"/>
    <s v="Bachelor's degree"/>
    <s v="MIT"/>
    <s v="JIRA|WordPress|SEO"/>
    <s v="Oracle"/>
    <n v="10"/>
  </r>
  <r>
    <n v="1665"/>
    <x v="4"/>
    <d v="2018-12-07T00:00:00"/>
    <x v="0"/>
    <x v="4"/>
    <n v="8"/>
    <n v="3"/>
    <n v="4.875"/>
    <m/>
    <n v="5"/>
    <n v="8"/>
    <n v="9"/>
    <s v="Entry-level"/>
    <n v="1"/>
    <s v="Neither"/>
    <s v="Master's degree"/>
    <s v="Oxford University"/>
    <s v="Figma|SEO|SCRUM"/>
    <s v="IBM"/>
    <n v="4"/>
  </r>
  <r>
    <n v="1666"/>
    <x v="4"/>
    <d v="2019-09-25T00:00:00"/>
    <x v="0"/>
    <x v="6"/>
    <n v="7.2"/>
    <n v="1"/>
    <n v="4.0750000000000002"/>
    <m/>
    <n v="3"/>
    <n v="7"/>
    <n v="7"/>
    <s v="Management-level"/>
    <n v="1"/>
    <s v="Mentor"/>
    <s v="Master's degree"/>
    <s v="University of Michigan"/>
    <s v="JIRA|SQL|WordPress"/>
    <s v="Adobe"/>
    <n v="7"/>
  </r>
  <r>
    <n v="1667"/>
    <x v="4"/>
    <d v="2019-05-19T00:00:00"/>
    <x v="8"/>
    <x v="2"/>
    <n v="10"/>
    <n v="3"/>
    <n v="4.4249999999999998"/>
    <m/>
    <n v="4"/>
    <n v="9"/>
    <n v="8"/>
    <s v="Entry-level"/>
    <n v="0"/>
    <s v="Neither"/>
    <s v="Master's degree"/>
    <s v="University of Toronto"/>
    <s v="Agile|WordPress|SEO"/>
    <s v="Apple"/>
    <n v="10"/>
  </r>
  <r>
    <n v="1668"/>
    <x v="0"/>
    <d v="2021-12-30T00:00:00"/>
    <x v="7"/>
    <x v="4"/>
    <n v="4"/>
    <n v="0"/>
    <n v="1.8111111111111111"/>
    <m/>
    <n v="1"/>
    <n v="9"/>
    <n v="6"/>
    <s v="Management-level"/>
    <n v="2"/>
    <s v="Mentee"/>
    <s v="Bachelor's degree"/>
    <s v="University of Michigan"/>
    <s v="SCRUM|WordPress|Python"/>
    <s v="Amazon"/>
    <n v="10"/>
  </r>
  <r>
    <n v="1669"/>
    <x v="5"/>
    <d v="2021-07-02T00:00:00"/>
    <x v="0"/>
    <x v="0"/>
    <n v="4.5"/>
    <n v="2"/>
    <n v="2.3055555555555554"/>
    <m/>
    <n v="1"/>
    <n v="7"/>
    <n v="10"/>
    <s v="Management-level"/>
    <n v="1"/>
    <s v="Mentee"/>
    <s v="Master's degree"/>
    <s v="MIT"/>
    <s v="Python|Agile|SQL"/>
    <s v="Oracle"/>
    <n v="7"/>
  </r>
  <r>
    <n v="1670"/>
    <x v="2"/>
    <d v="2019-08-18T00:00:00"/>
    <x v="4"/>
    <x v="6"/>
    <n v="7"/>
    <n v="3"/>
    <n v="4.177777777777778"/>
    <m/>
    <n v="3"/>
    <n v="10"/>
    <n v="10"/>
    <s v="Entry-level"/>
    <n v="2"/>
    <s v="Neither"/>
    <s v="Bachelor's degree"/>
    <s v="University of London"/>
    <s v="Python|SCRUM|SEO"/>
    <s v="Facebook"/>
    <n v="9"/>
  </r>
  <r>
    <n v="1671"/>
    <x v="3"/>
    <d v="2021-04-11T00:00:00"/>
    <x v="7"/>
    <x v="6"/>
    <n v="5.5"/>
    <n v="2"/>
    <n v="2.5305555555555554"/>
    <m/>
    <n v="4"/>
    <n v="6"/>
    <n v="9"/>
    <s v="Entry-level"/>
    <n v="0"/>
    <s v="Neither"/>
    <s v="Bachelor's degree"/>
    <s v="Harvard University"/>
    <s v="SQL|Java|Sketch"/>
    <s v="Oracle"/>
    <n v="4"/>
  </r>
  <r>
    <n v="1672"/>
    <x v="4"/>
    <d v="2019-03-16T00:00:00"/>
    <x v="6"/>
    <x v="3"/>
    <n v="7"/>
    <n v="3"/>
    <n v="4.5999999999999996"/>
    <m/>
    <n v="1"/>
    <n v="7"/>
    <n v="8"/>
    <s v="Mid-level"/>
    <n v="2"/>
    <s v="Mentee"/>
    <s v="Bachelor's degree"/>
    <s v="MIT"/>
    <s v="Figma|SEO|WordPress"/>
    <s v="Amazon"/>
    <n v="10"/>
  </r>
  <r>
    <n v="1673"/>
    <x v="0"/>
    <d v="2023-05-11T00:00:00"/>
    <x v="5"/>
    <x v="3"/>
    <n v="5"/>
    <n v="3"/>
    <n v="0.44722222222222224"/>
    <m/>
    <n v="3"/>
    <n v="7"/>
    <n v="5"/>
    <s v="Management-level"/>
    <n v="0"/>
    <s v="Mentee"/>
    <s v="Master's degree"/>
    <s v="MIT"/>
    <s v="SCRUM|SQL|WordPress"/>
    <s v="Apple"/>
    <n v="5"/>
  </r>
  <r>
    <n v="1674"/>
    <x v="1"/>
    <d v="2021-12-14T00:00:00"/>
    <x v="8"/>
    <x v="7"/>
    <n v="5"/>
    <n v="1"/>
    <n v="1.8555555555555556"/>
    <m/>
    <n v="3"/>
    <n v="5"/>
    <n v="9"/>
    <s v="Management-level"/>
    <n v="3"/>
    <s v="Mentor"/>
    <s v="Master's degree"/>
    <s v="RISD"/>
    <s v="Agile|SCRUM|WordPress"/>
    <s v="IBM"/>
    <n v="3"/>
  </r>
  <r>
    <n v="1675"/>
    <x v="3"/>
    <d v="2019-11-28T00:00:00"/>
    <x v="7"/>
    <x v="7"/>
    <n v="6.2"/>
    <n v="1"/>
    <n v="3.9"/>
    <m/>
    <n v="4"/>
    <n v="8"/>
    <n v="8"/>
    <s v="Mid-level"/>
    <n v="1"/>
    <s v="Neither"/>
    <s v="Bachelor's degree"/>
    <s v="New York University"/>
    <s v="Agile|WordPress|Python"/>
    <s v="Google"/>
    <n v="7"/>
  </r>
  <r>
    <n v="1676"/>
    <x v="3"/>
    <d v="2023-01-29T00:00:00"/>
    <x v="9"/>
    <x v="6"/>
    <n v="5"/>
    <n v="2"/>
    <n v="0.73055555555555551"/>
    <m/>
    <n v="1"/>
    <n v="5"/>
    <n v="7"/>
    <s v="Mid-level"/>
    <n v="2"/>
    <s v="Neither"/>
    <s v="Bachelor's degree"/>
    <s v="University of California"/>
    <s v="Java|WordPress|SCRUM"/>
    <s v="Amazon"/>
    <n v="6"/>
  </r>
  <r>
    <n v="1677"/>
    <x v="2"/>
    <d v="2019-06-01T00:00:00"/>
    <x v="1"/>
    <x v="5"/>
    <n v="5"/>
    <n v="3"/>
    <n v="4.3916666666666666"/>
    <m/>
    <n v="4"/>
    <n v="9"/>
    <n v="5"/>
    <s v="Entry-level"/>
    <n v="3"/>
    <s v="Mentee"/>
    <s v="Bachelor's degree"/>
    <s v="University of Toronto"/>
    <s v="Python|Agile|Figma"/>
    <s v="Apple"/>
    <n v="7"/>
  </r>
  <r>
    <n v="1678"/>
    <x v="4"/>
    <d v="2019-07-21T00:00:00"/>
    <x v="5"/>
    <x v="3"/>
    <n v="8"/>
    <n v="1"/>
    <n v="4.2527777777777782"/>
    <m/>
    <n v="3"/>
    <n v="5"/>
    <n v="6"/>
    <s v="Senior-level"/>
    <n v="3"/>
    <s v="Neither"/>
    <s v="Master's degree"/>
    <s v="University of London"/>
    <s v="Agile|Python|Java"/>
    <s v="IBM"/>
    <n v="10"/>
  </r>
  <r>
    <n v="1679"/>
    <x v="1"/>
    <d v="2022-11-01T00:00:00"/>
    <x v="3"/>
    <x v="6"/>
    <n v="8.5"/>
    <n v="2"/>
    <n v="0.97499999999999998"/>
    <m/>
    <n v="5"/>
    <n v="9"/>
    <n v="10"/>
    <s v="Senior-level"/>
    <n v="3"/>
    <s v="Mentor"/>
    <s v="Bachelor's degree"/>
    <s v="New York University"/>
    <s v="Sketch|Python|JIRA"/>
    <s v="Oracle"/>
    <n v="1"/>
  </r>
  <r>
    <n v="1680"/>
    <x v="5"/>
    <d v="2020-08-09T00:00:00"/>
    <x v="9"/>
    <x v="5"/>
    <n v="9"/>
    <n v="2"/>
    <n v="3.2027777777777779"/>
    <m/>
    <n v="5"/>
    <n v="9"/>
    <n v="8"/>
    <s v="Mid-level"/>
    <n v="1"/>
    <s v="Mentee"/>
    <s v="Bachelor's degree"/>
    <s v="University of California"/>
    <s v="SCRUM|Sketch|SEO"/>
    <s v="IBM"/>
    <n v="2"/>
  </r>
  <r>
    <n v="1681"/>
    <x v="2"/>
    <d v="2021-07-01T00:00:00"/>
    <x v="9"/>
    <x v="7"/>
    <n v="7.5"/>
    <n v="3"/>
    <n v="2.3083333333333331"/>
    <m/>
    <n v="3"/>
    <n v="5"/>
    <n v="8"/>
    <s v="Entry-level"/>
    <n v="0"/>
    <s v="Mentor"/>
    <s v="Bachelor's degree"/>
    <s v="University of California"/>
    <s v="Figma|SCRUM|Java"/>
    <s v="Microsoft"/>
    <n v="3"/>
  </r>
  <r>
    <n v="1682"/>
    <x v="3"/>
    <d v="2022-12-05T00:00:00"/>
    <x v="3"/>
    <x v="7"/>
    <n v="8"/>
    <n v="1"/>
    <n v="0.88055555555555554"/>
    <m/>
    <n v="5"/>
    <n v="8"/>
    <n v="7"/>
    <s v="Mid-level"/>
    <n v="1"/>
    <s v="Mentor"/>
    <s v="Master's degree"/>
    <s v="Harvard University"/>
    <s v="Java|Agile|WordPress"/>
    <s v="Facebook"/>
    <n v="1"/>
  </r>
  <r>
    <n v="1683"/>
    <x v="1"/>
    <d v="2021-08-24T00:00:00"/>
    <x v="8"/>
    <x v="5"/>
    <n v="10"/>
    <n v="2"/>
    <n v="2.161111111111111"/>
    <m/>
    <n v="4"/>
    <n v="9"/>
    <n v="6"/>
    <s v="Mid-level"/>
    <n v="1"/>
    <s v="Mentee"/>
    <s v="Bachelor's degree"/>
    <s v="University of London"/>
    <s v="Python|SEO|SCRUM"/>
    <s v="Deloitte"/>
    <n v="7"/>
  </r>
  <r>
    <n v="1684"/>
    <x v="1"/>
    <d v="2022-12-06T00:00:00"/>
    <x v="9"/>
    <x v="0"/>
    <n v="8.5"/>
    <n v="2"/>
    <n v="0.87777777777777777"/>
    <m/>
    <n v="3"/>
    <n v="5"/>
    <n v="8"/>
    <s v="Senior-level"/>
    <n v="2"/>
    <s v="Mentor"/>
    <s v="Master's degree"/>
    <s v="Oxford University"/>
    <s v="Agile|SEO|Sketch"/>
    <s v="Oracle"/>
    <n v="9"/>
  </r>
  <r>
    <n v="1685"/>
    <x v="1"/>
    <d v="2022-10-27T00:00:00"/>
    <x v="1"/>
    <x v="3"/>
    <n v="4.2"/>
    <n v="2"/>
    <n v="0.98611111111111116"/>
    <m/>
    <n v="1"/>
    <n v="8"/>
    <n v="10"/>
    <s v="Mid-level"/>
    <n v="3"/>
    <s v="Neither"/>
    <s v="Master's degree"/>
    <s v="Stanford University"/>
    <s v="Java|SEO|Sketch"/>
    <s v="Google"/>
    <n v="4"/>
  </r>
  <r>
    <n v="1686"/>
    <x v="5"/>
    <d v="2023-09-21T00:00:00"/>
    <x v="4"/>
    <x v="7"/>
    <n v="8"/>
    <n v="1"/>
    <n v="8.611111111111111E-2"/>
    <m/>
    <n v="5"/>
    <n v="10"/>
    <n v="6"/>
    <s v="Entry-level"/>
    <n v="0"/>
    <s v="Mentor"/>
    <s v="Bachelor's degree"/>
    <s v="MIT"/>
    <s v="SEO|Python|SQL"/>
    <s v="Deloitte"/>
    <n v="3"/>
  </r>
  <r>
    <n v="1687"/>
    <x v="0"/>
    <d v="2022-02-01T00:00:00"/>
    <x v="2"/>
    <x v="4"/>
    <n v="4.2"/>
    <n v="3"/>
    <n v="1.7250000000000001"/>
    <m/>
    <n v="3"/>
    <n v="6"/>
    <n v="6"/>
    <s v="Management-level"/>
    <n v="1"/>
    <s v="Neither"/>
    <s v="Master's degree"/>
    <s v="University of Toronto"/>
    <s v="SCRUM|Python|Sketch"/>
    <s v="Google"/>
    <n v="5"/>
  </r>
  <r>
    <n v="1688"/>
    <x v="5"/>
    <d v="2019-01-31T00:00:00"/>
    <x v="5"/>
    <x v="2"/>
    <n v="5.2"/>
    <n v="2"/>
    <n v="4.7277777777777779"/>
    <m/>
    <n v="1"/>
    <n v="6"/>
    <n v="7"/>
    <s v="Management-level"/>
    <n v="1"/>
    <s v="Mentor"/>
    <s v="Master's degree"/>
    <s v="University of Toronto"/>
    <s v="WordPress|SEO|SQL"/>
    <s v="Google"/>
    <n v="1"/>
  </r>
  <r>
    <n v="1689"/>
    <x v="5"/>
    <d v="2018-12-07T00:00:00"/>
    <x v="7"/>
    <x v="3"/>
    <n v="4.5"/>
    <n v="3"/>
    <n v="4.875"/>
    <m/>
    <n v="5"/>
    <n v="6"/>
    <n v="10"/>
    <s v="Senior-level"/>
    <n v="2"/>
    <s v="Neither"/>
    <s v="Bachelor's degree"/>
    <s v="University of Toronto"/>
    <s v="Agile|Java|JIRA"/>
    <s v="Microsoft"/>
    <n v="6"/>
  </r>
  <r>
    <n v="1690"/>
    <x v="3"/>
    <d v="2021-04-12T00:00:00"/>
    <x v="4"/>
    <x v="6"/>
    <n v="8.5"/>
    <n v="2"/>
    <n v="2.5277777777777777"/>
    <m/>
    <n v="2"/>
    <n v="7"/>
    <n v="10"/>
    <s v="Mid-level"/>
    <n v="3"/>
    <s v="Mentor"/>
    <s v="Bachelor's degree"/>
    <s v="University of London"/>
    <s v="WordPress|Java|Sketch"/>
    <s v="Oracle"/>
    <n v="5"/>
  </r>
  <r>
    <n v="1691"/>
    <x v="2"/>
    <d v="2021-02-21T00:00:00"/>
    <x v="4"/>
    <x v="1"/>
    <n v="8.1999999999999993"/>
    <n v="2"/>
    <n v="2.6694444444444443"/>
    <m/>
    <n v="5"/>
    <n v="5"/>
    <n v="8"/>
    <s v="Entry-level"/>
    <n v="1"/>
    <s v="Mentor"/>
    <s v="Bachelor's degree"/>
    <s v="MIT"/>
    <s v="SQL|Java|Python"/>
    <s v="Adobe"/>
    <n v="10"/>
  </r>
  <r>
    <n v="1692"/>
    <x v="5"/>
    <d v="2020-05-13T00:00:00"/>
    <x v="4"/>
    <x v="3"/>
    <n v="4.2"/>
    <n v="2"/>
    <n v="3.4416666666666669"/>
    <m/>
    <n v="2"/>
    <n v="5"/>
    <n v="8"/>
    <s v="Mid-level"/>
    <n v="3"/>
    <s v="Neither"/>
    <s v="Master's degree"/>
    <s v="Oxford University"/>
    <s v="SQL|JIRA|WordPress"/>
    <s v="Google"/>
    <n v="10"/>
  </r>
  <r>
    <n v="1693"/>
    <x v="1"/>
    <d v="2022-06-17T00:00:00"/>
    <x v="4"/>
    <x v="6"/>
    <n v="9"/>
    <n v="3"/>
    <n v="1.3472222222222223"/>
    <m/>
    <n v="2"/>
    <n v="5"/>
    <n v="7"/>
    <s v="Senior-level"/>
    <n v="0"/>
    <s v="Mentee"/>
    <s v="Bachelor's degree"/>
    <s v="University of California"/>
    <s v="Python|WordPress|Agile"/>
    <s v="Deloitte"/>
    <n v="3"/>
  </r>
  <r>
    <n v="1694"/>
    <x v="5"/>
    <d v="2022-08-26T00:00:00"/>
    <x v="9"/>
    <x v="3"/>
    <n v="6"/>
    <n v="0"/>
    <n v="1.1555555555555554"/>
    <m/>
    <n v="1"/>
    <n v="9"/>
    <n v="10"/>
    <s v="Entry-level"/>
    <n v="1"/>
    <s v="Neither"/>
    <s v="Bachelor's degree"/>
    <s v="Oxford University"/>
    <s v="Sketch|Agile|WordPress"/>
    <s v="IBM"/>
    <n v="6"/>
  </r>
  <r>
    <n v="1695"/>
    <x v="4"/>
    <d v="2020-06-14T00:00:00"/>
    <x v="6"/>
    <x v="5"/>
    <n v="9"/>
    <n v="3"/>
    <n v="3.3555555555555556"/>
    <m/>
    <n v="4"/>
    <n v="6"/>
    <n v="10"/>
    <s v="Management-level"/>
    <n v="3"/>
    <s v="Mentor"/>
    <s v="Bachelor's degree"/>
    <s v="University of Toronto"/>
    <s v="Python|Figma|JIRA"/>
    <s v="Independent"/>
    <n v="6"/>
  </r>
  <r>
    <n v="1696"/>
    <x v="3"/>
    <d v="2023-06-22T00:00:00"/>
    <x v="8"/>
    <x v="1"/>
    <n v="9"/>
    <n v="2"/>
    <n v="0.33333333333333331"/>
    <m/>
    <n v="2"/>
    <n v="10"/>
    <n v="8"/>
    <s v="Mid-level"/>
    <n v="0"/>
    <s v="Mentor"/>
    <s v="Master's degree"/>
    <s v="New York University"/>
    <s v="SQL|Java|WordPress"/>
    <s v="Facebook"/>
    <n v="9"/>
  </r>
  <r>
    <n v="1697"/>
    <x v="5"/>
    <d v="2019-06-16T00:00:00"/>
    <x v="6"/>
    <x v="5"/>
    <n v="4.2"/>
    <n v="1"/>
    <n v="4.3499999999999996"/>
    <m/>
    <n v="4"/>
    <n v="5"/>
    <n v="10"/>
    <s v="Management-level"/>
    <n v="1"/>
    <s v="Mentee"/>
    <s v="Bachelor's degree"/>
    <s v="MIT"/>
    <s v="WordPress|Sketch|Java"/>
    <s v="Adobe"/>
    <n v="3"/>
  </r>
  <r>
    <n v="1698"/>
    <x v="5"/>
    <d v="2019-03-20T00:00:00"/>
    <x v="0"/>
    <x v="0"/>
    <n v="7"/>
    <n v="1"/>
    <n v="4.5888888888888886"/>
    <m/>
    <n v="3"/>
    <n v="6"/>
    <n v="5"/>
    <s v="Mid-level"/>
    <n v="1"/>
    <s v="Neither"/>
    <s v="Bachelor's degree"/>
    <s v="RISD"/>
    <s v="Figma|WordPress|Sketch"/>
    <s v="IBM"/>
    <n v="6"/>
  </r>
  <r>
    <n v="1699"/>
    <x v="2"/>
    <d v="2020-10-18T00:00:00"/>
    <x v="2"/>
    <x v="6"/>
    <n v="8"/>
    <n v="3"/>
    <n v="3.0111111111111111"/>
    <m/>
    <n v="1"/>
    <n v="10"/>
    <n v="5"/>
    <s v="Entry-level"/>
    <n v="3"/>
    <s v="Mentor"/>
    <s v="Bachelor's degree"/>
    <s v="Oxford University"/>
    <s v="Python|SCRUM|Sketch"/>
    <s v="Deloitte"/>
    <n v="3"/>
  </r>
  <r>
    <n v="1700"/>
    <x v="1"/>
    <d v="2022-09-06T00:00:00"/>
    <x v="2"/>
    <x v="4"/>
    <n v="3.5"/>
    <n v="3"/>
    <n v="1.1277777777777778"/>
    <m/>
    <n v="4"/>
    <n v="9"/>
    <n v="6"/>
    <s v="Mid-level"/>
    <n v="0"/>
    <s v="Mentor"/>
    <s v="Master's degree"/>
    <s v="Harvard University"/>
    <s v="JIRA|Agile|WordPress"/>
    <s v="Oracle"/>
    <n v="8"/>
  </r>
  <r>
    <n v="1701"/>
    <x v="4"/>
    <d v="2020-01-16T00:00:00"/>
    <x v="1"/>
    <x v="6"/>
    <n v="8"/>
    <n v="0"/>
    <n v="3.7666666666666666"/>
    <m/>
    <n v="2"/>
    <n v="7"/>
    <n v="6"/>
    <s v="Mid-level"/>
    <n v="2"/>
    <s v="Neither"/>
    <s v="Master's degree"/>
    <s v="Stanford University"/>
    <s v="SQL|SEO|JIRA"/>
    <s v="Apple"/>
    <n v="4"/>
  </r>
  <r>
    <n v="1702"/>
    <x v="0"/>
    <d v="2022-01-29T00:00:00"/>
    <x v="8"/>
    <x v="1"/>
    <n v="6"/>
    <n v="0"/>
    <n v="1.7305555555555556"/>
    <m/>
    <n v="1"/>
    <n v="5"/>
    <n v="8"/>
    <s v="Management-level"/>
    <n v="0"/>
    <s v="Neither"/>
    <s v="Bachelor's degree"/>
    <s v="MIT"/>
    <s v="WordPress|Agile|Figma"/>
    <s v="IBM"/>
    <n v="4"/>
  </r>
  <r>
    <n v="1703"/>
    <x v="2"/>
    <d v="2019-04-07T00:00:00"/>
    <x v="7"/>
    <x v="3"/>
    <n v="5"/>
    <n v="2"/>
    <n v="4.541666666666667"/>
    <m/>
    <n v="4"/>
    <n v="10"/>
    <n v="5"/>
    <s v="Management-level"/>
    <n v="0"/>
    <s v="Mentee"/>
    <s v="Master's degree"/>
    <s v="University of Toronto"/>
    <s v="JIRA|Python|Agile"/>
    <s v="Apple"/>
    <n v="10"/>
  </r>
  <r>
    <n v="1704"/>
    <x v="0"/>
    <d v="2019-03-05T00:00:00"/>
    <x v="1"/>
    <x v="4"/>
    <n v="6"/>
    <n v="2"/>
    <n v="4.6305555555555555"/>
    <m/>
    <n v="1"/>
    <n v="9"/>
    <n v="10"/>
    <s v="Entry-level"/>
    <n v="0"/>
    <s v="Neither"/>
    <s v="Bachelor's degree"/>
    <s v="University of California"/>
    <s v="Sketch|Agile|SCRUM"/>
    <s v="IBM"/>
    <n v="3"/>
  </r>
  <r>
    <n v="1705"/>
    <x v="2"/>
    <d v="2022-10-03T00:00:00"/>
    <x v="9"/>
    <x v="2"/>
    <n v="5"/>
    <n v="1"/>
    <n v="1.0527777777777778"/>
    <m/>
    <n v="5"/>
    <n v="10"/>
    <n v="6"/>
    <s v="Senior-level"/>
    <n v="3"/>
    <s v="Neither"/>
    <s v="Master's degree"/>
    <s v="Harvard University"/>
    <s v="Java|JIRA|SCRUM"/>
    <s v="IBM"/>
    <n v="9"/>
  </r>
  <r>
    <n v="1706"/>
    <x v="4"/>
    <d v="2020-04-24T00:00:00"/>
    <x v="6"/>
    <x v="7"/>
    <n v="8"/>
    <n v="1"/>
    <n v="3.4944444444444445"/>
    <m/>
    <n v="3"/>
    <n v="7"/>
    <n v="5"/>
    <s v="Entry-level"/>
    <n v="1"/>
    <s v="Neither"/>
    <s v="Master's degree"/>
    <s v="Oxford University"/>
    <s v="WordPress|Figma|Agile"/>
    <s v="Apple"/>
    <n v="6"/>
  </r>
  <r>
    <n v="1707"/>
    <x v="5"/>
    <d v="2019-12-14T00:00:00"/>
    <x v="6"/>
    <x v="0"/>
    <n v="8.5"/>
    <n v="3"/>
    <n v="3.8555555555555556"/>
    <m/>
    <n v="5"/>
    <n v="6"/>
    <n v="5"/>
    <s v="Senior-level"/>
    <n v="2"/>
    <s v="Mentee"/>
    <s v="Bachelor's degree"/>
    <s v="RISD"/>
    <s v="Agile|SCRUM|WordPress"/>
    <s v="Oracle"/>
    <n v="10"/>
  </r>
  <r>
    <n v="1708"/>
    <x v="3"/>
    <d v="2021-09-29T00:00:00"/>
    <x v="6"/>
    <x v="7"/>
    <n v="7"/>
    <n v="2"/>
    <n v="2.0638888888888891"/>
    <m/>
    <n v="3"/>
    <n v="8"/>
    <n v="6"/>
    <s v="Entry-level"/>
    <n v="3"/>
    <s v="Mentee"/>
    <s v="Master's degree"/>
    <s v="MIT"/>
    <s v="JIRA|SQL|SCRUM"/>
    <s v="Apple"/>
    <n v="7"/>
  </r>
  <r>
    <n v="1709"/>
    <x v="2"/>
    <d v="2020-08-13T00:00:00"/>
    <x v="8"/>
    <x v="3"/>
    <n v="5"/>
    <n v="1"/>
    <n v="3.1916666666666669"/>
    <m/>
    <n v="2"/>
    <n v="10"/>
    <n v="7"/>
    <s v="Mid-level"/>
    <n v="1"/>
    <s v="Neither"/>
    <s v="Bachelor's degree"/>
    <s v="Harvard University"/>
    <s v="SQL|Figma|Sketch"/>
    <s v="IBM"/>
    <n v="3"/>
  </r>
  <r>
    <n v="1710"/>
    <x v="1"/>
    <d v="2021-09-27T00:00:00"/>
    <x v="9"/>
    <x v="4"/>
    <n v="8.1999999999999993"/>
    <n v="3"/>
    <n v="2.0694444444444446"/>
    <m/>
    <n v="1"/>
    <n v="5"/>
    <n v="7"/>
    <s v="Entry-level"/>
    <n v="3"/>
    <s v="Mentor"/>
    <s v="Master's degree"/>
    <s v="RISD"/>
    <s v="Sketch|SCRUM|Figma"/>
    <s v="Adobe"/>
    <n v="5"/>
  </r>
  <r>
    <n v="1711"/>
    <x v="4"/>
    <d v="2019-11-08T00:00:00"/>
    <x v="2"/>
    <x v="7"/>
    <n v="9"/>
    <n v="0"/>
    <n v="3.9555555555555557"/>
    <m/>
    <n v="1"/>
    <n v="9"/>
    <n v="6"/>
    <s v="Entry-level"/>
    <n v="2"/>
    <s v="Neither"/>
    <s v="Bachelor's degree"/>
    <s v="University of Michigan"/>
    <s v="Sketch|JIRA|SEO"/>
    <s v="Deloitte"/>
    <n v="3"/>
  </r>
  <r>
    <n v="1712"/>
    <x v="5"/>
    <d v="2019-06-04T00:00:00"/>
    <x v="9"/>
    <x v="0"/>
    <n v="4"/>
    <n v="3"/>
    <n v="4.3833333333333337"/>
    <m/>
    <n v="1"/>
    <n v="7"/>
    <n v="8"/>
    <s v="Mid-level"/>
    <n v="3"/>
    <s v="Mentee"/>
    <s v="Master's degree"/>
    <s v="Stanford University"/>
    <s v="Sketch|SCRUM|Figma"/>
    <s v="Independent"/>
    <n v="3"/>
  </r>
  <r>
    <n v="1713"/>
    <x v="4"/>
    <d v="2020-11-23T00:00:00"/>
    <x v="6"/>
    <x v="3"/>
    <n v="9"/>
    <n v="3"/>
    <n v="2.9138888888888888"/>
    <m/>
    <n v="4"/>
    <n v="9"/>
    <n v="7"/>
    <s v="Mid-level"/>
    <n v="2"/>
    <s v="Mentor"/>
    <s v="Bachelor's degree"/>
    <s v="University of Michigan"/>
    <s v="SQL|Agile|Sketch"/>
    <s v="Deloitte"/>
    <n v="10"/>
  </r>
  <r>
    <n v="1714"/>
    <x v="4"/>
    <d v="2020-07-14T00:00:00"/>
    <x v="1"/>
    <x v="0"/>
    <n v="9"/>
    <n v="0"/>
    <n v="3.2722222222222221"/>
    <m/>
    <n v="2"/>
    <n v="6"/>
    <n v="5"/>
    <s v="Senior-level"/>
    <n v="1"/>
    <s v="Mentor"/>
    <s v="Master's degree"/>
    <s v="MIT"/>
    <s v="Java|Sketch|SEO"/>
    <s v="IBM"/>
    <n v="3"/>
  </r>
  <r>
    <n v="1715"/>
    <x v="0"/>
    <d v="2021-09-09T00:00:00"/>
    <x v="9"/>
    <x v="5"/>
    <n v="4.2"/>
    <n v="2"/>
    <n v="2.1194444444444445"/>
    <m/>
    <n v="3"/>
    <n v="10"/>
    <n v="9"/>
    <s v="Mid-level"/>
    <n v="3"/>
    <s v="Neither"/>
    <s v="Bachelor's degree"/>
    <s v="New York University"/>
    <s v="WordPress|SQL|Figma"/>
    <s v="Google"/>
    <n v="10"/>
  </r>
  <r>
    <n v="1716"/>
    <x v="1"/>
    <d v="2022-03-28T00:00:00"/>
    <x v="4"/>
    <x v="7"/>
    <n v="3.5"/>
    <n v="2"/>
    <n v="1.5666666666666667"/>
    <m/>
    <n v="5"/>
    <n v="7"/>
    <n v="7"/>
    <s v="Mid-level"/>
    <n v="3"/>
    <s v="Neither"/>
    <s v="Bachelor's degree"/>
    <s v="MIT"/>
    <s v="Agile|WordPress|SEO"/>
    <s v="Oracle"/>
    <n v="2"/>
  </r>
  <r>
    <n v="1717"/>
    <x v="4"/>
    <d v="2019-01-06T00:00:00"/>
    <x v="3"/>
    <x v="0"/>
    <n v="9"/>
    <n v="3"/>
    <n v="4.7944444444444443"/>
    <m/>
    <n v="2"/>
    <n v="9"/>
    <n v="7"/>
    <s v="Mid-level"/>
    <n v="3"/>
    <s v="Mentor"/>
    <s v="Bachelor's degree"/>
    <s v="Stanford University"/>
    <s v="Java|SEO|SCRUM"/>
    <s v="Apple"/>
    <n v="6"/>
  </r>
  <r>
    <n v="1718"/>
    <x v="2"/>
    <d v="2022-09-03T00:00:00"/>
    <x v="1"/>
    <x v="5"/>
    <n v="6.2"/>
    <n v="2"/>
    <n v="1.1361111111111111"/>
    <m/>
    <n v="1"/>
    <n v="8"/>
    <n v="9"/>
    <s v="Mid-level"/>
    <n v="3"/>
    <s v="Mentee"/>
    <s v="Master's degree"/>
    <s v="New York University"/>
    <s v="SQL|Sketch|SEO"/>
    <s v="Google"/>
    <n v="6"/>
  </r>
  <r>
    <n v="1719"/>
    <x v="4"/>
    <d v="2019-11-09T00:00:00"/>
    <x v="0"/>
    <x v="2"/>
    <n v="7.2"/>
    <n v="3"/>
    <n v="3.9527777777777779"/>
    <m/>
    <n v="1"/>
    <n v="8"/>
    <n v="5"/>
    <s v="Management-level"/>
    <n v="2"/>
    <s v="Neither"/>
    <s v="Bachelor's degree"/>
    <s v="University of London"/>
    <s v="Java|Figma|Python"/>
    <s v="Adobe"/>
    <n v="6"/>
  </r>
  <r>
    <n v="1720"/>
    <x v="4"/>
    <d v="2019-03-21T00:00:00"/>
    <x v="7"/>
    <x v="3"/>
    <n v="9"/>
    <n v="1"/>
    <n v="4.5861111111111112"/>
    <m/>
    <n v="3"/>
    <n v="7"/>
    <n v="9"/>
    <s v="Mid-level"/>
    <n v="1"/>
    <s v="Neither"/>
    <s v="Bachelor's degree"/>
    <s v="New York University"/>
    <s v="Java|Sketch|WordPress"/>
    <s v="Apple"/>
    <n v="2"/>
  </r>
  <r>
    <n v="1721"/>
    <x v="4"/>
    <d v="2020-07-31T00:00:00"/>
    <x v="2"/>
    <x v="0"/>
    <n v="8"/>
    <n v="0"/>
    <n v="3.2277777777777779"/>
    <m/>
    <n v="4"/>
    <n v="8"/>
    <n v="7"/>
    <s v="Management-level"/>
    <n v="1"/>
    <s v="Mentor"/>
    <s v="Bachelor's degree"/>
    <s v="Harvard University"/>
    <s v="Agile|Java|SCRUM"/>
    <s v="Facebook"/>
    <n v="7"/>
  </r>
  <r>
    <n v="1722"/>
    <x v="2"/>
    <d v="2021-09-07T00:00:00"/>
    <x v="9"/>
    <x v="0"/>
    <n v="5"/>
    <n v="3"/>
    <n v="2.125"/>
    <m/>
    <n v="5"/>
    <n v="10"/>
    <n v="7"/>
    <s v="Senior-level"/>
    <n v="3"/>
    <s v="Mentee"/>
    <s v="Master's degree"/>
    <s v="University of California"/>
    <s v="Figma|SEO|Sketch"/>
    <s v="Amazon"/>
    <n v="1"/>
  </r>
  <r>
    <n v="1723"/>
    <x v="3"/>
    <d v="2021-05-15T00:00:00"/>
    <x v="7"/>
    <x v="1"/>
    <n v="8"/>
    <n v="1"/>
    <n v="2.4361111111111109"/>
    <m/>
    <n v="4"/>
    <n v="7"/>
    <n v="8"/>
    <s v="Mid-level"/>
    <n v="3"/>
    <s v="Mentor"/>
    <s v="Master's degree"/>
    <s v="MIT"/>
    <s v="Agile|JIRA|SCRUM"/>
    <s v="Facebook"/>
    <n v="2"/>
  </r>
  <r>
    <n v="1724"/>
    <x v="3"/>
    <d v="2021-07-28T00:00:00"/>
    <x v="0"/>
    <x v="2"/>
    <n v="4.5"/>
    <n v="2"/>
    <n v="2.2333333333333334"/>
    <m/>
    <n v="3"/>
    <n v="9"/>
    <n v="9"/>
    <s v="Mid-level"/>
    <n v="0"/>
    <s v="Neither"/>
    <s v="Bachelor's degree"/>
    <s v="Harvard University"/>
    <s v="Agile|Java|Sketch"/>
    <s v="Oracle"/>
    <n v="10"/>
  </r>
  <r>
    <n v="1725"/>
    <x v="2"/>
    <d v="2020-10-13T00:00:00"/>
    <x v="9"/>
    <x v="1"/>
    <n v="8"/>
    <n v="0"/>
    <n v="3.0249999999999999"/>
    <m/>
    <n v="4"/>
    <n v="10"/>
    <n v="7"/>
    <s v="Senior-level"/>
    <n v="2"/>
    <s v="Mentor"/>
    <s v="Master's degree"/>
    <s v="MIT"/>
    <s v="JIRA|SEO|Java"/>
    <s v="Facebook"/>
    <n v="4"/>
  </r>
  <r>
    <n v="1726"/>
    <x v="0"/>
    <d v="2019-07-17T00:00:00"/>
    <x v="7"/>
    <x v="5"/>
    <n v="5.5"/>
    <n v="2"/>
    <n v="4.2638888888888893"/>
    <m/>
    <n v="5"/>
    <n v="6"/>
    <n v="5"/>
    <s v="Management-level"/>
    <n v="0"/>
    <s v="Mentee"/>
    <s v="Bachelor's degree"/>
    <s v="Oxford University"/>
    <s v="Java|SCRUM|SQL"/>
    <s v="Oracle"/>
    <n v="6"/>
  </r>
  <r>
    <n v="1727"/>
    <x v="2"/>
    <d v="2023-03-15T00:00:00"/>
    <x v="1"/>
    <x v="3"/>
    <n v="8.5"/>
    <n v="1"/>
    <n v="0.60277777777777775"/>
    <m/>
    <n v="2"/>
    <n v="7"/>
    <n v="10"/>
    <s v="Management-level"/>
    <n v="1"/>
    <s v="Neither"/>
    <s v="Master's degree"/>
    <s v="MIT"/>
    <s v="Sketch|SCRUM|SQL"/>
    <s v="Microsoft"/>
    <n v="6"/>
  </r>
  <r>
    <n v="1728"/>
    <x v="5"/>
    <d v="2020-03-01T00:00:00"/>
    <x v="8"/>
    <x v="0"/>
    <n v="5.2"/>
    <n v="3"/>
    <n v="3.6416666666666666"/>
    <m/>
    <n v="4"/>
    <n v="7"/>
    <n v="10"/>
    <s v="Entry-level"/>
    <n v="3"/>
    <s v="Mentor"/>
    <s v="Bachelor's degree"/>
    <s v="MIT"/>
    <s v="Figma|Python|SEO"/>
    <s v="Adobe"/>
    <n v="2"/>
  </r>
  <r>
    <n v="1729"/>
    <x v="3"/>
    <d v="2021-07-03T00:00:00"/>
    <x v="5"/>
    <x v="0"/>
    <n v="10"/>
    <n v="2"/>
    <n v="2.3027777777777776"/>
    <m/>
    <n v="4"/>
    <n v="9"/>
    <n v="7"/>
    <s v="Entry-level"/>
    <n v="1"/>
    <s v="Mentee"/>
    <s v="Master's degree"/>
    <s v="Oxford University"/>
    <s v="Agile|Sketch|Figma"/>
    <s v="Apple"/>
    <n v="10"/>
  </r>
  <r>
    <n v="1730"/>
    <x v="3"/>
    <d v="2022-01-15T00:00:00"/>
    <x v="5"/>
    <x v="5"/>
    <n v="7"/>
    <n v="1"/>
    <n v="1.7694444444444444"/>
    <m/>
    <n v="1"/>
    <n v="9"/>
    <n v="6"/>
    <s v="Entry-level"/>
    <n v="3"/>
    <s v="Mentor"/>
    <s v="Master's degree"/>
    <s v="Harvard University"/>
    <s v="Figma|JIRA|SQL"/>
    <s v="Amazon"/>
    <n v="6"/>
  </r>
  <r>
    <n v="1731"/>
    <x v="0"/>
    <d v="2020-09-20T00:00:00"/>
    <x v="5"/>
    <x v="5"/>
    <n v="7"/>
    <n v="0"/>
    <n v="3.088888888888889"/>
    <m/>
    <n v="2"/>
    <n v="5"/>
    <n v="8"/>
    <s v="Senior-level"/>
    <n v="1"/>
    <s v="Mentee"/>
    <s v="Master's degree"/>
    <s v="MIT"/>
    <s v="Figma|Python|Sketch"/>
    <s v="Apple"/>
    <n v="7"/>
  </r>
  <r>
    <n v="1732"/>
    <x v="5"/>
    <d v="2023-06-20T00:00:00"/>
    <x v="0"/>
    <x v="6"/>
    <n v="6"/>
    <n v="0"/>
    <n v="0.33888888888888891"/>
    <m/>
    <n v="2"/>
    <n v="7"/>
    <n v="10"/>
    <s v="Senior-level"/>
    <n v="2"/>
    <s v="Neither"/>
    <s v="Bachelor's degree"/>
    <s v="Harvard University"/>
    <s v="Sketch|Figma|JIRA"/>
    <s v="IBM"/>
    <n v="1"/>
  </r>
  <r>
    <n v="1733"/>
    <x v="0"/>
    <d v="2020-04-26T00:00:00"/>
    <x v="2"/>
    <x v="6"/>
    <n v="9.1999999999999993"/>
    <n v="0"/>
    <n v="3.4888888888888889"/>
    <m/>
    <n v="1"/>
    <n v="7"/>
    <n v="8"/>
    <s v="Management-level"/>
    <n v="3"/>
    <s v="Mentor"/>
    <s v="Master's degree"/>
    <s v="RISD"/>
    <s v="WordPress|Figma|Python"/>
    <s v="Adobe"/>
    <n v="4"/>
  </r>
  <r>
    <n v="1734"/>
    <x v="5"/>
    <d v="2019-01-12T00:00:00"/>
    <x v="2"/>
    <x v="3"/>
    <n v="5"/>
    <n v="0"/>
    <n v="4.7777777777777777"/>
    <m/>
    <n v="4"/>
    <n v="9"/>
    <n v="10"/>
    <s v="Entry-level"/>
    <n v="3"/>
    <s v="Neither"/>
    <s v="Master's degree"/>
    <s v="University of Michigan"/>
    <s v="Figma|Agile|Sketch"/>
    <s v="Amazon"/>
    <n v="1"/>
  </r>
  <r>
    <n v="1735"/>
    <x v="1"/>
    <d v="2021-04-27T00:00:00"/>
    <x v="1"/>
    <x v="5"/>
    <n v="6"/>
    <n v="3"/>
    <n v="2.4861111111111112"/>
    <m/>
    <n v="5"/>
    <n v="5"/>
    <n v="5"/>
    <s v="Management-level"/>
    <n v="2"/>
    <s v="Mentee"/>
    <s v="Master's degree"/>
    <s v="University of London"/>
    <s v="Sketch|SEO|Java"/>
    <s v="IBM"/>
    <n v="3"/>
  </r>
  <r>
    <n v="1736"/>
    <x v="2"/>
    <d v="2019-01-11T00:00:00"/>
    <x v="3"/>
    <x v="0"/>
    <n v="5"/>
    <n v="2"/>
    <n v="4.7805555555555559"/>
    <m/>
    <n v="4"/>
    <n v="7"/>
    <n v="5"/>
    <s v="Senior-level"/>
    <n v="2"/>
    <s v="Mentee"/>
    <s v="Bachelor's degree"/>
    <s v="Oxford University"/>
    <s v="SEO|SCRUM|JIRA"/>
    <s v="IBM"/>
    <n v="7"/>
  </r>
  <r>
    <n v="1737"/>
    <x v="2"/>
    <d v="2020-12-13T00:00:00"/>
    <x v="5"/>
    <x v="2"/>
    <n v="6.2"/>
    <n v="2"/>
    <n v="2.8583333333333334"/>
    <m/>
    <n v="3"/>
    <n v="7"/>
    <n v="6"/>
    <s v="Entry-level"/>
    <n v="0"/>
    <s v="Mentor"/>
    <s v="Bachelor's degree"/>
    <s v="Stanford University"/>
    <s v="SEO|Python|SCRUM"/>
    <s v="Adobe"/>
    <n v="3"/>
  </r>
  <r>
    <n v="1738"/>
    <x v="1"/>
    <d v="2022-12-08T00:00:00"/>
    <x v="5"/>
    <x v="0"/>
    <n v="8"/>
    <n v="1"/>
    <n v="0.87222222222222223"/>
    <m/>
    <n v="1"/>
    <n v="10"/>
    <n v="6"/>
    <s v="Senior-level"/>
    <n v="3"/>
    <s v="Mentee"/>
    <s v="Bachelor's degree"/>
    <s v="University of London"/>
    <s v="SEO|JIRA|SQL"/>
    <s v="IBM"/>
    <n v="8"/>
  </r>
  <r>
    <n v="1739"/>
    <x v="0"/>
    <d v="2021-11-22T00:00:00"/>
    <x v="6"/>
    <x v="5"/>
    <n v="8.1999999999999993"/>
    <n v="3"/>
    <n v="1.9166666666666667"/>
    <m/>
    <n v="1"/>
    <n v="7"/>
    <n v="9"/>
    <s v="Senior-level"/>
    <n v="3"/>
    <s v="Mentee"/>
    <s v="Bachelor's degree"/>
    <s v="Oxford University"/>
    <s v="Python|Java|Sketch"/>
    <s v="Adobe"/>
    <n v="3"/>
  </r>
  <r>
    <n v="1740"/>
    <x v="4"/>
    <d v="2019-07-09T00:00:00"/>
    <x v="0"/>
    <x v="1"/>
    <n v="8"/>
    <n v="0"/>
    <n v="4.2861111111111114"/>
    <m/>
    <n v="5"/>
    <n v="5"/>
    <n v="9"/>
    <s v="Management-level"/>
    <n v="2"/>
    <s v="Mentee"/>
    <s v="Master's degree"/>
    <s v="University of California"/>
    <s v="Python|Figma|SCRUM"/>
    <s v="Apple"/>
    <n v="6"/>
  </r>
  <r>
    <n v="1741"/>
    <x v="1"/>
    <d v="2021-09-17T00:00:00"/>
    <x v="7"/>
    <x v="5"/>
    <n v="4.2"/>
    <n v="0"/>
    <n v="2.0972222222222223"/>
    <m/>
    <n v="3"/>
    <n v="6"/>
    <n v="6"/>
    <s v="Management-level"/>
    <n v="0"/>
    <s v="Neither"/>
    <s v="Bachelor's degree"/>
    <s v="University of California"/>
    <s v="SQL|Java|SCRUM"/>
    <s v="Google"/>
    <n v="4"/>
  </r>
  <r>
    <n v="1742"/>
    <x v="3"/>
    <d v="2023-04-07T00:00:00"/>
    <x v="2"/>
    <x v="0"/>
    <n v="7.2"/>
    <n v="3"/>
    <n v="0.54166666666666663"/>
    <m/>
    <n v="4"/>
    <n v="9"/>
    <n v="5"/>
    <s v="Mid-level"/>
    <n v="2"/>
    <s v="Mentor"/>
    <s v="Bachelor's degree"/>
    <s v="University of London"/>
    <s v="Java|Python|JIRA"/>
    <s v="Adobe"/>
    <n v="5"/>
  </r>
  <r>
    <n v="1743"/>
    <x v="1"/>
    <d v="2021-02-12T00:00:00"/>
    <x v="4"/>
    <x v="4"/>
    <n v="5"/>
    <n v="3"/>
    <n v="2.6944444444444446"/>
    <m/>
    <n v="1"/>
    <n v="7"/>
    <n v="7"/>
    <s v="Senior-level"/>
    <n v="3"/>
    <s v="Neither"/>
    <s v="Master's degree"/>
    <s v="University of Toronto"/>
    <s v="Agile|Java|JIRA"/>
    <s v="Amazon"/>
    <n v="9"/>
  </r>
  <r>
    <n v="1744"/>
    <x v="1"/>
    <d v="2021-10-05T00:00:00"/>
    <x v="9"/>
    <x v="1"/>
    <n v="5"/>
    <n v="0"/>
    <n v="2.0472222222222221"/>
    <m/>
    <n v="5"/>
    <n v="6"/>
    <n v="5"/>
    <s v="Mid-level"/>
    <n v="0"/>
    <s v="Mentor"/>
    <s v="Bachelor's degree"/>
    <s v="University of London"/>
    <s v="SEO|SQL|Java"/>
    <s v="Apple"/>
    <n v="1"/>
  </r>
  <r>
    <n v="1745"/>
    <x v="2"/>
    <d v="2019-07-16T00:00:00"/>
    <x v="1"/>
    <x v="5"/>
    <n v="6.2"/>
    <n v="2"/>
    <n v="4.2666666666666666"/>
    <m/>
    <n v="1"/>
    <n v="8"/>
    <n v="10"/>
    <s v="Mid-level"/>
    <n v="1"/>
    <s v="Neither"/>
    <s v="Bachelor's degree"/>
    <s v="RISD"/>
    <s v="SQL|Figma|Java"/>
    <s v="Google"/>
    <n v="1"/>
  </r>
  <r>
    <n v="1746"/>
    <x v="3"/>
    <d v="2020-08-17T00:00:00"/>
    <x v="6"/>
    <x v="7"/>
    <n v="4.5"/>
    <n v="3"/>
    <n v="3.1805555555555554"/>
    <m/>
    <n v="3"/>
    <n v="7"/>
    <n v="9"/>
    <s v="Senior-level"/>
    <n v="3"/>
    <s v="Neither"/>
    <s v="Master's degree"/>
    <s v="University of Michigan"/>
    <s v="WordPress|JIRA|Agile"/>
    <s v="Microsoft"/>
    <n v="9"/>
  </r>
  <r>
    <n v="1747"/>
    <x v="3"/>
    <d v="2022-07-13T00:00:00"/>
    <x v="5"/>
    <x v="5"/>
    <n v="9"/>
    <n v="3"/>
    <n v="1.2749999999999999"/>
    <m/>
    <n v="4"/>
    <n v="9"/>
    <n v="7"/>
    <s v="Entry-level"/>
    <n v="1"/>
    <s v="Mentor"/>
    <s v="Master's degree"/>
    <s v="MIT"/>
    <s v="Java|SQL|WordPress"/>
    <s v="Facebook"/>
    <n v="1"/>
  </r>
  <r>
    <n v="1748"/>
    <x v="2"/>
    <d v="2019-06-24T00:00:00"/>
    <x v="9"/>
    <x v="0"/>
    <n v="9"/>
    <n v="0"/>
    <n v="4.3277777777777775"/>
    <m/>
    <n v="4"/>
    <n v="5"/>
    <n v="10"/>
    <s v="Entry-level"/>
    <n v="0"/>
    <s v="Neither"/>
    <s v="Bachelor's degree"/>
    <s v="New York University"/>
    <s v="Agile|WordPress|SEO"/>
    <s v="Deloitte"/>
    <n v="4"/>
  </r>
  <r>
    <n v="1749"/>
    <x v="2"/>
    <d v="2020-11-23T00:00:00"/>
    <x v="3"/>
    <x v="6"/>
    <n v="6"/>
    <n v="0"/>
    <n v="2.9138888888888888"/>
    <m/>
    <n v="5"/>
    <n v="7"/>
    <n v="7"/>
    <s v="Entry-level"/>
    <n v="0"/>
    <s v="Mentor"/>
    <s v="Bachelor's degree"/>
    <s v="University of Toronto"/>
    <s v="Java|Agile|Python"/>
    <s v="Amazon"/>
    <n v="3"/>
  </r>
  <r>
    <n v="1750"/>
    <x v="3"/>
    <d v="2019-01-15T00:00:00"/>
    <x v="8"/>
    <x v="3"/>
    <n v="9.1999999999999993"/>
    <n v="2"/>
    <n v="4.7694444444444448"/>
    <m/>
    <n v="4"/>
    <n v="8"/>
    <n v="7"/>
    <s v="Senior-level"/>
    <n v="2"/>
    <s v="Mentee"/>
    <s v="Bachelor's degree"/>
    <s v="New York University"/>
    <s v="SCRUM|SEO|JIRA"/>
    <s v="Adobe"/>
    <n v="3"/>
  </r>
  <r>
    <n v="1751"/>
    <x v="3"/>
    <d v="2019-09-28T00:00:00"/>
    <x v="8"/>
    <x v="1"/>
    <n v="8.5"/>
    <n v="2"/>
    <n v="4.0666666666666664"/>
    <m/>
    <n v="3"/>
    <n v="6"/>
    <n v="9"/>
    <s v="Management-level"/>
    <n v="0"/>
    <s v="Mentee"/>
    <s v="Bachelor's degree"/>
    <s v="University of California"/>
    <s v="Figma|Python|Agile"/>
    <s v="Oracle"/>
    <n v="2"/>
  </r>
  <r>
    <n v="1752"/>
    <x v="4"/>
    <d v="2020-01-14T00:00:00"/>
    <x v="5"/>
    <x v="2"/>
    <n v="8"/>
    <n v="0"/>
    <n v="3.7722222222222221"/>
    <m/>
    <n v="4"/>
    <n v="7"/>
    <n v="7"/>
    <s v="Senior-level"/>
    <n v="0"/>
    <s v="Mentor"/>
    <s v="Bachelor's degree"/>
    <s v="Harvard University"/>
    <s v="Sketch|JIRA|Agile"/>
    <s v="Deloitte"/>
    <n v="2"/>
  </r>
  <r>
    <n v="1753"/>
    <x v="5"/>
    <d v="2021-10-29T00:00:00"/>
    <x v="9"/>
    <x v="4"/>
    <n v="6"/>
    <n v="1"/>
    <n v="1.9805555555555556"/>
    <m/>
    <n v="5"/>
    <n v="6"/>
    <n v="7"/>
    <s v="Mid-level"/>
    <n v="3"/>
    <s v="Neither"/>
    <s v="Bachelor's degree"/>
    <s v="Stanford University"/>
    <s v="SCRUM|Figma|Sketch"/>
    <s v="Independent"/>
    <n v="3"/>
  </r>
  <r>
    <n v="1754"/>
    <x v="1"/>
    <d v="2022-05-07T00:00:00"/>
    <x v="1"/>
    <x v="3"/>
    <n v="8"/>
    <n v="2"/>
    <n v="1.4583333333333333"/>
    <m/>
    <n v="4"/>
    <n v="7"/>
    <n v="8"/>
    <s v="Entry-level"/>
    <n v="3"/>
    <s v="Mentee"/>
    <s v="Master's degree"/>
    <s v="MIT"/>
    <s v="SCRUM|Figma|Python"/>
    <s v="Facebook"/>
    <n v="5"/>
  </r>
  <r>
    <n v="1755"/>
    <x v="5"/>
    <d v="2020-05-18T00:00:00"/>
    <x v="2"/>
    <x v="4"/>
    <n v="7"/>
    <n v="1"/>
    <n v="3.4277777777777776"/>
    <m/>
    <n v="2"/>
    <n v="8"/>
    <n v="5"/>
    <s v="Management-level"/>
    <n v="1"/>
    <s v="Mentee"/>
    <s v="Bachelor's degree"/>
    <s v="Stanford University"/>
    <s v="JIRA|Java|SCRUM"/>
    <s v="Independent"/>
    <n v="10"/>
  </r>
  <r>
    <n v="1756"/>
    <x v="1"/>
    <d v="2021-05-12T00:00:00"/>
    <x v="7"/>
    <x v="5"/>
    <n v="4"/>
    <n v="2"/>
    <n v="2.4444444444444446"/>
    <m/>
    <n v="5"/>
    <n v="10"/>
    <n v="9"/>
    <s v="Senior-level"/>
    <n v="1"/>
    <s v="Neither"/>
    <s v="Master's degree"/>
    <s v="University of London"/>
    <s v="WordPress|Python|Java"/>
    <s v="Independent"/>
    <n v="5"/>
  </r>
  <r>
    <n v="1757"/>
    <x v="5"/>
    <d v="2021-02-28T00:00:00"/>
    <x v="2"/>
    <x v="4"/>
    <n v="5"/>
    <n v="0"/>
    <n v="2.6444444444444444"/>
    <m/>
    <n v="3"/>
    <n v="10"/>
    <n v="6"/>
    <s v="Entry-level"/>
    <n v="0"/>
    <s v="Neither"/>
    <s v="Bachelor's degree"/>
    <s v="Harvard University"/>
    <s v="SEO|Figma|Sketch"/>
    <s v="Apple"/>
    <n v="4"/>
  </r>
  <r>
    <n v="1758"/>
    <x v="0"/>
    <d v="2019-03-19T00:00:00"/>
    <x v="2"/>
    <x v="5"/>
    <n v="6"/>
    <n v="3"/>
    <n v="4.5916666666666668"/>
    <m/>
    <n v="3"/>
    <n v="8"/>
    <n v="5"/>
    <s v="Management-level"/>
    <n v="1"/>
    <s v="Mentee"/>
    <s v="Master's degree"/>
    <s v="New York University"/>
    <s v="Sketch|WordPress|Python"/>
    <s v="Apple"/>
    <n v="3"/>
  </r>
  <r>
    <n v="1759"/>
    <x v="3"/>
    <d v="2019-10-19T00:00:00"/>
    <x v="4"/>
    <x v="5"/>
    <n v="6.5"/>
    <n v="0"/>
    <n v="4.0083333333333337"/>
    <m/>
    <n v="4"/>
    <n v="6"/>
    <n v="9"/>
    <s v="Senior-level"/>
    <n v="2"/>
    <s v="Mentor"/>
    <s v="Master's degree"/>
    <s v="University of London"/>
    <s v="SCRUM|JIRA|Python"/>
    <s v="Oracle"/>
    <n v="5"/>
  </r>
  <r>
    <n v="1760"/>
    <x v="2"/>
    <d v="2019-07-03T00:00:00"/>
    <x v="1"/>
    <x v="0"/>
    <n v="7.2"/>
    <n v="0"/>
    <n v="4.302777777777778"/>
    <m/>
    <n v="1"/>
    <n v="10"/>
    <n v="10"/>
    <s v="Entry-level"/>
    <n v="2"/>
    <s v="Neither"/>
    <s v="Bachelor's degree"/>
    <s v="University of Toronto"/>
    <s v="Python|Sketch|SCRUM"/>
    <s v="Adobe"/>
    <n v="9"/>
  </r>
  <r>
    <n v="1761"/>
    <x v="0"/>
    <d v="2021-05-31T00:00:00"/>
    <x v="4"/>
    <x v="5"/>
    <n v="7.2"/>
    <n v="2"/>
    <n v="2.3944444444444444"/>
    <m/>
    <n v="3"/>
    <n v="8"/>
    <n v="9"/>
    <s v="Entry-level"/>
    <n v="0"/>
    <s v="Neither"/>
    <s v="Master's degree"/>
    <s v="Stanford University"/>
    <s v="JIRA|SCRUM|SEO"/>
    <s v="Google"/>
    <n v="3"/>
  </r>
  <r>
    <n v="1762"/>
    <x v="4"/>
    <d v="2020-06-30T00:00:00"/>
    <x v="7"/>
    <x v="5"/>
    <n v="8"/>
    <n v="1"/>
    <n v="3.3111111111111109"/>
    <m/>
    <n v="3"/>
    <n v="7"/>
    <n v="7"/>
    <s v="Senior-level"/>
    <n v="1"/>
    <s v="Mentee"/>
    <s v="Master's degree"/>
    <s v="University of California"/>
    <s v="SCRUM|WordPress|Java"/>
    <s v="Apple"/>
    <n v="3"/>
  </r>
  <r>
    <n v="1763"/>
    <x v="0"/>
    <d v="2020-02-04T00:00:00"/>
    <x v="1"/>
    <x v="2"/>
    <n v="4"/>
    <n v="2"/>
    <n v="3.7166666666666668"/>
    <m/>
    <n v="1"/>
    <n v="8"/>
    <n v="5"/>
    <s v="Mid-level"/>
    <n v="0"/>
    <s v="Mentee"/>
    <s v="Bachelor's degree"/>
    <s v="MIT"/>
    <s v="Java|Sketch|SQL"/>
    <s v="Amazon"/>
    <n v="4"/>
  </r>
  <r>
    <n v="1764"/>
    <x v="0"/>
    <d v="2019-11-14T00:00:00"/>
    <x v="7"/>
    <x v="3"/>
    <n v="9"/>
    <n v="1"/>
    <n v="3.9388888888888891"/>
    <m/>
    <n v="1"/>
    <n v="9"/>
    <n v="10"/>
    <s v="Entry-level"/>
    <n v="1"/>
    <s v="Mentor"/>
    <s v="Bachelor's degree"/>
    <s v="New York University"/>
    <s v="JIRA|SCRUM|WordPress"/>
    <s v="Independent"/>
    <n v="6"/>
  </r>
  <r>
    <n v="1765"/>
    <x v="4"/>
    <d v="2018-10-24T00:00:00"/>
    <x v="1"/>
    <x v="5"/>
    <n v="8"/>
    <n v="2"/>
    <n v="4.9944444444444445"/>
    <m/>
    <n v="3"/>
    <n v="10"/>
    <n v="8"/>
    <s v="Management-level"/>
    <n v="2"/>
    <s v="Mentor"/>
    <s v="Bachelor's degree"/>
    <s v="University of California"/>
    <s v="Sketch|Figma|Python"/>
    <s v="Facebook"/>
    <n v="3"/>
  </r>
  <r>
    <n v="1766"/>
    <x v="3"/>
    <d v="2023-08-25T00:00:00"/>
    <x v="7"/>
    <x v="5"/>
    <n v="8"/>
    <n v="1"/>
    <n v="0.15833333333333333"/>
    <m/>
    <n v="2"/>
    <n v="6"/>
    <n v="10"/>
    <s v="Management-level"/>
    <n v="2"/>
    <s v="Mentor"/>
    <s v="Bachelor's degree"/>
    <s v="University of California"/>
    <s v="SEO|Python|SQL"/>
    <s v="Facebook"/>
    <n v="8"/>
  </r>
  <r>
    <n v="1767"/>
    <x v="3"/>
    <d v="2023-10-09T00:00:00"/>
    <x v="7"/>
    <x v="5"/>
    <n v="7"/>
    <n v="1"/>
    <n v="3.6111111111111108E-2"/>
    <m/>
    <n v="2"/>
    <n v="8"/>
    <n v="9"/>
    <s v="Senior-level"/>
    <n v="3"/>
    <s v="Mentor"/>
    <s v="Master's degree"/>
    <s v="MIT"/>
    <s v="SCRUM|Agile|WordPress"/>
    <s v="Amazon"/>
    <n v="5"/>
  </r>
  <r>
    <n v="1768"/>
    <x v="5"/>
    <d v="2019-11-18T00:00:00"/>
    <x v="5"/>
    <x v="7"/>
    <n v="4.5"/>
    <n v="1"/>
    <n v="3.9277777777777776"/>
    <m/>
    <n v="4"/>
    <n v="5"/>
    <n v="8"/>
    <s v="Mid-level"/>
    <n v="3"/>
    <s v="Neither"/>
    <s v="Master's degree"/>
    <s v="University of California"/>
    <s v="SCRUM|Java|SQL"/>
    <s v="Oracle"/>
    <n v="8"/>
  </r>
  <r>
    <n v="1769"/>
    <x v="1"/>
    <d v="2021-03-29T00:00:00"/>
    <x v="8"/>
    <x v="5"/>
    <n v="7"/>
    <n v="1"/>
    <n v="2.5638888888888891"/>
    <m/>
    <n v="5"/>
    <n v="9"/>
    <n v="7"/>
    <s v="Management-level"/>
    <n v="1"/>
    <s v="Mentor"/>
    <s v="Bachelor's degree"/>
    <s v="Stanford University"/>
    <s v="Figma|JIRA|WordPress"/>
    <s v="Deloitte"/>
    <n v="10"/>
  </r>
  <r>
    <n v="1770"/>
    <x v="1"/>
    <d v="2021-08-24T00:00:00"/>
    <x v="9"/>
    <x v="6"/>
    <n v="8.5"/>
    <n v="0"/>
    <n v="2.161111111111111"/>
    <m/>
    <n v="3"/>
    <n v="8"/>
    <n v="9"/>
    <s v="Entry-level"/>
    <n v="1"/>
    <s v="Mentor"/>
    <s v="Master's degree"/>
    <s v="University of Toronto"/>
    <s v="Java|Agile|JIRA"/>
    <s v="Microsoft"/>
    <n v="9"/>
  </r>
  <r>
    <n v="1771"/>
    <x v="5"/>
    <d v="2020-12-25T00:00:00"/>
    <x v="0"/>
    <x v="6"/>
    <n v="6.2"/>
    <n v="3"/>
    <n v="2.8250000000000002"/>
    <m/>
    <n v="2"/>
    <n v="6"/>
    <n v="6"/>
    <s v="Management-level"/>
    <n v="0"/>
    <s v="Neither"/>
    <s v="Master's degree"/>
    <s v="University of California"/>
    <s v="Python|SEO|SQL"/>
    <s v="Google"/>
    <n v="1"/>
  </r>
  <r>
    <n v="1772"/>
    <x v="3"/>
    <d v="2019-12-25T00:00:00"/>
    <x v="0"/>
    <x v="0"/>
    <n v="6"/>
    <n v="1"/>
    <n v="3.8250000000000002"/>
    <m/>
    <n v="5"/>
    <n v="9"/>
    <n v="9"/>
    <s v="Entry-level"/>
    <n v="3"/>
    <s v="Neither"/>
    <s v="Master's degree"/>
    <s v="Harvard University"/>
    <s v="Figma|JIRA|Python"/>
    <s v="IBM"/>
    <n v="1"/>
  </r>
  <r>
    <n v="1773"/>
    <x v="0"/>
    <d v="2022-02-02T00:00:00"/>
    <x v="2"/>
    <x v="1"/>
    <n v="9"/>
    <n v="2"/>
    <n v="1.7222222222222223"/>
    <m/>
    <n v="5"/>
    <n v="6"/>
    <n v="9"/>
    <s v="Entry-level"/>
    <n v="0"/>
    <s v="Mentor"/>
    <s v="Master's degree"/>
    <s v="University of London"/>
    <s v="SEO|Figma|Python"/>
    <s v="Apple"/>
    <n v="6"/>
  </r>
  <r>
    <n v="1774"/>
    <x v="2"/>
    <d v="2019-09-29T00:00:00"/>
    <x v="8"/>
    <x v="7"/>
    <n v="8"/>
    <n v="3"/>
    <n v="4.0638888888888891"/>
    <m/>
    <n v="3"/>
    <n v="7"/>
    <n v="9"/>
    <s v="Entry-level"/>
    <n v="2"/>
    <s v="Mentee"/>
    <s v="Bachelor's degree"/>
    <s v="MIT"/>
    <s v="SQL|SEO|WordPress"/>
    <s v="Independent"/>
    <n v="1"/>
  </r>
  <r>
    <n v="1775"/>
    <x v="0"/>
    <d v="2023-03-31T00:00:00"/>
    <x v="3"/>
    <x v="0"/>
    <n v="5"/>
    <n v="1"/>
    <n v="0.56111111111111112"/>
    <m/>
    <n v="1"/>
    <n v="7"/>
    <n v="10"/>
    <s v="Mid-level"/>
    <n v="2"/>
    <s v="Mentee"/>
    <s v="Bachelor's degree"/>
    <s v="Oxford University"/>
    <s v="Python|Sketch|Figma"/>
    <s v="Apple"/>
    <n v="9"/>
  </r>
  <r>
    <n v="1776"/>
    <x v="2"/>
    <d v="2020-01-04T00:00:00"/>
    <x v="2"/>
    <x v="3"/>
    <n v="5"/>
    <n v="0"/>
    <n v="3.8"/>
    <m/>
    <n v="1"/>
    <n v="5"/>
    <n v="7"/>
    <s v="Mid-level"/>
    <n v="1"/>
    <s v="Mentee"/>
    <s v="Master's degree"/>
    <s v="University of Michigan"/>
    <s v="Agile|WordPress|Sketch"/>
    <s v="Apple"/>
    <n v="1"/>
  </r>
  <r>
    <n v="1777"/>
    <x v="2"/>
    <d v="2019-03-09T00:00:00"/>
    <x v="7"/>
    <x v="7"/>
    <n v="5"/>
    <n v="1"/>
    <n v="4.6194444444444445"/>
    <m/>
    <n v="1"/>
    <n v="6"/>
    <n v="6"/>
    <s v="Management-level"/>
    <n v="2"/>
    <s v="Mentor"/>
    <s v="Master's degree"/>
    <s v="New York University"/>
    <s v="SQL|SEO|Python"/>
    <s v="Apple"/>
    <n v="9"/>
  </r>
  <r>
    <n v="1778"/>
    <x v="3"/>
    <d v="2018-12-21T00:00:00"/>
    <x v="1"/>
    <x v="1"/>
    <n v="5"/>
    <n v="2"/>
    <n v="4.8361111111111112"/>
    <m/>
    <n v="3"/>
    <n v="5"/>
    <n v="9"/>
    <s v="Entry-level"/>
    <n v="3"/>
    <s v="Mentee"/>
    <s v="Master's degree"/>
    <s v="University of London"/>
    <s v="Python|JIRA|SQL"/>
    <s v="Amazon"/>
    <n v="9"/>
  </r>
  <r>
    <n v="1779"/>
    <x v="5"/>
    <d v="2023-10-09T00:00:00"/>
    <x v="7"/>
    <x v="3"/>
    <n v="7"/>
    <n v="0"/>
    <n v="3.6111111111111108E-2"/>
    <m/>
    <n v="3"/>
    <n v="5"/>
    <n v="6"/>
    <s v="Management-level"/>
    <n v="3"/>
    <s v="Neither"/>
    <s v="Bachelor's degree"/>
    <s v="New York University"/>
    <s v="Python|SCRUM|SQL"/>
    <s v="Apple"/>
    <n v="6"/>
  </r>
  <r>
    <n v="1780"/>
    <x v="3"/>
    <d v="2019-07-27T00:00:00"/>
    <x v="0"/>
    <x v="2"/>
    <n v="6"/>
    <n v="1"/>
    <n v="4.2361111111111107"/>
    <m/>
    <n v="1"/>
    <n v="7"/>
    <n v="9"/>
    <s v="Management-level"/>
    <n v="0"/>
    <s v="Mentor"/>
    <s v="Bachelor's degree"/>
    <s v="University of Michigan"/>
    <s v="Sketch|Python|Java"/>
    <s v="Independent"/>
    <n v="8"/>
  </r>
  <r>
    <n v="1781"/>
    <x v="0"/>
    <d v="2018-12-31T00:00:00"/>
    <x v="9"/>
    <x v="0"/>
    <n v="8"/>
    <n v="1"/>
    <n v="4.8111111111111109"/>
    <m/>
    <n v="5"/>
    <n v="5"/>
    <n v="10"/>
    <s v="Entry-level"/>
    <n v="1"/>
    <s v="Mentor"/>
    <s v="Master's degree"/>
    <s v="Oxford University"/>
    <s v="Figma|SCRUM|Python"/>
    <s v="Apple"/>
    <n v="6"/>
  </r>
  <r>
    <n v="1782"/>
    <x v="4"/>
    <d v="2020-09-27T00:00:00"/>
    <x v="9"/>
    <x v="3"/>
    <n v="8"/>
    <n v="0"/>
    <n v="3.0694444444444446"/>
    <m/>
    <n v="4"/>
    <n v="9"/>
    <n v="6"/>
    <s v="Senior-level"/>
    <n v="0"/>
    <s v="Mentee"/>
    <s v="Master's degree"/>
    <s v="Harvard University"/>
    <s v="Python|Agile|Figma"/>
    <s v="Facebook"/>
    <n v="8"/>
  </r>
  <r>
    <n v="1783"/>
    <x v="4"/>
    <d v="2019-06-11T00:00:00"/>
    <x v="4"/>
    <x v="1"/>
    <n v="7.5"/>
    <n v="3"/>
    <n v="4.3638888888888889"/>
    <m/>
    <n v="2"/>
    <n v="5"/>
    <n v="8"/>
    <s v="Management-level"/>
    <n v="3"/>
    <s v="Mentor"/>
    <s v="Master's degree"/>
    <s v="Harvard University"/>
    <s v="SQL|Agile|SCRUM"/>
    <s v="Microsoft"/>
    <n v="9"/>
  </r>
  <r>
    <n v="1784"/>
    <x v="1"/>
    <d v="2022-06-07T00:00:00"/>
    <x v="0"/>
    <x v="3"/>
    <n v="7"/>
    <n v="1"/>
    <n v="1.375"/>
    <m/>
    <n v="1"/>
    <n v="10"/>
    <n v="6"/>
    <s v="Mid-level"/>
    <n v="1"/>
    <s v="Mentor"/>
    <s v="Bachelor's degree"/>
    <s v="RISD"/>
    <s v="Agile|JIRA|SEO"/>
    <s v="Amazon"/>
    <n v="2"/>
  </r>
  <r>
    <n v="1785"/>
    <x v="0"/>
    <d v="2021-09-23T00:00:00"/>
    <x v="9"/>
    <x v="0"/>
    <n v="9"/>
    <n v="2"/>
    <n v="2.0805555555555557"/>
    <m/>
    <n v="2"/>
    <n v="6"/>
    <n v="9"/>
    <s v="Mid-level"/>
    <n v="1"/>
    <s v="Mentor"/>
    <s v="Master's degree"/>
    <s v="University of California"/>
    <s v="JIRA|Python|Sketch"/>
    <s v="Independent"/>
    <n v="7"/>
  </r>
  <r>
    <n v="1786"/>
    <x v="1"/>
    <d v="2020-04-11T00:00:00"/>
    <x v="8"/>
    <x v="7"/>
    <n v="7"/>
    <n v="3"/>
    <n v="3.5305555555555554"/>
    <m/>
    <n v="4"/>
    <n v="9"/>
    <n v="8"/>
    <s v="Management-level"/>
    <n v="1"/>
    <s v="Mentee"/>
    <s v="Bachelor's degree"/>
    <s v="University of London"/>
    <s v="SCRUM|JIRA|Sketch"/>
    <s v="Deloitte"/>
    <n v="7"/>
  </r>
  <r>
    <n v="1787"/>
    <x v="2"/>
    <d v="2023-05-17T00:00:00"/>
    <x v="1"/>
    <x v="5"/>
    <n v="8"/>
    <n v="1"/>
    <n v="0.43055555555555558"/>
    <m/>
    <n v="5"/>
    <n v="6"/>
    <n v="6"/>
    <s v="Mid-level"/>
    <n v="3"/>
    <s v="Neither"/>
    <s v="Master's degree"/>
    <s v="Harvard University"/>
    <s v="SCRUM|Figma|Agile"/>
    <s v="Deloitte"/>
    <n v="10"/>
  </r>
  <r>
    <n v="1788"/>
    <x v="0"/>
    <d v="2019-11-01T00:00:00"/>
    <x v="7"/>
    <x v="4"/>
    <n v="3"/>
    <n v="0"/>
    <n v="3.9750000000000001"/>
    <m/>
    <n v="4"/>
    <n v="6"/>
    <n v="6"/>
    <s v="Senior-level"/>
    <n v="2"/>
    <s v="Mentee"/>
    <s v="Bachelor's degree"/>
    <s v="University of California"/>
    <s v="WordPress|Agile|SCRUM"/>
    <s v="Amazon"/>
    <n v="3"/>
  </r>
  <r>
    <n v="1789"/>
    <x v="1"/>
    <d v="2021-07-12T00:00:00"/>
    <x v="8"/>
    <x v="2"/>
    <n v="8"/>
    <n v="0"/>
    <n v="2.2777777777777777"/>
    <m/>
    <n v="2"/>
    <n v="8"/>
    <n v="9"/>
    <s v="Mid-level"/>
    <n v="1"/>
    <s v="Mentor"/>
    <s v="Master's degree"/>
    <s v="Stanford University"/>
    <s v="Java|Agile|JIRA"/>
    <s v="Facebook"/>
    <n v="7"/>
  </r>
  <r>
    <n v="1790"/>
    <x v="2"/>
    <d v="2020-10-28T00:00:00"/>
    <x v="3"/>
    <x v="6"/>
    <n v="6.5"/>
    <n v="1"/>
    <n v="2.9833333333333334"/>
    <m/>
    <n v="1"/>
    <n v="5"/>
    <n v="6"/>
    <s v="Entry-level"/>
    <n v="1"/>
    <s v="Neither"/>
    <s v="Master's degree"/>
    <s v="MIT"/>
    <s v="WordPress|Agile|Figma"/>
    <s v="Microsoft"/>
    <n v="5"/>
  </r>
  <r>
    <n v="1791"/>
    <x v="2"/>
    <d v="2023-08-26T00:00:00"/>
    <x v="1"/>
    <x v="2"/>
    <n v="3.5"/>
    <n v="1"/>
    <n v="0.15555555555555556"/>
    <m/>
    <n v="3"/>
    <n v="8"/>
    <n v="10"/>
    <s v="Management-level"/>
    <n v="1"/>
    <s v="Neither"/>
    <s v="Bachelor's degree"/>
    <s v="University of Michigan"/>
    <s v="Java|SQL|Figma"/>
    <s v="Oracle"/>
    <n v="1"/>
  </r>
  <r>
    <n v="1792"/>
    <x v="3"/>
    <d v="2021-03-10T00:00:00"/>
    <x v="2"/>
    <x v="0"/>
    <n v="8"/>
    <n v="1"/>
    <n v="2.6166666666666667"/>
    <m/>
    <n v="5"/>
    <n v="5"/>
    <n v="7"/>
    <s v="Management-level"/>
    <n v="3"/>
    <s v="Neither"/>
    <s v="Bachelor's degree"/>
    <s v="Harvard University"/>
    <s v="JIRA|Agile|SQL"/>
    <s v="IBM"/>
    <n v="6"/>
  </r>
  <r>
    <n v="1793"/>
    <x v="3"/>
    <d v="2019-02-11T00:00:00"/>
    <x v="0"/>
    <x v="7"/>
    <n v="8.1999999999999993"/>
    <n v="0"/>
    <n v="4.697222222222222"/>
    <m/>
    <n v="3"/>
    <n v="7"/>
    <n v="6"/>
    <s v="Entry-level"/>
    <n v="1"/>
    <s v="Mentee"/>
    <s v="Master's degree"/>
    <s v="MIT"/>
    <s v="JIRA|SCRUM|Sketch"/>
    <s v="Adobe"/>
    <n v="10"/>
  </r>
  <r>
    <n v="1794"/>
    <x v="0"/>
    <d v="2019-11-14T00:00:00"/>
    <x v="6"/>
    <x v="3"/>
    <n v="5"/>
    <n v="0"/>
    <n v="3.9388888888888891"/>
    <m/>
    <n v="2"/>
    <n v="7"/>
    <n v="6"/>
    <s v="Senior-level"/>
    <n v="1"/>
    <s v="Mentee"/>
    <s v="Bachelor's degree"/>
    <s v="Stanford University"/>
    <s v="SEO|WordPress|SQL"/>
    <s v="Apple"/>
    <n v="1"/>
  </r>
  <r>
    <n v="1795"/>
    <x v="0"/>
    <d v="2023-03-22T00:00:00"/>
    <x v="1"/>
    <x v="6"/>
    <n v="9.1999999999999993"/>
    <n v="0"/>
    <n v="0.58333333333333337"/>
    <m/>
    <n v="4"/>
    <n v="9"/>
    <n v="8"/>
    <s v="Senior-level"/>
    <n v="2"/>
    <s v="Mentee"/>
    <s v="Master's degree"/>
    <s v="University of Toronto"/>
    <s v="JIRA|SCRUM|WordPress"/>
    <s v="Adobe"/>
    <n v="3"/>
  </r>
  <r>
    <n v="1796"/>
    <x v="4"/>
    <d v="2020-05-03T00:00:00"/>
    <x v="3"/>
    <x v="1"/>
    <n v="6.2"/>
    <n v="2"/>
    <n v="3.4694444444444446"/>
    <m/>
    <n v="3"/>
    <n v="8"/>
    <n v="5"/>
    <s v="Senior-level"/>
    <n v="1"/>
    <s v="Mentor"/>
    <s v="Bachelor's degree"/>
    <s v="University of Michigan"/>
    <s v="SQL|Sketch|SCRUM"/>
    <s v="Google"/>
    <n v="7"/>
  </r>
  <r>
    <n v="1797"/>
    <x v="0"/>
    <d v="2019-04-25T00:00:00"/>
    <x v="1"/>
    <x v="6"/>
    <n v="4.5"/>
    <n v="3"/>
    <n v="4.4916666666666663"/>
    <m/>
    <n v="2"/>
    <n v="6"/>
    <n v="8"/>
    <s v="Entry-level"/>
    <n v="1"/>
    <s v="Mentor"/>
    <s v="Master's degree"/>
    <s v="New York University"/>
    <s v="Sketch|SCRUM|JIRA"/>
    <s v="Oracle"/>
    <n v="6"/>
  </r>
  <r>
    <n v="1798"/>
    <x v="2"/>
    <d v="2020-11-20T00:00:00"/>
    <x v="4"/>
    <x v="2"/>
    <n v="8.1999999999999993"/>
    <n v="1"/>
    <n v="2.9222222222222221"/>
    <m/>
    <n v="3"/>
    <n v="5"/>
    <n v="6"/>
    <s v="Mid-level"/>
    <n v="2"/>
    <s v="Mentor"/>
    <s v="Bachelor's degree"/>
    <s v="University of California"/>
    <s v="Python|Sketch|SCRUM"/>
    <s v="Adobe"/>
    <n v="5"/>
  </r>
  <r>
    <n v="1799"/>
    <x v="0"/>
    <d v="2022-12-23T00:00:00"/>
    <x v="7"/>
    <x v="6"/>
    <n v="7.5"/>
    <n v="3"/>
    <n v="0.8305555555555556"/>
    <m/>
    <n v="4"/>
    <n v="9"/>
    <n v="8"/>
    <s v="Entry-level"/>
    <n v="2"/>
    <s v="Mentee"/>
    <s v="Master's degree"/>
    <s v="RISD"/>
    <s v="SEO|SQL|WordPress"/>
    <s v="Microsoft"/>
    <n v="5"/>
  </r>
  <r>
    <n v="1800"/>
    <x v="1"/>
    <d v="2021-09-09T00:00:00"/>
    <x v="9"/>
    <x v="3"/>
    <n v="3"/>
    <n v="3"/>
    <n v="2.1194444444444445"/>
    <m/>
    <n v="4"/>
    <n v="6"/>
    <n v="7"/>
    <s v="Senior-level"/>
    <n v="0"/>
    <s v="Neither"/>
    <s v="Bachelor's degree"/>
    <s v="University of California"/>
    <s v="Java|Python|Sketch"/>
    <s v="Amazon"/>
    <n v="5"/>
  </r>
  <r>
    <n v="1801"/>
    <x v="3"/>
    <d v="2021-06-02T00:00:00"/>
    <x v="3"/>
    <x v="1"/>
    <n v="10"/>
    <n v="1"/>
    <n v="2.3888888888888888"/>
    <m/>
    <n v="3"/>
    <n v="8"/>
    <n v="10"/>
    <s v="Mid-level"/>
    <n v="0"/>
    <s v="Mentor"/>
    <s v="Bachelor's degree"/>
    <s v="MIT"/>
    <s v="SQL|JIRA|Agile"/>
    <s v="IBM"/>
    <n v="4"/>
  </r>
  <r>
    <n v="1802"/>
    <x v="1"/>
    <d v="2022-05-11T00:00:00"/>
    <x v="1"/>
    <x v="6"/>
    <n v="8"/>
    <n v="3"/>
    <n v="1.4472222222222222"/>
    <m/>
    <n v="5"/>
    <n v="8"/>
    <n v="10"/>
    <s v="Entry-level"/>
    <n v="3"/>
    <s v="Neither"/>
    <s v="Master's degree"/>
    <s v="New York University"/>
    <s v="SEO|Figma|Agile"/>
    <s v="IBM"/>
    <n v="6"/>
  </r>
  <r>
    <n v="1803"/>
    <x v="0"/>
    <d v="2022-08-12T00:00:00"/>
    <x v="2"/>
    <x v="7"/>
    <n v="8"/>
    <n v="1"/>
    <n v="1.1944444444444444"/>
    <m/>
    <n v="1"/>
    <n v="9"/>
    <n v="10"/>
    <s v="Management-level"/>
    <n v="2"/>
    <s v="Mentee"/>
    <s v="Bachelor's degree"/>
    <s v="University of Toronto"/>
    <s v="JIRA|Python|Sketch"/>
    <s v="Apple"/>
    <n v="7"/>
  </r>
  <r>
    <n v="1804"/>
    <x v="0"/>
    <d v="2021-04-19T00:00:00"/>
    <x v="4"/>
    <x v="0"/>
    <n v="7"/>
    <n v="1"/>
    <n v="2.5083333333333333"/>
    <m/>
    <n v="5"/>
    <n v="7"/>
    <n v="10"/>
    <s v="Management-level"/>
    <n v="0"/>
    <s v="Mentor"/>
    <s v="Master's degree"/>
    <s v="RISD"/>
    <s v="WordPress|Agile|Sketch"/>
    <s v="IBM"/>
    <n v="10"/>
  </r>
  <r>
    <n v="1805"/>
    <x v="3"/>
    <d v="2019-05-23T00:00:00"/>
    <x v="4"/>
    <x v="3"/>
    <n v="4.2"/>
    <n v="3"/>
    <n v="4.4138888888888888"/>
    <m/>
    <n v="4"/>
    <n v="8"/>
    <n v="10"/>
    <s v="Management-level"/>
    <n v="0"/>
    <s v="Mentor"/>
    <s v="Master's degree"/>
    <s v="University of London"/>
    <s v="WordPress|Sketch|JIRA"/>
    <s v="Adobe"/>
    <n v="8"/>
  </r>
  <r>
    <n v="1806"/>
    <x v="0"/>
    <d v="2022-08-03T00:00:00"/>
    <x v="8"/>
    <x v="7"/>
    <n v="8.1999999999999993"/>
    <n v="3"/>
    <n v="1.2194444444444446"/>
    <m/>
    <n v="5"/>
    <n v="8"/>
    <n v="5"/>
    <s v="Management-level"/>
    <n v="1"/>
    <s v="Neither"/>
    <s v="Bachelor's degree"/>
    <s v="University of London"/>
    <s v="Python|WordPress|Sketch"/>
    <s v="Adobe"/>
    <n v="10"/>
  </r>
  <r>
    <n v="1807"/>
    <x v="4"/>
    <d v="2020-02-09T00:00:00"/>
    <x v="2"/>
    <x v="6"/>
    <n v="7.5"/>
    <n v="2"/>
    <n v="3.7027777777777779"/>
    <m/>
    <n v="4"/>
    <n v="8"/>
    <n v="8"/>
    <s v="Management-level"/>
    <n v="2"/>
    <s v="Neither"/>
    <s v="Master's degree"/>
    <s v="Harvard University"/>
    <s v="SQL|Java|JIRA"/>
    <s v="Microsoft"/>
    <n v="4"/>
  </r>
  <r>
    <n v="1808"/>
    <x v="2"/>
    <d v="2021-02-14T00:00:00"/>
    <x v="0"/>
    <x v="1"/>
    <n v="5"/>
    <n v="2"/>
    <n v="2.6888888888888891"/>
    <m/>
    <n v="3"/>
    <n v="10"/>
    <n v="8"/>
    <s v="Mid-level"/>
    <n v="3"/>
    <s v="Mentor"/>
    <s v="Bachelor's degree"/>
    <s v="RISD"/>
    <s v="SQL|Sketch|Agile"/>
    <s v="Independent"/>
    <n v="3"/>
  </r>
  <r>
    <n v="1809"/>
    <x v="0"/>
    <d v="2022-02-04T00:00:00"/>
    <x v="8"/>
    <x v="4"/>
    <n v="8.5"/>
    <n v="2"/>
    <n v="1.7166666666666666"/>
    <m/>
    <n v="2"/>
    <n v="7"/>
    <n v="5"/>
    <s v="Senior-level"/>
    <n v="2"/>
    <s v="Mentor"/>
    <s v="Master's degree"/>
    <s v="New York University"/>
    <s v="SEO|Python|Figma"/>
    <s v="Oracle"/>
    <n v="9"/>
  </r>
  <r>
    <n v="1810"/>
    <x v="3"/>
    <d v="2023-02-04T00:00:00"/>
    <x v="0"/>
    <x v="7"/>
    <n v="3.2"/>
    <n v="2"/>
    <n v="0.71666666666666667"/>
    <m/>
    <n v="5"/>
    <n v="6"/>
    <n v="5"/>
    <s v="Senior-level"/>
    <n v="1"/>
    <s v="Mentor"/>
    <s v="Bachelor's degree"/>
    <s v="Stanford University"/>
    <s v="SQL|Figma|SCRUM"/>
    <s v="Google"/>
    <n v="5"/>
  </r>
  <r>
    <n v="1811"/>
    <x v="0"/>
    <d v="2021-06-08T00:00:00"/>
    <x v="9"/>
    <x v="4"/>
    <n v="10"/>
    <n v="1"/>
    <n v="2.3722222222222222"/>
    <m/>
    <n v="4"/>
    <n v="9"/>
    <n v="5"/>
    <s v="Mid-level"/>
    <n v="3"/>
    <s v="Neither"/>
    <s v="Master's degree"/>
    <s v="University of California"/>
    <s v="Figma|Agile|WordPress"/>
    <s v="Deloitte"/>
    <n v="8"/>
  </r>
  <r>
    <n v="1812"/>
    <x v="1"/>
    <d v="2022-01-11T00:00:00"/>
    <x v="9"/>
    <x v="7"/>
    <n v="4"/>
    <n v="1"/>
    <n v="1.7805555555555554"/>
    <m/>
    <n v="4"/>
    <n v="6"/>
    <n v="7"/>
    <s v="Senior-level"/>
    <n v="2"/>
    <s v="Neither"/>
    <s v="Bachelor's degree"/>
    <s v="MIT"/>
    <s v="Python|WordPress|SCRUM"/>
    <s v="Independent"/>
    <n v="1"/>
  </r>
  <r>
    <n v="1813"/>
    <x v="2"/>
    <d v="2023-02-23T00:00:00"/>
    <x v="9"/>
    <x v="6"/>
    <n v="8"/>
    <n v="3"/>
    <n v="0.66388888888888886"/>
    <m/>
    <n v="5"/>
    <n v="10"/>
    <n v="7"/>
    <s v="Mid-level"/>
    <n v="2"/>
    <s v="Mentee"/>
    <s v="Bachelor's degree"/>
    <s v="MIT"/>
    <s v="Python|Figma|Agile"/>
    <s v="Amazon"/>
    <n v="1"/>
  </r>
  <r>
    <n v="1814"/>
    <x v="5"/>
    <d v="2021-07-04T00:00:00"/>
    <x v="3"/>
    <x v="5"/>
    <n v="4.2"/>
    <n v="3"/>
    <n v="2.2999999999999998"/>
    <m/>
    <n v="3"/>
    <n v="7"/>
    <n v="10"/>
    <s v="Entry-level"/>
    <n v="0"/>
    <s v="Mentor"/>
    <s v="Master's degree"/>
    <s v="University of Toronto"/>
    <s v="WordPress|Figma|JIRA"/>
    <s v="Adobe"/>
    <n v="10"/>
  </r>
  <r>
    <n v="1815"/>
    <x v="4"/>
    <d v="2019-01-13T00:00:00"/>
    <x v="6"/>
    <x v="7"/>
    <n v="9"/>
    <n v="3"/>
    <n v="4.7750000000000004"/>
    <m/>
    <n v="1"/>
    <n v="8"/>
    <n v="6"/>
    <s v="Senior-level"/>
    <n v="2"/>
    <s v="Mentee"/>
    <s v="Bachelor's degree"/>
    <s v="University of London"/>
    <s v="JIRA|Java|Python"/>
    <s v="IBM"/>
    <n v="3"/>
  </r>
  <r>
    <n v="1816"/>
    <x v="2"/>
    <d v="2019-02-27T00:00:00"/>
    <x v="5"/>
    <x v="4"/>
    <n v="5"/>
    <n v="1"/>
    <n v="4.6527777777777777"/>
    <m/>
    <n v="1"/>
    <n v="10"/>
    <n v="7"/>
    <s v="Senior-level"/>
    <n v="0"/>
    <s v="Neither"/>
    <s v="Master's degree"/>
    <s v="University of California"/>
    <s v="WordPress|Java|SEO"/>
    <s v="IBM"/>
    <n v="7"/>
  </r>
  <r>
    <n v="1817"/>
    <x v="5"/>
    <d v="2022-01-16T00:00:00"/>
    <x v="3"/>
    <x v="0"/>
    <n v="9"/>
    <n v="3"/>
    <n v="1.7666666666666666"/>
    <m/>
    <n v="1"/>
    <n v="8"/>
    <n v="10"/>
    <s v="Management-level"/>
    <n v="2"/>
    <s v="Mentee"/>
    <s v="Master's degree"/>
    <s v="University of London"/>
    <s v="WordPress|SEO|Java"/>
    <s v="Facebook"/>
    <n v="3"/>
  </r>
  <r>
    <n v="1818"/>
    <x v="0"/>
    <d v="2023-07-03T00:00:00"/>
    <x v="1"/>
    <x v="5"/>
    <n v="8"/>
    <n v="0"/>
    <n v="0.30277777777777776"/>
    <m/>
    <n v="2"/>
    <n v="8"/>
    <n v="6"/>
    <s v="Entry-level"/>
    <n v="3"/>
    <s v="Mentee"/>
    <s v="Bachelor's degree"/>
    <s v="University of London"/>
    <s v="WordPress|JIRA|Java"/>
    <s v="Amazon"/>
    <n v="5"/>
  </r>
  <r>
    <n v="1819"/>
    <x v="2"/>
    <d v="2023-08-25T00:00:00"/>
    <x v="5"/>
    <x v="5"/>
    <n v="6"/>
    <n v="1"/>
    <n v="0.15833333333333333"/>
    <m/>
    <n v="1"/>
    <n v="5"/>
    <n v="8"/>
    <s v="Senior-level"/>
    <n v="2"/>
    <s v="Neither"/>
    <s v="Master's degree"/>
    <s v="University of London"/>
    <s v="SQL|SCRUM|Agile"/>
    <s v="Amazon"/>
    <n v="8"/>
  </r>
  <r>
    <n v="1820"/>
    <x v="2"/>
    <d v="2021-04-23T00:00:00"/>
    <x v="5"/>
    <x v="1"/>
    <n v="8"/>
    <n v="0"/>
    <n v="2.4972222222222222"/>
    <m/>
    <n v="2"/>
    <n v="7"/>
    <n v="10"/>
    <s v="Mid-level"/>
    <n v="2"/>
    <s v="Neither"/>
    <s v="Bachelor's degree"/>
    <s v="RISD"/>
    <s v="Sketch|SCRUM|SQL"/>
    <s v="Independent"/>
    <n v="8"/>
  </r>
  <r>
    <n v="1821"/>
    <x v="1"/>
    <d v="2023-10-03T00:00:00"/>
    <x v="7"/>
    <x v="4"/>
    <n v="4"/>
    <n v="1"/>
    <n v="5.2777777777777778E-2"/>
    <m/>
    <n v="1"/>
    <n v="9"/>
    <n v="8"/>
    <s v="Entry-level"/>
    <n v="2"/>
    <s v="Neither"/>
    <s v="Bachelor's degree"/>
    <s v="Stanford University"/>
    <s v="WordPress|Sketch|SQL"/>
    <s v="Amazon"/>
    <n v="3"/>
  </r>
  <r>
    <n v="1822"/>
    <x v="5"/>
    <d v="2019-10-19T00:00:00"/>
    <x v="0"/>
    <x v="7"/>
    <n v="5"/>
    <n v="3"/>
    <n v="4.0083333333333337"/>
    <m/>
    <n v="3"/>
    <n v="5"/>
    <n v="8"/>
    <s v="Entry-level"/>
    <n v="3"/>
    <s v="Mentor"/>
    <s v="Master's degree"/>
    <s v="University of Toronto"/>
    <s v="Figma|Agile|Python"/>
    <s v="Independent"/>
    <n v="3"/>
  </r>
  <r>
    <n v="1823"/>
    <x v="4"/>
    <d v="2020-03-30T00:00:00"/>
    <x v="0"/>
    <x v="7"/>
    <n v="9"/>
    <n v="2"/>
    <n v="3.5611111111111109"/>
    <m/>
    <n v="1"/>
    <n v="7"/>
    <n v="6"/>
    <s v="Management-level"/>
    <n v="0"/>
    <s v="Mentor"/>
    <s v="Master's degree"/>
    <s v="MIT"/>
    <s v="SEO|Figma|JIRA"/>
    <s v="IBM"/>
    <n v="3"/>
  </r>
  <r>
    <n v="1824"/>
    <x v="2"/>
    <d v="2020-07-23T00:00:00"/>
    <x v="3"/>
    <x v="1"/>
    <n v="6.5"/>
    <n v="2"/>
    <n v="3.2472222222222222"/>
    <m/>
    <n v="1"/>
    <n v="8"/>
    <n v="10"/>
    <s v="Mid-level"/>
    <n v="2"/>
    <s v="Mentor"/>
    <s v="Master's degree"/>
    <s v="MIT"/>
    <s v="Python|SQL|SEO"/>
    <s v="Microsoft"/>
    <n v="2"/>
  </r>
  <r>
    <n v="1825"/>
    <x v="2"/>
    <d v="2023-05-08T00:00:00"/>
    <x v="2"/>
    <x v="4"/>
    <n v="8"/>
    <n v="1"/>
    <n v="0.45555555555555555"/>
    <m/>
    <n v="3"/>
    <n v="5"/>
    <n v="8"/>
    <s v="Senior-level"/>
    <n v="0"/>
    <s v="Mentee"/>
    <s v="Bachelor's degree"/>
    <s v="University of California"/>
    <s v="Java|WordPress|JIRA"/>
    <s v="IBM"/>
    <n v="6"/>
  </r>
  <r>
    <n v="1826"/>
    <x v="4"/>
    <d v="2019-10-27T00:00:00"/>
    <x v="2"/>
    <x v="6"/>
    <n v="7.2"/>
    <n v="2"/>
    <n v="3.9861111111111112"/>
    <m/>
    <n v="4"/>
    <n v="10"/>
    <n v="8"/>
    <s v="Mid-level"/>
    <n v="3"/>
    <s v="Mentor"/>
    <s v="Bachelor's degree"/>
    <s v="University of London"/>
    <s v="Python|Sketch|JIRA"/>
    <s v="Adobe"/>
    <n v="2"/>
  </r>
  <r>
    <n v="1827"/>
    <x v="2"/>
    <d v="2022-03-16T00:00:00"/>
    <x v="4"/>
    <x v="2"/>
    <n v="4.2"/>
    <n v="3"/>
    <n v="1.6"/>
    <m/>
    <n v="1"/>
    <n v="7"/>
    <n v="6"/>
    <s v="Senior-level"/>
    <n v="2"/>
    <s v="Mentor"/>
    <s v="Bachelor's degree"/>
    <s v="University of Michigan"/>
    <s v="SCRUM|Figma|Agile"/>
    <s v="Adobe"/>
    <n v="3"/>
  </r>
  <r>
    <n v="1828"/>
    <x v="0"/>
    <d v="2019-07-20T00:00:00"/>
    <x v="0"/>
    <x v="3"/>
    <n v="8"/>
    <n v="0"/>
    <n v="4.2555555555555555"/>
    <m/>
    <n v="4"/>
    <n v="9"/>
    <n v="10"/>
    <s v="Senior-level"/>
    <n v="0"/>
    <s v="Mentee"/>
    <s v="Bachelor's degree"/>
    <s v="University of London"/>
    <s v="SQL|SEO|WordPress"/>
    <s v="Amazon"/>
    <n v="10"/>
  </r>
  <r>
    <n v="1829"/>
    <x v="0"/>
    <d v="2020-09-05T00:00:00"/>
    <x v="3"/>
    <x v="0"/>
    <n v="8"/>
    <n v="0"/>
    <n v="3.1305555555555555"/>
    <m/>
    <n v="5"/>
    <n v="10"/>
    <n v="10"/>
    <s v="Senior-level"/>
    <n v="3"/>
    <s v="Neither"/>
    <s v="Master's degree"/>
    <s v="New York University"/>
    <s v="Sketch|Agile|Python"/>
    <s v="Deloitte"/>
    <n v="9"/>
  </r>
  <r>
    <n v="1830"/>
    <x v="4"/>
    <d v="2019-09-22T00:00:00"/>
    <x v="7"/>
    <x v="3"/>
    <n v="9.1999999999999993"/>
    <n v="3"/>
    <n v="4.083333333333333"/>
    <m/>
    <n v="2"/>
    <n v="9"/>
    <n v="8"/>
    <s v="Entry-level"/>
    <n v="1"/>
    <s v="Mentor"/>
    <s v="Bachelor's degree"/>
    <s v="New York University"/>
    <s v="Figma|SCRUM|SQL"/>
    <s v="Adobe"/>
    <n v="9"/>
  </r>
  <r>
    <n v="1831"/>
    <x v="2"/>
    <d v="2019-02-10T00:00:00"/>
    <x v="1"/>
    <x v="7"/>
    <n v="7.5"/>
    <n v="2"/>
    <n v="4.7"/>
    <m/>
    <n v="2"/>
    <n v="7"/>
    <n v="8"/>
    <s v="Mid-level"/>
    <n v="2"/>
    <s v="Mentor"/>
    <s v="Bachelor's degree"/>
    <s v="University of London"/>
    <s v="SQL|Sketch|SCRUM"/>
    <s v="Microsoft"/>
    <n v="2"/>
  </r>
  <r>
    <n v="1832"/>
    <x v="4"/>
    <d v="2019-11-26T00:00:00"/>
    <x v="7"/>
    <x v="2"/>
    <n v="10"/>
    <n v="1"/>
    <n v="3.9055555555555554"/>
    <m/>
    <n v="5"/>
    <n v="9"/>
    <n v="6"/>
    <s v="Management-level"/>
    <n v="1"/>
    <s v="Mentor"/>
    <s v="Bachelor's degree"/>
    <s v="RISD"/>
    <s v="Python|SQL|Java"/>
    <s v="Deloitte"/>
    <n v="9"/>
  </r>
  <r>
    <n v="1833"/>
    <x v="5"/>
    <d v="2023-01-09T00:00:00"/>
    <x v="8"/>
    <x v="2"/>
    <n v="8.5"/>
    <n v="3"/>
    <n v="0.78611111111111109"/>
    <m/>
    <n v="2"/>
    <n v="8"/>
    <n v="6"/>
    <s v="Management-level"/>
    <n v="3"/>
    <s v="Neither"/>
    <s v="Bachelor's degree"/>
    <s v="Harvard University"/>
    <s v="SQL|Python|Agile"/>
    <s v="Oracle"/>
    <n v="2"/>
  </r>
  <r>
    <n v="1834"/>
    <x v="5"/>
    <d v="2021-09-26T00:00:00"/>
    <x v="2"/>
    <x v="5"/>
    <n v="6"/>
    <n v="1"/>
    <n v="2.0722222222222224"/>
    <m/>
    <n v="1"/>
    <n v="10"/>
    <n v="6"/>
    <s v="Management-level"/>
    <n v="0"/>
    <s v="Mentee"/>
    <s v="Bachelor's degree"/>
    <s v="University of California"/>
    <s v="SCRUM|Java|JIRA"/>
    <s v="IBM"/>
    <n v="1"/>
  </r>
  <r>
    <n v="1835"/>
    <x v="4"/>
    <d v="2019-08-31T00:00:00"/>
    <x v="3"/>
    <x v="0"/>
    <n v="8"/>
    <n v="3"/>
    <n v="4.1444444444444448"/>
    <m/>
    <n v="4"/>
    <n v="9"/>
    <n v="10"/>
    <s v="Entry-level"/>
    <n v="2"/>
    <s v="Neither"/>
    <s v="Master's degree"/>
    <s v="New York University"/>
    <s v="Agile|Sketch|Python"/>
    <s v="Amazon"/>
    <n v="9"/>
  </r>
  <r>
    <n v="1836"/>
    <x v="2"/>
    <d v="2019-10-14T00:00:00"/>
    <x v="8"/>
    <x v="4"/>
    <n v="5"/>
    <n v="2"/>
    <n v="4.0222222222222221"/>
    <m/>
    <n v="3"/>
    <n v="7"/>
    <n v="9"/>
    <s v="Management-level"/>
    <n v="3"/>
    <s v="Mentee"/>
    <s v="Bachelor's degree"/>
    <s v="MIT"/>
    <s v="Python|JIRA|Java"/>
    <s v="Apple"/>
    <n v="5"/>
  </r>
  <r>
    <n v="1837"/>
    <x v="5"/>
    <d v="2023-08-05T00:00:00"/>
    <x v="3"/>
    <x v="2"/>
    <n v="5"/>
    <n v="0"/>
    <n v="0.21388888888888888"/>
    <m/>
    <n v="1"/>
    <n v="8"/>
    <n v="7"/>
    <s v="Mid-level"/>
    <n v="1"/>
    <s v="Mentee"/>
    <s v="Master's degree"/>
    <s v="University of Toronto"/>
    <s v="JIRA|Sketch|Java"/>
    <s v="IBM"/>
    <n v="10"/>
  </r>
  <r>
    <n v="1838"/>
    <x v="2"/>
    <d v="2023-09-21T00:00:00"/>
    <x v="4"/>
    <x v="7"/>
    <n v="6.5"/>
    <n v="2"/>
    <n v="8.611111111111111E-2"/>
    <m/>
    <n v="3"/>
    <n v="7"/>
    <n v="5"/>
    <s v="Mid-level"/>
    <n v="3"/>
    <s v="Neither"/>
    <s v="Bachelor's degree"/>
    <s v="University of Michigan"/>
    <s v="SEO|JIRA|WordPress"/>
    <s v="Oracle"/>
    <n v="9"/>
  </r>
  <r>
    <n v="1839"/>
    <x v="0"/>
    <d v="2022-09-11T00:00:00"/>
    <x v="0"/>
    <x v="2"/>
    <n v="9"/>
    <n v="3"/>
    <n v="1.1138888888888889"/>
    <m/>
    <n v="5"/>
    <n v="6"/>
    <n v="10"/>
    <s v="Management-level"/>
    <n v="2"/>
    <s v="Neither"/>
    <s v="Bachelor's degree"/>
    <s v="RISD"/>
    <s v="Java|Figma|Python"/>
    <s v="Facebook"/>
    <n v="10"/>
  </r>
  <r>
    <n v="1840"/>
    <x v="5"/>
    <d v="2021-06-26T00:00:00"/>
    <x v="1"/>
    <x v="2"/>
    <n v="8"/>
    <n v="0"/>
    <n v="2.3222222222222224"/>
    <m/>
    <n v="3"/>
    <n v="9"/>
    <n v="7"/>
    <s v="Management-level"/>
    <n v="0"/>
    <s v="Mentee"/>
    <s v="Bachelor's degree"/>
    <s v="University of Michigan"/>
    <s v="Java|JIRA|SCRUM"/>
    <s v="Facebook"/>
    <n v="1"/>
  </r>
  <r>
    <n v="1841"/>
    <x v="5"/>
    <d v="2021-09-25T00:00:00"/>
    <x v="0"/>
    <x v="5"/>
    <n v="7.2"/>
    <n v="1"/>
    <n v="2.0750000000000002"/>
    <m/>
    <n v="5"/>
    <n v="8"/>
    <n v="9"/>
    <s v="Management-level"/>
    <n v="0"/>
    <s v="Mentee"/>
    <s v="Bachelor's degree"/>
    <s v="University of London"/>
    <s v="SEO|Java|Figma"/>
    <s v="Adobe"/>
    <n v="8"/>
  </r>
  <r>
    <n v="1842"/>
    <x v="1"/>
    <d v="2022-08-06T00:00:00"/>
    <x v="0"/>
    <x v="3"/>
    <n v="10"/>
    <n v="2"/>
    <n v="1.211111111111111"/>
    <m/>
    <n v="1"/>
    <n v="7"/>
    <n v="10"/>
    <s v="Senior-level"/>
    <n v="0"/>
    <s v="Neither"/>
    <s v="Bachelor's degree"/>
    <s v="Harvard University"/>
    <s v="SEO|JIRA|Python"/>
    <s v="Facebook"/>
    <n v="2"/>
  </r>
  <r>
    <n v="1843"/>
    <x v="4"/>
    <d v="2020-06-21T00:00:00"/>
    <x v="7"/>
    <x v="5"/>
    <n v="9.5"/>
    <n v="3"/>
    <n v="3.3361111111111112"/>
    <m/>
    <n v="2"/>
    <n v="6"/>
    <n v="6"/>
    <s v="Senior-level"/>
    <n v="0"/>
    <s v="Neither"/>
    <s v="Master's degree"/>
    <s v="Stanford University"/>
    <s v="SQL|Java|Python"/>
    <s v="Microsoft"/>
    <n v="3"/>
  </r>
  <r>
    <n v="1844"/>
    <x v="4"/>
    <d v="2020-06-03T00:00:00"/>
    <x v="3"/>
    <x v="5"/>
    <n v="7.2"/>
    <n v="2"/>
    <n v="3.3861111111111111"/>
    <m/>
    <n v="3"/>
    <n v="6"/>
    <n v="7"/>
    <s v="Mid-level"/>
    <n v="1"/>
    <s v="Mentee"/>
    <s v="Bachelor's degree"/>
    <s v="Oxford University"/>
    <s v="Figma|JIRA|Agile"/>
    <s v="Adobe"/>
    <n v="6"/>
  </r>
  <r>
    <n v="1845"/>
    <x v="1"/>
    <d v="2021-12-17T00:00:00"/>
    <x v="3"/>
    <x v="6"/>
    <n v="4.2"/>
    <n v="2"/>
    <n v="1.8472222222222223"/>
    <m/>
    <n v="3"/>
    <n v="5"/>
    <n v="10"/>
    <s v="Entry-level"/>
    <n v="3"/>
    <s v="Mentor"/>
    <s v="Master's degree"/>
    <s v="New York University"/>
    <s v="Agile|Sketch|Python"/>
    <s v="Google"/>
    <n v="10"/>
  </r>
  <r>
    <n v="1846"/>
    <x v="3"/>
    <d v="2020-05-21T00:00:00"/>
    <x v="1"/>
    <x v="5"/>
    <n v="9"/>
    <n v="0"/>
    <n v="3.4194444444444443"/>
    <m/>
    <n v="4"/>
    <n v="6"/>
    <n v="5"/>
    <s v="Management-level"/>
    <n v="2"/>
    <s v="Neither"/>
    <s v="Bachelor's degree"/>
    <s v="University of London"/>
    <s v="SEO|SQL|SCRUM"/>
    <s v="Deloitte"/>
    <n v="3"/>
  </r>
  <r>
    <n v="1847"/>
    <x v="0"/>
    <d v="2021-03-04T00:00:00"/>
    <x v="1"/>
    <x v="4"/>
    <n v="7.5"/>
    <n v="0"/>
    <n v="2.6333333333333333"/>
    <m/>
    <n v="1"/>
    <n v="9"/>
    <n v="7"/>
    <s v="Mid-level"/>
    <n v="0"/>
    <s v="Mentee"/>
    <s v="Master's degree"/>
    <s v="University of Michigan"/>
    <s v="Python|SCRUM|SEO"/>
    <s v="Oracle"/>
    <n v="4"/>
  </r>
  <r>
    <n v="1848"/>
    <x v="0"/>
    <d v="2019-09-20T00:00:00"/>
    <x v="1"/>
    <x v="6"/>
    <n v="8.5"/>
    <n v="2"/>
    <n v="4.0888888888888886"/>
    <m/>
    <n v="3"/>
    <n v="10"/>
    <n v="9"/>
    <s v="Entry-level"/>
    <n v="3"/>
    <s v="Mentee"/>
    <s v="Master's degree"/>
    <s v="University of Toronto"/>
    <s v="Agile|SQL|Figma"/>
    <s v="Oracle"/>
    <n v="1"/>
  </r>
  <r>
    <n v="1849"/>
    <x v="1"/>
    <d v="2021-04-03T00:00:00"/>
    <x v="6"/>
    <x v="3"/>
    <n v="6"/>
    <n v="2"/>
    <n v="2.5527777777777776"/>
    <m/>
    <n v="5"/>
    <n v="8"/>
    <n v="5"/>
    <s v="Management-level"/>
    <n v="1"/>
    <s v="Mentee"/>
    <s v="Bachelor's degree"/>
    <s v="MIT"/>
    <s v="SCRUM|Java|WordPress"/>
    <s v="Amazon"/>
    <n v="9"/>
  </r>
  <r>
    <n v="1850"/>
    <x v="5"/>
    <d v="2020-03-27T00:00:00"/>
    <x v="9"/>
    <x v="5"/>
    <n v="4.5"/>
    <n v="1"/>
    <n v="3.5694444444444446"/>
    <m/>
    <n v="3"/>
    <n v="9"/>
    <n v="6"/>
    <s v="Management-level"/>
    <n v="3"/>
    <s v="Mentee"/>
    <s v="Bachelor's degree"/>
    <s v="University of London"/>
    <s v="Python|SEO|WordPress"/>
    <s v="Microsoft"/>
    <n v="9"/>
  </r>
  <r>
    <n v="1851"/>
    <x v="0"/>
    <d v="2021-02-28T00:00:00"/>
    <x v="5"/>
    <x v="5"/>
    <n v="9.1999999999999993"/>
    <n v="3"/>
    <n v="2.6444444444444444"/>
    <m/>
    <n v="1"/>
    <n v="8"/>
    <n v="6"/>
    <s v="Senior-level"/>
    <n v="1"/>
    <s v="Mentor"/>
    <s v="Bachelor's degree"/>
    <s v="RISD"/>
    <s v="Figma|JIRA|Agile"/>
    <s v="Adobe"/>
    <n v="4"/>
  </r>
  <r>
    <n v="1852"/>
    <x v="5"/>
    <d v="2020-02-02T00:00:00"/>
    <x v="5"/>
    <x v="5"/>
    <n v="4.5"/>
    <n v="2"/>
    <n v="3.7222222222222223"/>
    <m/>
    <n v="3"/>
    <n v="6"/>
    <n v="9"/>
    <s v="Mid-level"/>
    <n v="1"/>
    <s v="Neither"/>
    <s v="Master's degree"/>
    <s v="University of Toronto"/>
    <s v="Figma|Agile|WordPress"/>
    <s v="Microsoft"/>
    <n v="10"/>
  </r>
  <r>
    <n v="1853"/>
    <x v="1"/>
    <d v="2020-10-13T00:00:00"/>
    <x v="7"/>
    <x v="3"/>
    <n v="7"/>
    <n v="1"/>
    <n v="3.0249999999999999"/>
    <m/>
    <n v="3"/>
    <n v="5"/>
    <n v="9"/>
    <s v="Entry-level"/>
    <n v="0"/>
    <s v="Neither"/>
    <s v="Master's degree"/>
    <s v="Harvard University"/>
    <s v="Sketch|JIRA|SEO"/>
    <s v="Facebook"/>
    <n v="1"/>
  </r>
  <r>
    <n v="1854"/>
    <x v="3"/>
    <d v="2023-04-18T00:00:00"/>
    <x v="9"/>
    <x v="3"/>
    <n v="9.5"/>
    <n v="3"/>
    <n v="0.51111111111111107"/>
    <m/>
    <n v="1"/>
    <n v="6"/>
    <n v="8"/>
    <s v="Management-level"/>
    <n v="3"/>
    <s v="Mentor"/>
    <s v="Master's degree"/>
    <s v="Oxford University"/>
    <s v="WordPress|SEO|Agile"/>
    <s v="Microsoft"/>
    <n v="3"/>
  </r>
  <r>
    <n v="1855"/>
    <x v="5"/>
    <d v="2021-12-09T00:00:00"/>
    <x v="8"/>
    <x v="4"/>
    <n v="6.5"/>
    <n v="1"/>
    <n v="1.8694444444444445"/>
    <m/>
    <n v="2"/>
    <n v="9"/>
    <n v="10"/>
    <s v="Entry-level"/>
    <n v="1"/>
    <s v="Mentor"/>
    <s v="Bachelor's degree"/>
    <s v="Harvard University"/>
    <s v="SCRUM|JIRA|WordPress"/>
    <s v="Microsoft"/>
    <n v="1"/>
  </r>
  <r>
    <n v="1856"/>
    <x v="1"/>
    <d v="2021-08-09T00:00:00"/>
    <x v="7"/>
    <x v="3"/>
    <n v="4.5"/>
    <n v="0"/>
    <n v="2.2027777777777779"/>
    <m/>
    <n v="4"/>
    <n v="8"/>
    <n v="7"/>
    <s v="Mid-level"/>
    <n v="2"/>
    <s v="Mentor"/>
    <s v="Bachelor's degree"/>
    <s v="Harvard University"/>
    <s v="JIRA|WordPress|Python"/>
    <s v="Microsoft"/>
    <n v="8"/>
  </r>
  <r>
    <n v="1857"/>
    <x v="0"/>
    <d v="2023-04-23T00:00:00"/>
    <x v="4"/>
    <x v="6"/>
    <n v="9"/>
    <n v="3"/>
    <n v="0.49722222222222223"/>
    <m/>
    <n v="3"/>
    <n v="7"/>
    <n v="7"/>
    <s v="Entry-level"/>
    <n v="1"/>
    <s v="Mentor"/>
    <s v="Bachelor's degree"/>
    <s v="MIT"/>
    <s v="SCRUM|SEO|Agile"/>
    <s v="Deloitte"/>
    <n v="4"/>
  </r>
  <r>
    <n v="1858"/>
    <x v="5"/>
    <d v="2019-09-18T00:00:00"/>
    <x v="2"/>
    <x v="3"/>
    <n v="4.2"/>
    <n v="0"/>
    <n v="4.0944444444444441"/>
    <m/>
    <n v="4"/>
    <n v="10"/>
    <n v="9"/>
    <s v="Mid-level"/>
    <n v="0"/>
    <s v="Neither"/>
    <s v="Master's degree"/>
    <s v="University of Toronto"/>
    <s v="SCRUM|Sketch|Agile"/>
    <s v="Google"/>
    <n v="2"/>
  </r>
  <r>
    <n v="1859"/>
    <x v="0"/>
    <d v="2020-02-28T00:00:00"/>
    <x v="2"/>
    <x v="4"/>
    <n v="5.5"/>
    <n v="3"/>
    <n v="3.65"/>
    <m/>
    <n v="4"/>
    <n v="5"/>
    <n v="5"/>
    <s v="Entry-level"/>
    <n v="3"/>
    <s v="Neither"/>
    <s v="Bachelor's degree"/>
    <s v="Oxford University"/>
    <s v="Figma|Agile|WordPress"/>
    <s v="Microsoft"/>
    <n v="5"/>
  </r>
  <r>
    <n v="1860"/>
    <x v="2"/>
    <d v="2021-03-06T00:00:00"/>
    <x v="0"/>
    <x v="5"/>
    <n v="7"/>
    <n v="3"/>
    <n v="2.6277777777777778"/>
    <m/>
    <n v="4"/>
    <n v="9"/>
    <n v="7"/>
    <s v="Mid-level"/>
    <n v="1"/>
    <s v="Mentor"/>
    <s v="Bachelor's degree"/>
    <s v="New York University"/>
    <s v="WordPress|Python|Sketch"/>
    <s v="Independent"/>
    <n v="8"/>
  </r>
  <r>
    <n v="1861"/>
    <x v="2"/>
    <d v="2021-08-08T00:00:00"/>
    <x v="6"/>
    <x v="0"/>
    <n v="8.1999999999999993"/>
    <n v="2"/>
    <n v="2.2055555555555557"/>
    <m/>
    <n v="3"/>
    <n v="7"/>
    <n v="6"/>
    <s v="Entry-level"/>
    <n v="3"/>
    <s v="Mentee"/>
    <s v="Bachelor's degree"/>
    <s v="University of Toronto"/>
    <s v="Sketch|Java|Figma"/>
    <s v="Adobe"/>
    <n v="4"/>
  </r>
  <r>
    <n v="1862"/>
    <x v="2"/>
    <d v="2021-06-02T00:00:00"/>
    <x v="0"/>
    <x v="6"/>
    <n v="7"/>
    <n v="1"/>
    <n v="2.3888888888888888"/>
    <m/>
    <n v="2"/>
    <n v="10"/>
    <n v="5"/>
    <s v="Mid-level"/>
    <n v="0"/>
    <s v="Mentee"/>
    <s v="Master's degree"/>
    <s v="University of California"/>
    <s v="Figma|Sketch|SQL"/>
    <s v="IBM"/>
    <n v="10"/>
  </r>
  <r>
    <n v="1863"/>
    <x v="2"/>
    <d v="2023-01-07T00:00:00"/>
    <x v="1"/>
    <x v="6"/>
    <n v="7"/>
    <n v="2"/>
    <n v="0.79166666666666663"/>
    <m/>
    <n v="2"/>
    <n v="9"/>
    <n v="7"/>
    <s v="Senior-level"/>
    <n v="1"/>
    <s v="Neither"/>
    <s v="Bachelor's degree"/>
    <s v="MIT"/>
    <s v="WordPress|JIRA|Sketch"/>
    <s v="Amazon"/>
    <n v="9"/>
  </r>
  <r>
    <n v="1864"/>
    <x v="4"/>
    <d v="2019-10-19T00:00:00"/>
    <x v="9"/>
    <x v="1"/>
    <n v="8.5"/>
    <n v="0"/>
    <n v="4.0083333333333337"/>
    <m/>
    <n v="4"/>
    <n v="9"/>
    <n v="10"/>
    <s v="Entry-level"/>
    <n v="0"/>
    <s v="Neither"/>
    <s v="Master's degree"/>
    <s v="University of Michigan"/>
    <s v="Sketch|WordPress|Figma"/>
    <s v="Microsoft"/>
    <n v="1"/>
  </r>
  <r>
    <n v="1865"/>
    <x v="5"/>
    <d v="2020-10-27T00:00:00"/>
    <x v="6"/>
    <x v="1"/>
    <n v="7"/>
    <n v="3"/>
    <n v="2.9861111111111112"/>
    <m/>
    <n v="2"/>
    <n v="6"/>
    <n v="9"/>
    <s v="Senior-level"/>
    <n v="3"/>
    <s v="Neither"/>
    <s v="Master's degree"/>
    <s v="University of Michigan"/>
    <s v="SCRUM|Sketch|SEO"/>
    <s v="Independent"/>
    <n v="3"/>
  </r>
  <r>
    <n v="1866"/>
    <x v="4"/>
    <d v="2020-07-01T00:00:00"/>
    <x v="2"/>
    <x v="6"/>
    <n v="9"/>
    <n v="3"/>
    <n v="3.3083333333333331"/>
    <m/>
    <n v="5"/>
    <n v="7"/>
    <n v="6"/>
    <s v="Mid-level"/>
    <n v="3"/>
    <s v="Mentor"/>
    <s v="Bachelor's degree"/>
    <s v="University of Michigan"/>
    <s v="Figma|Sketch|SEO"/>
    <s v="IBM"/>
    <n v="7"/>
  </r>
  <r>
    <n v="1867"/>
    <x v="4"/>
    <d v="2019-08-03T00:00:00"/>
    <x v="0"/>
    <x v="6"/>
    <n v="6.5"/>
    <n v="3"/>
    <n v="4.2194444444444441"/>
    <m/>
    <n v="3"/>
    <n v="8"/>
    <n v="7"/>
    <s v="Management-level"/>
    <n v="0"/>
    <s v="Mentee"/>
    <s v="Bachelor's degree"/>
    <s v="University of California"/>
    <s v="SCRUM|Sketch|SEO"/>
    <s v="Oracle"/>
    <n v="8"/>
  </r>
  <r>
    <n v="1868"/>
    <x v="2"/>
    <d v="2021-06-20T00:00:00"/>
    <x v="5"/>
    <x v="5"/>
    <n v="7"/>
    <n v="0"/>
    <n v="2.338888888888889"/>
    <m/>
    <n v="2"/>
    <n v="9"/>
    <n v="6"/>
    <s v="Senior-level"/>
    <n v="0"/>
    <s v="Mentee"/>
    <s v="Bachelor's degree"/>
    <s v="New York University"/>
    <s v="JIRA|SEO|Figma"/>
    <s v="Amazon"/>
    <n v="7"/>
  </r>
  <r>
    <n v="1869"/>
    <x v="5"/>
    <d v="2020-08-22T00:00:00"/>
    <x v="1"/>
    <x v="1"/>
    <n v="8.1999999999999993"/>
    <n v="3"/>
    <n v="3.1666666666666665"/>
    <m/>
    <n v="5"/>
    <n v="5"/>
    <n v="5"/>
    <s v="Senior-level"/>
    <n v="1"/>
    <s v="Mentee"/>
    <s v="Master's degree"/>
    <s v="Harvard University"/>
    <s v="Sketch|Java|JIRA"/>
    <s v="Adobe"/>
    <n v="5"/>
  </r>
  <r>
    <n v="1870"/>
    <x v="1"/>
    <d v="2022-03-09T00:00:00"/>
    <x v="7"/>
    <x v="3"/>
    <n v="5"/>
    <n v="2"/>
    <n v="1.6194444444444445"/>
    <m/>
    <n v="3"/>
    <n v="9"/>
    <n v="8"/>
    <s v="Mid-level"/>
    <n v="0"/>
    <s v="Mentee"/>
    <s v="Bachelor's degree"/>
    <s v="University of Michigan"/>
    <s v="Java|Python|WordPress"/>
    <s v="IBM"/>
    <n v="8"/>
  </r>
  <r>
    <n v="1871"/>
    <x v="3"/>
    <d v="2022-11-09T00:00:00"/>
    <x v="0"/>
    <x v="4"/>
    <n v="7"/>
    <n v="1"/>
    <n v="0.95277777777777772"/>
    <m/>
    <n v="3"/>
    <n v="9"/>
    <n v="8"/>
    <s v="Entry-level"/>
    <n v="1"/>
    <s v="Mentee"/>
    <s v="Master's degree"/>
    <s v="University of California"/>
    <s v="SEO|Python|Figma"/>
    <s v="Facebook"/>
    <n v="5"/>
  </r>
  <r>
    <n v="1872"/>
    <x v="4"/>
    <d v="2019-10-31T00:00:00"/>
    <x v="6"/>
    <x v="5"/>
    <n v="10"/>
    <n v="2"/>
    <n v="3.9777777777777779"/>
    <m/>
    <n v="5"/>
    <n v="10"/>
    <n v="7"/>
    <s v="Senior-level"/>
    <n v="1"/>
    <s v="Mentor"/>
    <s v="Master's degree"/>
    <s v="University of Michigan"/>
    <s v="SEO|Python|SQL"/>
    <s v="Deloitte"/>
    <n v="7"/>
  </r>
  <r>
    <n v="1873"/>
    <x v="4"/>
    <d v="2020-06-04T00:00:00"/>
    <x v="8"/>
    <x v="3"/>
    <n v="6"/>
    <n v="2"/>
    <n v="3.3833333333333333"/>
    <m/>
    <n v="3"/>
    <n v="7"/>
    <n v="6"/>
    <s v="Mid-level"/>
    <n v="3"/>
    <s v="Mentee"/>
    <s v="Bachelor's degree"/>
    <s v="University of Michigan"/>
    <s v="Sketch|WordPress|SQL"/>
    <s v="Amazon"/>
    <n v="3"/>
  </r>
  <r>
    <n v="1874"/>
    <x v="2"/>
    <d v="2019-03-10T00:00:00"/>
    <x v="7"/>
    <x v="7"/>
    <n v="5.2"/>
    <n v="3"/>
    <n v="4.6166666666666663"/>
    <m/>
    <n v="3"/>
    <n v="5"/>
    <n v="9"/>
    <s v="Management-level"/>
    <n v="0"/>
    <s v="Neither"/>
    <s v="Master's degree"/>
    <s v="Harvard University"/>
    <s v="SCRUM|SQL|Agile"/>
    <s v="Google"/>
    <n v="9"/>
  </r>
  <r>
    <n v="1875"/>
    <x v="4"/>
    <d v="2019-01-19T00:00:00"/>
    <x v="3"/>
    <x v="2"/>
    <n v="6.2"/>
    <n v="0"/>
    <n v="4.7583333333333337"/>
    <m/>
    <n v="3"/>
    <n v="7"/>
    <n v="5"/>
    <s v="Mid-level"/>
    <n v="2"/>
    <s v="Neither"/>
    <s v="Bachelor's degree"/>
    <s v="University of London"/>
    <s v="SCRUM|JIRA|WordPress"/>
    <s v="Google"/>
    <n v="10"/>
  </r>
  <r>
    <n v="1876"/>
    <x v="5"/>
    <d v="2019-02-13T00:00:00"/>
    <x v="0"/>
    <x v="5"/>
    <n v="3"/>
    <n v="3"/>
    <n v="4.6916666666666664"/>
    <m/>
    <n v="4"/>
    <n v="9"/>
    <n v="10"/>
    <s v="Management-level"/>
    <n v="2"/>
    <s v="Mentor"/>
    <s v="Master's degree"/>
    <s v="RISD"/>
    <s v="SQL|SCRUM|Agile"/>
    <s v="Amazon"/>
    <n v="3"/>
  </r>
  <r>
    <n v="1877"/>
    <x v="1"/>
    <d v="2022-05-22T00:00:00"/>
    <x v="3"/>
    <x v="4"/>
    <n v="9"/>
    <n v="0"/>
    <n v="1.4166666666666667"/>
    <m/>
    <n v="2"/>
    <n v="5"/>
    <n v="10"/>
    <s v="Entry-level"/>
    <n v="3"/>
    <s v="Mentee"/>
    <s v="Bachelor's degree"/>
    <s v="Stanford University"/>
    <s v="WordPress|SQL|Java"/>
    <s v="Independent"/>
    <n v="10"/>
  </r>
  <r>
    <n v="1878"/>
    <x v="3"/>
    <d v="2020-04-17T00:00:00"/>
    <x v="2"/>
    <x v="7"/>
    <n v="8"/>
    <n v="0"/>
    <n v="3.5138888888888888"/>
    <m/>
    <n v="3"/>
    <n v="6"/>
    <n v="8"/>
    <s v="Management-level"/>
    <n v="3"/>
    <s v="Neither"/>
    <s v="Bachelor's degree"/>
    <s v="University of London"/>
    <s v="Sketch|SQL|WordPress"/>
    <s v="Deloitte"/>
    <n v="9"/>
  </r>
  <r>
    <n v="1879"/>
    <x v="0"/>
    <d v="2022-10-15T00:00:00"/>
    <x v="0"/>
    <x v="5"/>
    <n v="8"/>
    <n v="3"/>
    <n v="1.0194444444444444"/>
    <m/>
    <n v="5"/>
    <n v="9"/>
    <n v="10"/>
    <s v="Mid-level"/>
    <n v="1"/>
    <s v="Neither"/>
    <s v="Bachelor's degree"/>
    <s v="MIT"/>
    <s v="Python|SCRUM|Sketch"/>
    <s v="Facebook"/>
    <n v="5"/>
  </r>
  <r>
    <n v="1880"/>
    <x v="3"/>
    <d v="2022-06-28T00:00:00"/>
    <x v="3"/>
    <x v="5"/>
    <n v="8"/>
    <n v="3"/>
    <n v="1.3166666666666667"/>
    <m/>
    <n v="4"/>
    <n v="6"/>
    <n v="5"/>
    <s v="Mid-level"/>
    <n v="1"/>
    <s v="Mentor"/>
    <s v="Bachelor's degree"/>
    <s v="University of Michigan"/>
    <s v="SQL|Python|SCRUM"/>
    <s v="Deloitte"/>
    <n v="8"/>
  </r>
  <r>
    <n v="1881"/>
    <x v="3"/>
    <d v="2023-10-07T00:00:00"/>
    <x v="5"/>
    <x v="3"/>
    <n v="10"/>
    <n v="3"/>
    <n v="4.1666666666666664E-2"/>
    <m/>
    <n v="5"/>
    <n v="10"/>
    <n v="5"/>
    <s v="Mid-level"/>
    <n v="3"/>
    <s v="Mentor"/>
    <s v="Master's degree"/>
    <s v="RISD"/>
    <s v="Agile|Python|JIRA"/>
    <s v="Deloitte"/>
    <n v="10"/>
  </r>
  <r>
    <n v="1882"/>
    <x v="0"/>
    <d v="2020-12-22T00:00:00"/>
    <x v="8"/>
    <x v="7"/>
    <n v="3"/>
    <n v="3"/>
    <n v="2.8333333333333335"/>
    <m/>
    <n v="3"/>
    <n v="6"/>
    <n v="7"/>
    <s v="Mid-level"/>
    <n v="3"/>
    <s v="Mentee"/>
    <s v="Master's degree"/>
    <s v="University of London"/>
    <s v="Sketch|Java|WordPress"/>
    <s v="Amazon"/>
    <n v="3"/>
  </r>
  <r>
    <n v="1883"/>
    <x v="4"/>
    <d v="2020-10-20T00:00:00"/>
    <x v="4"/>
    <x v="5"/>
    <n v="8"/>
    <n v="1"/>
    <n v="3.0055555555555555"/>
    <m/>
    <n v="4"/>
    <n v="7"/>
    <n v="6"/>
    <s v="Mid-level"/>
    <n v="2"/>
    <s v="Mentor"/>
    <s v="Bachelor's degree"/>
    <s v="MIT"/>
    <s v="SCRUM|SEO|Agile"/>
    <s v="IBM"/>
    <n v="10"/>
  </r>
  <r>
    <n v="1884"/>
    <x v="3"/>
    <d v="2023-10-04T00:00:00"/>
    <x v="6"/>
    <x v="2"/>
    <n v="8"/>
    <n v="2"/>
    <n v="0.05"/>
    <m/>
    <n v="2"/>
    <n v="8"/>
    <n v="5"/>
    <s v="Management-level"/>
    <n v="3"/>
    <s v="Mentor"/>
    <s v="Master's degree"/>
    <s v="Stanford University"/>
    <s v="SEO|Sketch|WordPress"/>
    <s v="Facebook"/>
    <n v="3"/>
  </r>
  <r>
    <n v="1885"/>
    <x v="5"/>
    <d v="2022-08-12T00:00:00"/>
    <x v="0"/>
    <x v="7"/>
    <n v="9"/>
    <n v="0"/>
    <n v="1.1944444444444444"/>
    <m/>
    <n v="4"/>
    <n v="7"/>
    <n v="5"/>
    <s v="Senior-level"/>
    <n v="0"/>
    <s v="Mentee"/>
    <s v="Master's degree"/>
    <s v="RISD"/>
    <s v="Python|WordPress|Sketch"/>
    <s v="Deloitte"/>
    <n v="1"/>
  </r>
  <r>
    <n v="1886"/>
    <x v="2"/>
    <d v="2022-05-21T00:00:00"/>
    <x v="7"/>
    <x v="1"/>
    <n v="4.2"/>
    <n v="3"/>
    <n v="1.4194444444444445"/>
    <m/>
    <n v="4"/>
    <n v="5"/>
    <n v="7"/>
    <s v="Senior-level"/>
    <n v="0"/>
    <s v="Mentee"/>
    <s v="Master's degree"/>
    <s v="MIT"/>
    <s v="SCRUM|Figma|Java"/>
    <s v="Google"/>
    <n v="7"/>
  </r>
  <r>
    <n v="1887"/>
    <x v="5"/>
    <d v="2020-09-08T00:00:00"/>
    <x v="7"/>
    <x v="6"/>
    <n v="8"/>
    <n v="3"/>
    <n v="3.1222222222222222"/>
    <m/>
    <n v="4"/>
    <n v="6"/>
    <n v="5"/>
    <s v="Mid-level"/>
    <n v="0"/>
    <s v="Neither"/>
    <s v="Bachelor's degree"/>
    <s v="MIT"/>
    <s v="SEO|JIRA|Sketch"/>
    <s v="Facebook"/>
    <n v="9"/>
  </r>
  <r>
    <n v="1888"/>
    <x v="0"/>
    <d v="2019-07-21T00:00:00"/>
    <x v="3"/>
    <x v="7"/>
    <n v="9"/>
    <n v="0"/>
    <n v="4.2527777777777782"/>
    <m/>
    <n v="5"/>
    <n v="10"/>
    <n v="5"/>
    <s v="Senior-level"/>
    <n v="3"/>
    <s v="Mentee"/>
    <s v="Master's degree"/>
    <s v="University of Toronto"/>
    <s v="SCRUM|Python|SEO"/>
    <s v="Independent"/>
    <n v="10"/>
  </r>
  <r>
    <n v="1889"/>
    <x v="3"/>
    <d v="2019-07-31T00:00:00"/>
    <x v="0"/>
    <x v="7"/>
    <n v="7"/>
    <n v="1"/>
    <n v="4.2277777777777779"/>
    <m/>
    <n v="3"/>
    <n v="5"/>
    <n v="7"/>
    <s v="Entry-level"/>
    <n v="1"/>
    <s v="Mentee"/>
    <s v="Master's degree"/>
    <s v="University of Michigan"/>
    <s v="Python|Java|WordPress"/>
    <s v="IBM"/>
    <n v="1"/>
  </r>
  <r>
    <n v="1890"/>
    <x v="2"/>
    <d v="2022-01-11T00:00:00"/>
    <x v="6"/>
    <x v="5"/>
    <n v="3.2"/>
    <n v="3"/>
    <n v="1.7805555555555554"/>
    <m/>
    <n v="3"/>
    <n v="10"/>
    <n v="9"/>
    <s v="Mid-level"/>
    <n v="1"/>
    <s v="Mentee"/>
    <s v="Master's degree"/>
    <s v="University of London"/>
    <s v="Sketch|SQL|Python"/>
    <s v="Google"/>
    <n v="9"/>
  </r>
  <r>
    <n v="1891"/>
    <x v="4"/>
    <d v="2019-09-07T00:00:00"/>
    <x v="6"/>
    <x v="1"/>
    <n v="10"/>
    <n v="1"/>
    <n v="4.125"/>
    <m/>
    <n v="4"/>
    <n v="6"/>
    <n v="6"/>
    <s v="Mid-level"/>
    <n v="1"/>
    <s v="Mentee"/>
    <s v="Bachelor's degree"/>
    <s v="RISD"/>
    <s v="SEO|Python|Sketch"/>
    <s v="Apple"/>
    <n v="10"/>
  </r>
  <r>
    <n v="1892"/>
    <x v="2"/>
    <d v="2020-01-09T00:00:00"/>
    <x v="0"/>
    <x v="4"/>
    <n v="6.2"/>
    <n v="1"/>
    <n v="3.786111111111111"/>
    <m/>
    <n v="5"/>
    <n v="6"/>
    <n v="9"/>
    <s v="Senior-level"/>
    <n v="3"/>
    <s v="Mentor"/>
    <s v="Master's degree"/>
    <s v="University of California"/>
    <s v="JIRA|Agile|SCRUM"/>
    <s v="Adobe"/>
    <n v="2"/>
  </r>
  <r>
    <n v="1893"/>
    <x v="3"/>
    <d v="2023-08-08T00:00:00"/>
    <x v="6"/>
    <x v="7"/>
    <n v="6.2"/>
    <n v="3"/>
    <n v="0.20555555555555555"/>
    <m/>
    <n v="1"/>
    <n v="7"/>
    <n v="10"/>
    <s v="Senior-level"/>
    <n v="3"/>
    <s v="Mentee"/>
    <s v="Master's degree"/>
    <s v="University of California"/>
    <s v="Figma|Python|SQL"/>
    <s v="Google"/>
    <n v="1"/>
  </r>
  <r>
    <n v="1894"/>
    <x v="2"/>
    <d v="2021-06-22T00:00:00"/>
    <x v="3"/>
    <x v="0"/>
    <n v="3.2"/>
    <n v="2"/>
    <n v="2.3333333333333335"/>
    <m/>
    <n v="5"/>
    <n v="6"/>
    <n v="8"/>
    <s v="Senior-level"/>
    <n v="0"/>
    <s v="Neither"/>
    <s v="Master's degree"/>
    <s v="University of London"/>
    <s v="SCRUM|Figma|Sketch"/>
    <s v="Google"/>
    <n v="10"/>
  </r>
  <r>
    <n v="1895"/>
    <x v="0"/>
    <d v="2019-09-29T00:00:00"/>
    <x v="1"/>
    <x v="6"/>
    <n v="7"/>
    <n v="2"/>
    <n v="4.0638888888888891"/>
    <m/>
    <n v="1"/>
    <n v="8"/>
    <n v="6"/>
    <s v="Entry-level"/>
    <n v="2"/>
    <s v="Mentor"/>
    <s v="Master's degree"/>
    <s v="University of California"/>
    <s v="Figma|WordPress|JIRA"/>
    <s v="Independent"/>
    <n v="9"/>
  </r>
  <r>
    <n v="1896"/>
    <x v="0"/>
    <d v="2022-09-18T00:00:00"/>
    <x v="1"/>
    <x v="6"/>
    <n v="6"/>
    <n v="3"/>
    <n v="1.0944444444444446"/>
    <m/>
    <n v="3"/>
    <n v="8"/>
    <n v="5"/>
    <s v="Mid-level"/>
    <n v="1"/>
    <s v="Mentee"/>
    <s v="Master's degree"/>
    <s v="Stanford University"/>
    <s v="SCRUM|Figma|WordPress"/>
    <s v="IBM"/>
    <n v="10"/>
  </r>
  <r>
    <n v="1897"/>
    <x v="2"/>
    <d v="2019-04-22T00:00:00"/>
    <x v="4"/>
    <x v="2"/>
    <n v="8"/>
    <n v="0"/>
    <n v="4.5"/>
    <m/>
    <n v="5"/>
    <n v="10"/>
    <n v="10"/>
    <s v="Senior-level"/>
    <n v="3"/>
    <s v="Mentor"/>
    <s v="Master's degree"/>
    <s v="Harvard University"/>
    <s v="WordPress|Figma|SQL"/>
    <s v="Deloitte"/>
    <n v="10"/>
  </r>
  <r>
    <n v="1898"/>
    <x v="4"/>
    <d v="2019-01-06T00:00:00"/>
    <x v="4"/>
    <x v="5"/>
    <n v="9"/>
    <n v="1"/>
    <n v="4.7944444444444443"/>
    <m/>
    <n v="1"/>
    <n v="8"/>
    <n v="10"/>
    <s v="Entry-level"/>
    <n v="1"/>
    <s v="Neither"/>
    <s v="Master's degree"/>
    <s v="Stanford University"/>
    <s v="SQL|WordPress|SCRUM"/>
    <s v="Facebook"/>
    <n v="3"/>
  </r>
  <r>
    <n v="1899"/>
    <x v="3"/>
    <d v="2019-06-26T00:00:00"/>
    <x v="5"/>
    <x v="7"/>
    <n v="3.5"/>
    <n v="0"/>
    <n v="4.322222222222222"/>
    <m/>
    <n v="1"/>
    <n v="7"/>
    <n v="8"/>
    <s v="Senior-level"/>
    <n v="3"/>
    <s v="Neither"/>
    <s v="Bachelor's degree"/>
    <s v="New York University"/>
    <s v="SQL|Figma|Agile"/>
    <s v="Oracle"/>
    <n v="8"/>
  </r>
  <r>
    <n v="1900"/>
    <x v="1"/>
    <d v="2022-05-28T00:00:00"/>
    <x v="1"/>
    <x v="5"/>
    <n v="8"/>
    <n v="2"/>
    <n v="1.4"/>
    <m/>
    <n v="5"/>
    <n v="7"/>
    <n v="6"/>
    <s v="Mid-level"/>
    <n v="0"/>
    <s v="Mentee"/>
    <s v="Bachelor's degree"/>
    <s v="MIT"/>
    <s v="Figma|JIRA|SQL"/>
    <s v="Deloitte"/>
    <n v="5"/>
  </r>
  <r>
    <n v="1901"/>
    <x v="4"/>
    <d v="2019-11-30T00:00:00"/>
    <x v="8"/>
    <x v="0"/>
    <n v="10"/>
    <n v="3"/>
    <n v="3.8944444444444444"/>
    <m/>
    <n v="3"/>
    <n v="6"/>
    <n v="10"/>
    <s v="Management-level"/>
    <n v="0"/>
    <s v="Mentor"/>
    <s v="Master's degree"/>
    <s v="Harvard University"/>
    <s v="JIRA|SCRUM|SEO"/>
    <s v="IBM"/>
    <n v="4"/>
  </r>
  <r>
    <n v="1902"/>
    <x v="3"/>
    <d v="2020-05-18T00:00:00"/>
    <x v="2"/>
    <x v="5"/>
    <n v="4.2"/>
    <n v="2"/>
    <n v="3.4277777777777776"/>
    <m/>
    <n v="4"/>
    <n v="7"/>
    <n v="10"/>
    <s v="Mid-level"/>
    <n v="3"/>
    <s v="Mentee"/>
    <s v="Bachelor's degree"/>
    <s v="University of Michigan"/>
    <s v="SEO|SQL|Java"/>
    <s v="Adobe"/>
    <n v="8"/>
  </r>
  <r>
    <n v="1903"/>
    <x v="5"/>
    <d v="2022-01-24T00:00:00"/>
    <x v="6"/>
    <x v="7"/>
    <n v="5"/>
    <n v="2"/>
    <n v="1.7444444444444445"/>
    <m/>
    <n v="4"/>
    <n v="10"/>
    <n v="8"/>
    <s v="Entry-level"/>
    <n v="3"/>
    <s v="Mentor"/>
    <s v="Master's degree"/>
    <s v="University of Toronto"/>
    <s v="Agile|Figma|WordPress"/>
    <s v="Independent"/>
    <n v="3"/>
  </r>
  <r>
    <n v="1904"/>
    <x v="5"/>
    <d v="2019-02-06T00:00:00"/>
    <x v="6"/>
    <x v="2"/>
    <n v="8"/>
    <n v="2"/>
    <n v="4.7111111111111112"/>
    <m/>
    <n v="1"/>
    <n v="9"/>
    <n v="9"/>
    <s v="Entry-level"/>
    <n v="1"/>
    <s v="Mentee"/>
    <s v="Master's degree"/>
    <s v="Harvard University"/>
    <s v="Sketch|SQL|Python"/>
    <s v="Facebook"/>
    <n v="2"/>
  </r>
  <r>
    <n v="1905"/>
    <x v="5"/>
    <d v="2023-10-13T00:00:00"/>
    <x v="0"/>
    <x v="2"/>
    <n v="9"/>
    <n v="3"/>
    <n v="2.5000000000000001E-2"/>
    <m/>
    <n v="2"/>
    <n v="10"/>
    <n v="9"/>
    <s v="Mid-level"/>
    <n v="3"/>
    <s v="Neither"/>
    <s v="Master's degree"/>
    <s v="University of California"/>
    <s v="SQL|Java|Sketch"/>
    <s v="Deloitte"/>
    <n v="9"/>
  </r>
  <r>
    <n v="1906"/>
    <x v="0"/>
    <d v="2018-11-27T00:00:00"/>
    <x v="4"/>
    <x v="0"/>
    <n v="3"/>
    <n v="0"/>
    <n v="4.9027777777777777"/>
    <m/>
    <n v="5"/>
    <n v="7"/>
    <n v="9"/>
    <s v="Management-level"/>
    <n v="0"/>
    <s v="Mentor"/>
    <s v="Master's degree"/>
    <s v="University of London"/>
    <s v="Agile|Sketch|SQL"/>
    <s v="Amazon"/>
    <n v="6"/>
  </r>
  <r>
    <n v="1907"/>
    <x v="2"/>
    <d v="2020-06-16T00:00:00"/>
    <x v="3"/>
    <x v="6"/>
    <n v="8.5"/>
    <n v="2"/>
    <n v="3.35"/>
    <m/>
    <n v="1"/>
    <n v="7"/>
    <n v="10"/>
    <s v="Entry-level"/>
    <n v="3"/>
    <s v="Mentee"/>
    <s v="Master's degree"/>
    <s v="Harvard University"/>
    <s v="Sketch|SCRUM|Python"/>
    <s v="Microsoft"/>
    <n v="3"/>
  </r>
  <r>
    <n v="1908"/>
    <x v="2"/>
    <d v="2022-11-04T00:00:00"/>
    <x v="3"/>
    <x v="7"/>
    <n v="7.2"/>
    <n v="0"/>
    <n v="0.96666666666666667"/>
    <m/>
    <n v="5"/>
    <n v="7"/>
    <n v="9"/>
    <s v="Mid-level"/>
    <n v="0"/>
    <s v="Neither"/>
    <s v="Bachelor's degree"/>
    <s v="MIT"/>
    <s v="Python|JIRA|Agile"/>
    <s v="Google"/>
    <n v="8"/>
  </r>
  <r>
    <n v="1909"/>
    <x v="2"/>
    <d v="2023-07-04T00:00:00"/>
    <x v="1"/>
    <x v="6"/>
    <n v="8"/>
    <n v="3"/>
    <n v="0.3"/>
    <m/>
    <n v="3"/>
    <n v="9"/>
    <n v="9"/>
    <s v="Senior-level"/>
    <n v="1"/>
    <s v="Neither"/>
    <s v="Master's degree"/>
    <s v="University of Toronto"/>
    <s v="SCRUM|WordPress|SEO"/>
    <s v="Deloitte"/>
    <n v="8"/>
  </r>
  <r>
    <n v="1910"/>
    <x v="1"/>
    <d v="2020-12-01T00:00:00"/>
    <x v="1"/>
    <x v="1"/>
    <n v="6.5"/>
    <n v="3"/>
    <n v="2.8916666666666666"/>
    <m/>
    <n v="4"/>
    <n v="9"/>
    <n v="6"/>
    <s v="Entry-level"/>
    <n v="3"/>
    <s v="Mentee"/>
    <s v="Master's degree"/>
    <s v="University of London"/>
    <s v="SCRUM|JIRA|SEO"/>
    <s v="Oracle"/>
    <n v="6"/>
  </r>
  <r>
    <n v="1911"/>
    <x v="2"/>
    <d v="2020-04-23T00:00:00"/>
    <x v="4"/>
    <x v="6"/>
    <n v="6.5"/>
    <n v="2"/>
    <n v="3.4972222222222222"/>
    <m/>
    <n v="1"/>
    <n v="10"/>
    <n v="6"/>
    <s v="Senior-level"/>
    <n v="1"/>
    <s v="Mentor"/>
    <s v="Master's degree"/>
    <s v="University of California"/>
    <s v="Agile|Python|Figma"/>
    <s v="Oracle"/>
    <n v="5"/>
  </r>
  <r>
    <n v="1912"/>
    <x v="0"/>
    <d v="2022-01-25T00:00:00"/>
    <x v="0"/>
    <x v="4"/>
    <n v="8"/>
    <n v="2"/>
    <n v="1.7416666666666667"/>
    <m/>
    <n v="4"/>
    <n v="9"/>
    <n v="7"/>
    <s v="Entry-level"/>
    <n v="2"/>
    <s v="Neither"/>
    <s v="Bachelor's degree"/>
    <s v="RISD"/>
    <s v="SCRUM|Agile|Figma"/>
    <s v="Facebook"/>
    <n v="4"/>
  </r>
  <r>
    <n v="1913"/>
    <x v="1"/>
    <d v="2021-03-08T00:00:00"/>
    <x v="4"/>
    <x v="4"/>
    <n v="8"/>
    <n v="1"/>
    <n v="2.6222222222222222"/>
    <m/>
    <n v="3"/>
    <n v="10"/>
    <n v="5"/>
    <s v="Entry-level"/>
    <n v="3"/>
    <s v="Mentor"/>
    <s v="Bachelor's degree"/>
    <s v="MIT"/>
    <s v="JIRA|WordPress|Sketch"/>
    <s v="Deloitte"/>
    <n v="10"/>
  </r>
  <r>
    <n v="1914"/>
    <x v="4"/>
    <d v="2020-09-18T00:00:00"/>
    <x v="1"/>
    <x v="6"/>
    <n v="7"/>
    <n v="0"/>
    <n v="3.0944444444444446"/>
    <m/>
    <n v="2"/>
    <n v="10"/>
    <n v="9"/>
    <s v="Management-level"/>
    <n v="2"/>
    <s v="Mentee"/>
    <s v="Master's degree"/>
    <s v="New York University"/>
    <s v="SQL|SCRUM|JIRA"/>
    <s v="Independent"/>
    <n v="10"/>
  </r>
  <r>
    <n v="1915"/>
    <x v="2"/>
    <d v="2021-02-13T00:00:00"/>
    <x v="8"/>
    <x v="3"/>
    <n v="8.1999999999999993"/>
    <n v="1"/>
    <n v="2.6916666666666669"/>
    <m/>
    <n v="4"/>
    <n v="7"/>
    <n v="6"/>
    <s v="Entry-level"/>
    <n v="2"/>
    <s v="Mentor"/>
    <s v="Bachelor's degree"/>
    <s v="University of London"/>
    <s v="WordPress|JIRA|Agile"/>
    <s v="Google"/>
    <n v="6"/>
  </r>
  <r>
    <n v="1916"/>
    <x v="5"/>
    <d v="2019-11-18T00:00:00"/>
    <x v="0"/>
    <x v="7"/>
    <n v="9.5"/>
    <n v="0"/>
    <n v="3.9277777777777776"/>
    <m/>
    <n v="2"/>
    <n v="5"/>
    <n v="5"/>
    <s v="Mid-level"/>
    <n v="3"/>
    <s v="Mentor"/>
    <s v="Bachelor's degree"/>
    <s v="University of Toronto"/>
    <s v="SQL|SEO|Agile"/>
    <s v="Microsoft"/>
    <n v="2"/>
  </r>
  <r>
    <n v="1917"/>
    <x v="3"/>
    <d v="2023-01-03T00:00:00"/>
    <x v="8"/>
    <x v="6"/>
    <n v="7"/>
    <n v="2"/>
    <n v="0.80277777777777781"/>
    <m/>
    <n v="2"/>
    <n v="10"/>
    <n v="5"/>
    <s v="Entry-level"/>
    <n v="0"/>
    <s v="Mentee"/>
    <s v="Master's degree"/>
    <s v="MIT"/>
    <s v="SCRUM|Figma|Java"/>
    <s v="IBM"/>
    <n v="10"/>
  </r>
  <r>
    <n v="1918"/>
    <x v="2"/>
    <d v="2019-08-05T00:00:00"/>
    <x v="2"/>
    <x v="6"/>
    <n v="8"/>
    <n v="3"/>
    <n v="4.2138888888888886"/>
    <m/>
    <n v="1"/>
    <n v="10"/>
    <n v="7"/>
    <s v="Management-level"/>
    <n v="0"/>
    <s v="Mentor"/>
    <s v="Bachelor's degree"/>
    <s v="University of California"/>
    <s v="Python|SQL|SEO"/>
    <s v="Deloitte"/>
    <n v="9"/>
  </r>
  <r>
    <n v="1919"/>
    <x v="1"/>
    <d v="2022-12-24T00:00:00"/>
    <x v="6"/>
    <x v="5"/>
    <n v="10"/>
    <n v="0"/>
    <n v="0.82777777777777772"/>
    <m/>
    <n v="3"/>
    <n v="7"/>
    <n v="8"/>
    <s v="Management-level"/>
    <n v="1"/>
    <s v="Mentee"/>
    <s v="Master's degree"/>
    <s v="University of Toronto"/>
    <s v="SCRUM|Python|SEO"/>
    <s v="Facebook"/>
    <n v="3"/>
  </r>
  <r>
    <n v="1920"/>
    <x v="2"/>
    <d v="2019-09-07T00:00:00"/>
    <x v="8"/>
    <x v="7"/>
    <n v="5"/>
    <n v="0"/>
    <n v="4.125"/>
    <m/>
    <n v="3"/>
    <n v="5"/>
    <n v="6"/>
    <s v="Management-level"/>
    <n v="2"/>
    <s v="Neither"/>
    <s v="Bachelor's degree"/>
    <s v="MIT"/>
    <s v="SEO|Sketch|WordPress"/>
    <s v="Apple"/>
    <n v="6"/>
  </r>
  <r>
    <n v="1921"/>
    <x v="3"/>
    <d v="2018-12-30T00:00:00"/>
    <x v="1"/>
    <x v="1"/>
    <n v="8.5"/>
    <n v="2"/>
    <n v="4.8111111111111109"/>
    <m/>
    <n v="3"/>
    <n v="5"/>
    <n v="7"/>
    <s v="Entry-level"/>
    <n v="0"/>
    <s v="Neither"/>
    <s v="Bachelor's degree"/>
    <s v="Stanford University"/>
    <s v="Figma|WordPress|Python"/>
    <s v="Oracle"/>
    <n v="3"/>
  </r>
  <r>
    <n v="1922"/>
    <x v="3"/>
    <d v="2021-06-18T00:00:00"/>
    <x v="0"/>
    <x v="2"/>
    <n v="8.1999999999999993"/>
    <n v="0"/>
    <n v="2.3444444444444446"/>
    <m/>
    <n v="1"/>
    <n v="7"/>
    <n v="10"/>
    <s v="Mid-level"/>
    <n v="0"/>
    <s v="Neither"/>
    <s v="Master's degree"/>
    <s v="University of California"/>
    <s v="SCRUM|WordPress|Python"/>
    <s v="Google"/>
    <n v="10"/>
  </r>
  <r>
    <n v="1923"/>
    <x v="5"/>
    <d v="2021-04-03T00:00:00"/>
    <x v="8"/>
    <x v="4"/>
    <n v="9.1999999999999993"/>
    <n v="0"/>
    <n v="2.5527777777777776"/>
    <m/>
    <n v="1"/>
    <n v="8"/>
    <n v="9"/>
    <s v="Senior-level"/>
    <n v="1"/>
    <s v="Mentee"/>
    <s v="Master's degree"/>
    <s v="University of California"/>
    <s v="SEO|Agile|Sketch"/>
    <s v="Adobe"/>
    <n v="5"/>
  </r>
  <r>
    <n v="1924"/>
    <x v="3"/>
    <d v="2022-03-15T00:00:00"/>
    <x v="5"/>
    <x v="7"/>
    <n v="10"/>
    <n v="2"/>
    <n v="1.6027777777777779"/>
    <m/>
    <n v="3"/>
    <n v="6"/>
    <n v="7"/>
    <s v="Senior-level"/>
    <n v="3"/>
    <s v="Mentee"/>
    <s v="Master's degree"/>
    <s v="Harvard University"/>
    <s v="Sketch|SCRUM|JIRA"/>
    <s v="Deloitte"/>
    <n v="1"/>
  </r>
  <r>
    <n v="1925"/>
    <x v="4"/>
    <d v="2019-03-21T00:00:00"/>
    <x v="8"/>
    <x v="3"/>
    <n v="6"/>
    <n v="0"/>
    <n v="4.5861111111111112"/>
    <m/>
    <n v="2"/>
    <n v="6"/>
    <n v="6"/>
    <s v="Entry-level"/>
    <n v="3"/>
    <s v="Mentee"/>
    <s v="Master's degree"/>
    <s v="Harvard University"/>
    <s v="Python|Figma|SCRUM"/>
    <s v="Amazon"/>
    <n v="1"/>
  </r>
  <r>
    <n v="1926"/>
    <x v="3"/>
    <d v="2019-08-05T00:00:00"/>
    <x v="1"/>
    <x v="4"/>
    <n v="4.2"/>
    <n v="1"/>
    <n v="4.2138888888888886"/>
    <m/>
    <n v="5"/>
    <n v="10"/>
    <n v="5"/>
    <s v="Entry-level"/>
    <n v="0"/>
    <s v="Neither"/>
    <s v="Bachelor's degree"/>
    <s v="Oxford University"/>
    <s v="JIRA|SQL|SCRUM"/>
    <s v="Adobe"/>
    <n v="5"/>
  </r>
  <r>
    <n v="1927"/>
    <x v="0"/>
    <d v="2021-09-09T00:00:00"/>
    <x v="4"/>
    <x v="3"/>
    <n v="5.5"/>
    <n v="3"/>
    <n v="2.1194444444444445"/>
    <m/>
    <n v="1"/>
    <n v="5"/>
    <n v="7"/>
    <s v="Senior-level"/>
    <n v="1"/>
    <s v="Mentor"/>
    <s v="Bachelor's degree"/>
    <s v="University of Michigan"/>
    <s v="Java|SEO|SQL"/>
    <s v="Microsoft"/>
    <n v="9"/>
  </r>
  <r>
    <n v="1928"/>
    <x v="4"/>
    <d v="2020-01-10T00:00:00"/>
    <x v="7"/>
    <x v="0"/>
    <n v="7"/>
    <n v="1"/>
    <n v="3.7833333333333332"/>
    <m/>
    <n v="4"/>
    <n v="8"/>
    <n v="6"/>
    <s v="Mid-level"/>
    <n v="3"/>
    <s v="Mentee"/>
    <s v="Master's degree"/>
    <s v="Oxford University"/>
    <s v="SCRUM|Sketch|SQL"/>
    <s v="Independent"/>
    <n v="4"/>
  </r>
  <r>
    <n v="1929"/>
    <x v="0"/>
    <d v="2021-07-22T00:00:00"/>
    <x v="7"/>
    <x v="4"/>
    <n v="9"/>
    <n v="0"/>
    <n v="2.25"/>
    <m/>
    <n v="2"/>
    <n v="6"/>
    <n v="10"/>
    <s v="Management-level"/>
    <n v="1"/>
    <s v="Mentee"/>
    <s v="Bachelor's degree"/>
    <s v="RISD"/>
    <s v="Sketch|Agile|WordPress"/>
    <s v="IBM"/>
    <n v="1"/>
  </r>
  <r>
    <n v="1930"/>
    <x v="0"/>
    <d v="2019-09-04T00:00:00"/>
    <x v="9"/>
    <x v="5"/>
    <n v="5"/>
    <n v="1"/>
    <n v="4.1333333333333337"/>
    <m/>
    <n v="2"/>
    <n v="6"/>
    <n v="10"/>
    <s v="Senior-level"/>
    <n v="3"/>
    <s v="Neither"/>
    <s v="Bachelor's degree"/>
    <s v="MIT"/>
    <s v="SEO|JIRA|Java"/>
    <s v="IBM"/>
    <n v="1"/>
  </r>
  <r>
    <n v="1931"/>
    <x v="3"/>
    <d v="2023-07-03T00:00:00"/>
    <x v="5"/>
    <x v="4"/>
    <n v="6.5"/>
    <n v="3"/>
    <n v="0.30277777777777776"/>
    <m/>
    <n v="3"/>
    <n v="7"/>
    <n v="5"/>
    <s v="Senior-level"/>
    <n v="3"/>
    <s v="Mentee"/>
    <s v="Master's degree"/>
    <s v="MIT"/>
    <s v="Figma|Agile|Python"/>
    <s v="Microsoft"/>
    <n v="7"/>
  </r>
  <r>
    <n v="1932"/>
    <x v="0"/>
    <d v="2021-01-25T00:00:00"/>
    <x v="4"/>
    <x v="6"/>
    <n v="7.5"/>
    <n v="1"/>
    <n v="2.7416666666666667"/>
    <m/>
    <n v="4"/>
    <n v="5"/>
    <n v="8"/>
    <s v="Mid-level"/>
    <n v="2"/>
    <s v="Mentee"/>
    <s v="Bachelor's degree"/>
    <s v="University of London"/>
    <s v="Java|SCRUM|Agile"/>
    <s v="Oracle"/>
    <n v="2"/>
  </r>
  <r>
    <n v="1933"/>
    <x v="2"/>
    <d v="2022-05-17T00:00:00"/>
    <x v="0"/>
    <x v="4"/>
    <n v="4.5"/>
    <n v="2"/>
    <n v="1.4305555555555556"/>
    <m/>
    <n v="4"/>
    <n v="10"/>
    <n v="5"/>
    <s v="Senior-level"/>
    <n v="2"/>
    <s v="Neither"/>
    <s v="Master's degree"/>
    <s v="University of California"/>
    <s v="WordPress|SQL|Figma"/>
    <s v="Oracle"/>
    <n v="8"/>
  </r>
  <r>
    <n v="1934"/>
    <x v="2"/>
    <d v="2021-01-19T00:00:00"/>
    <x v="5"/>
    <x v="5"/>
    <n v="6"/>
    <n v="0"/>
    <n v="2.7583333333333333"/>
    <m/>
    <n v="5"/>
    <n v="6"/>
    <n v="8"/>
    <s v="Entry-level"/>
    <n v="1"/>
    <s v="Mentor"/>
    <s v="Master's degree"/>
    <s v="Oxford University"/>
    <s v="Python|JIRA|Sketch"/>
    <s v="IBM"/>
    <n v="9"/>
  </r>
  <r>
    <n v="1935"/>
    <x v="2"/>
    <d v="2022-02-16T00:00:00"/>
    <x v="6"/>
    <x v="7"/>
    <n v="8"/>
    <n v="3"/>
    <n v="1.6833333333333333"/>
    <m/>
    <n v="5"/>
    <n v="7"/>
    <n v="8"/>
    <s v="Management-level"/>
    <n v="3"/>
    <s v="Mentee"/>
    <s v="Master's degree"/>
    <s v="University of Toronto"/>
    <s v="SQL|Python|SCRUM"/>
    <s v="Facebook"/>
    <n v="9"/>
  </r>
  <r>
    <n v="1936"/>
    <x v="3"/>
    <d v="2023-04-17T00:00:00"/>
    <x v="3"/>
    <x v="5"/>
    <n v="7"/>
    <n v="3"/>
    <n v="0.51388888888888884"/>
    <m/>
    <n v="2"/>
    <n v="5"/>
    <n v="9"/>
    <s v="Senior-level"/>
    <n v="1"/>
    <s v="Mentee"/>
    <s v="Bachelor's degree"/>
    <s v="RISD"/>
    <s v="JIRA|WordPress|Figma"/>
    <s v="Independent"/>
    <n v="5"/>
  </r>
  <r>
    <n v="1937"/>
    <x v="0"/>
    <d v="2019-06-04T00:00:00"/>
    <x v="3"/>
    <x v="2"/>
    <n v="8"/>
    <n v="2"/>
    <n v="4.3833333333333337"/>
    <m/>
    <n v="5"/>
    <n v="6"/>
    <n v="9"/>
    <s v="Entry-level"/>
    <n v="1"/>
    <s v="Neither"/>
    <s v="Master's degree"/>
    <s v="University of London"/>
    <s v="Sketch|JIRA|Figma"/>
    <s v="Facebook"/>
    <n v="3"/>
  </r>
  <r>
    <n v="1938"/>
    <x v="4"/>
    <d v="2020-07-13T00:00:00"/>
    <x v="9"/>
    <x v="6"/>
    <n v="8"/>
    <n v="1"/>
    <n v="3.2749999999999999"/>
    <m/>
    <n v="3"/>
    <n v="8"/>
    <n v="6"/>
    <s v="Management-level"/>
    <n v="2"/>
    <s v="Mentor"/>
    <s v="Master's degree"/>
    <s v="University of Toronto"/>
    <s v="SQL|Agile|Java"/>
    <s v="Apple"/>
    <n v="9"/>
  </r>
  <r>
    <n v="1939"/>
    <x v="5"/>
    <d v="2021-05-23T00:00:00"/>
    <x v="1"/>
    <x v="0"/>
    <n v="5"/>
    <n v="2"/>
    <n v="2.4138888888888888"/>
    <m/>
    <n v="1"/>
    <n v="8"/>
    <n v="7"/>
    <s v="Mid-level"/>
    <n v="1"/>
    <s v="Mentor"/>
    <s v="Bachelor's degree"/>
    <s v="New York University"/>
    <s v="Java|SCRUM|Agile"/>
    <s v="Independent"/>
    <n v="8"/>
  </r>
  <r>
    <n v="1940"/>
    <x v="3"/>
    <d v="2022-02-21T00:00:00"/>
    <x v="2"/>
    <x v="6"/>
    <n v="8.1999999999999993"/>
    <n v="0"/>
    <n v="1.6694444444444445"/>
    <m/>
    <n v="3"/>
    <n v="5"/>
    <n v="6"/>
    <s v="Entry-level"/>
    <n v="3"/>
    <s v="Mentor"/>
    <s v="Master's degree"/>
    <s v="RISD"/>
    <s v="SEO|Figma|Sketch"/>
    <s v="Google"/>
    <n v="8"/>
  </r>
  <r>
    <n v="1941"/>
    <x v="0"/>
    <d v="2019-12-24T00:00:00"/>
    <x v="0"/>
    <x v="5"/>
    <n v="8"/>
    <n v="3"/>
    <n v="3.8277777777777779"/>
    <m/>
    <n v="3"/>
    <n v="7"/>
    <n v="10"/>
    <s v="Entry-level"/>
    <n v="3"/>
    <s v="Mentor"/>
    <s v="Bachelor's degree"/>
    <s v="Oxford University"/>
    <s v="JIRA|Agile|Python"/>
    <s v="Apple"/>
    <n v="10"/>
  </r>
  <r>
    <n v="1942"/>
    <x v="4"/>
    <d v="2019-08-01T00:00:00"/>
    <x v="9"/>
    <x v="7"/>
    <n v="8.5"/>
    <n v="2"/>
    <n v="4.2249999999999996"/>
    <m/>
    <n v="4"/>
    <n v="10"/>
    <n v="8"/>
    <s v="Mid-level"/>
    <n v="2"/>
    <s v="Neither"/>
    <s v="Bachelor's degree"/>
    <s v="New York University"/>
    <s v="Agile|SQL|WordPress"/>
    <s v="Microsoft"/>
    <n v="7"/>
  </r>
  <r>
    <n v="1943"/>
    <x v="3"/>
    <d v="2021-09-23T00:00:00"/>
    <x v="5"/>
    <x v="1"/>
    <n v="8"/>
    <n v="3"/>
    <n v="2.0805555555555557"/>
    <m/>
    <n v="5"/>
    <n v="6"/>
    <n v="9"/>
    <s v="Senior-level"/>
    <n v="0"/>
    <s v="Neither"/>
    <s v="Master's degree"/>
    <s v="MIT"/>
    <s v="WordPress|SCRUM|Agile"/>
    <s v="Deloitte"/>
    <n v="5"/>
  </r>
  <r>
    <n v="1944"/>
    <x v="1"/>
    <d v="2020-02-01T00:00:00"/>
    <x v="0"/>
    <x v="4"/>
    <n v="9"/>
    <n v="1"/>
    <n v="3.7250000000000001"/>
    <m/>
    <n v="5"/>
    <n v="10"/>
    <n v="10"/>
    <s v="Senior-level"/>
    <n v="3"/>
    <s v="Mentor"/>
    <s v="Bachelor's degree"/>
    <s v="New York University"/>
    <s v="SQL|SCRUM|Figma"/>
    <s v="Deloitte"/>
    <n v="10"/>
  </r>
  <r>
    <n v="1945"/>
    <x v="2"/>
    <d v="2020-10-03T00:00:00"/>
    <x v="9"/>
    <x v="5"/>
    <n v="3"/>
    <n v="1"/>
    <n v="3.0527777777777776"/>
    <m/>
    <n v="3"/>
    <n v="9"/>
    <n v="5"/>
    <s v="Senior-level"/>
    <n v="3"/>
    <s v="Neither"/>
    <s v="Master's degree"/>
    <s v="University of London"/>
    <s v="SCRUM|WordPress|Python"/>
    <s v="Amazon"/>
    <n v="4"/>
  </r>
  <r>
    <n v="1946"/>
    <x v="5"/>
    <d v="2022-09-29T00:00:00"/>
    <x v="2"/>
    <x v="5"/>
    <n v="6"/>
    <n v="3"/>
    <n v="1.0638888888888889"/>
    <m/>
    <n v="2"/>
    <n v="6"/>
    <n v="10"/>
    <s v="Mid-level"/>
    <n v="2"/>
    <s v="Mentor"/>
    <s v="Master's degree"/>
    <s v="New York University"/>
    <s v="Figma|Python|Sketch"/>
    <s v="Amazon"/>
    <n v="2"/>
  </r>
  <r>
    <n v="1947"/>
    <x v="3"/>
    <d v="2020-07-08T00:00:00"/>
    <x v="0"/>
    <x v="4"/>
    <n v="10"/>
    <n v="0"/>
    <n v="3.2888888888888888"/>
    <m/>
    <n v="1"/>
    <n v="7"/>
    <n v="5"/>
    <s v="Management-level"/>
    <n v="0"/>
    <s v="Neither"/>
    <s v="Bachelor's degree"/>
    <s v="University of Toronto"/>
    <s v="SQL|WordPress|Agile"/>
    <s v="Apple"/>
    <n v="5"/>
  </r>
  <r>
    <n v="1948"/>
    <x v="0"/>
    <d v="2022-03-02T00:00:00"/>
    <x v="8"/>
    <x v="0"/>
    <n v="3.5"/>
    <n v="0"/>
    <n v="1.6388888888888888"/>
    <m/>
    <n v="1"/>
    <n v="8"/>
    <n v="7"/>
    <s v="Entry-level"/>
    <n v="2"/>
    <s v="Mentor"/>
    <s v="Bachelor's degree"/>
    <s v="University of Michigan"/>
    <s v="SCRUM|SEO|Java"/>
    <s v="Oracle"/>
    <n v="7"/>
  </r>
  <r>
    <n v="1949"/>
    <x v="5"/>
    <d v="2023-01-30T00:00:00"/>
    <x v="0"/>
    <x v="2"/>
    <n v="5"/>
    <n v="1"/>
    <n v="0.72777777777777775"/>
    <m/>
    <n v="3"/>
    <n v="10"/>
    <n v="5"/>
    <s v="Senior-level"/>
    <n v="0"/>
    <s v="Mentor"/>
    <s v="Bachelor's degree"/>
    <s v="Oxford University"/>
    <s v="SEO|SCRUM|Sketch"/>
    <s v="Independent"/>
    <n v="8"/>
  </r>
  <r>
    <n v="1950"/>
    <x v="0"/>
    <d v="2020-05-30T00:00:00"/>
    <x v="8"/>
    <x v="1"/>
    <n v="8.5"/>
    <n v="3"/>
    <n v="3.3944444444444444"/>
    <m/>
    <n v="4"/>
    <n v="8"/>
    <n v="7"/>
    <s v="Mid-level"/>
    <n v="0"/>
    <s v="Mentee"/>
    <s v="Bachelor's degree"/>
    <s v="RISD"/>
    <s v="Agile|Sketch|Figma"/>
    <s v="Microsoft"/>
    <n v="10"/>
  </r>
  <r>
    <n v="1951"/>
    <x v="1"/>
    <d v="2021-12-03T00:00:00"/>
    <x v="3"/>
    <x v="6"/>
    <n v="8"/>
    <n v="0"/>
    <n v="1.8861111111111111"/>
    <m/>
    <n v="2"/>
    <n v="6"/>
    <n v="5"/>
    <s v="Entry-level"/>
    <n v="2"/>
    <s v="Mentor"/>
    <s v="Bachelor's degree"/>
    <s v="University of California"/>
    <s v="Java|Sketch|Python"/>
    <s v="Apple"/>
    <n v="2"/>
  </r>
  <r>
    <n v="1952"/>
    <x v="3"/>
    <d v="2019-09-14T00:00:00"/>
    <x v="9"/>
    <x v="1"/>
    <n v="8"/>
    <n v="2"/>
    <n v="4.1055555555555552"/>
    <m/>
    <n v="4"/>
    <n v="7"/>
    <n v="7"/>
    <s v="Entry-level"/>
    <n v="3"/>
    <s v="Mentee"/>
    <s v="Master's degree"/>
    <s v="RISD"/>
    <s v="SEO|SQL|Python"/>
    <s v="Deloitte"/>
    <n v="7"/>
  </r>
  <r>
    <n v="1953"/>
    <x v="5"/>
    <d v="2019-04-07T00:00:00"/>
    <x v="0"/>
    <x v="0"/>
    <n v="7"/>
    <n v="2"/>
    <n v="4.541666666666667"/>
    <m/>
    <n v="2"/>
    <n v="7"/>
    <n v="9"/>
    <s v="Senior-level"/>
    <n v="0"/>
    <s v="Neither"/>
    <s v="Bachelor's degree"/>
    <s v="Stanford University"/>
    <s v="SQL|JIRA|Figma"/>
    <s v="IBM"/>
    <n v="9"/>
  </r>
  <r>
    <n v="1954"/>
    <x v="5"/>
    <d v="2019-08-02T00:00:00"/>
    <x v="4"/>
    <x v="6"/>
    <n v="8"/>
    <n v="2"/>
    <n v="4.2222222222222223"/>
    <m/>
    <n v="5"/>
    <n v="8"/>
    <n v="7"/>
    <s v="Management-level"/>
    <n v="0"/>
    <s v="Mentee"/>
    <s v="Master's degree"/>
    <s v="University of Toronto"/>
    <s v="SEO|Agile|JIRA"/>
    <s v="Apple"/>
    <n v="6"/>
  </r>
  <r>
    <n v="1955"/>
    <x v="1"/>
    <d v="2022-02-22T00:00:00"/>
    <x v="8"/>
    <x v="4"/>
    <n v="8"/>
    <n v="1"/>
    <n v="1.6666666666666667"/>
    <m/>
    <n v="3"/>
    <n v="9"/>
    <n v="6"/>
    <s v="Senior-level"/>
    <n v="2"/>
    <s v="Neither"/>
    <s v="Bachelor's degree"/>
    <s v="University of California"/>
    <s v="JIRA|WordPress|SEO"/>
    <s v="Amazon"/>
    <n v="4"/>
  </r>
  <r>
    <n v="1956"/>
    <x v="5"/>
    <d v="2022-07-21T00:00:00"/>
    <x v="0"/>
    <x v="5"/>
    <n v="7"/>
    <n v="2"/>
    <n v="1.2527777777777778"/>
    <m/>
    <n v="2"/>
    <n v="7"/>
    <n v="8"/>
    <s v="Entry-level"/>
    <n v="2"/>
    <s v="Mentee"/>
    <s v="Bachelor's degree"/>
    <s v="New York University"/>
    <s v="JIRA|Sketch|SCRUM"/>
    <s v="Deloitte"/>
    <n v="5"/>
  </r>
  <r>
    <n v="1957"/>
    <x v="4"/>
    <d v="2020-03-31T00:00:00"/>
    <x v="4"/>
    <x v="3"/>
    <n v="6"/>
    <n v="2"/>
    <n v="3.5611111111111109"/>
    <m/>
    <n v="5"/>
    <n v="7"/>
    <n v="10"/>
    <s v="Entry-level"/>
    <n v="1"/>
    <s v="Neither"/>
    <s v="Bachelor's degree"/>
    <s v="RISD"/>
    <s v="WordPress|SEO|Sketch"/>
    <s v="Amazon"/>
    <n v="4"/>
  </r>
  <r>
    <n v="1958"/>
    <x v="5"/>
    <d v="2021-04-06T00:00:00"/>
    <x v="0"/>
    <x v="2"/>
    <n v="4"/>
    <n v="2"/>
    <n v="2.5444444444444443"/>
    <m/>
    <n v="5"/>
    <n v="8"/>
    <n v="10"/>
    <s v="Management-level"/>
    <n v="2"/>
    <s v="Mentee"/>
    <s v="Bachelor's degree"/>
    <s v="University of Michigan"/>
    <s v="Sketch|Agile|JIRA"/>
    <s v="Amazon"/>
    <n v="8"/>
  </r>
  <r>
    <n v="1959"/>
    <x v="3"/>
    <d v="2021-11-18T00:00:00"/>
    <x v="4"/>
    <x v="0"/>
    <n v="9"/>
    <n v="2"/>
    <n v="1.9277777777777778"/>
    <m/>
    <n v="3"/>
    <n v="7"/>
    <n v="8"/>
    <s v="Management-level"/>
    <n v="1"/>
    <s v="Mentee"/>
    <s v="Bachelor's degree"/>
    <s v="University of London"/>
    <s v="JIRA|WordPress|SQL"/>
    <s v="Facebook"/>
    <n v="5"/>
  </r>
  <r>
    <n v="1960"/>
    <x v="5"/>
    <d v="2019-06-15T00:00:00"/>
    <x v="9"/>
    <x v="7"/>
    <n v="7"/>
    <n v="2"/>
    <n v="4.3527777777777779"/>
    <m/>
    <n v="3"/>
    <n v="8"/>
    <n v="5"/>
    <s v="Senior-level"/>
    <n v="3"/>
    <s v="Neither"/>
    <s v="Bachelor's degree"/>
    <s v="MIT"/>
    <s v="JIRA|SEO|Agile"/>
    <s v="Apple"/>
    <n v="9"/>
  </r>
  <r>
    <n v="1961"/>
    <x v="3"/>
    <d v="2018-11-01T00:00:00"/>
    <x v="7"/>
    <x v="0"/>
    <n v="3.2"/>
    <n v="1"/>
    <n v="4.9749999999999996"/>
    <m/>
    <n v="1"/>
    <n v="7"/>
    <n v="8"/>
    <s v="Entry-level"/>
    <n v="2"/>
    <s v="Mentee"/>
    <s v="Master's degree"/>
    <s v="University of California"/>
    <s v="SQL|WordPress|Agile"/>
    <s v="Google"/>
    <n v="8"/>
  </r>
  <r>
    <n v="1962"/>
    <x v="3"/>
    <d v="2021-02-03T00:00:00"/>
    <x v="4"/>
    <x v="2"/>
    <n v="7.2"/>
    <n v="3"/>
    <n v="2.7194444444444446"/>
    <m/>
    <n v="1"/>
    <n v="10"/>
    <n v="9"/>
    <s v="Management-level"/>
    <n v="2"/>
    <s v="Mentor"/>
    <s v="Bachelor's degree"/>
    <s v="MIT"/>
    <s v="SEO|SCRUM|WordPress"/>
    <s v="Google"/>
    <n v="5"/>
  </r>
  <r>
    <n v="1963"/>
    <x v="0"/>
    <d v="2022-05-19T00:00:00"/>
    <x v="5"/>
    <x v="4"/>
    <n v="9"/>
    <n v="0"/>
    <n v="1.425"/>
    <m/>
    <n v="1"/>
    <n v="8"/>
    <n v="5"/>
    <s v="Management-level"/>
    <n v="0"/>
    <s v="Mentor"/>
    <s v="Master's degree"/>
    <s v="University of London"/>
    <s v="Sketch|Figma|JIRA"/>
    <s v="Facebook"/>
    <n v="2"/>
  </r>
  <r>
    <n v="1964"/>
    <x v="5"/>
    <d v="2020-10-07T00:00:00"/>
    <x v="2"/>
    <x v="5"/>
    <n v="9"/>
    <n v="3"/>
    <n v="3.0416666666666665"/>
    <m/>
    <n v="2"/>
    <n v="5"/>
    <n v="9"/>
    <s v="Mid-level"/>
    <n v="2"/>
    <s v="Mentor"/>
    <s v="Master's degree"/>
    <s v="Oxford University"/>
    <s v="Figma|JIRA|SEO"/>
    <s v="Deloitte"/>
    <n v="3"/>
  </r>
  <r>
    <n v="1965"/>
    <x v="0"/>
    <d v="2019-10-02T00:00:00"/>
    <x v="0"/>
    <x v="5"/>
    <n v="8"/>
    <n v="2"/>
    <n v="4.0555555555555554"/>
    <m/>
    <n v="3"/>
    <n v="9"/>
    <n v="6"/>
    <s v="Management-level"/>
    <n v="2"/>
    <s v="Mentee"/>
    <s v="Bachelor's degree"/>
    <s v="RISD"/>
    <s v="SEO|Java|Sketch"/>
    <s v="Deloitte"/>
    <n v="2"/>
  </r>
  <r>
    <n v="1966"/>
    <x v="3"/>
    <d v="2019-04-09T00:00:00"/>
    <x v="6"/>
    <x v="1"/>
    <n v="8"/>
    <n v="1"/>
    <n v="4.5361111111111114"/>
    <m/>
    <n v="1"/>
    <n v="8"/>
    <n v="6"/>
    <s v="Senior-level"/>
    <n v="1"/>
    <s v="Mentee"/>
    <s v="Bachelor's degree"/>
    <s v="Oxford University"/>
    <s v="SCRUM|SQL|JIRA"/>
    <s v="Apple"/>
    <n v="5"/>
  </r>
  <r>
    <n v="1967"/>
    <x v="1"/>
    <d v="2023-02-05T00:00:00"/>
    <x v="7"/>
    <x v="6"/>
    <n v="4.5"/>
    <n v="2"/>
    <n v="0.71388888888888891"/>
    <m/>
    <n v="4"/>
    <n v="9"/>
    <n v="9"/>
    <s v="Mid-level"/>
    <n v="2"/>
    <s v="Neither"/>
    <s v="Bachelor's degree"/>
    <s v="RISD"/>
    <s v="Agile|SCRUM|SEO"/>
    <s v="Microsoft"/>
    <n v="8"/>
  </r>
  <r>
    <n v="1968"/>
    <x v="0"/>
    <d v="2019-08-08T00:00:00"/>
    <x v="1"/>
    <x v="4"/>
    <n v="8"/>
    <n v="3"/>
    <n v="4.2055555555555557"/>
    <m/>
    <n v="4"/>
    <n v="10"/>
    <n v="8"/>
    <s v="Senior-level"/>
    <n v="1"/>
    <s v="Mentor"/>
    <s v="Master's degree"/>
    <s v="University of California"/>
    <s v="Java|Python|WordPress"/>
    <s v="Apple"/>
    <n v="3"/>
  </r>
  <r>
    <n v="1969"/>
    <x v="2"/>
    <d v="2023-01-23T00:00:00"/>
    <x v="3"/>
    <x v="6"/>
    <n v="6"/>
    <n v="3"/>
    <n v="0.74722222222222223"/>
    <m/>
    <n v="1"/>
    <n v="8"/>
    <n v="6"/>
    <s v="Management-level"/>
    <n v="2"/>
    <s v="Mentee"/>
    <s v="Bachelor's degree"/>
    <s v="Harvard University"/>
    <s v="Java|Agile|Sketch"/>
    <s v="Apple"/>
    <n v="3"/>
  </r>
  <r>
    <n v="1970"/>
    <x v="5"/>
    <d v="2020-07-16T00:00:00"/>
    <x v="8"/>
    <x v="4"/>
    <n v="7"/>
    <n v="3"/>
    <n v="3.2666666666666666"/>
    <m/>
    <n v="4"/>
    <n v="6"/>
    <n v="5"/>
    <s v="Senior-level"/>
    <n v="0"/>
    <s v="Neither"/>
    <s v="Bachelor's degree"/>
    <s v="University of Michigan"/>
    <s v="SCRUM|Agile|Java"/>
    <s v="IBM"/>
    <n v="2"/>
  </r>
  <r>
    <n v="1971"/>
    <x v="0"/>
    <d v="2020-02-29T00:00:00"/>
    <x v="7"/>
    <x v="4"/>
    <n v="6"/>
    <n v="0"/>
    <n v="3.6444444444444444"/>
    <m/>
    <n v="2"/>
    <n v="9"/>
    <n v="6"/>
    <s v="Entry-level"/>
    <n v="2"/>
    <s v="Mentor"/>
    <s v="Master's degree"/>
    <s v="New York University"/>
    <s v="Python|JIRA|Agile"/>
    <s v="Amazon"/>
    <n v="10"/>
  </r>
  <r>
    <n v="1972"/>
    <x v="0"/>
    <d v="2021-05-03T00:00:00"/>
    <x v="5"/>
    <x v="0"/>
    <n v="6"/>
    <n v="0"/>
    <n v="2.4694444444444446"/>
    <m/>
    <n v="5"/>
    <n v="10"/>
    <n v="8"/>
    <s v="Mid-level"/>
    <n v="1"/>
    <s v="Mentee"/>
    <s v="Master's degree"/>
    <s v="University of California"/>
    <s v="SEO|Java|SCRUM"/>
    <s v="IBM"/>
    <n v="2"/>
  </r>
  <r>
    <n v="1973"/>
    <x v="4"/>
    <d v="2019-12-12T00:00:00"/>
    <x v="4"/>
    <x v="0"/>
    <n v="7"/>
    <n v="0"/>
    <n v="3.8611111111111112"/>
    <m/>
    <n v="5"/>
    <n v="6"/>
    <n v="5"/>
    <s v="Senior-level"/>
    <n v="1"/>
    <s v="Mentee"/>
    <s v="Bachelor's degree"/>
    <s v="New York University"/>
    <s v="Agile|WordPress|SCRUM"/>
    <s v="Amazon"/>
    <n v="1"/>
  </r>
  <r>
    <n v="1974"/>
    <x v="2"/>
    <d v="2022-02-12T00:00:00"/>
    <x v="1"/>
    <x v="5"/>
    <n v="3"/>
    <n v="1"/>
    <n v="1.6944444444444444"/>
    <m/>
    <n v="1"/>
    <n v="9"/>
    <n v="8"/>
    <s v="Mid-level"/>
    <n v="0"/>
    <s v="Neither"/>
    <s v="Bachelor's degree"/>
    <s v="MIT"/>
    <s v="SQL|Agile|Figma"/>
    <s v="Amazon"/>
    <n v="10"/>
  </r>
  <r>
    <n v="1975"/>
    <x v="1"/>
    <d v="2021-12-16T00:00:00"/>
    <x v="0"/>
    <x v="6"/>
    <n v="4.2"/>
    <n v="3"/>
    <n v="1.85"/>
    <m/>
    <n v="1"/>
    <n v="9"/>
    <n v="9"/>
    <s v="Senior-level"/>
    <n v="1"/>
    <s v="Mentee"/>
    <s v="Bachelor's degree"/>
    <s v="Oxford University"/>
    <s v="Java|Python|Agile"/>
    <s v="Google"/>
    <n v="5"/>
  </r>
  <r>
    <n v="1976"/>
    <x v="5"/>
    <d v="2020-01-17T00:00:00"/>
    <x v="4"/>
    <x v="4"/>
    <n v="10"/>
    <n v="0"/>
    <n v="3.7638888888888888"/>
    <m/>
    <n v="1"/>
    <n v="10"/>
    <n v="5"/>
    <s v="Mid-level"/>
    <n v="2"/>
    <s v="Neither"/>
    <s v="Master's degree"/>
    <s v="Oxford University"/>
    <s v="Agile|SEO|WordPress"/>
    <s v="IBM"/>
    <n v="5"/>
  </r>
  <r>
    <n v="1977"/>
    <x v="3"/>
    <d v="2020-08-04T00:00:00"/>
    <x v="2"/>
    <x v="5"/>
    <n v="8"/>
    <n v="0"/>
    <n v="3.2166666666666668"/>
    <m/>
    <n v="2"/>
    <n v="7"/>
    <n v="9"/>
    <s v="Mid-level"/>
    <n v="1"/>
    <s v="Mentee"/>
    <s v="Bachelor's degree"/>
    <s v="Harvard University"/>
    <s v="Agile|SQL|WordPress"/>
    <s v="Apple"/>
    <n v="6"/>
  </r>
  <r>
    <n v="1978"/>
    <x v="0"/>
    <d v="2020-07-23T00:00:00"/>
    <x v="7"/>
    <x v="7"/>
    <n v="4"/>
    <n v="2"/>
    <n v="3.2472222222222222"/>
    <m/>
    <n v="1"/>
    <n v="6"/>
    <n v="9"/>
    <s v="Senior-level"/>
    <n v="3"/>
    <s v="Mentee"/>
    <s v="Bachelor's degree"/>
    <s v="RISD"/>
    <s v="JIRA|WordPress|SQL"/>
    <s v="Independent"/>
    <n v="7"/>
  </r>
  <r>
    <n v="1979"/>
    <x v="1"/>
    <d v="2021-07-28T00:00:00"/>
    <x v="2"/>
    <x v="4"/>
    <n v="7"/>
    <n v="1"/>
    <n v="2.2333333333333334"/>
    <m/>
    <n v="1"/>
    <n v="8"/>
    <n v="10"/>
    <s v="Mid-level"/>
    <n v="0"/>
    <s v="Mentor"/>
    <s v="Master's degree"/>
    <s v="RISD"/>
    <s v="Agile|Python|JIRA"/>
    <s v="Amazon"/>
    <n v="3"/>
  </r>
  <r>
    <n v="1980"/>
    <x v="1"/>
    <d v="2022-08-04T00:00:00"/>
    <x v="7"/>
    <x v="3"/>
    <n v="7"/>
    <n v="3"/>
    <n v="1.2166666666666666"/>
    <m/>
    <n v="4"/>
    <n v="8"/>
    <n v="6"/>
    <s v="Management-level"/>
    <n v="2"/>
    <s v="Neither"/>
    <s v="Master's degree"/>
    <s v="University of Michigan"/>
    <s v="Figma|Sketch|Python"/>
    <s v="Deloitte"/>
    <n v="1"/>
  </r>
  <r>
    <n v="1981"/>
    <x v="5"/>
    <d v="2019-04-05T00:00:00"/>
    <x v="2"/>
    <x v="1"/>
    <n v="7"/>
    <n v="3"/>
    <n v="4.5472222222222225"/>
    <m/>
    <n v="1"/>
    <n v="7"/>
    <n v="10"/>
    <s v="Management-level"/>
    <n v="2"/>
    <s v="Neither"/>
    <s v="Master's degree"/>
    <s v="MIT"/>
    <s v="SEO|Sketch|JIRA"/>
    <s v="IBM"/>
    <n v="10"/>
  </r>
  <r>
    <n v="1982"/>
    <x v="4"/>
    <d v="2020-05-30T00:00:00"/>
    <x v="0"/>
    <x v="4"/>
    <n v="7"/>
    <n v="0"/>
    <n v="3.3944444444444444"/>
    <m/>
    <n v="4"/>
    <n v="7"/>
    <n v="8"/>
    <s v="Entry-level"/>
    <n v="3"/>
    <s v="Neither"/>
    <s v="Bachelor's degree"/>
    <s v="University of Toronto"/>
    <s v="SEO|WordPress|JIRA"/>
    <s v="Independent"/>
    <n v="6"/>
  </r>
  <r>
    <n v="1983"/>
    <x v="0"/>
    <d v="2019-02-19T00:00:00"/>
    <x v="4"/>
    <x v="3"/>
    <n v="6.2"/>
    <n v="2"/>
    <n v="4.6749999999999998"/>
    <m/>
    <n v="3"/>
    <n v="5"/>
    <n v="8"/>
    <s v="Senior-level"/>
    <n v="0"/>
    <s v="Mentor"/>
    <s v="Bachelor's degree"/>
    <s v="University of Michigan"/>
    <s v="Sketch|SEO|JIRA"/>
    <s v="Adobe"/>
    <n v="1"/>
  </r>
  <r>
    <n v="1984"/>
    <x v="5"/>
    <d v="2023-08-02T00:00:00"/>
    <x v="2"/>
    <x v="6"/>
    <n v="9"/>
    <n v="1"/>
    <n v="0.22222222222222221"/>
    <m/>
    <n v="5"/>
    <n v="5"/>
    <n v="7"/>
    <s v="Mid-level"/>
    <n v="3"/>
    <s v="Mentor"/>
    <s v="Master's degree"/>
    <s v="Oxford University"/>
    <s v="Java|Sketch|JIRA"/>
    <s v="Deloitte"/>
    <n v="1"/>
  </r>
  <r>
    <n v="1985"/>
    <x v="2"/>
    <d v="2020-05-06T00:00:00"/>
    <x v="4"/>
    <x v="7"/>
    <n v="7.5"/>
    <n v="1"/>
    <n v="3.4611111111111112"/>
    <m/>
    <n v="4"/>
    <n v="7"/>
    <n v="10"/>
    <s v="Entry-level"/>
    <n v="3"/>
    <s v="Neither"/>
    <s v="Bachelor's degree"/>
    <s v="Oxford University"/>
    <s v="SQL|Java|Python"/>
    <s v="Oracle"/>
    <n v="7"/>
  </r>
  <r>
    <n v="1986"/>
    <x v="4"/>
    <d v="2019-05-19T00:00:00"/>
    <x v="3"/>
    <x v="6"/>
    <n v="9"/>
    <n v="1"/>
    <n v="4.4249999999999998"/>
    <m/>
    <n v="4"/>
    <n v="6"/>
    <n v="5"/>
    <s v="Management-level"/>
    <n v="1"/>
    <s v="Neither"/>
    <s v="Master's degree"/>
    <s v="Stanford University"/>
    <s v="SEO|SQL|WordPress"/>
    <s v="Facebook"/>
    <n v="4"/>
  </r>
  <r>
    <n v="1987"/>
    <x v="5"/>
    <d v="2019-11-16T00:00:00"/>
    <x v="1"/>
    <x v="4"/>
    <n v="3.2"/>
    <n v="3"/>
    <n v="3.9333333333333331"/>
    <m/>
    <n v="4"/>
    <n v="10"/>
    <n v="10"/>
    <s v="Entry-level"/>
    <n v="2"/>
    <s v="Neither"/>
    <s v="Master's degree"/>
    <s v="Stanford University"/>
    <s v="Figma|Java|JIRA"/>
    <s v="Google"/>
    <n v="8"/>
  </r>
  <r>
    <n v="1988"/>
    <x v="4"/>
    <d v="2020-04-14T00:00:00"/>
    <x v="6"/>
    <x v="5"/>
    <n v="8"/>
    <n v="3"/>
    <n v="3.5222222222222221"/>
    <m/>
    <n v="3"/>
    <n v="8"/>
    <n v="9"/>
    <s v="Entry-level"/>
    <n v="1"/>
    <s v="Neither"/>
    <s v="Bachelor's degree"/>
    <s v="Oxford University"/>
    <s v="JIRA|Sketch|Python"/>
    <s v="Amazon"/>
    <n v="7"/>
  </r>
  <r>
    <n v="1989"/>
    <x v="4"/>
    <d v="2020-08-23T00:00:00"/>
    <x v="7"/>
    <x v="2"/>
    <n v="7"/>
    <n v="2"/>
    <n v="3.1638888888888888"/>
    <m/>
    <n v="1"/>
    <n v="10"/>
    <n v="5"/>
    <s v="Senior-level"/>
    <n v="1"/>
    <s v="Mentor"/>
    <s v="Bachelor's degree"/>
    <s v="MIT"/>
    <s v="WordPress|Agile|Java"/>
    <s v="Independent"/>
    <n v="3"/>
  </r>
  <r>
    <n v="1990"/>
    <x v="5"/>
    <d v="2023-01-03T00:00:00"/>
    <x v="9"/>
    <x v="0"/>
    <n v="10"/>
    <n v="1"/>
    <n v="0.80277777777777781"/>
    <m/>
    <n v="5"/>
    <n v="10"/>
    <n v="7"/>
    <s v="Entry-level"/>
    <n v="3"/>
    <s v="Mentor"/>
    <s v="Bachelor's degree"/>
    <s v="New York University"/>
    <s v="WordPress|SCRUM|Agile"/>
    <s v="Facebook"/>
    <n v="4"/>
  </r>
  <r>
    <n v="1991"/>
    <x v="2"/>
    <d v="2020-12-31T00:00:00"/>
    <x v="5"/>
    <x v="5"/>
    <n v="4.2"/>
    <n v="1"/>
    <n v="2.8111111111111109"/>
    <m/>
    <n v="4"/>
    <n v="8"/>
    <n v="10"/>
    <s v="Entry-level"/>
    <n v="0"/>
    <s v="Mentee"/>
    <s v="Master's degree"/>
    <s v="New York University"/>
    <s v="SEO|Java|SCRUM"/>
    <s v="Adobe"/>
    <n v="7"/>
  </r>
  <r>
    <n v="1992"/>
    <x v="4"/>
    <d v="2019-08-10T00:00:00"/>
    <x v="5"/>
    <x v="5"/>
    <n v="8"/>
    <n v="0"/>
    <n v="4.2"/>
    <m/>
    <n v="4"/>
    <n v="5"/>
    <n v="9"/>
    <s v="Management-level"/>
    <n v="2"/>
    <s v="Neither"/>
    <s v="Bachelor's degree"/>
    <s v="University of London"/>
    <s v="Figma|Python|Sketch"/>
    <s v="Facebook"/>
    <n v="2"/>
  </r>
  <r>
    <n v="1993"/>
    <x v="0"/>
    <d v="2022-07-06T00:00:00"/>
    <x v="1"/>
    <x v="2"/>
    <n v="8"/>
    <n v="2"/>
    <n v="1.2944444444444445"/>
    <m/>
    <n v="1"/>
    <n v="10"/>
    <n v="6"/>
    <s v="Entry-level"/>
    <n v="3"/>
    <s v="Mentee"/>
    <s v="Master's degree"/>
    <s v="MIT"/>
    <s v="SEO|Python|JIRA"/>
    <s v="Independent"/>
    <n v="10"/>
  </r>
  <r>
    <n v="1994"/>
    <x v="5"/>
    <d v="2020-09-15T00:00:00"/>
    <x v="1"/>
    <x v="0"/>
    <n v="8"/>
    <n v="1"/>
    <n v="3.1027777777777779"/>
    <m/>
    <n v="4"/>
    <n v="5"/>
    <n v="5"/>
    <s v="Management-level"/>
    <n v="1"/>
    <s v="Neither"/>
    <s v="Bachelor's degree"/>
    <s v="University of Toronto"/>
    <s v="Agile|Python|Figma"/>
    <s v="Amazon"/>
    <n v="4"/>
  </r>
  <r>
    <n v="1995"/>
    <x v="2"/>
    <d v="2023-07-12T00:00:00"/>
    <x v="4"/>
    <x v="6"/>
    <n v="7"/>
    <n v="3"/>
    <n v="0.27777777777777779"/>
    <m/>
    <n v="1"/>
    <n v="8"/>
    <n v="6"/>
    <s v="Entry-level"/>
    <n v="3"/>
    <s v="Mentor"/>
    <s v="Master's degree"/>
    <s v="Stanford University"/>
    <s v="SEO|WordPress|Figma"/>
    <s v="Apple"/>
    <n v="2"/>
  </r>
  <r>
    <n v="1996"/>
    <x v="5"/>
    <d v="2019-06-01T00:00:00"/>
    <x v="2"/>
    <x v="7"/>
    <n v="4.2"/>
    <n v="1"/>
    <n v="4.3916666666666666"/>
    <m/>
    <n v="4"/>
    <n v="8"/>
    <n v="10"/>
    <s v="Senior-level"/>
    <n v="1"/>
    <s v="Mentor"/>
    <s v="Master's degree"/>
    <s v="University of Toronto"/>
    <s v="Java|WordPress|Python"/>
    <s v="Google"/>
    <n v="7"/>
  </r>
  <r>
    <n v="1997"/>
    <x v="1"/>
    <d v="2022-05-26T00:00:00"/>
    <x v="5"/>
    <x v="6"/>
    <n v="10"/>
    <n v="2"/>
    <n v="1.4055555555555554"/>
    <m/>
    <n v="1"/>
    <n v="5"/>
    <n v="7"/>
    <s v="Mid-level"/>
    <n v="0"/>
    <s v="Mentee"/>
    <s v="Bachelor's degree"/>
    <s v="Oxford University"/>
    <s v="WordPress|SCRUM|SQL"/>
    <s v="Apple"/>
    <n v="2"/>
  </r>
  <r>
    <n v="1998"/>
    <x v="0"/>
    <d v="2019-03-15T00:00:00"/>
    <x v="2"/>
    <x v="7"/>
    <n v="7"/>
    <n v="2"/>
    <n v="4.6027777777777779"/>
    <m/>
    <n v="1"/>
    <n v="10"/>
    <n v="8"/>
    <s v="Mid-level"/>
    <n v="3"/>
    <s v="Mentor"/>
    <s v="Master's degree"/>
    <s v="University of Michigan"/>
    <s v="Figma|SEO|Sketch"/>
    <s v="IBM"/>
    <n v="1"/>
  </r>
  <r>
    <n v="1999"/>
    <x v="4"/>
    <d v="2020-10-30T00:00:00"/>
    <x v="5"/>
    <x v="5"/>
    <n v="6"/>
    <n v="2"/>
    <n v="2.9777777777777779"/>
    <m/>
    <n v="1"/>
    <n v="10"/>
    <n v="5"/>
    <s v="Mid-level"/>
    <n v="0"/>
    <s v="Mentee"/>
    <s v="Bachelor's degree"/>
    <s v="Harvard University"/>
    <s v="Sketch|SCRUM|Java"/>
    <s v="Amazon"/>
    <n v="6"/>
  </r>
  <r>
    <n v="2000"/>
    <x v="2"/>
    <d v="2023-04-10T00:00:00"/>
    <x v="3"/>
    <x v="5"/>
    <n v="9"/>
    <n v="2"/>
    <n v="0.53333333333333333"/>
    <m/>
    <n v="3"/>
    <n v="10"/>
    <n v="6"/>
    <s v="Mid-level"/>
    <n v="0"/>
    <s v="Mentee"/>
    <s v="Bachelor's degree"/>
    <s v="Stanford University"/>
    <s v="SEO|SCRUM|Sketch"/>
    <s v="IBM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611D3-FBBC-43EF-BD20-E36D43B381B3}" name="PivotTable2" cacheId="10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14" firstHeaderRow="1" firstDataRow="1" firstDataCol="1"/>
  <pivotFields count="20">
    <pivotField compact="0" outline="0" showAll="0"/>
    <pivotField compact="0" outline="0" showAll="0"/>
    <pivotField compact="0" numFmtId="14" outline="0" showAll="0"/>
    <pivotField axis="axisRow" compact="0" outline="0" showAll="0" sortType="ascending">
      <items count="11">
        <item x="3"/>
        <item x="6"/>
        <item x="5"/>
        <item x="2"/>
        <item x="7"/>
        <item x="9"/>
        <item x="8"/>
        <item x="1"/>
        <item x="0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Performance Scor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686D5-3759-44F7-8D42-3384C4E1C7CF}" name="PivotTable1" cacheId="10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0" firstHeaderRow="1" firstDataRow="1" firstDataCol="1"/>
  <pivotFields count="20">
    <pivotField compact="0" outline="0" showAll="0"/>
    <pivotField axis="axisRow" compact="0" outline="0" showAll="0">
      <items count="7">
        <item x="0"/>
        <item x="5"/>
        <item x="3"/>
        <item x="1"/>
        <item x="4"/>
        <item x="2"/>
        <item t="default"/>
      </items>
    </pivotField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erformance Score" fld="5" subtotal="average" baseField="0" baseItem="0"/>
  </dataFields>
  <formats count="2">
    <format dxfId="6">
      <pivotArea grandRow="1" outline="0" collapsedLevelsAreSubtotals="1" fieldPosition="0"/>
    </format>
    <format dxfId="7">
      <pivotArea outline="0" fieldPosition="0">
        <references count="1"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0C329-259E-431C-ACD3-9286D1386701}" name="PivotTable4" cacheId="102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16:C24" firstHeaderRow="0" firstDataRow="1" firstDataCol="1"/>
  <pivotFields count="20">
    <pivotField compact="0" outline="0" showAll="0"/>
    <pivotField compact="0" outline="0" showAll="0">
      <items count="7">
        <item x="0"/>
        <item x="5"/>
        <item x="3"/>
        <item x="1"/>
        <item x="4"/>
        <item x="2"/>
        <item t="default"/>
      </items>
    </pivotField>
    <pivotField compact="0" numFmtId="14" outline="0" showAll="0"/>
    <pivotField compact="0" outline="0" showAll="0"/>
    <pivotField axis="axisRow" compact="0" outline="0" showAll="0">
      <items count="9">
        <item x="7"/>
        <item x="4"/>
        <item x="2"/>
        <item x="6"/>
        <item x="3"/>
        <item x="5"/>
        <item x="1"/>
        <item x="0"/>
        <item t="default"/>
      </items>
    </pivotField>
    <pivotField dataField="1"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Count of Employee Referrals" fld="13" subtotal="count" baseField="0" baseItem="0"/>
    <dataField name="Average of Performance Scor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14A02-46D9-416B-9364-B438691B82C7}" name="PivotTable3" cacheId="10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H12" firstHeaderRow="1" firstDataRow="1" firstDataCol="1"/>
  <pivotFields count="20"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>
      <items count="9">
        <item x="7"/>
        <item x="4"/>
        <item x="2"/>
        <item x="6"/>
        <item x="3"/>
        <item x="5"/>
        <item x="1"/>
        <item x="0"/>
        <item t="default"/>
      </items>
    </pivotField>
    <pivotField dataField="1"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erformance Scor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A1C68-7CEE-42D1-A795-F2EECC569C50}" name="HR" displayName="HR" ref="A1:U1002" totalsRowShown="0">
  <autoFilter ref="A1:U1002" xr:uid="{00000000-0001-0000-0000-000000000000}"/>
  <tableColumns count="21">
    <tableColumn id="1" xr3:uid="{7EE8BB44-3C6D-4740-8647-266BCB3A145A}" name="Employee ID"/>
    <tableColumn id="2" xr3:uid="{732B9A85-D79F-4AA2-880E-A2204A160D48}" name="Source of Hire"/>
    <tableColumn id="3" xr3:uid="{8E3C9271-9902-4F23-A2A8-908B1E30B893}" name="Date of Hire" dataDxfId="5"/>
    <tableColumn id="9" xr3:uid="{99486EFB-B688-477A-AEF5-D10E5AC743F7}" name="YEAR" dataDxfId="4">
      <calculatedColumnFormula>TEXT(HR[[#This Row],[Date of Hire]],"YYYY")</calculatedColumnFormula>
    </tableColumn>
    <tableColumn id="4" xr3:uid="{C61DEF26-AB79-42AA-8C39-C9ACCB790495}" name="Position/Role"/>
    <tableColumn id="5" xr3:uid="{D059B306-F582-4F3A-95A9-5757118FB293}" name="Department"/>
    <tableColumn id="6" xr3:uid="{A5B411DF-F6C4-43B1-9DE5-83E375BB584D}" name="Performance Score"/>
    <tableColumn id="7" xr3:uid="{2BC01D74-EC5E-4622-BEB6-4779DF4589D9}" name="Number of Promotions"/>
    <tableColumn id="8" xr3:uid="{10DD25FC-66C8-4635-B22A-D63E83562AA9}" name="Tenure" dataDxfId="3"/>
    <tableColumn id="10" xr3:uid="{07F11B14-EC3D-4ABA-BCF2-12E24BD51D8A}" name="Training Programs Attended"/>
    <tableColumn id="11" xr3:uid="{A0C63E26-CCF3-4A0F-BC43-B97DFA3D99AF}" name="Employee Satisfaction Score"/>
    <tableColumn id="12" xr3:uid="{244811AD-A178-4493-A4D4-DBEA36D76521}" name="Peer Review Score"/>
    <tableColumn id="13" xr3:uid="{89697C11-9E76-4208-A87B-759A6CCD063E}" name="Salary Bracket"/>
    <tableColumn id="14" xr3:uid="{311B2FF1-2D22-45D4-8FA9-D009CBF0C934}" name="Employee Referrals"/>
    <tableColumn id="15" xr3:uid="{7D9E8460-2B07-47C4-94A6-5933CB7A7696}" name="Mentorship Participation"/>
    <tableColumn id="16" xr3:uid="{16B0D9B5-D2EE-46B1-8E68-209B466C9E7E}" name="Educational Background"/>
    <tableColumn id="17" xr3:uid="{9A44F54D-BB6D-41A7-B9DA-192C09CD6A55}" name="Alma Mater"/>
    <tableColumn id="18" xr3:uid="{2A1DE298-32FC-44F2-8AA4-2B78CB72633B}" name="Skills/Certifications"/>
    <tableColumn id="19" xr3:uid="{DCF0B0EE-2F69-4233-949E-6063C7F8DB5D}" name="Previous Employer"/>
    <tableColumn id="20" xr3:uid="{EBC279BB-9FC0-4F57-B309-10F3D096ECBB}" name="Industry Experience"/>
    <tableColumn id="21" xr3:uid="{8AD6A2DD-B0DB-4151-BA0A-5F32B6C9AC73}" name="Termination Date" dataDxfId="2">
      <calculatedColumnFormula>HR[[#This Row],[Date of Hire]]+HR[[#This Row],[Tenure]] * 365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FD8D35-ED55-45FD-82A4-305F5CD7A713}" name="Table3" displayName="Table3" ref="C15:F21" totalsRowShown="0" headerRowDxfId="1">
  <autoFilter ref="C15:F21" xr:uid="{C9FD8D35-ED55-45FD-82A4-305F5CD7A713}"/>
  <tableColumns count="4">
    <tableColumn id="1" xr3:uid="{610597CF-DEC8-437E-9358-96FC1819D350}" name="YEAR"/>
    <tableColumn id="2" xr3:uid="{1E3B09FC-5BFF-4165-B053-E06A7A730D50}" name="NUMBER OF EMPLOYEES HIRED PER YEAR">
      <calculatedColumnFormula>COUNTIF(dataset!D:D,Workings!C16)</calculatedColumnFormula>
    </tableColumn>
    <tableColumn id="3" xr3:uid="{41AF5F76-1675-413D-A528-CC4D3F0BBC05}" name="TOTAL NUMBER OF PROMOTIONS PER YEAR">
      <calculatedColumnFormula>SUMIF(dataset!D:D,Workings!C16,dataset!H:H)</calculatedColumnFormula>
    </tableColumn>
    <tableColumn id="4" xr3:uid="{B61E0F89-AB23-4321-AB88-66F27BA13711}" name="NUMBER OF EMPLOYEES PROMOTED PER YEAR" dataDxfId="0">
      <calculatedColumnFormula>COUNTIFS(dataset!H:H, "&gt;0", dataset!D:D, C16)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24DE-9819-4F22-92FC-F9F43CD7D3DB}">
  <dimension ref="A2:H24"/>
  <sheetViews>
    <sheetView topLeftCell="A6" workbookViewId="0">
      <selection activeCell="E16" sqref="E16"/>
    </sheetView>
  </sheetViews>
  <sheetFormatPr defaultRowHeight="15"/>
  <cols>
    <col min="1" max="1" width="20" bestFit="1" customWidth="1"/>
    <col min="2" max="2" width="26.85546875" bestFit="1" customWidth="1"/>
    <col min="3" max="3" width="28.42578125" bestFit="1" customWidth="1"/>
    <col min="4" max="4" width="21.85546875" bestFit="1" customWidth="1"/>
    <col min="5" max="5" width="28.42578125" bestFit="1" customWidth="1"/>
    <col min="7" max="7" width="17" bestFit="1" customWidth="1"/>
    <col min="8" max="8" width="28.42578125" bestFit="1" customWidth="1"/>
  </cols>
  <sheetData>
    <row r="2" spans="1:8">
      <c r="A2">
        <v>1</v>
      </c>
    </row>
    <row r="3" spans="1:8">
      <c r="A3" s="3" t="s">
        <v>0</v>
      </c>
      <c r="B3" t="s">
        <v>1</v>
      </c>
      <c r="D3" s="3" t="s">
        <v>2</v>
      </c>
      <c r="E3" t="s">
        <v>1</v>
      </c>
      <c r="G3" s="3" t="s">
        <v>3</v>
      </c>
      <c r="H3" t="s">
        <v>1</v>
      </c>
    </row>
    <row r="4" spans="1:8">
      <c r="A4" t="s">
        <v>4</v>
      </c>
      <c r="B4" s="2">
        <v>7.0473684210526351</v>
      </c>
      <c r="D4" t="s">
        <v>5</v>
      </c>
      <c r="E4">
        <v>7.1834862385321125</v>
      </c>
      <c r="G4" t="s">
        <v>6</v>
      </c>
      <c r="H4">
        <v>6.8629032258064537</v>
      </c>
    </row>
    <row r="5" spans="1:8">
      <c r="A5" t="s">
        <v>7</v>
      </c>
      <c r="B5" s="2">
        <v>6.6792207792207829</v>
      </c>
      <c r="D5" t="s">
        <v>8</v>
      </c>
      <c r="E5">
        <v>6.9712871287128726</v>
      </c>
      <c r="G5" t="s">
        <v>9</v>
      </c>
      <c r="H5">
        <v>6.8778761061946918</v>
      </c>
    </row>
    <row r="6" spans="1:8">
      <c r="A6" t="s">
        <v>10</v>
      </c>
      <c r="B6" s="2">
        <v>6.8798780487804914</v>
      </c>
      <c r="D6" t="s">
        <v>11</v>
      </c>
      <c r="E6">
        <v>7.2804123711340214</v>
      </c>
      <c r="G6" t="s">
        <v>12</v>
      </c>
      <c r="H6">
        <v>7.1622950819672164</v>
      </c>
    </row>
    <row r="7" spans="1:8">
      <c r="A7" t="s">
        <v>13</v>
      </c>
      <c r="B7" s="2">
        <v>6.7653594771241856</v>
      </c>
      <c r="D7" t="s">
        <v>14</v>
      </c>
      <c r="E7">
        <v>6.7790697674418601</v>
      </c>
      <c r="G7" t="s">
        <v>15</v>
      </c>
      <c r="H7">
        <v>7.1176923076923098</v>
      </c>
    </row>
    <row r="8" spans="1:8">
      <c r="A8" t="s">
        <v>16</v>
      </c>
      <c r="B8" s="2">
        <v>7.823809523809528</v>
      </c>
      <c r="D8" t="s">
        <v>17</v>
      </c>
      <c r="E8">
        <v>6.7112149532710292</v>
      </c>
      <c r="G8" t="s">
        <v>18</v>
      </c>
      <c r="H8">
        <v>6.9460176991150471</v>
      </c>
    </row>
    <row r="9" spans="1:8">
      <c r="A9" t="s">
        <v>19</v>
      </c>
      <c r="B9" s="2">
        <v>6.7127906976744232</v>
      </c>
      <c r="D9" t="s">
        <v>20</v>
      </c>
      <c r="E9">
        <v>6.9061855670103078</v>
      </c>
      <c r="G9" t="s">
        <v>21</v>
      </c>
      <c r="H9">
        <v>6.7983870967741957</v>
      </c>
    </row>
    <row r="10" spans="1:8">
      <c r="A10" t="s">
        <v>22</v>
      </c>
      <c r="B10" s="4">
        <v>6.993006993006972</v>
      </c>
      <c r="D10" t="s">
        <v>23</v>
      </c>
      <c r="E10">
        <v>7.2284090909090928</v>
      </c>
      <c r="G10" t="s">
        <v>24</v>
      </c>
      <c r="H10">
        <v>7.3180451127819559</v>
      </c>
    </row>
    <row r="11" spans="1:8">
      <c r="D11" t="s">
        <v>25</v>
      </c>
      <c r="E11">
        <v>6.7774774774774791</v>
      </c>
      <c r="G11" t="s">
        <v>26</v>
      </c>
      <c r="H11">
        <v>6.8415492957746507</v>
      </c>
    </row>
    <row r="12" spans="1:8">
      <c r="D12" t="s">
        <v>27</v>
      </c>
      <c r="E12">
        <v>7.0675438596491249</v>
      </c>
      <c r="G12" t="s">
        <v>22</v>
      </c>
      <c r="H12">
        <v>6.9930069930069712</v>
      </c>
    </row>
    <row r="13" spans="1:8">
      <c r="D13" t="s">
        <v>28</v>
      </c>
      <c r="E13">
        <v>7.0505494505494495</v>
      </c>
    </row>
    <row r="14" spans="1:8">
      <c r="D14" t="s">
        <v>22</v>
      </c>
      <c r="E14">
        <v>6.9930069930069729</v>
      </c>
    </row>
    <row r="16" spans="1:8">
      <c r="A16" s="3" t="s">
        <v>3</v>
      </c>
      <c r="B16" t="s">
        <v>29</v>
      </c>
      <c r="C16" t="s">
        <v>1</v>
      </c>
    </row>
    <row r="17" spans="1:3">
      <c r="A17" t="s">
        <v>6</v>
      </c>
      <c r="B17">
        <v>124</v>
      </c>
      <c r="C17">
        <v>6.8629032258064537</v>
      </c>
    </row>
    <row r="18" spans="1:3">
      <c r="A18" t="s">
        <v>9</v>
      </c>
      <c r="B18">
        <v>113</v>
      </c>
      <c r="C18">
        <v>6.8778761061946918</v>
      </c>
    </row>
    <row r="19" spans="1:3">
      <c r="A19" t="s">
        <v>12</v>
      </c>
      <c r="B19">
        <v>122</v>
      </c>
      <c r="C19">
        <v>7.1622950819672164</v>
      </c>
    </row>
    <row r="20" spans="1:3">
      <c r="A20" t="s">
        <v>15</v>
      </c>
      <c r="B20">
        <v>130</v>
      </c>
      <c r="C20">
        <v>7.1176923076923098</v>
      </c>
    </row>
    <row r="21" spans="1:3">
      <c r="A21" t="s">
        <v>18</v>
      </c>
      <c r="B21">
        <v>113</v>
      </c>
      <c r="C21">
        <v>6.9460176991150471</v>
      </c>
    </row>
    <row r="22" spans="1:3">
      <c r="A22" t="s">
        <v>21</v>
      </c>
      <c r="B22">
        <v>124</v>
      </c>
      <c r="C22">
        <v>6.7983870967741957</v>
      </c>
    </row>
    <row r="23" spans="1:3">
      <c r="A23" t="s">
        <v>24</v>
      </c>
      <c r="B23">
        <v>133</v>
      </c>
      <c r="C23">
        <v>7.3180451127819559</v>
      </c>
    </row>
    <row r="24" spans="1:3">
      <c r="A24" t="s">
        <v>26</v>
      </c>
      <c r="B24">
        <v>142</v>
      </c>
      <c r="C24">
        <v>6.8415492957746507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2"/>
  <sheetViews>
    <sheetView zoomScale="145" zoomScaleNormal="145" workbookViewId="0">
      <selection activeCell="E6" sqref="E6"/>
    </sheetView>
  </sheetViews>
  <sheetFormatPr defaultRowHeight="15"/>
  <cols>
    <col min="1" max="1" width="14.5703125" bestFit="1" customWidth="1"/>
    <col min="2" max="2" width="20.28515625" bestFit="1" customWidth="1"/>
    <col min="3" max="3" width="13.85546875" style="1" bestFit="1" customWidth="1"/>
    <col min="4" max="4" width="13.85546875" style="1" customWidth="1"/>
    <col min="5" max="5" width="22.5703125" bestFit="1" customWidth="1"/>
    <col min="6" max="6" width="17.5703125" bestFit="1" customWidth="1"/>
    <col min="7" max="7" width="20.7109375" bestFit="1" customWidth="1"/>
    <col min="8" max="8" width="23.85546875" bestFit="1" customWidth="1"/>
    <col min="9" max="9" width="9.5703125" bestFit="1" customWidth="1"/>
    <col min="10" max="10" width="28.42578125" bestFit="1" customWidth="1"/>
    <col min="11" max="11" width="29.28515625" bestFit="1" customWidth="1"/>
    <col min="12" max="12" width="20" bestFit="1" customWidth="1"/>
    <col min="13" max="13" width="17.5703125" bestFit="1" customWidth="1"/>
    <col min="14" max="14" width="21" bestFit="1" customWidth="1"/>
    <col min="15" max="15" width="25.7109375" bestFit="1" customWidth="1"/>
    <col min="16" max="16" width="25.42578125" bestFit="1" customWidth="1"/>
    <col min="17" max="17" width="21.7109375" bestFit="1" customWidth="1"/>
    <col min="18" max="18" width="25.85546875" bestFit="1" customWidth="1"/>
    <col min="19" max="19" width="20.140625" bestFit="1" customWidth="1"/>
    <col min="20" max="20" width="21.28515625" bestFit="1" customWidth="1"/>
    <col min="21" max="21" width="18.85546875" bestFit="1" customWidth="1"/>
    <col min="25" max="25" width="20.42578125" bestFit="1" customWidth="1"/>
  </cols>
  <sheetData>
    <row r="1" spans="1:21">
      <c r="A1" t="s">
        <v>30</v>
      </c>
      <c r="B1" t="s">
        <v>0</v>
      </c>
      <c r="C1" s="1" t="s">
        <v>31</v>
      </c>
      <c r="D1" s="1" t="s">
        <v>32</v>
      </c>
      <c r="E1" t="s">
        <v>2</v>
      </c>
      <c r="F1" t="s">
        <v>3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</row>
    <row r="2" spans="1:21">
      <c r="A2">
        <v>1000</v>
      </c>
      <c r="B2" t="s">
        <v>4</v>
      </c>
      <c r="C2" s="1">
        <v>44359</v>
      </c>
      <c r="D2" s="1" t="str">
        <f>TEXT(HR[[#This Row],[Date of Hire]],"YYYY")</f>
        <v>2021</v>
      </c>
      <c r="E2" t="s">
        <v>27</v>
      </c>
      <c r="F2" t="s">
        <v>26</v>
      </c>
      <c r="G2">
        <v>7.2</v>
      </c>
      <c r="H2">
        <v>0</v>
      </c>
      <c r="I2" s="2">
        <v>2.3611111111111112</v>
      </c>
      <c r="J2">
        <v>1</v>
      </c>
      <c r="K2">
        <v>9</v>
      </c>
      <c r="L2">
        <v>5</v>
      </c>
      <c r="M2" t="s">
        <v>48</v>
      </c>
      <c r="N2">
        <v>1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>
        <v>3</v>
      </c>
      <c r="U2" s="1">
        <f>HR[[#This Row],[Date of Hire]]+HR[[#This Row],[Tenure]] * 365</f>
        <v>45220.805555555555</v>
      </c>
    </row>
    <row r="3" spans="1:21">
      <c r="A3">
        <v>1001</v>
      </c>
      <c r="B3" t="s">
        <v>13</v>
      </c>
      <c r="C3" s="1">
        <v>44485</v>
      </c>
      <c r="D3" s="1" t="str">
        <f>TEXT(HR[[#This Row],[Date of Hire]],"YYYY")</f>
        <v>2021</v>
      </c>
      <c r="E3" t="s">
        <v>25</v>
      </c>
      <c r="F3" t="s">
        <v>24</v>
      </c>
      <c r="G3">
        <v>7</v>
      </c>
      <c r="H3">
        <v>2</v>
      </c>
      <c r="I3" s="2">
        <v>1.3527777777777779</v>
      </c>
      <c r="J3">
        <v>2</v>
      </c>
      <c r="K3">
        <v>7</v>
      </c>
      <c r="L3">
        <v>7</v>
      </c>
      <c r="M3" t="s">
        <v>48</v>
      </c>
      <c r="N3">
        <v>1</v>
      </c>
      <c r="O3" t="s">
        <v>49</v>
      </c>
      <c r="P3" t="s">
        <v>50</v>
      </c>
      <c r="Q3" t="s">
        <v>51</v>
      </c>
      <c r="R3" t="s">
        <v>54</v>
      </c>
      <c r="S3" t="s">
        <v>55</v>
      </c>
      <c r="T3">
        <v>3</v>
      </c>
      <c r="U3" s="1">
        <f>HR[[#This Row],[Date of Hire]]+HR[[#This Row],[Tenure]] * 365</f>
        <v>44978.763888888891</v>
      </c>
    </row>
    <row r="4" spans="1:21">
      <c r="A4">
        <v>1002</v>
      </c>
      <c r="B4" t="s">
        <v>13</v>
      </c>
      <c r="C4" s="1">
        <v>44230</v>
      </c>
      <c r="D4" s="1" t="str">
        <f>TEXT(HR[[#This Row],[Date of Hire]],"YYYY")</f>
        <v>2021</v>
      </c>
      <c r="E4" t="s">
        <v>14</v>
      </c>
      <c r="F4" t="s">
        <v>12</v>
      </c>
      <c r="G4">
        <v>6</v>
      </c>
      <c r="H4">
        <v>2</v>
      </c>
      <c r="I4" s="2">
        <v>1.2694444444444444</v>
      </c>
      <c r="J4">
        <v>4</v>
      </c>
      <c r="K4">
        <v>8</v>
      </c>
      <c r="L4">
        <v>7</v>
      </c>
      <c r="M4" t="s">
        <v>56</v>
      </c>
      <c r="N4">
        <v>0</v>
      </c>
      <c r="O4" t="s">
        <v>49</v>
      </c>
      <c r="P4" t="s">
        <v>50</v>
      </c>
      <c r="Q4" t="s">
        <v>57</v>
      </c>
      <c r="R4" t="s">
        <v>58</v>
      </c>
      <c r="S4" t="s">
        <v>59</v>
      </c>
      <c r="T4">
        <v>6</v>
      </c>
      <c r="U4" s="1">
        <f>HR[[#This Row],[Date of Hire]]+HR[[#This Row],[Tenure]] * 365</f>
        <v>44693.347222222219</v>
      </c>
    </row>
    <row r="5" spans="1:21">
      <c r="A5">
        <v>1003</v>
      </c>
      <c r="B5" t="s">
        <v>4</v>
      </c>
      <c r="C5" s="1">
        <v>44633</v>
      </c>
      <c r="D5" s="1" t="str">
        <f>TEXT(HR[[#This Row],[Date of Hire]],"YYYY")</f>
        <v>2022</v>
      </c>
      <c r="E5" t="s">
        <v>5</v>
      </c>
      <c r="F5" t="s">
        <v>18</v>
      </c>
      <c r="G5">
        <v>4</v>
      </c>
      <c r="H5">
        <v>2</v>
      </c>
      <c r="I5" s="2">
        <v>2.0166666666666666</v>
      </c>
      <c r="J5">
        <v>5</v>
      </c>
      <c r="K5">
        <v>10</v>
      </c>
      <c r="L5">
        <v>5</v>
      </c>
      <c r="M5" t="s">
        <v>60</v>
      </c>
      <c r="N5">
        <v>0</v>
      </c>
      <c r="O5" t="s">
        <v>61</v>
      </c>
      <c r="P5" t="s">
        <v>62</v>
      </c>
      <c r="Q5" t="s">
        <v>63</v>
      </c>
      <c r="R5" t="s">
        <v>64</v>
      </c>
      <c r="S5" t="s">
        <v>65</v>
      </c>
      <c r="T5">
        <v>3</v>
      </c>
      <c r="U5" s="1">
        <f>HR[[#This Row],[Date of Hire]]+HR[[#This Row],[Tenure]] * 365</f>
        <v>45369.083333333336</v>
      </c>
    </row>
    <row r="6" spans="1:21">
      <c r="A6">
        <v>1004</v>
      </c>
      <c r="B6" t="s">
        <v>19</v>
      </c>
      <c r="C6" s="1">
        <v>44793</v>
      </c>
      <c r="D6" s="1" t="str">
        <f>TEXT(HR[[#This Row],[Date of Hire]],"YYYY")</f>
        <v>2022</v>
      </c>
      <c r="E6" t="s">
        <v>28</v>
      </c>
      <c r="F6" t="s">
        <v>12</v>
      </c>
      <c r="G6">
        <v>7</v>
      </c>
      <c r="H6">
        <v>2</v>
      </c>
      <c r="I6" s="2">
        <v>4.6583333333333332</v>
      </c>
      <c r="J6">
        <v>2</v>
      </c>
      <c r="K6">
        <v>8</v>
      </c>
      <c r="L6">
        <v>9</v>
      </c>
      <c r="M6" t="s">
        <v>48</v>
      </c>
      <c r="N6">
        <v>3</v>
      </c>
      <c r="O6" t="s">
        <v>49</v>
      </c>
      <c r="P6" t="s">
        <v>50</v>
      </c>
      <c r="Q6" t="s">
        <v>57</v>
      </c>
      <c r="R6" t="s">
        <v>66</v>
      </c>
      <c r="S6" t="s">
        <v>67</v>
      </c>
      <c r="T6">
        <v>4</v>
      </c>
      <c r="U6" s="1">
        <f>HR[[#This Row],[Date of Hire]]+HR[[#This Row],[Tenure]] * 365</f>
        <v>46493.291666666664</v>
      </c>
    </row>
    <row r="7" spans="1:21">
      <c r="A7">
        <v>1005</v>
      </c>
      <c r="B7" t="s">
        <v>10</v>
      </c>
      <c r="C7" s="1">
        <v>44612</v>
      </c>
      <c r="D7" s="1" t="str">
        <f>TEXT(HR[[#This Row],[Date of Hire]],"YYYY")</f>
        <v>2022</v>
      </c>
      <c r="E7" t="s">
        <v>11</v>
      </c>
      <c r="F7" t="s">
        <v>9</v>
      </c>
      <c r="G7">
        <v>5.2</v>
      </c>
      <c r="H7">
        <v>2</v>
      </c>
      <c r="I7" s="2">
        <v>2.4972222222222222</v>
      </c>
      <c r="J7">
        <v>4</v>
      </c>
      <c r="K7">
        <v>10</v>
      </c>
      <c r="L7">
        <v>5</v>
      </c>
      <c r="M7" t="s">
        <v>68</v>
      </c>
      <c r="N7">
        <v>3</v>
      </c>
      <c r="O7" t="s">
        <v>69</v>
      </c>
      <c r="P7" t="s">
        <v>62</v>
      </c>
      <c r="Q7" t="s">
        <v>57</v>
      </c>
      <c r="R7" t="s">
        <v>70</v>
      </c>
      <c r="S7" t="s">
        <v>71</v>
      </c>
      <c r="T7">
        <v>10</v>
      </c>
      <c r="U7" s="1">
        <f>HR[[#This Row],[Date of Hire]]+HR[[#This Row],[Tenure]] * 365</f>
        <v>45523.486111111109</v>
      </c>
    </row>
    <row r="8" spans="1:21">
      <c r="A8">
        <v>1006</v>
      </c>
      <c r="B8" t="s">
        <v>4</v>
      </c>
      <c r="C8" s="1">
        <v>44534</v>
      </c>
      <c r="D8" s="1" t="str">
        <f>TEXT(HR[[#This Row],[Date of Hire]],"YYYY")</f>
        <v>2021</v>
      </c>
      <c r="E8" t="s">
        <v>27</v>
      </c>
      <c r="F8" t="s">
        <v>26</v>
      </c>
      <c r="G8">
        <v>5</v>
      </c>
      <c r="H8">
        <v>0</v>
      </c>
      <c r="I8" s="2">
        <v>4.958333333333333</v>
      </c>
      <c r="J8">
        <v>1</v>
      </c>
      <c r="K8">
        <v>8</v>
      </c>
      <c r="L8">
        <v>10</v>
      </c>
      <c r="M8" t="s">
        <v>60</v>
      </c>
      <c r="N8">
        <v>0</v>
      </c>
      <c r="O8" t="s">
        <v>61</v>
      </c>
      <c r="P8" t="s">
        <v>62</v>
      </c>
      <c r="Q8" t="s">
        <v>72</v>
      </c>
      <c r="R8" t="s">
        <v>73</v>
      </c>
      <c r="S8" t="s">
        <v>59</v>
      </c>
      <c r="T8">
        <v>6</v>
      </c>
      <c r="U8" s="1">
        <f>HR[[#This Row],[Date of Hire]]+HR[[#This Row],[Tenure]] * 365</f>
        <v>46343.791666666664</v>
      </c>
    </row>
    <row r="9" spans="1:21">
      <c r="A9">
        <v>1007</v>
      </c>
      <c r="B9" t="s">
        <v>10</v>
      </c>
      <c r="C9" s="1">
        <v>44627</v>
      </c>
      <c r="D9" s="1" t="str">
        <f>TEXT(HR[[#This Row],[Date of Hire]],"YYYY")</f>
        <v>2022</v>
      </c>
      <c r="E9" t="s">
        <v>5</v>
      </c>
      <c r="F9" t="s">
        <v>18</v>
      </c>
      <c r="G9">
        <v>8</v>
      </c>
      <c r="H9">
        <v>3</v>
      </c>
      <c r="I9" s="2">
        <v>3.7583333333333333</v>
      </c>
      <c r="J9">
        <v>5</v>
      </c>
      <c r="K9">
        <v>8</v>
      </c>
      <c r="L9">
        <v>5</v>
      </c>
      <c r="M9" t="s">
        <v>60</v>
      </c>
      <c r="N9">
        <v>1</v>
      </c>
      <c r="O9" t="s">
        <v>49</v>
      </c>
      <c r="P9" t="s">
        <v>50</v>
      </c>
      <c r="Q9" t="s">
        <v>72</v>
      </c>
      <c r="R9" t="s">
        <v>74</v>
      </c>
      <c r="S9" t="s">
        <v>75</v>
      </c>
      <c r="T9">
        <v>8</v>
      </c>
      <c r="U9" s="1">
        <f>HR[[#This Row],[Date of Hire]]+HR[[#This Row],[Tenure]] * 365</f>
        <v>45998.791666666664</v>
      </c>
    </row>
    <row r="10" spans="1:21">
      <c r="A10">
        <v>1008</v>
      </c>
      <c r="B10" t="s">
        <v>19</v>
      </c>
      <c r="C10" s="1">
        <v>45078</v>
      </c>
      <c r="D10" s="1" t="str">
        <f>TEXT(HR[[#This Row],[Date of Hire]],"YYYY")</f>
        <v>2023</v>
      </c>
      <c r="E10" t="s">
        <v>27</v>
      </c>
      <c r="F10" t="s">
        <v>18</v>
      </c>
      <c r="G10">
        <v>6</v>
      </c>
      <c r="H10">
        <v>3</v>
      </c>
      <c r="I10" s="2">
        <v>1.2111111111111099</v>
      </c>
      <c r="J10">
        <v>5</v>
      </c>
      <c r="K10">
        <v>7</v>
      </c>
      <c r="L10">
        <v>8</v>
      </c>
      <c r="M10" t="s">
        <v>48</v>
      </c>
      <c r="N10">
        <v>2</v>
      </c>
      <c r="O10" t="s">
        <v>61</v>
      </c>
      <c r="P10" t="s">
        <v>50</v>
      </c>
      <c r="Q10" t="s">
        <v>51</v>
      </c>
      <c r="R10" t="s">
        <v>76</v>
      </c>
      <c r="S10" t="s">
        <v>65</v>
      </c>
      <c r="T10">
        <v>1</v>
      </c>
      <c r="U10" s="1">
        <f>HR[[#This Row],[Date of Hire]]+HR[[#This Row],[Tenure]] * 365</f>
        <v>45520.055555555555</v>
      </c>
    </row>
    <row r="11" spans="1:21">
      <c r="A11">
        <v>1009</v>
      </c>
      <c r="B11" t="s">
        <v>10</v>
      </c>
      <c r="C11" s="1">
        <v>44291</v>
      </c>
      <c r="D11" s="1" t="str">
        <f>TEXT(HR[[#This Row],[Date of Hire]],"YYYY")</f>
        <v>2021</v>
      </c>
      <c r="E11" t="s">
        <v>27</v>
      </c>
      <c r="F11" t="s">
        <v>26</v>
      </c>
      <c r="G11">
        <v>6</v>
      </c>
      <c r="H11">
        <v>0</v>
      </c>
      <c r="I11" s="2">
        <v>2.0194444444444444</v>
      </c>
      <c r="J11">
        <v>4</v>
      </c>
      <c r="K11">
        <v>6</v>
      </c>
      <c r="L11">
        <v>10</v>
      </c>
      <c r="M11" t="s">
        <v>56</v>
      </c>
      <c r="N11">
        <v>3</v>
      </c>
      <c r="O11" t="s">
        <v>49</v>
      </c>
      <c r="P11" t="s">
        <v>62</v>
      </c>
      <c r="Q11" t="s">
        <v>77</v>
      </c>
      <c r="R11" t="s">
        <v>78</v>
      </c>
      <c r="S11" t="s">
        <v>65</v>
      </c>
      <c r="T11">
        <v>9</v>
      </c>
      <c r="U11" s="1">
        <f>HR[[#This Row],[Date of Hire]]+HR[[#This Row],[Tenure]] * 365</f>
        <v>45028.097222222219</v>
      </c>
    </row>
    <row r="12" spans="1:21">
      <c r="A12">
        <v>1010</v>
      </c>
      <c r="B12" t="s">
        <v>19</v>
      </c>
      <c r="C12" s="1">
        <v>44098</v>
      </c>
      <c r="D12" s="1" t="str">
        <f>TEXT(HR[[#This Row],[Date of Hire]],"YYYY")</f>
        <v>2020</v>
      </c>
      <c r="E12" t="s">
        <v>8</v>
      </c>
      <c r="F12" t="s">
        <v>18</v>
      </c>
      <c r="G12">
        <v>3.5</v>
      </c>
      <c r="H12">
        <v>0</v>
      </c>
      <c r="I12" s="2">
        <v>4.3888888888888893</v>
      </c>
      <c r="J12">
        <v>3</v>
      </c>
      <c r="K12">
        <v>7</v>
      </c>
      <c r="L12">
        <v>5</v>
      </c>
      <c r="M12" t="s">
        <v>60</v>
      </c>
      <c r="N12">
        <v>1</v>
      </c>
      <c r="O12" t="s">
        <v>61</v>
      </c>
      <c r="P12" t="s">
        <v>50</v>
      </c>
      <c r="Q12" t="s">
        <v>79</v>
      </c>
      <c r="R12" t="s">
        <v>80</v>
      </c>
      <c r="S12" t="s">
        <v>81</v>
      </c>
      <c r="T12">
        <v>6</v>
      </c>
      <c r="U12" s="1">
        <f>HR[[#This Row],[Date of Hire]]+HR[[#This Row],[Tenure]] * 365</f>
        <v>45699.944444444445</v>
      </c>
    </row>
    <row r="13" spans="1:21">
      <c r="A13">
        <v>1011</v>
      </c>
      <c r="B13" t="s">
        <v>16</v>
      </c>
      <c r="C13" s="1">
        <v>44148</v>
      </c>
      <c r="D13" s="1" t="str">
        <f>TEXT(HR[[#This Row],[Date of Hire]],"YYYY")</f>
        <v>2020</v>
      </c>
      <c r="E13" t="s">
        <v>27</v>
      </c>
      <c r="F13" t="s">
        <v>21</v>
      </c>
      <c r="G13">
        <v>6</v>
      </c>
      <c r="H13">
        <v>0</v>
      </c>
      <c r="I13" s="2">
        <v>4.8</v>
      </c>
      <c r="J13">
        <v>4</v>
      </c>
      <c r="K13">
        <v>8</v>
      </c>
      <c r="L13">
        <v>8</v>
      </c>
      <c r="M13" t="s">
        <v>68</v>
      </c>
      <c r="N13">
        <v>2</v>
      </c>
      <c r="O13" t="s">
        <v>49</v>
      </c>
      <c r="P13" t="s">
        <v>62</v>
      </c>
      <c r="Q13" t="s">
        <v>57</v>
      </c>
      <c r="R13" t="s">
        <v>82</v>
      </c>
      <c r="S13" t="s">
        <v>59</v>
      </c>
      <c r="T13">
        <v>1</v>
      </c>
      <c r="U13" s="1">
        <f>HR[[#This Row],[Date of Hire]]+HR[[#This Row],[Tenure]] * 365</f>
        <v>45900</v>
      </c>
    </row>
    <row r="14" spans="1:21">
      <c r="A14">
        <v>1012</v>
      </c>
      <c r="B14" t="s">
        <v>19</v>
      </c>
      <c r="C14" s="1">
        <v>44064</v>
      </c>
      <c r="D14" s="1" t="str">
        <f>TEXT(HR[[#This Row],[Date of Hire]],"YYYY")</f>
        <v>2020</v>
      </c>
      <c r="E14" t="s">
        <v>5</v>
      </c>
      <c r="F14" t="s">
        <v>24</v>
      </c>
      <c r="G14">
        <v>9</v>
      </c>
      <c r="H14">
        <v>0</v>
      </c>
      <c r="I14" s="2">
        <v>1.5944444444444446</v>
      </c>
      <c r="J14">
        <v>4</v>
      </c>
      <c r="K14">
        <v>8</v>
      </c>
      <c r="L14">
        <v>6</v>
      </c>
      <c r="M14" t="s">
        <v>68</v>
      </c>
      <c r="N14">
        <v>2</v>
      </c>
      <c r="O14" t="s">
        <v>49</v>
      </c>
      <c r="P14" t="s">
        <v>62</v>
      </c>
      <c r="Q14" t="s">
        <v>51</v>
      </c>
      <c r="R14" t="s">
        <v>83</v>
      </c>
      <c r="S14" t="s">
        <v>67</v>
      </c>
      <c r="T14">
        <v>10</v>
      </c>
      <c r="U14" s="1">
        <f>HR[[#This Row],[Date of Hire]]+HR[[#This Row],[Tenure]] * 365</f>
        <v>44645.972222222219</v>
      </c>
    </row>
    <row r="15" spans="1:21">
      <c r="A15">
        <v>1013</v>
      </c>
      <c r="B15" t="s">
        <v>19</v>
      </c>
      <c r="C15" s="1">
        <v>44207</v>
      </c>
      <c r="D15" s="1" t="str">
        <f>TEXT(HR[[#This Row],[Date of Hire]],"YYYY")</f>
        <v>2021</v>
      </c>
      <c r="E15" t="s">
        <v>17</v>
      </c>
      <c r="F15" t="s">
        <v>12</v>
      </c>
      <c r="G15">
        <v>8</v>
      </c>
      <c r="H15">
        <v>3</v>
      </c>
      <c r="I15" s="2">
        <v>3.6</v>
      </c>
      <c r="J15">
        <v>3</v>
      </c>
      <c r="K15">
        <v>6</v>
      </c>
      <c r="L15">
        <v>6</v>
      </c>
      <c r="M15" t="s">
        <v>60</v>
      </c>
      <c r="N15">
        <v>0</v>
      </c>
      <c r="O15" t="s">
        <v>49</v>
      </c>
      <c r="P15" t="s">
        <v>50</v>
      </c>
      <c r="Q15" t="s">
        <v>77</v>
      </c>
      <c r="R15" t="s">
        <v>84</v>
      </c>
      <c r="S15" t="s">
        <v>59</v>
      </c>
      <c r="T15">
        <v>5</v>
      </c>
      <c r="U15" s="1">
        <f>HR[[#This Row],[Date of Hire]]+HR[[#This Row],[Tenure]] * 365</f>
        <v>45521</v>
      </c>
    </row>
    <row r="16" spans="1:21">
      <c r="A16">
        <v>1014</v>
      </c>
      <c r="B16" t="s">
        <v>13</v>
      </c>
      <c r="C16" s="10">
        <v>44504</v>
      </c>
      <c r="D16" s="1" t="str">
        <f>TEXT(HR[[#This Row],[Date of Hire]],"YYYY")</f>
        <v>2021</v>
      </c>
      <c r="E16" t="s">
        <v>17</v>
      </c>
      <c r="F16" t="s">
        <v>12</v>
      </c>
      <c r="G16">
        <v>5</v>
      </c>
      <c r="H16">
        <v>2</v>
      </c>
      <c r="I16" s="2">
        <v>0.05</v>
      </c>
      <c r="J16">
        <v>1</v>
      </c>
      <c r="K16">
        <v>10</v>
      </c>
      <c r="L16">
        <v>5</v>
      </c>
      <c r="M16" t="s">
        <v>56</v>
      </c>
      <c r="N16">
        <v>1</v>
      </c>
      <c r="O16" t="s">
        <v>49</v>
      </c>
      <c r="P16" t="s">
        <v>62</v>
      </c>
      <c r="Q16" t="s">
        <v>85</v>
      </c>
      <c r="R16" t="s">
        <v>86</v>
      </c>
      <c r="S16" t="s">
        <v>67</v>
      </c>
      <c r="T16">
        <v>5</v>
      </c>
      <c r="U16" s="1">
        <f>HR[[#This Row],[Date of Hire]]+HR[[#This Row],[Tenure]] * 365</f>
        <v>44522.25</v>
      </c>
    </row>
    <row r="17" spans="1:21">
      <c r="A17">
        <v>1015</v>
      </c>
      <c r="B17" t="s">
        <v>10</v>
      </c>
      <c r="C17" s="1">
        <v>44571</v>
      </c>
      <c r="D17" s="1" t="str">
        <f>TEXT(HR[[#This Row],[Date of Hire]],"YYYY")</f>
        <v>2022</v>
      </c>
      <c r="E17" t="s">
        <v>23</v>
      </c>
      <c r="F17" t="s">
        <v>15</v>
      </c>
      <c r="G17">
        <v>8.5</v>
      </c>
      <c r="H17">
        <v>2</v>
      </c>
      <c r="I17" s="2">
        <v>4.7638888888888893</v>
      </c>
      <c r="J17">
        <v>1</v>
      </c>
      <c r="K17">
        <v>8</v>
      </c>
      <c r="L17">
        <v>9</v>
      </c>
      <c r="M17" t="s">
        <v>60</v>
      </c>
      <c r="N17">
        <v>2</v>
      </c>
      <c r="O17" t="s">
        <v>61</v>
      </c>
      <c r="P17" t="s">
        <v>62</v>
      </c>
      <c r="Q17" t="s">
        <v>77</v>
      </c>
      <c r="R17" t="s">
        <v>87</v>
      </c>
      <c r="S17" t="s">
        <v>81</v>
      </c>
      <c r="T17">
        <v>6</v>
      </c>
      <c r="U17" s="1">
        <f>HR[[#This Row],[Date of Hire]]+HR[[#This Row],[Tenure]] * 365</f>
        <v>46309.819444444445</v>
      </c>
    </row>
    <row r="18" spans="1:21">
      <c r="A18">
        <v>1016</v>
      </c>
      <c r="B18" t="s">
        <v>4</v>
      </c>
      <c r="C18" s="1">
        <v>44596</v>
      </c>
      <c r="D18" s="1" t="str">
        <f>TEXT(HR[[#This Row],[Date of Hire]],"YYYY")</f>
        <v>2022</v>
      </c>
      <c r="E18" t="s">
        <v>17</v>
      </c>
      <c r="F18" t="s">
        <v>21</v>
      </c>
      <c r="G18">
        <v>4</v>
      </c>
      <c r="H18">
        <v>3</v>
      </c>
      <c r="I18" s="2">
        <v>1.6083333333333334</v>
      </c>
      <c r="J18">
        <v>5</v>
      </c>
      <c r="K18">
        <v>7</v>
      </c>
      <c r="L18">
        <v>5</v>
      </c>
      <c r="M18" t="s">
        <v>60</v>
      </c>
      <c r="N18">
        <v>1</v>
      </c>
      <c r="O18" t="s">
        <v>61</v>
      </c>
      <c r="P18" t="s">
        <v>50</v>
      </c>
      <c r="Q18" t="s">
        <v>72</v>
      </c>
      <c r="R18" t="s">
        <v>88</v>
      </c>
      <c r="S18" t="s">
        <v>65</v>
      </c>
      <c r="T18">
        <v>5</v>
      </c>
      <c r="U18" s="1">
        <f>HR[[#This Row],[Date of Hire]]+HR[[#This Row],[Tenure]] * 365</f>
        <v>45183.041666666664</v>
      </c>
    </row>
    <row r="19" spans="1:21">
      <c r="A19">
        <v>1017</v>
      </c>
      <c r="B19" t="s">
        <v>10</v>
      </c>
      <c r="C19" s="1">
        <v>45032</v>
      </c>
      <c r="D19" s="1" t="str">
        <f>TEXT(HR[[#This Row],[Date of Hire]],"YYYY")</f>
        <v>2023</v>
      </c>
      <c r="E19" t="s">
        <v>14</v>
      </c>
      <c r="F19" t="s">
        <v>12</v>
      </c>
      <c r="G19">
        <v>4.2</v>
      </c>
      <c r="H19">
        <v>2</v>
      </c>
      <c r="I19" s="2">
        <v>3.1638888888888888</v>
      </c>
      <c r="J19">
        <v>1</v>
      </c>
      <c r="K19">
        <v>9</v>
      </c>
      <c r="L19">
        <v>10</v>
      </c>
      <c r="M19" t="s">
        <v>56</v>
      </c>
      <c r="N19">
        <v>0</v>
      </c>
      <c r="O19" t="s">
        <v>69</v>
      </c>
      <c r="P19" t="s">
        <v>62</v>
      </c>
      <c r="Q19" t="s">
        <v>63</v>
      </c>
      <c r="R19" t="s">
        <v>89</v>
      </c>
      <c r="S19" t="s">
        <v>71</v>
      </c>
      <c r="T19">
        <v>3</v>
      </c>
      <c r="U19" s="1">
        <f>HR[[#This Row],[Date of Hire]]+HR[[#This Row],[Tenure]] * 365</f>
        <v>46186.819444444445</v>
      </c>
    </row>
    <row r="20" spans="1:21">
      <c r="A20">
        <v>1018</v>
      </c>
      <c r="B20" t="s">
        <v>7</v>
      </c>
      <c r="C20" s="1">
        <v>44245</v>
      </c>
      <c r="D20" s="1" t="str">
        <f>TEXT(HR[[#This Row],[Date of Hire]],"YYYY")</f>
        <v>2021</v>
      </c>
      <c r="E20" t="s">
        <v>8</v>
      </c>
      <c r="F20" t="s">
        <v>9</v>
      </c>
      <c r="G20">
        <v>7.2</v>
      </c>
      <c r="H20">
        <v>1</v>
      </c>
      <c r="I20" s="2">
        <v>4.7666666666666666</v>
      </c>
      <c r="J20">
        <v>4</v>
      </c>
      <c r="K20">
        <v>9</v>
      </c>
      <c r="L20">
        <v>7</v>
      </c>
      <c r="M20" t="s">
        <v>48</v>
      </c>
      <c r="N20">
        <v>0</v>
      </c>
      <c r="O20" t="s">
        <v>69</v>
      </c>
      <c r="P20" t="s">
        <v>50</v>
      </c>
      <c r="Q20" t="s">
        <v>77</v>
      </c>
      <c r="R20" t="s">
        <v>90</v>
      </c>
      <c r="S20" t="s">
        <v>71</v>
      </c>
      <c r="T20">
        <v>3</v>
      </c>
      <c r="U20" s="1">
        <f>HR[[#This Row],[Date of Hire]]+HR[[#This Row],[Tenure]] * 365</f>
        <v>45984.833333333336</v>
      </c>
    </row>
    <row r="21" spans="1:21">
      <c r="A21">
        <v>1019</v>
      </c>
      <c r="B21" t="s">
        <v>13</v>
      </c>
      <c r="C21" s="1">
        <v>45197</v>
      </c>
      <c r="D21" s="1" t="str">
        <f>TEXT(HR[[#This Row],[Date of Hire]],"YYYY")</f>
        <v>2023</v>
      </c>
      <c r="E21" t="s">
        <v>14</v>
      </c>
      <c r="F21" t="s">
        <v>26</v>
      </c>
      <c r="G21">
        <v>7.2</v>
      </c>
      <c r="H21">
        <v>0</v>
      </c>
      <c r="I21" s="2">
        <v>2.6861111111111109</v>
      </c>
      <c r="J21">
        <v>2</v>
      </c>
      <c r="K21">
        <v>5</v>
      </c>
      <c r="L21">
        <v>7</v>
      </c>
      <c r="M21" t="s">
        <v>68</v>
      </c>
      <c r="N21">
        <v>0</v>
      </c>
      <c r="O21" t="s">
        <v>49</v>
      </c>
      <c r="P21" t="s">
        <v>62</v>
      </c>
      <c r="Q21" t="s">
        <v>72</v>
      </c>
      <c r="R21" t="s">
        <v>91</v>
      </c>
      <c r="S21" t="s">
        <v>71</v>
      </c>
      <c r="T21">
        <v>6</v>
      </c>
      <c r="U21" s="1">
        <f>HR[[#This Row],[Date of Hire]]+HR[[#This Row],[Tenure]] * 365</f>
        <v>46177.430555555555</v>
      </c>
    </row>
    <row r="22" spans="1:21">
      <c r="A22">
        <v>1020</v>
      </c>
      <c r="B22" t="s">
        <v>10</v>
      </c>
      <c r="C22" s="1">
        <v>44159</v>
      </c>
      <c r="D22" s="1" t="str">
        <f>TEXT(HR[[#This Row],[Date of Hire]],"YYYY")</f>
        <v>2020</v>
      </c>
      <c r="E22" t="s">
        <v>23</v>
      </c>
      <c r="F22" t="s">
        <v>26</v>
      </c>
      <c r="G22">
        <v>5</v>
      </c>
      <c r="H22">
        <v>3</v>
      </c>
      <c r="I22" s="2">
        <v>3.6027777777777779</v>
      </c>
      <c r="J22">
        <v>3</v>
      </c>
      <c r="K22">
        <v>9</v>
      </c>
      <c r="L22">
        <v>10</v>
      </c>
      <c r="M22" t="s">
        <v>60</v>
      </c>
      <c r="N22">
        <v>3</v>
      </c>
      <c r="O22" t="s">
        <v>69</v>
      </c>
      <c r="P22" t="s">
        <v>62</v>
      </c>
      <c r="Q22" t="s">
        <v>92</v>
      </c>
      <c r="R22" t="s">
        <v>93</v>
      </c>
      <c r="S22" t="s">
        <v>55</v>
      </c>
      <c r="T22">
        <v>1</v>
      </c>
      <c r="U22" s="1">
        <f>HR[[#This Row],[Date of Hire]]+HR[[#This Row],[Tenure]] * 365</f>
        <v>45474.013888888891</v>
      </c>
    </row>
    <row r="23" spans="1:21">
      <c r="A23">
        <v>1021</v>
      </c>
      <c r="B23" t="s">
        <v>4</v>
      </c>
      <c r="C23" s="1">
        <v>44036</v>
      </c>
      <c r="D23" s="1" t="str">
        <f>TEXT(HR[[#This Row],[Date of Hire]],"YYYY")</f>
        <v>2020</v>
      </c>
      <c r="E23" t="s">
        <v>8</v>
      </c>
      <c r="F23" t="s">
        <v>6</v>
      </c>
      <c r="G23">
        <v>9.5</v>
      </c>
      <c r="H23">
        <v>2</v>
      </c>
      <c r="I23" s="2">
        <v>1.1722222222222223</v>
      </c>
      <c r="J23">
        <v>2</v>
      </c>
      <c r="K23">
        <v>5</v>
      </c>
      <c r="L23">
        <v>5</v>
      </c>
      <c r="M23" t="s">
        <v>60</v>
      </c>
      <c r="N23">
        <v>3</v>
      </c>
      <c r="O23" t="s">
        <v>49</v>
      </c>
      <c r="P23" t="s">
        <v>62</v>
      </c>
      <c r="Q23" t="s">
        <v>77</v>
      </c>
      <c r="R23" t="s">
        <v>94</v>
      </c>
      <c r="S23" t="s">
        <v>95</v>
      </c>
      <c r="T23">
        <v>2</v>
      </c>
      <c r="U23" s="1">
        <f>HR[[#This Row],[Date of Hire]]+HR[[#This Row],[Tenure]] * 365</f>
        <v>44463.861111111109</v>
      </c>
    </row>
    <row r="24" spans="1:21">
      <c r="A24">
        <v>1022</v>
      </c>
      <c r="B24" t="s">
        <v>10</v>
      </c>
      <c r="C24" s="1">
        <v>44005</v>
      </c>
      <c r="D24" s="1" t="str">
        <f>TEXT(HR[[#This Row],[Date of Hire]],"YYYY")</f>
        <v>2020</v>
      </c>
      <c r="E24" t="s">
        <v>28</v>
      </c>
      <c r="F24" t="s">
        <v>21</v>
      </c>
      <c r="G24">
        <v>5.5</v>
      </c>
      <c r="H24">
        <v>2</v>
      </c>
      <c r="I24" s="2">
        <v>3.9138888888888888</v>
      </c>
      <c r="J24">
        <v>4</v>
      </c>
      <c r="K24">
        <v>10</v>
      </c>
      <c r="L24">
        <v>7</v>
      </c>
      <c r="M24" t="s">
        <v>56</v>
      </c>
      <c r="N24">
        <v>2</v>
      </c>
      <c r="O24" t="s">
        <v>49</v>
      </c>
      <c r="P24" t="s">
        <v>50</v>
      </c>
      <c r="Q24" t="s">
        <v>57</v>
      </c>
      <c r="R24" t="s">
        <v>96</v>
      </c>
      <c r="S24" t="s">
        <v>81</v>
      </c>
      <c r="T24">
        <v>3</v>
      </c>
      <c r="U24" s="1">
        <f>HR[[#This Row],[Date of Hire]]+HR[[#This Row],[Tenure]] * 365</f>
        <v>45433.569444444445</v>
      </c>
    </row>
    <row r="25" spans="1:21">
      <c r="A25">
        <v>1023</v>
      </c>
      <c r="B25" t="s">
        <v>13</v>
      </c>
      <c r="C25" s="1">
        <v>45183</v>
      </c>
      <c r="D25" s="1" t="str">
        <f>TEXT(HR[[#This Row],[Date of Hire]],"YYYY")</f>
        <v>2023</v>
      </c>
      <c r="E25" t="s">
        <v>25</v>
      </c>
      <c r="F25" t="s">
        <v>26</v>
      </c>
      <c r="G25">
        <v>5.5</v>
      </c>
      <c r="H25">
        <v>2</v>
      </c>
      <c r="I25" s="2">
        <v>1.55</v>
      </c>
      <c r="J25">
        <v>4</v>
      </c>
      <c r="K25">
        <v>5</v>
      </c>
      <c r="L25">
        <v>10</v>
      </c>
      <c r="M25" t="s">
        <v>60</v>
      </c>
      <c r="N25">
        <v>3</v>
      </c>
      <c r="O25" t="s">
        <v>61</v>
      </c>
      <c r="P25" t="s">
        <v>50</v>
      </c>
      <c r="Q25" t="s">
        <v>63</v>
      </c>
      <c r="R25" t="s">
        <v>97</v>
      </c>
      <c r="S25" t="s">
        <v>81</v>
      </c>
      <c r="T25">
        <v>8</v>
      </c>
      <c r="U25" s="1">
        <f>HR[[#This Row],[Date of Hire]]+HR[[#This Row],[Tenure]] * 365</f>
        <v>45748.75</v>
      </c>
    </row>
    <row r="26" spans="1:21">
      <c r="A26">
        <v>1024</v>
      </c>
      <c r="B26" t="s">
        <v>13</v>
      </c>
      <c r="C26" s="1">
        <v>44019</v>
      </c>
      <c r="D26" s="1" t="str">
        <f>TEXT(HR[[#This Row],[Date of Hire]],"YYYY")</f>
        <v>2020</v>
      </c>
      <c r="E26" t="s">
        <v>28</v>
      </c>
      <c r="F26" t="s">
        <v>15</v>
      </c>
      <c r="G26">
        <v>8.5</v>
      </c>
      <c r="H26">
        <v>3</v>
      </c>
      <c r="I26" s="2">
        <v>0.47222222222222221</v>
      </c>
      <c r="J26">
        <v>2</v>
      </c>
      <c r="K26">
        <v>9</v>
      </c>
      <c r="L26">
        <v>9</v>
      </c>
      <c r="M26" t="s">
        <v>60</v>
      </c>
      <c r="N26">
        <v>3</v>
      </c>
      <c r="O26" t="s">
        <v>69</v>
      </c>
      <c r="P26" t="s">
        <v>50</v>
      </c>
      <c r="Q26" t="s">
        <v>72</v>
      </c>
      <c r="R26" t="s">
        <v>98</v>
      </c>
      <c r="S26" t="s">
        <v>95</v>
      </c>
      <c r="T26">
        <v>9</v>
      </c>
      <c r="U26" s="1">
        <f>HR[[#This Row],[Date of Hire]]+HR[[#This Row],[Tenure]] * 365</f>
        <v>44191.361111111109</v>
      </c>
    </row>
    <row r="27" spans="1:21">
      <c r="A27">
        <v>1025</v>
      </c>
      <c r="B27" t="s">
        <v>4</v>
      </c>
      <c r="C27" s="1">
        <v>44159</v>
      </c>
      <c r="D27" s="1" t="str">
        <f>TEXT(HR[[#This Row],[Date of Hire]],"YYYY")</f>
        <v>2020</v>
      </c>
      <c r="E27" t="s">
        <v>28</v>
      </c>
      <c r="F27" t="s">
        <v>12</v>
      </c>
      <c r="G27">
        <v>9</v>
      </c>
      <c r="H27">
        <v>2</v>
      </c>
      <c r="I27" s="2">
        <v>1.6722222222222223</v>
      </c>
      <c r="J27">
        <v>1</v>
      </c>
      <c r="K27">
        <v>10</v>
      </c>
      <c r="L27">
        <v>10</v>
      </c>
      <c r="M27" t="s">
        <v>68</v>
      </c>
      <c r="N27">
        <v>1</v>
      </c>
      <c r="O27" t="s">
        <v>61</v>
      </c>
      <c r="P27" t="s">
        <v>50</v>
      </c>
      <c r="Q27" t="s">
        <v>99</v>
      </c>
      <c r="R27" t="s">
        <v>100</v>
      </c>
      <c r="S27" t="s">
        <v>65</v>
      </c>
      <c r="T27">
        <v>4</v>
      </c>
      <c r="U27" s="1">
        <f>HR[[#This Row],[Date of Hire]]+HR[[#This Row],[Tenure]] * 365</f>
        <v>44769.361111111109</v>
      </c>
    </row>
    <row r="28" spans="1:21">
      <c r="A28">
        <v>1026</v>
      </c>
      <c r="B28" t="s">
        <v>16</v>
      </c>
      <c r="C28" s="1">
        <v>44306</v>
      </c>
      <c r="D28" s="1" t="str">
        <f>TEXT(HR[[#This Row],[Date of Hire]],"YYYY")</f>
        <v>2021</v>
      </c>
      <c r="E28" t="s">
        <v>11</v>
      </c>
      <c r="F28" t="s">
        <v>18</v>
      </c>
      <c r="G28">
        <v>8</v>
      </c>
      <c r="H28">
        <v>2</v>
      </c>
      <c r="I28" s="2">
        <v>3.4916666666666667</v>
      </c>
      <c r="J28">
        <v>5</v>
      </c>
      <c r="K28">
        <v>6</v>
      </c>
      <c r="L28">
        <v>8</v>
      </c>
      <c r="M28" t="s">
        <v>56</v>
      </c>
      <c r="N28">
        <v>2</v>
      </c>
      <c r="O28" t="s">
        <v>61</v>
      </c>
      <c r="P28" t="s">
        <v>50</v>
      </c>
      <c r="Q28" t="s">
        <v>77</v>
      </c>
      <c r="R28" t="s">
        <v>101</v>
      </c>
      <c r="S28" t="s">
        <v>102</v>
      </c>
      <c r="T28">
        <v>3</v>
      </c>
      <c r="U28" s="1">
        <f>HR[[#This Row],[Date of Hire]]+HR[[#This Row],[Tenure]] * 365</f>
        <v>45580.458333333336</v>
      </c>
    </row>
    <row r="29" spans="1:21">
      <c r="A29">
        <v>1027</v>
      </c>
      <c r="B29" t="s">
        <v>7</v>
      </c>
      <c r="C29" s="1">
        <v>44243</v>
      </c>
      <c r="D29" s="1" t="str">
        <f>TEXT(HR[[#This Row],[Date of Hire]],"YYYY")</f>
        <v>2021</v>
      </c>
      <c r="E29" t="s">
        <v>17</v>
      </c>
      <c r="F29" t="s">
        <v>15</v>
      </c>
      <c r="G29">
        <v>9</v>
      </c>
      <c r="H29">
        <v>3</v>
      </c>
      <c r="I29" s="2">
        <v>0.49722222222222223</v>
      </c>
      <c r="J29">
        <v>4</v>
      </c>
      <c r="K29">
        <v>6</v>
      </c>
      <c r="L29">
        <v>5</v>
      </c>
      <c r="M29" t="s">
        <v>48</v>
      </c>
      <c r="N29">
        <v>1</v>
      </c>
      <c r="O29" t="s">
        <v>49</v>
      </c>
      <c r="P29" t="s">
        <v>62</v>
      </c>
      <c r="Q29" t="s">
        <v>77</v>
      </c>
      <c r="R29" t="s">
        <v>103</v>
      </c>
      <c r="S29" t="s">
        <v>75</v>
      </c>
      <c r="T29">
        <v>4</v>
      </c>
      <c r="U29" s="1">
        <f>HR[[#This Row],[Date of Hire]]+HR[[#This Row],[Tenure]] * 365</f>
        <v>44424.486111111109</v>
      </c>
    </row>
    <row r="30" spans="1:21">
      <c r="A30">
        <v>1028</v>
      </c>
      <c r="B30" t="s">
        <v>4</v>
      </c>
      <c r="C30" s="1">
        <v>44195</v>
      </c>
      <c r="D30" s="1" t="str">
        <f>TEXT(HR[[#This Row],[Date of Hire]],"YYYY")</f>
        <v>2020</v>
      </c>
      <c r="E30" t="s">
        <v>28</v>
      </c>
      <c r="F30" t="s">
        <v>15</v>
      </c>
      <c r="G30">
        <v>8.5</v>
      </c>
      <c r="H30">
        <v>3</v>
      </c>
      <c r="I30" s="2">
        <v>1.8833333333333333</v>
      </c>
      <c r="J30">
        <v>4</v>
      </c>
      <c r="K30">
        <v>5</v>
      </c>
      <c r="L30">
        <v>9</v>
      </c>
      <c r="M30" t="s">
        <v>56</v>
      </c>
      <c r="N30">
        <v>1</v>
      </c>
      <c r="O30" t="s">
        <v>61</v>
      </c>
      <c r="P30" t="s">
        <v>50</v>
      </c>
      <c r="Q30" t="s">
        <v>77</v>
      </c>
      <c r="R30" t="s">
        <v>104</v>
      </c>
      <c r="S30" t="s">
        <v>95</v>
      </c>
      <c r="T30">
        <v>4</v>
      </c>
      <c r="U30" s="1">
        <f>HR[[#This Row],[Date of Hire]]+HR[[#This Row],[Tenure]] * 365</f>
        <v>44882.416666666664</v>
      </c>
    </row>
    <row r="31" spans="1:21">
      <c r="A31">
        <v>1029</v>
      </c>
      <c r="B31" t="s">
        <v>4</v>
      </c>
      <c r="C31" s="1">
        <v>44182</v>
      </c>
      <c r="D31" s="1" t="str">
        <f>TEXT(HR[[#This Row],[Date of Hire]],"YYYY")</f>
        <v>2020</v>
      </c>
      <c r="E31" t="s">
        <v>25</v>
      </c>
      <c r="F31" t="s">
        <v>6</v>
      </c>
      <c r="G31">
        <v>10</v>
      </c>
      <c r="H31">
        <v>1</v>
      </c>
      <c r="I31" s="2">
        <v>1.625</v>
      </c>
      <c r="J31">
        <v>2</v>
      </c>
      <c r="K31">
        <v>9</v>
      </c>
      <c r="L31">
        <v>9</v>
      </c>
      <c r="M31" t="s">
        <v>56</v>
      </c>
      <c r="N31">
        <v>1</v>
      </c>
      <c r="O31" t="s">
        <v>61</v>
      </c>
      <c r="P31" t="s">
        <v>50</v>
      </c>
      <c r="Q31" t="s">
        <v>77</v>
      </c>
      <c r="R31" t="s">
        <v>105</v>
      </c>
      <c r="S31" t="s">
        <v>55</v>
      </c>
      <c r="T31">
        <v>2</v>
      </c>
      <c r="U31" s="1">
        <f>HR[[#This Row],[Date of Hire]]+HR[[#This Row],[Tenure]] * 365</f>
        <v>44775.125</v>
      </c>
    </row>
    <row r="32" spans="1:21">
      <c r="A32">
        <v>1030</v>
      </c>
      <c r="B32" t="s">
        <v>16</v>
      </c>
      <c r="C32" s="1">
        <v>44808</v>
      </c>
      <c r="D32" s="1" t="str">
        <f>TEXT(HR[[#This Row],[Date of Hire]],"YYYY")</f>
        <v>2022</v>
      </c>
      <c r="E32" t="s">
        <v>5</v>
      </c>
      <c r="F32" t="s">
        <v>26</v>
      </c>
      <c r="G32">
        <v>8</v>
      </c>
      <c r="H32">
        <v>3</v>
      </c>
      <c r="I32" s="2">
        <v>4.3916666666666666</v>
      </c>
      <c r="J32">
        <v>5</v>
      </c>
      <c r="K32">
        <v>10</v>
      </c>
      <c r="L32">
        <v>9</v>
      </c>
      <c r="M32" t="s">
        <v>60</v>
      </c>
      <c r="N32">
        <v>1</v>
      </c>
      <c r="O32" t="s">
        <v>69</v>
      </c>
      <c r="P32" t="s">
        <v>50</v>
      </c>
      <c r="Q32" t="s">
        <v>72</v>
      </c>
      <c r="R32" t="s">
        <v>106</v>
      </c>
      <c r="S32" t="s">
        <v>55</v>
      </c>
      <c r="T32">
        <v>6</v>
      </c>
      <c r="U32" s="1">
        <f>HR[[#This Row],[Date of Hire]]+HR[[#This Row],[Tenure]] * 365</f>
        <v>46410.958333333336</v>
      </c>
    </row>
    <row r="33" spans="1:21">
      <c r="A33">
        <v>1031</v>
      </c>
      <c r="B33" t="s">
        <v>10</v>
      </c>
      <c r="C33" s="1">
        <v>44264</v>
      </c>
      <c r="D33" s="1" t="str">
        <f>TEXT(HR[[#This Row],[Date of Hire]],"YYYY")</f>
        <v>2021</v>
      </c>
      <c r="E33" t="s">
        <v>23</v>
      </c>
      <c r="F33" t="s">
        <v>21</v>
      </c>
      <c r="G33">
        <v>8</v>
      </c>
      <c r="H33">
        <v>1</v>
      </c>
      <c r="I33" s="2">
        <v>1.6722222222222223</v>
      </c>
      <c r="J33">
        <v>5</v>
      </c>
      <c r="K33">
        <v>6</v>
      </c>
      <c r="L33">
        <v>8</v>
      </c>
      <c r="M33" t="s">
        <v>68</v>
      </c>
      <c r="N33">
        <v>1</v>
      </c>
      <c r="O33" t="s">
        <v>69</v>
      </c>
      <c r="P33" t="s">
        <v>62</v>
      </c>
      <c r="Q33" t="s">
        <v>77</v>
      </c>
      <c r="R33" t="s">
        <v>107</v>
      </c>
      <c r="S33" t="s">
        <v>75</v>
      </c>
      <c r="T33">
        <v>3</v>
      </c>
      <c r="U33" s="1">
        <f>HR[[#This Row],[Date of Hire]]+HR[[#This Row],[Tenure]] * 365</f>
        <v>44874.361111111109</v>
      </c>
    </row>
    <row r="34" spans="1:21">
      <c r="A34">
        <v>1032</v>
      </c>
      <c r="B34" t="s">
        <v>13</v>
      </c>
      <c r="C34" s="1">
        <v>44271</v>
      </c>
      <c r="D34" s="1" t="str">
        <f>TEXT(HR[[#This Row],[Date of Hire]],"YYYY")</f>
        <v>2021</v>
      </c>
      <c r="E34" t="s">
        <v>11</v>
      </c>
      <c r="F34" t="s">
        <v>26</v>
      </c>
      <c r="G34">
        <v>7.5</v>
      </c>
      <c r="H34">
        <v>2</v>
      </c>
      <c r="I34" s="2">
        <v>1.1416666666666666</v>
      </c>
      <c r="J34">
        <v>3</v>
      </c>
      <c r="K34">
        <v>10</v>
      </c>
      <c r="L34">
        <v>10</v>
      </c>
      <c r="M34" t="s">
        <v>56</v>
      </c>
      <c r="N34">
        <v>0</v>
      </c>
      <c r="O34" t="s">
        <v>49</v>
      </c>
      <c r="P34" t="s">
        <v>62</v>
      </c>
      <c r="Q34" t="s">
        <v>72</v>
      </c>
      <c r="R34" t="s">
        <v>108</v>
      </c>
      <c r="S34" t="s">
        <v>95</v>
      </c>
      <c r="T34">
        <v>6</v>
      </c>
      <c r="U34" s="1">
        <f>HR[[#This Row],[Date of Hire]]+HR[[#This Row],[Tenure]] * 365</f>
        <v>44687.708333333336</v>
      </c>
    </row>
    <row r="35" spans="1:21">
      <c r="A35">
        <v>1033</v>
      </c>
      <c r="B35" t="s">
        <v>19</v>
      </c>
      <c r="C35" s="1">
        <v>44562</v>
      </c>
      <c r="D35" s="1" t="str">
        <f>TEXT(HR[[#This Row],[Date of Hire]],"YYYY")</f>
        <v>2022</v>
      </c>
      <c r="E35" t="s">
        <v>5</v>
      </c>
      <c r="F35" t="s">
        <v>12</v>
      </c>
      <c r="G35">
        <v>6</v>
      </c>
      <c r="H35">
        <v>3</v>
      </c>
      <c r="I35" s="2">
        <v>4.1444444444444448</v>
      </c>
      <c r="J35">
        <v>1</v>
      </c>
      <c r="K35">
        <v>7</v>
      </c>
      <c r="L35">
        <v>6</v>
      </c>
      <c r="M35" t="s">
        <v>60</v>
      </c>
      <c r="N35">
        <v>0</v>
      </c>
      <c r="O35" t="s">
        <v>49</v>
      </c>
      <c r="P35" t="s">
        <v>62</v>
      </c>
      <c r="Q35" t="s">
        <v>85</v>
      </c>
      <c r="R35" t="s">
        <v>109</v>
      </c>
      <c r="S35" t="s">
        <v>59</v>
      </c>
      <c r="T35">
        <v>9</v>
      </c>
      <c r="U35" s="1">
        <f>HR[[#This Row],[Date of Hire]]+HR[[#This Row],[Tenure]] * 365</f>
        <v>46074.722222222219</v>
      </c>
    </row>
    <row r="36" spans="1:21">
      <c r="A36">
        <v>1034</v>
      </c>
      <c r="B36" t="s">
        <v>16</v>
      </c>
      <c r="C36" s="1">
        <v>44169</v>
      </c>
      <c r="D36" s="1" t="str">
        <f>TEXT(HR[[#This Row],[Date of Hire]],"YYYY")</f>
        <v>2020</v>
      </c>
      <c r="E36" t="s">
        <v>11</v>
      </c>
      <c r="F36" t="s">
        <v>24</v>
      </c>
      <c r="G36">
        <v>8</v>
      </c>
      <c r="H36">
        <v>3</v>
      </c>
      <c r="I36" s="2">
        <v>2.963888888888889</v>
      </c>
      <c r="J36">
        <v>2</v>
      </c>
      <c r="K36">
        <v>5</v>
      </c>
      <c r="L36">
        <v>5</v>
      </c>
      <c r="M36" t="s">
        <v>56</v>
      </c>
      <c r="N36">
        <v>2</v>
      </c>
      <c r="O36" t="s">
        <v>61</v>
      </c>
      <c r="P36" t="s">
        <v>62</v>
      </c>
      <c r="Q36" t="s">
        <v>77</v>
      </c>
      <c r="R36" t="s">
        <v>110</v>
      </c>
      <c r="S36" t="s">
        <v>75</v>
      </c>
      <c r="T36">
        <v>9</v>
      </c>
      <c r="U36" s="1">
        <f>HR[[#This Row],[Date of Hire]]+HR[[#This Row],[Tenure]] * 365</f>
        <v>45250.819444444445</v>
      </c>
    </row>
    <row r="37" spans="1:21">
      <c r="A37">
        <v>1035</v>
      </c>
      <c r="B37" t="s">
        <v>7</v>
      </c>
      <c r="C37" s="1">
        <v>44347</v>
      </c>
      <c r="D37" s="1" t="str">
        <f>TEXT(HR[[#This Row],[Date of Hire]],"YYYY")</f>
        <v>2021</v>
      </c>
      <c r="E37" t="s">
        <v>28</v>
      </c>
      <c r="F37" t="s">
        <v>9</v>
      </c>
      <c r="G37">
        <v>6</v>
      </c>
      <c r="H37">
        <v>2</v>
      </c>
      <c r="I37" s="2">
        <v>2.7166666666666668</v>
      </c>
      <c r="J37">
        <v>4</v>
      </c>
      <c r="K37">
        <v>10</v>
      </c>
      <c r="L37">
        <v>9</v>
      </c>
      <c r="M37" t="s">
        <v>48</v>
      </c>
      <c r="N37">
        <v>3</v>
      </c>
      <c r="O37" t="s">
        <v>61</v>
      </c>
      <c r="P37" t="s">
        <v>62</v>
      </c>
      <c r="Q37" t="s">
        <v>72</v>
      </c>
      <c r="R37" t="s">
        <v>111</v>
      </c>
      <c r="S37" t="s">
        <v>67</v>
      </c>
      <c r="T37">
        <v>1</v>
      </c>
      <c r="U37" s="1">
        <f>HR[[#This Row],[Date of Hire]]+HR[[#This Row],[Tenure]] * 365</f>
        <v>45338.583333333336</v>
      </c>
    </row>
    <row r="38" spans="1:21">
      <c r="A38">
        <v>1036</v>
      </c>
      <c r="B38" t="s">
        <v>16</v>
      </c>
      <c r="C38" s="1">
        <v>44179</v>
      </c>
      <c r="D38" s="1" t="str">
        <f>TEXT(HR[[#This Row],[Date of Hire]],"YYYY")</f>
        <v>2020</v>
      </c>
      <c r="E38" t="s">
        <v>17</v>
      </c>
      <c r="F38" t="s">
        <v>15</v>
      </c>
      <c r="G38">
        <v>6.5</v>
      </c>
      <c r="H38">
        <v>3</v>
      </c>
      <c r="I38" s="2">
        <v>4.4000000000000004</v>
      </c>
      <c r="J38">
        <v>5</v>
      </c>
      <c r="K38">
        <v>5</v>
      </c>
      <c r="L38">
        <v>7</v>
      </c>
      <c r="M38" t="s">
        <v>60</v>
      </c>
      <c r="N38">
        <v>0</v>
      </c>
      <c r="O38" t="s">
        <v>61</v>
      </c>
      <c r="P38" t="s">
        <v>50</v>
      </c>
      <c r="Q38" t="s">
        <v>57</v>
      </c>
      <c r="R38" t="s">
        <v>112</v>
      </c>
      <c r="S38" t="s">
        <v>81</v>
      </c>
      <c r="T38">
        <v>3</v>
      </c>
      <c r="U38" s="1">
        <f>HR[[#This Row],[Date of Hire]]+HR[[#This Row],[Tenure]] * 365</f>
        <v>45785</v>
      </c>
    </row>
    <row r="39" spans="1:21">
      <c r="A39">
        <v>1037</v>
      </c>
      <c r="B39" t="s">
        <v>4</v>
      </c>
      <c r="C39" s="1">
        <v>44259</v>
      </c>
      <c r="D39" s="1" t="str">
        <f>TEXT(HR[[#This Row],[Date of Hire]],"YYYY")</f>
        <v>2021</v>
      </c>
      <c r="E39" t="s">
        <v>25</v>
      </c>
      <c r="F39" t="s">
        <v>18</v>
      </c>
      <c r="G39">
        <v>6.2</v>
      </c>
      <c r="H39">
        <v>0</v>
      </c>
      <c r="I39" s="2">
        <v>0.39166666666666666</v>
      </c>
      <c r="J39">
        <v>2</v>
      </c>
      <c r="K39">
        <v>10</v>
      </c>
      <c r="L39">
        <v>5</v>
      </c>
      <c r="M39" t="s">
        <v>56</v>
      </c>
      <c r="N39">
        <v>1</v>
      </c>
      <c r="O39" t="s">
        <v>61</v>
      </c>
      <c r="P39" t="s">
        <v>62</v>
      </c>
      <c r="Q39" t="s">
        <v>113</v>
      </c>
      <c r="R39" t="s">
        <v>114</v>
      </c>
      <c r="S39" t="s">
        <v>53</v>
      </c>
      <c r="T39">
        <v>2</v>
      </c>
      <c r="U39" s="1">
        <f>HR[[#This Row],[Date of Hire]]+HR[[#This Row],[Tenure]] * 365</f>
        <v>44401.958333333336</v>
      </c>
    </row>
    <row r="40" spans="1:21">
      <c r="A40">
        <v>1038</v>
      </c>
      <c r="B40" t="s">
        <v>19</v>
      </c>
      <c r="C40" s="1">
        <v>44822</v>
      </c>
      <c r="D40" s="1" t="str">
        <f>TEXT(HR[[#This Row],[Date of Hire]],"YYYY")</f>
        <v>2022</v>
      </c>
      <c r="E40" t="s">
        <v>5</v>
      </c>
      <c r="F40" t="s">
        <v>26</v>
      </c>
      <c r="G40">
        <v>10</v>
      </c>
      <c r="H40">
        <v>0</v>
      </c>
      <c r="I40" s="2">
        <v>1.7694444444444444</v>
      </c>
      <c r="J40">
        <v>4</v>
      </c>
      <c r="K40">
        <v>8</v>
      </c>
      <c r="L40">
        <v>5</v>
      </c>
      <c r="M40" t="s">
        <v>48</v>
      </c>
      <c r="N40">
        <v>2</v>
      </c>
      <c r="O40" t="s">
        <v>69</v>
      </c>
      <c r="P40" t="s">
        <v>62</v>
      </c>
      <c r="Q40" t="s">
        <v>77</v>
      </c>
      <c r="R40" t="s">
        <v>115</v>
      </c>
      <c r="S40" t="s">
        <v>75</v>
      </c>
      <c r="T40">
        <v>5</v>
      </c>
      <c r="U40" s="1">
        <f>HR[[#This Row],[Date of Hire]]+HR[[#This Row],[Tenure]] * 365</f>
        <v>45467.847222222219</v>
      </c>
    </row>
    <row r="41" spans="1:21">
      <c r="A41">
        <v>1039</v>
      </c>
      <c r="B41" t="s">
        <v>19</v>
      </c>
      <c r="C41" s="1">
        <v>44294</v>
      </c>
      <c r="D41" s="1" t="str">
        <f>TEXT(HR[[#This Row],[Date of Hire]],"YYYY")</f>
        <v>2021</v>
      </c>
      <c r="E41" t="s">
        <v>28</v>
      </c>
      <c r="F41" t="s">
        <v>18</v>
      </c>
      <c r="G41">
        <v>9</v>
      </c>
      <c r="H41">
        <v>1</v>
      </c>
      <c r="I41" s="2">
        <v>4.8111111111111109</v>
      </c>
      <c r="J41">
        <v>5</v>
      </c>
      <c r="K41">
        <v>5</v>
      </c>
      <c r="L41">
        <v>5</v>
      </c>
      <c r="M41" t="s">
        <v>68</v>
      </c>
      <c r="N41">
        <v>3</v>
      </c>
      <c r="O41" t="s">
        <v>49</v>
      </c>
      <c r="P41" t="s">
        <v>62</v>
      </c>
      <c r="Q41" t="s">
        <v>77</v>
      </c>
      <c r="R41" t="s">
        <v>116</v>
      </c>
      <c r="S41" t="s">
        <v>65</v>
      </c>
      <c r="T41">
        <v>1</v>
      </c>
      <c r="U41" s="1">
        <f>HR[[#This Row],[Date of Hire]]+HR[[#This Row],[Tenure]] * 365</f>
        <v>46050.055555555555</v>
      </c>
    </row>
    <row r="42" spans="1:21">
      <c r="A42">
        <v>1040</v>
      </c>
      <c r="B42" t="s">
        <v>13</v>
      </c>
      <c r="C42" s="1">
        <v>44358</v>
      </c>
      <c r="D42" s="1" t="str">
        <f>TEXT(HR[[#This Row],[Date of Hire]],"YYYY")</f>
        <v>2021</v>
      </c>
      <c r="E42" t="s">
        <v>11</v>
      </c>
      <c r="F42" t="s">
        <v>24</v>
      </c>
      <c r="G42">
        <v>9.5</v>
      </c>
      <c r="H42">
        <v>0</v>
      </c>
      <c r="I42" s="2">
        <v>2.1444444444444444</v>
      </c>
      <c r="J42">
        <v>3</v>
      </c>
      <c r="K42">
        <v>7</v>
      </c>
      <c r="L42">
        <v>9</v>
      </c>
      <c r="M42" t="s">
        <v>48</v>
      </c>
      <c r="N42">
        <v>3</v>
      </c>
      <c r="O42" t="s">
        <v>61</v>
      </c>
      <c r="P42" t="s">
        <v>50</v>
      </c>
      <c r="Q42" t="s">
        <v>77</v>
      </c>
      <c r="R42" t="s">
        <v>117</v>
      </c>
      <c r="S42" t="s">
        <v>95</v>
      </c>
      <c r="T42">
        <v>1</v>
      </c>
      <c r="U42" s="1">
        <f>HR[[#This Row],[Date of Hire]]+HR[[#This Row],[Tenure]] * 365</f>
        <v>45140.722222222219</v>
      </c>
    </row>
    <row r="43" spans="1:21">
      <c r="A43">
        <v>1041</v>
      </c>
      <c r="B43" t="s">
        <v>19</v>
      </c>
      <c r="C43" s="1">
        <v>44042</v>
      </c>
      <c r="D43" s="1" t="str">
        <f>TEXT(HR[[#This Row],[Date of Hire]],"YYYY")</f>
        <v>2020</v>
      </c>
      <c r="E43" t="s">
        <v>25</v>
      </c>
      <c r="F43" t="s">
        <v>9</v>
      </c>
      <c r="G43">
        <v>5</v>
      </c>
      <c r="H43">
        <v>1</v>
      </c>
      <c r="I43" s="2">
        <v>2.9861111111111112</v>
      </c>
      <c r="J43">
        <v>5</v>
      </c>
      <c r="K43">
        <v>9</v>
      </c>
      <c r="L43">
        <v>6</v>
      </c>
      <c r="M43" t="s">
        <v>48</v>
      </c>
      <c r="N43">
        <v>0</v>
      </c>
      <c r="O43" t="s">
        <v>61</v>
      </c>
      <c r="P43" t="s">
        <v>62</v>
      </c>
      <c r="Q43" t="s">
        <v>72</v>
      </c>
      <c r="R43" t="s">
        <v>118</v>
      </c>
      <c r="S43" t="s">
        <v>55</v>
      </c>
      <c r="T43">
        <v>2</v>
      </c>
      <c r="U43" s="1">
        <f>HR[[#This Row],[Date of Hire]]+HR[[#This Row],[Tenure]] * 365</f>
        <v>45131.930555555555</v>
      </c>
    </row>
    <row r="44" spans="1:21">
      <c r="A44">
        <v>1042</v>
      </c>
      <c r="B44" t="s">
        <v>16</v>
      </c>
      <c r="C44" s="1">
        <v>44659</v>
      </c>
      <c r="D44" s="1" t="str">
        <f>TEXT(HR[[#This Row],[Date of Hire]],"YYYY")</f>
        <v>2022</v>
      </c>
      <c r="E44" t="s">
        <v>8</v>
      </c>
      <c r="F44" t="s">
        <v>24</v>
      </c>
      <c r="G44">
        <v>8</v>
      </c>
      <c r="H44">
        <v>1</v>
      </c>
      <c r="I44" s="2">
        <v>3.8833333333333333</v>
      </c>
      <c r="J44">
        <v>5</v>
      </c>
      <c r="K44">
        <v>10</v>
      </c>
      <c r="L44">
        <v>7</v>
      </c>
      <c r="M44" t="s">
        <v>48</v>
      </c>
      <c r="N44">
        <v>3</v>
      </c>
      <c r="O44" t="s">
        <v>69</v>
      </c>
      <c r="P44" t="s">
        <v>50</v>
      </c>
      <c r="Q44" t="s">
        <v>79</v>
      </c>
      <c r="R44" t="s">
        <v>119</v>
      </c>
      <c r="S44" t="s">
        <v>102</v>
      </c>
      <c r="T44">
        <v>1</v>
      </c>
      <c r="U44" s="1">
        <f>HR[[#This Row],[Date of Hire]]+HR[[#This Row],[Tenure]] * 365</f>
        <v>46076.416666666664</v>
      </c>
    </row>
    <row r="45" spans="1:21">
      <c r="A45">
        <v>1043</v>
      </c>
      <c r="B45" t="s">
        <v>10</v>
      </c>
      <c r="C45" s="1">
        <v>44062</v>
      </c>
      <c r="D45" s="1" t="str">
        <f>TEXT(HR[[#This Row],[Date of Hire]],"YYYY")</f>
        <v>2020</v>
      </c>
      <c r="E45" t="s">
        <v>8</v>
      </c>
      <c r="F45" t="s">
        <v>21</v>
      </c>
      <c r="G45">
        <v>4.2</v>
      </c>
      <c r="H45">
        <v>2</v>
      </c>
      <c r="I45" s="2">
        <v>2.7222222222222223</v>
      </c>
      <c r="J45">
        <v>3</v>
      </c>
      <c r="K45">
        <v>6</v>
      </c>
      <c r="L45">
        <v>8</v>
      </c>
      <c r="M45" t="s">
        <v>60</v>
      </c>
      <c r="N45">
        <v>3</v>
      </c>
      <c r="O45" t="s">
        <v>61</v>
      </c>
      <c r="P45" t="s">
        <v>62</v>
      </c>
      <c r="Q45" t="s">
        <v>92</v>
      </c>
      <c r="R45" t="s">
        <v>120</v>
      </c>
      <c r="S45" t="s">
        <v>71</v>
      </c>
      <c r="T45">
        <v>6</v>
      </c>
      <c r="U45" s="1">
        <f>HR[[#This Row],[Date of Hire]]+HR[[#This Row],[Tenure]] * 365</f>
        <v>45055.611111111109</v>
      </c>
    </row>
    <row r="46" spans="1:21">
      <c r="A46">
        <v>1044</v>
      </c>
      <c r="B46" t="s">
        <v>19</v>
      </c>
      <c r="C46" s="1">
        <v>45125</v>
      </c>
      <c r="D46" s="1" t="str">
        <f>TEXT(HR[[#This Row],[Date of Hire]],"YYYY")</f>
        <v>2023</v>
      </c>
      <c r="E46" t="s">
        <v>5</v>
      </c>
      <c r="F46" t="s">
        <v>6</v>
      </c>
      <c r="G46">
        <v>3.2</v>
      </c>
      <c r="H46">
        <v>2</v>
      </c>
      <c r="I46" s="2">
        <v>2.2999999999999998</v>
      </c>
      <c r="J46">
        <v>5</v>
      </c>
      <c r="K46">
        <v>5</v>
      </c>
      <c r="L46">
        <v>7</v>
      </c>
      <c r="M46" t="s">
        <v>60</v>
      </c>
      <c r="N46">
        <v>3</v>
      </c>
      <c r="O46" t="s">
        <v>49</v>
      </c>
      <c r="P46" t="s">
        <v>50</v>
      </c>
      <c r="Q46" t="s">
        <v>99</v>
      </c>
      <c r="R46" t="s">
        <v>121</v>
      </c>
      <c r="S46" t="s">
        <v>53</v>
      </c>
      <c r="T46">
        <v>1</v>
      </c>
      <c r="U46" s="1">
        <f>HR[[#This Row],[Date of Hire]]+HR[[#This Row],[Tenure]] * 365</f>
        <v>45964.5</v>
      </c>
    </row>
    <row r="47" spans="1:21">
      <c r="A47">
        <v>1045</v>
      </c>
      <c r="B47" t="s">
        <v>10</v>
      </c>
      <c r="C47" s="1">
        <v>45183</v>
      </c>
      <c r="D47" s="1" t="str">
        <f>TEXT(HR[[#This Row],[Date of Hire]],"YYYY")</f>
        <v>2023</v>
      </c>
      <c r="E47" t="s">
        <v>8</v>
      </c>
      <c r="F47" t="s">
        <v>18</v>
      </c>
      <c r="G47">
        <v>9</v>
      </c>
      <c r="H47">
        <v>3</v>
      </c>
      <c r="I47" s="2">
        <v>4.5999999999999996</v>
      </c>
      <c r="J47">
        <v>1</v>
      </c>
      <c r="K47">
        <v>8</v>
      </c>
      <c r="L47">
        <v>8</v>
      </c>
      <c r="M47" t="s">
        <v>48</v>
      </c>
      <c r="N47">
        <v>3</v>
      </c>
      <c r="O47" t="s">
        <v>49</v>
      </c>
      <c r="P47" t="s">
        <v>50</v>
      </c>
      <c r="Q47" t="s">
        <v>72</v>
      </c>
      <c r="R47" t="s">
        <v>122</v>
      </c>
      <c r="S47" t="s">
        <v>75</v>
      </c>
      <c r="T47">
        <v>10</v>
      </c>
      <c r="U47" s="1">
        <f>HR[[#This Row],[Date of Hire]]+HR[[#This Row],[Tenure]] * 365</f>
        <v>46862</v>
      </c>
    </row>
    <row r="48" spans="1:21">
      <c r="A48">
        <v>1046</v>
      </c>
      <c r="B48" t="s">
        <v>7</v>
      </c>
      <c r="C48" s="1">
        <v>44179</v>
      </c>
      <c r="D48" s="1" t="str">
        <f>TEXT(HR[[#This Row],[Date of Hire]],"YYYY")</f>
        <v>2020</v>
      </c>
      <c r="E48" t="s">
        <v>17</v>
      </c>
      <c r="F48" t="s">
        <v>24</v>
      </c>
      <c r="G48">
        <v>10</v>
      </c>
      <c r="H48">
        <v>1</v>
      </c>
      <c r="I48" s="2">
        <v>0.35833333333333334</v>
      </c>
      <c r="J48">
        <v>2</v>
      </c>
      <c r="K48">
        <v>10</v>
      </c>
      <c r="L48">
        <v>6</v>
      </c>
      <c r="M48" t="s">
        <v>60</v>
      </c>
      <c r="N48">
        <v>2</v>
      </c>
      <c r="O48" t="s">
        <v>61</v>
      </c>
      <c r="P48" t="s">
        <v>62</v>
      </c>
      <c r="Q48" t="s">
        <v>77</v>
      </c>
      <c r="R48" t="s">
        <v>123</v>
      </c>
      <c r="S48" t="s">
        <v>75</v>
      </c>
      <c r="T48">
        <v>6</v>
      </c>
      <c r="U48" s="1">
        <f>HR[[#This Row],[Date of Hire]]+HR[[#This Row],[Tenure]] * 365</f>
        <v>44309.791666666664</v>
      </c>
    </row>
    <row r="49" spans="1:21">
      <c r="A49">
        <v>1047</v>
      </c>
      <c r="B49" t="s">
        <v>13</v>
      </c>
      <c r="C49" s="1">
        <v>44867</v>
      </c>
      <c r="D49" s="1" t="str">
        <f>TEXT(HR[[#This Row],[Date of Hire]],"YYYY")</f>
        <v>2022</v>
      </c>
      <c r="E49" t="s">
        <v>8</v>
      </c>
      <c r="F49" t="s">
        <v>24</v>
      </c>
      <c r="G49">
        <v>4.5</v>
      </c>
      <c r="H49">
        <v>0</v>
      </c>
      <c r="I49" s="2">
        <v>1.9055555555555554</v>
      </c>
      <c r="J49">
        <v>3</v>
      </c>
      <c r="K49">
        <v>5</v>
      </c>
      <c r="L49">
        <v>6</v>
      </c>
      <c r="M49" t="s">
        <v>56</v>
      </c>
      <c r="N49">
        <v>0</v>
      </c>
      <c r="O49" t="s">
        <v>49</v>
      </c>
      <c r="P49" t="s">
        <v>50</v>
      </c>
      <c r="Q49" t="s">
        <v>79</v>
      </c>
      <c r="R49" t="s">
        <v>124</v>
      </c>
      <c r="S49" t="s">
        <v>95</v>
      </c>
      <c r="T49">
        <v>8</v>
      </c>
      <c r="U49" s="1">
        <f>HR[[#This Row],[Date of Hire]]+HR[[#This Row],[Tenure]] * 365</f>
        <v>45562.527777777781</v>
      </c>
    </row>
    <row r="50" spans="1:21">
      <c r="A50">
        <v>1048</v>
      </c>
      <c r="B50" t="s">
        <v>4</v>
      </c>
      <c r="C50" s="1">
        <v>44220</v>
      </c>
      <c r="D50" s="1" t="str">
        <f>TEXT(HR[[#This Row],[Date of Hire]],"YYYY")</f>
        <v>2021</v>
      </c>
      <c r="E50" t="s">
        <v>20</v>
      </c>
      <c r="F50" t="s">
        <v>24</v>
      </c>
      <c r="G50">
        <v>4.2</v>
      </c>
      <c r="H50">
        <v>0</v>
      </c>
      <c r="I50" s="2">
        <v>4.7222222222222223</v>
      </c>
      <c r="J50">
        <v>2</v>
      </c>
      <c r="K50">
        <v>10</v>
      </c>
      <c r="L50">
        <v>6</v>
      </c>
      <c r="M50" t="s">
        <v>60</v>
      </c>
      <c r="N50">
        <v>1</v>
      </c>
      <c r="O50" t="s">
        <v>69</v>
      </c>
      <c r="P50" t="s">
        <v>62</v>
      </c>
      <c r="Q50" t="s">
        <v>113</v>
      </c>
      <c r="R50" t="s">
        <v>125</v>
      </c>
      <c r="S50" t="s">
        <v>71</v>
      </c>
      <c r="T50">
        <v>10</v>
      </c>
      <c r="U50" s="1">
        <f>HR[[#This Row],[Date of Hire]]+HR[[#This Row],[Tenure]] * 365</f>
        <v>45943.611111111109</v>
      </c>
    </row>
    <row r="51" spans="1:21">
      <c r="A51">
        <v>1049</v>
      </c>
      <c r="B51" t="s">
        <v>4</v>
      </c>
      <c r="C51" s="1">
        <v>44283</v>
      </c>
      <c r="D51" s="1" t="str">
        <f>TEXT(HR[[#This Row],[Date of Hire]],"YYYY")</f>
        <v>2021</v>
      </c>
      <c r="E51" t="s">
        <v>14</v>
      </c>
      <c r="F51" t="s">
        <v>24</v>
      </c>
      <c r="G51">
        <v>7</v>
      </c>
      <c r="H51">
        <v>3</v>
      </c>
      <c r="I51" s="2">
        <v>3.0777777777777779</v>
      </c>
      <c r="J51">
        <v>4</v>
      </c>
      <c r="K51">
        <v>6</v>
      </c>
      <c r="L51">
        <v>6</v>
      </c>
      <c r="M51" t="s">
        <v>48</v>
      </c>
      <c r="N51">
        <v>2</v>
      </c>
      <c r="O51" t="s">
        <v>61</v>
      </c>
      <c r="P51" t="s">
        <v>62</v>
      </c>
      <c r="Q51" t="s">
        <v>92</v>
      </c>
      <c r="R51" t="s">
        <v>115</v>
      </c>
      <c r="S51" t="s">
        <v>67</v>
      </c>
      <c r="T51">
        <v>8</v>
      </c>
      <c r="U51" s="1">
        <f>HR[[#This Row],[Date of Hire]]+HR[[#This Row],[Tenure]] * 365</f>
        <v>45406.388888888891</v>
      </c>
    </row>
    <row r="52" spans="1:21">
      <c r="A52">
        <v>1050</v>
      </c>
      <c r="B52" t="s">
        <v>7</v>
      </c>
      <c r="C52" s="1">
        <v>44228</v>
      </c>
      <c r="D52" s="1" t="str">
        <f>TEXT(HR[[#This Row],[Date of Hire]],"YYYY")</f>
        <v>2021</v>
      </c>
      <c r="E52" t="s">
        <v>8</v>
      </c>
      <c r="F52" t="s">
        <v>24</v>
      </c>
      <c r="G52">
        <v>6.2</v>
      </c>
      <c r="H52">
        <v>3</v>
      </c>
      <c r="I52" s="2">
        <v>4.6638888888888888</v>
      </c>
      <c r="J52">
        <v>1</v>
      </c>
      <c r="K52">
        <v>6</v>
      </c>
      <c r="L52">
        <v>5</v>
      </c>
      <c r="M52" t="s">
        <v>60</v>
      </c>
      <c r="N52">
        <v>1</v>
      </c>
      <c r="O52" t="s">
        <v>61</v>
      </c>
      <c r="P52" t="s">
        <v>62</v>
      </c>
      <c r="Q52" t="s">
        <v>79</v>
      </c>
      <c r="R52" t="s">
        <v>126</v>
      </c>
      <c r="S52" t="s">
        <v>71</v>
      </c>
      <c r="T52">
        <v>1</v>
      </c>
      <c r="U52" s="1">
        <f>HR[[#This Row],[Date of Hire]]+HR[[#This Row],[Tenure]] * 365</f>
        <v>45930.319444444445</v>
      </c>
    </row>
    <row r="53" spans="1:21">
      <c r="A53">
        <v>1051</v>
      </c>
      <c r="B53" t="s">
        <v>10</v>
      </c>
      <c r="C53" s="1">
        <v>45024</v>
      </c>
      <c r="D53" s="1" t="str">
        <f>TEXT(HR[[#This Row],[Date of Hire]],"YYYY")</f>
        <v>2023</v>
      </c>
      <c r="E53" t="s">
        <v>8</v>
      </c>
      <c r="F53" t="s">
        <v>9</v>
      </c>
      <c r="G53">
        <v>7.2</v>
      </c>
      <c r="H53">
        <v>2</v>
      </c>
      <c r="I53" s="2">
        <v>1.2583333333333333</v>
      </c>
      <c r="J53">
        <v>5</v>
      </c>
      <c r="K53">
        <v>5</v>
      </c>
      <c r="L53">
        <v>9</v>
      </c>
      <c r="M53" t="s">
        <v>60</v>
      </c>
      <c r="N53">
        <v>0</v>
      </c>
      <c r="O53" t="s">
        <v>61</v>
      </c>
      <c r="P53" t="s">
        <v>50</v>
      </c>
      <c r="Q53" t="s">
        <v>77</v>
      </c>
      <c r="R53" t="s">
        <v>117</v>
      </c>
      <c r="S53" t="s">
        <v>71</v>
      </c>
      <c r="T53">
        <v>8</v>
      </c>
      <c r="U53" s="1">
        <f>HR[[#This Row],[Date of Hire]]+HR[[#This Row],[Tenure]] * 365</f>
        <v>45483.291666666664</v>
      </c>
    </row>
    <row r="54" spans="1:21">
      <c r="A54">
        <v>1052</v>
      </c>
      <c r="B54" t="s">
        <v>4</v>
      </c>
      <c r="C54" s="1">
        <v>44791</v>
      </c>
      <c r="D54" s="1" t="str">
        <f>TEXT(HR[[#This Row],[Date of Hire]],"YYYY")</f>
        <v>2022</v>
      </c>
      <c r="E54" t="s">
        <v>14</v>
      </c>
      <c r="F54" t="s">
        <v>15</v>
      </c>
      <c r="G54">
        <v>9</v>
      </c>
      <c r="H54">
        <v>2</v>
      </c>
      <c r="I54" s="2">
        <v>4.9861111111111107</v>
      </c>
      <c r="J54">
        <v>5</v>
      </c>
      <c r="K54">
        <v>8</v>
      </c>
      <c r="L54">
        <v>6</v>
      </c>
      <c r="M54" t="s">
        <v>68</v>
      </c>
      <c r="N54">
        <v>3</v>
      </c>
      <c r="O54" t="s">
        <v>49</v>
      </c>
      <c r="P54" t="s">
        <v>50</v>
      </c>
      <c r="Q54" t="s">
        <v>77</v>
      </c>
      <c r="R54" t="s">
        <v>127</v>
      </c>
      <c r="S54" t="s">
        <v>75</v>
      </c>
      <c r="T54">
        <v>8</v>
      </c>
      <c r="U54" s="1">
        <f>HR[[#This Row],[Date of Hire]]+HR[[#This Row],[Tenure]] * 365</f>
        <v>46610.930555555555</v>
      </c>
    </row>
    <row r="55" spans="1:21">
      <c r="A55">
        <v>1053</v>
      </c>
      <c r="B55" t="s">
        <v>19</v>
      </c>
      <c r="C55" s="1">
        <v>45070</v>
      </c>
      <c r="D55" s="1" t="str">
        <f>TEXT(HR[[#This Row],[Date of Hire]],"YYYY")</f>
        <v>2023</v>
      </c>
      <c r="E55" t="s">
        <v>25</v>
      </c>
      <c r="F55" t="s">
        <v>21</v>
      </c>
      <c r="G55">
        <v>4</v>
      </c>
      <c r="H55">
        <v>3</v>
      </c>
      <c r="I55" s="2">
        <v>2.8527777777777779</v>
      </c>
      <c r="J55">
        <v>2</v>
      </c>
      <c r="K55">
        <v>7</v>
      </c>
      <c r="L55">
        <v>8</v>
      </c>
      <c r="M55" t="s">
        <v>48</v>
      </c>
      <c r="N55">
        <v>1</v>
      </c>
      <c r="O55" t="s">
        <v>61</v>
      </c>
      <c r="P55" t="s">
        <v>62</v>
      </c>
      <c r="Q55" t="s">
        <v>63</v>
      </c>
      <c r="R55" t="s">
        <v>128</v>
      </c>
      <c r="S55" t="s">
        <v>65</v>
      </c>
      <c r="T55">
        <v>4</v>
      </c>
      <c r="U55" s="1">
        <f>HR[[#This Row],[Date of Hire]]+HR[[#This Row],[Tenure]] * 365</f>
        <v>46111.263888888891</v>
      </c>
    </row>
    <row r="56" spans="1:21">
      <c r="A56">
        <v>1054</v>
      </c>
      <c r="B56" t="s">
        <v>7</v>
      </c>
      <c r="C56" s="1">
        <v>44039</v>
      </c>
      <c r="D56" s="1" t="str">
        <f>TEXT(HR[[#This Row],[Date of Hire]],"YYYY")</f>
        <v>2020</v>
      </c>
      <c r="E56" t="s">
        <v>11</v>
      </c>
      <c r="F56" t="s">
        <v>24</v>
      </c>
      <c r="G56">
        <v>8.5</v>
      </c>
      <c r="H56">
        <v>1</v>
      </c>
      <c r="I56" s="2">
        <v>0.17499999999999999</v>
      </c>
      <c r="J56">
        <v>5</v>
      </c>
      <c r="K56">
        <v>9</v>
      </c>
      <c r="L56">
        <v>7</v>
      </c>
      <c r="M56" t="s">
        <v>60</v>
      </c>
      <c r="N56">
        <v>3</v>
      </c>
      <c r="O56" t="s">
        <v>69</v>
      </c>
      <c r="P56" t="s">
        <v>62</v>
      </c>
      <c r="Q56" t="s">
        <v>77</v>
      </c>
      <c r="R56" t="s">
        <v>129</v>
      </c>
      <c r="S56" t="s">
        <v>95</v>
      </c>
      <c r="T56">
        <v>3</v>
      </c>
      <c r="U56" s="1">
        <f>HR[[#This Row],[Date of Hire]]+HR[[#This Row],[Tenure]] * 365</f>
        <v>44102.875</v>
      </c>
    </row>
    <row r="57" spans="1:21">
      <c r="A57">
        <v>1055</v>
      </c>
      <c r="B57" t="s">
        <v>13</v>
      </c>
      <c r="C57" s="1">
        <v>44314</v>
      </c>
      <c r="D57" s="1" t="str">
        <f>TEXT(HR[[#This Row],[Date of Hire]],"YYYY")</f>
        <v>2021</v>
      </c>
      <c r="E57" t="s">
        <v>20</v>
      </c>
      <c r="F57" t="s">
        <v>6</v>
      </c>
      <c r="G57">
        <v>10</v>
      </c>
      <c r="H57">
        <v>2</v>
      </c>
      <c r="I57" s="2">
        <v>2.2611111111111111</v>
      </c>
      <c r="J57">
        <v>3</v>
      </c>
      <c r="K57">
        <v>8</v>
      </c>
      <c r="L57">
        <v>6</v>
      </c>
      <c r="M57" t="s">
        <v>68</v>
      </c>
      <c r="N57">
        <v>0</v>
      </c>
      <c r="O57" t="s">
        <v>69</v>
      </c>
      <c r="P57" t="s">
        <v>62</v>
      </c>
      <c r="Q57" t="s">
        <v>57</v>
      </c>
      <c r="R57" t="s">
        <v>130</v>
      </c>
      <c r="S57" t="s">
        <v>75</v>
      </c>
      <c r="T57">
        <v>3</v>
      </c>
      <c r="U57" s="1">
        <f>HR[[#This Row],[Date of Hire]]+HR[[#This Row],[Tenure]] * 365</f>
        <v>45139.305555555555</v>
      </c>
    </row>
    <row r="58" spans="1:21">
      <c r="A58">
        <v>1056</v>
      </c>
      <c r="B58" t="s">
        <v>4</v>
      </c>
      <c r="C58" s="1">
        <v>44621</v>
      </c>
      <c r="D58" s="1" t="str">
        <f>TEXT(HR[[#This Row],[Date of Hire]],"YYYY")</f>
        <v>2022</v>
      </c>
      <c r="E58" t="s">
        <v>25</v>
      </c>
      <c r="F58" t="s">
        <v>18</v>
      </c>
      <c r="G58">
        <v>4</v>
      </c>
      <c r="H58">
        <v>1</v>
      </c>
      <c r="I58" s="2">
        <v>4.0083333333333337</v>
      </c>
      <c r="J58">
        <v>5</v>
      </c>
      <c r="K58">
        <v>6</v>
      </c>
      <c r="L58">
        <v>6</v>
      </c>
      <c r="M58" t="s">
        <v>56</v>
      </c>
      <c r="N58">
        <v>3</v>
      </c>
      <c r="O58" t="s">
        <v>69</v>
      </c>
      <c r="P58" t="s">
        <v>50</v>
      </c>
      <c r="Q58" t="s">
        <v>72</v>
      </c>
      <c r="R58" t="s">
        <v>131</v>
      </c>
      <c r="S58" t="s">
        <v>65</v>
      </c>
      <c r="T58">
        <v>10</v>
      </c>
      <c r="U58" s="1">
        <f>HR[[#This Row],[Date of Hire]]+HR[[#This Row],[Tenure]] * 365</f>
        <v>46084.041666666664</v>
      </c>
    </row>
    <row r="59" spans="1:21">
      <c r="A59">
        <v>1057</v>
      </c>
      <c r="B59" t="s">
        <v>10</v>
      </c>
      <c r="C59" s="1">
        <v>44984</v>
      </c>
      <c r="D59" s="1" t="str">
        <f>TEXT(HR[[#This Row],[Date of Hire]],"YYYY")</f>
        <v>2023</v>
      </c>
      <c r="E59" t="s">
        <v>25</v>
      </c>
      <c r="F59" t="s">
        <v>12</v>
      </c>
      <c r="G59">
        <v>9</v>
      </c>
      <c r="H59">
        <v>2</v>
      </c>
      <c r="I59" s="2">
        <v>2.3777777777777778</v>
      </c>
      <c r="J59">
        <v>5</v>
      </c>
      <c r="K59">
        <v>5</v>
      </c>
      <c r="L59">
        <v>5</v>
      </c>
      <c r="M59" t="s">
        <v>48</v>
      </c>
      <c r="N59">
        <v>1</v>
      </c>
      <c r="O59" t="s">
        <v>69</v>
      </c>
      <c r="P59" t="s">
        <v>62</v>
      </c>
      <c r="Q59" t="s">
        <v>51</v>
      </c>
      <c r="R59" t="s">
        <v>132</v>
      </c>
      <c r="S59" t="s">
        <v>75</v>
      </c>
      <c r="T59">
        <v>9</v>
      </c>
      <c r="U59" s="1">
        <f>HR[[#This Row],[Date of Hire]]+HR[[#This Row],[Tenure]] * 365</f>
        <v>45851.888888888891</v>
      </c>
    </row>
    <row r="60" spans="1:21">
      <c r="A60">
        <v>1058</v>
      </c>
      <c r="B60" t="s">
        <v>16</v>
      </c>
      <c r="C60" s="1">
        <v>44672</v>
      </c>
      <c r="D60" s="1" t="str">
        <f>TEXT(HR[[#This Row],[Date of Hire]],"YYYY")</f>
        <v>2022</v>
      </c>
      <c r="E60" t="s">
        <v>23</v>
      </c>
      <c r="F60" t="s">
        <v>26</v>
      </c>
      <c r="G60">
        <v>9</v>
      </c>
      <c r="H60">
        <v>0</v>
      </c>
      <c r="I60" s="2">
        <v>4.4444444444444446</v>
      </c>
      <c r="J60">
        <v>4</v>
      </c>
      <c r="K60">
        <v>5</v>
      </c>
      <c r="L60">
        <v>10</v>
      </c>
      <c r="M60" t="s">
        <v>68</v>
      </c>
      <c r="N60">
        <v>3</v>
      </c>
      <c r="O60" t="s">
        <v>69</v>
      </c>
      <c r="P60" t="s">
        <v>62</v>
      </c>
      <c r="Q60" t="s">
        <v>77</v>
      </c>
      <c r="R60" t="s">
        <v>133</v>
      </c>
      <c r="S60" t="s">
        <v>75</v>
      </c>
      <c r="T60">
        <v>4</v>
      </c>
      <c r="U60" s="1">
        <f>HR[[#This Row],[Date of Hire]]+HR[[#This Row],[Tenure]] * 365</f>
        <v>46294.222222222219</v>
      </c>
    </row>
    <row r="61" spans="1:21">
      <c r="A61">
        <v>1059</v>
      </c>
      <c r="B61" t="s">
        <v>13</v>
      </c>
      <c r="C61" s="1">
        <v>45106</v>
      </c>
      <c r="D61" s="1" t="str">
        <f>TEXT(HR[[#This Row],[Date of Hire]],"YYYY")</f>
        <v>2023</v>
      </c>
      <c r="E61" t="s">
        <v>20</v>
      </c>
      <c r="F61" t="s">
        <v>15</v>
      </c>
      <c r="G61">
        <v>5.5</v>
      </c>
      <c r="H61">
        <v>2</v>
      </c>
      <c r="I61" s="2">
        <v>1.2250000000000001</v>
      </c>
      <c r="J61">
        <v>5</v>
      </c>
      <c r="K61">
        <v>7</v>
      </c>
      <c r="L61">
        <v>7</v>
      </c>
      <c r="M61" t="s">
        <v>60</v>
      </c>
      <c r="N61">
        <v>1</v>
      </c>
      <c r="O61" t="s">
        <v>61</v>
      </c>
      <c r="P61" t="s">
        <v>50</v>
      </c>
      <c r="Q61" t="s">
        <v>79</v>
      </c>
      <c r="R61" t="s">
        <v>134</v>
      </c>
      <c r="S61" t="s">
        <v>81</v>
      </c>
      <c r="T61">
        <v>1</v>
      </c>
      <c r="U61" s="1">
        <f>HR[[#This Row],[Date of Hire]]+HR[[#This Row],[Tenure]] * 365</f>
        <v>45553.125</v>
      </c>
    </row>
    <row r="62" spans="1:21">
      <c r="A62">
        <v>1060</v>
      </c>
      <c r="B62" t="s">
        <v>19</v>
      </c>
      <c r="C62" s="1">
        <v>44388</v>
      </c>
      <c r="D62" s="1" t="str">
        <f>TEXT(HR[[#This Row],[Date of Hire]],"YYYY")</f>
        <v>2021</v>
      </c>
      <c r="E62" t="s">
        <v>27</v>
      </c>
      <c r="F62" t="s">
        <v>18</v>
      </c>
      <c r="G62">
        <v>8.5</v>
      </c>
      <c r="H62">
        <v>3</v>
      </c>
      <c r="I62" s="2">
        <v>2.8527777777777779</v>
      </c>
      <c r="J62">
        <v>3</v>
      </c>
      <c r="K62">
        <v>6</v>
      </c>
      <c r="L62">
        <v>6</v>
      </c>
      <c r="M62" t="s">
        <v>48</v>
      </c>
      <c r="N62">
        <v>2</v>
      </c>
      <c r="O62" t="s">
        <v>61</v>
      </c>
      <c r="P62" t="s">
        <v>62</v>
      </c>
      <c r="Q62" t="s">
        <v>77</v>
      </c>
      <c r="R62" t="s">
        <v>135</v>
      </c>
      <c r="S62" t="s">
        <v>95</v>
      </c>
      <c r="T62">
        <v>5</v>
      </c>
      <c r="U62" s="1">
        <f>HR[[#This Row],[Date of Hire]]+HR[[#This Row],[Tenure]] * 365</f>
        <v>45429.263888888891</v>
      </c>
    </row>
    <row r="63" spans="1:21">
      <c r="A63">
        <v>1061</v>
      </c>
      <c r="B63" t="s">
        <v>13</v>
      </c>
      <c r="C63" s="1">
        <v>44915</v>
      </c>
      <c r="D63" s="1" t="str">
        <f>TEXT(HR[[#This Row],[Date of Hire]],"YYYY")</f>
        <v>2022</v>
      </c>
      <c r="E63" t="s">
        <v>14</v>
      </c>
      <c r="F63" t="s">
        <v>21</v>
      </c>
      <c r="G63">
        <v>7.2</v>
      </c>
      <c r="H63">
        <v>3</v>
      </c>
      <c r="I63" s="2">
        <v>1.5277777777777777</v>
      </c>
      <c r="J63">
        <v>1</v>
      </c>
      <c r="K63">
        <v>8</v>
      </c>
      <c r="L63">
        <v>10</v>
      </c>
      <c r="M63" t="s">
        <v>48</v>
      </c>
      <c r="N63">
        <v>3</v>
      </c>
      <c r="O63" t="s">
        <v>49</v>
      </c>
      <c r="P63" t="s">
        <v>50</v>
      </c>
      <c r="Q63" t="s">
        <v>57</v>
      </c>
      <c r="R63" t="s">
        <v>136</v>
      </c>
      <c r="S63" t="s">
        <v>71</v>
      </c>
      <c r="T63">
        <v>2</v>
      </c>
      <c r="U63" s="1">
        <f>HR[[#This Row],[Date of Hire]]+HR[[#This Row],[Tenure]] * 365</f>
        <v>45472.638888888891</v>
      </c>
    </row>
    <row r="64" spans="1:21">
      <c r="A64">
        <v>1062</v>
      </c>
      <c r="B64" t="s">
        <v>16</v>
      </c>
      <c r="C64" s="1">
        <v>44392</v>
      </c>
      <c r="D64" s="1" t="str">
        <f>TEXT(HR[[#This Row],[Date of Hire]],"YYYY")</f>
        <v>2021</v>
      </c>
      <c r="E64" t="s">
        <v>17</v>
      </c>
      <c r="F64" t="s">
        <v>15</v>
      </c>
      <c r="G64">
        <v>7</v>
      </c>
      <c r="H64">
        <v>2</v>
      </c>
      <c r="I64" s="2">
        <v>3.1083333333333334</v>
      </c>
      <c r="J64">
        <v>5</v>
      </c>
      <c r="K64">
        <v>7</v>
      </c>
      <c r="L64">
        <v>7</v>
      </c>
      <c r="M64" t="s">
        <v>68</v>
      </c>
      <c r="N64">
        <v>1</v>
      </c>
      <c r="O64" t="s">
        <v>49</v>
      </c>
      <c r="P64" t="s">
        <v>62</v>
      </c>
      <c r="Q64" t="s">
        <v>72</v>
      </c>
      <c r="R64" t="s">
        <v>137</v>
      </c>
      <c r="S64" t="s">
        <v>65</v>
      </c>
      <c r="T64">
        <v>4</v>
      </c>
      <c r="U64" s="1">
        <f>HR[[#This Row],[Date of Hire]]+HR[[#This Row],[Tenure]] * 365</f>
        <v>45526.541666666664</v>
      </c>
    </row>
    <row r="65" spans="1:21">
      <c r="A65">
        <v>1063</v>
      </c>
      <c r="B65" t="s">
        <v>19</v>
      </c>
      <c r="C65" s="1">
        <v>44005</v>
      </c>
      <c r="D65" s="1" t="str">
        <f>TEXT(HR[[#This Row],[Date of Hire]],"YYYY")</f>
        <v>2020</v>
      </c>
      <c r="E65" t="s">
        <v>25</v>
      </c>
      <c r="F65" t="s">
        <v>18</v>
      </c>
      <c r="G65">
        <v>7</v>
      </c>
      <c r="H65">
        <v>3</v>
      </c>
      <c r="I65" s="2">
        <v>3.6833333333333331</v>
      </c>
      <c r="J65">
        <v>1</v>
      </c>
      <c r="K65">
        <v>8</v>
      </c>
      <c r="L65">
        <v>10</v>
      </c>
      <c r="M65" t="s">
        <v>68</v>
      </c>
      <c r="N65">
        <v>3</v>
      </c>
      <c r="O65" t="s">
        <v>49</v>
      </c>
      <c r="P65" t="s">
        <v>62</v>
      </c>
      <c r="Q65" t="s">
        <v>63</v>
      </c>
      <c r="R65" t="s">
        <v>138</v>
      </c>
      <c r="S65" t="s">
        <v>67</v>
      </c>
      <c r="T65">
        <v>1</v>
      </c>
      <c r="U65" s="1">
        <f>HR[[#This Row],[Date of Hire]]+HR[[#This Row],[Tenure]] * 365</f>
        <v>45349.416666666664</v>
      </c>
    </row>
    <row r="66" spans="1:21">
      <c r="A66">
        <v>1064</v>
      </c>
      <c r="B66" t="s">
        <v>7</v>
      </c>
      <c r="C66" s="1">
        <v>45064</v>
      </c>
      <c r="D66" s="1" t="str">
        <f>TEXT(HR[[#This Row],[Date of Hire]],"YYYY")</f>
        <v>2023</v>
      </c>
      <c r="E66" t="s">
        <v>25</v>
      </c>
      <c r="F66" t="s">
        <v>24</v>
      </c>
      <c r="G66">
        <v>6</v>
      </c>
      <c r="H66">
        <v>3</v>
      </c>
      <c r="I66" s="2">
        <v>2.911111111111111</v>
      </c>
      <c r="J66">
        <v>4</v>
      </c>
      <c r="K66">
        <v>9</v>
      </c>
      <c r="L66">
        <v>10</v>
      </c>
      <c r="M66" t="s">
        <v>56</v>
      </c>
      <c r="N66">
        <v>3</v>
      </c>
      <c r="O66" t="s">
        <v>61</v>
      </c>
      <c r="P66" t="s">
        <v>50</v>
      </c>
      <c r="Q66" t="s">
        <v>113</v>
      </c>
      <c r="R66" t="s">
        <v>139</v>
      </c>
      <c r="S66" t="s">
        <v>67</v>
      </c>
      <c r="T66">
        <v>6</v>
      </c>
      <c r="U66" s="1">
        <f>HR[[#This Row],[Date of Hire]]+HR[[#This Row],[Tenure]] * 365</f>
        <v>46126.555555555555</v>
      </c>
    </row>
    <row r="67" spans="1:21">
      <c r="A67">
        <v>1065</v>
      </c>
      <c r="B67" t="s">
        <v>7</v>
      </c>
      <c r="C67" s="1">
        <v>44056</v>
      </c>
      <c r="D67" s="1" t="str">
        <f>TEXT(HR[[#This Row],[Date of Hire]],"YYYY")</f>
        <v>2020</v>
      </c>
      <c r="E67" t="s">
        <v>5</v>
      </c>
      <c r="F67" t="s">
        <v>9</v>
      </c>
      <c r="G67">
        <v>7.5</v>
      </c>
      <c r="H67">
        <v>0</v>
      </c>
      <c r="I67" s="2">
        <v>2.8638888888888889</v>
      </c>
      <c r="J67">
        <v>1</v>
      </c>
      <c r="K67">
        <v>5</v>
      </c>
      <c r="L67">
        <v>6</v>
      </c>
      <c r="M67" t="s">
        <v>48</v>
      </c>
      <c r="N67">
        <v>3</v>
      </c>
      <c r="O67" t="s">
        <v>49</v>
      </c>
      <c r="P67" t="s">
        <v>62</v>
      </c>
      <c r="Q67" t="s">
        <v>77</v>
      </c>
      <c r="R67" t="s">
        <v>105</v>
      </c>
      <c r="S67" t="s">
        <v>81</v>
      </c>
      <c r="T67">
        <v>8</v>
      </c>
      <c r="U67" s="1">
        <f>HR[[#This Row],[Date of Hire]]+HR[[#This Row],[Tenure]] * 365</f>
        <v>45101.319444444445</v>
      </c>
    </row>
    <row r="68" spans="1:21">
      <c r="A68">
        <v>1066</v>
      </c>
      <c r="B68" t="s">
        <v>7</v>
      </c>
      <c r="C68" s="1">
        <v>45041</v>
      </c>
      <c r="D68" s="1" t="str">
        <f>TEXT(HR[[#This Row],[Date of Hire]],"YYYY")</f>
        <v>2023</v>
      </c>
      <c r="E68" t="s">
        <v>27</v>
      </c>
      <c r="F68" t="s">
        <v>24</v>
      </c>
      <c r="G68">
        <v>9</v>
      </c>
      <c r="H68">
        <v>0</v>
      </c>
      <c r="I68" s="2">
        <v>3.7388888888888889</v>
      </c>
      <c r="J68">
        <v>1</v>
      </c>
      <c r="K68">
        <v>8</v>
      </c>
      <c r="L68">
        <v>7</v>
      </c>
      <c r="M68" t="s">
        <v>60</v>
      </c>
      <c r="N68">
        <v>3</v>
      </c>
      <c r="O68" t="s">
        <v>49</v>
      </c>
      <c r="P68" t="s">
        <v>62</v>
      </c>
      <c r="Q68" t="s">
        <v>77</v>
      </c>
      <c r="R68" t="s">
        <v>140</v>
      </c>
      <c r="S68" t="s">
        <v>65</v>
      </c>
      <c r="T68">
        <v>1</v>
      </c>
      <c r="U68" s="1">
        <f>HR[[#This Row],[Date of Hire]]+HR[[#This Row],[Tenure]] * 365</f>
        <v>46405.694444444445</v>
      </c>
    </row>
    <row r="69" spans="1:21">
      <c r="A69">
        <v>1067</v>
      </c>
      <c r="B69" t="s">
        <v>13</v>
      </c>
      <c r="C69" s="1">
        <v>44249</v>
      </c>
      <c r="D69" s="1" t="str">
        <f>TEXT(HR[[#This Row],[Date of Hire]],"YYYY")</f>
        <v>2021</v>
      </c>
      <c r="E69" t="s">
        <v>28</v>
      </c>
      <c r="F69" t="s">
        <v>12</v>
      </c>
      <c r="G69">
        <v>5.5</v>
      </c>
      <c r="H69">
        <v>3</v>
      </c>
      <c r="I69" s="2">
        <v>1.5944444444444446</v>
      </c>
      <c r="J69">
        <v>4</v>
      </c>
      <c r="K69">
        <v>10</v>
      </c>
      <c r="L69">
        <v>6</v>
      </c>
      <c r="M69" t="s">
        <v>56</v>
      </c>
      <c r="N69">
        <v>0</v>
      </c>
      <c r="O69" t="s">
        <v>49</v>
      </c>
      <c r="P69" t="s">
        <v>62</v>
      </c>
      <c r="Q69" t="s">
        <v>113</v>
      </c>
      <c r="R69" t="s">
        <v>141</v>
      </c>
      <c r="S69" t="s">
        <v>81</v>
      </c>
      <c r="T69">
        <v>10</v>
      </c>
      <c r="U69" s="1">
        <f>HR[[#This Row],[Date of Hire]]+HR[[#This Row],[Tenure]] * 365</f>
        <v>44830.972222222219</v>
      </c>
    </row>
    <row r="70" spans="1:21">
      <c r="A70">
        <v>1068</v>
      </c>
      <c r="B70" t="s">
        <v>13</v>
      </c>
      <c r="C70" s="1">
        <v>45049</v>
      </c>
      <c r="D70" s="1" t="str">
        <f>TEXT(HR[[#This Row],[Date of Hire]],"YYYY")</f>
        <v>2023</v>
      </c>
      <c r="E70" t="s">
        <v>23</v>
      </c>
      <c r="F70" t="s">
        <v>26</v>
      </c>
      <c r="G70">
        <v>6.5</v>
      </c>
      <c r="H70">
        <v>1</v>
      </c>
      <c r="I70" s="2">
        <v>2.4916666666666667</v>
      </c>
      <c r="J70">
        <v>5</v>
      </c>
      <c r="K70">
        <v>7</v>
      </c>
      <c r="L70">
        <v>10</v>
      </c>
      <c r="M70" t="s">
        <v>56</v>
      </c>
      <c r="N70">
        <v>0</v>
      </c>
      <c r="O70" t="s">
        <v>49</v>
      </c>
      <c r="P70" t="s">
        <v>62</v>
      </c>
      <c r="Q70" t="s">
        <v>57</v>
      </c>
      <c r="R70" t="s">
        <v>142</v>
      </c>
      <c r="S70" t="s">
        <v>95</v>
      </c>
      <c r="T70">
        <v>2</v>
      </c>
      <c r="U70" s="1">
        <f>HR[[#This Row],[Date of Hire]]+HR[[#This Row],[Tenure]] * 365</f>
        <v>45958.458333333336</v>
      </c>
    </row>
    <row r="71" spans="1:21">
      <c r="A71">
        <v>1069</v>
      </c>
      <c r="B71" t="s">
        <v>4</v>
      </c>
      <c r="C71" s="1">
        <v>44359</v>
      </c>
      <c r="D71" s="1" t="str">
        <f>TEXT(HR[[#This Row],[Date of Hire]],"YYYY")</f>
        <v>2021</v>
      </c>
      <c r="E71" t="s">
        <v>23</v>
      </c>
      <c r="F71" t="s">
        <v>24</v>
      </c>
      <c r="G71">
        <v>8</v>
      </c>
      <c r="H71">
        <v>0</v>
      </c>
      <c r="I71" s="2">
        <v>1.9750000000000001</v>
      </c>
      <c r="J71">
        <v>3</v>
      </c>
      <c r="K71">
        <v>9</v>
      </c>
      <c r="L71">
        <v>6</v>
      </c>
      <c r="M71" t="s">
        <v>60</v>
      </c>
      <c r="N71">
        <v>3</v>
      </c>
      <c r="O71" t="s">
        <v>49</v>
      </c>
      <c r="P71" t="s">
        <v>62</v>
      </c>
      <c r="Q71" t="s">
        <v>79</v>
      </c>
      <c r="R71" t="s">
        <v>135</v>
      </c>
      <c r="S71" t="s">
        <v>59</v>
      </c>
      <c r="T71">
        <v>4</v>
      </c>
      <c r="U71" s="1">
        <f>HR[[#This Row],[Date of Hire]]+HR[[#This Row],[Tenure]] * 365</f>
        <v>45079.875</v>
      </c>
    </row>
    <row r="72" spans="1:21">
      <c r="A72">
        <v>1070</v>
      </c>
      <c r="B72" t="s">
        <v>16</v>
      </c>
      <c r="C72" s="1">
        <v>44345</v>
      </c>
      <c r="D72" s="1" t="str">
        <f>TEXT(HR[[#This Row],[Date of Hire]],"YYYY")</f>
        <v>2021</v>
      </c>
      <c r="E72" t="s">
        <v>20</v>
      </c>
      <c r="F72" t="s">
        <v>15</v>
      </c>
      <c r="G72">
        <v>8</v>
      </c>
      <c r="H72">
        <v>0</v>
      </c>
      <c r="I72" s="2">
        <v>3.3611111111111112</v>
      </c>
      <c r="J72">
        <v>4</v>
      </c>
      <c r="K72">
        <v>9</v>
      </c>
      <c r="L72">
        <v>5</v>
      </c>
      <c r="M72" t="s">
        <v>56</v>
      </c>
      <c r="N72">
        <v>2</v>
      </c>
      <c r="O72" t="s">
        <v>49</v>
      </c>
      <c r="P72" t="s">
        <v>50</v>
      </c>
      <c r="Q72" t="s">
        <v>51</v>
      </c>
      <c r="R72" t="s">
        <v>143</v>
      </c>
      <c r="S72" t="s">
        <v>75</v>
      </c>
      <c r="T72">
        <v>4</v>
      </c>
      <c r="U72" s="1">
        <f>HR[[#This Row],[Date of Hire]]+HR[[#This Row],[Tenure]] * 365</f>
        <v>45571.805555555555</v>
      </c>
    </row>
    <row r="73" spans="1:21">
      <c r="A73">
        <v>1071</v>
      </c>
      <c r="B73" t="s">
        <v>4</v>
      </c>
      <c r="C73" s="1">
        <v>44375</v>
      </c>
      <c r="D73" s="1" t="str">
        <f>TEXT(HR[[#This Row],[Date of Hire]],"YYYY")</f>
        <v>2021</v>
      </c>
      <c r="E73" t="s">
        <v>17</v>
      </c>
      <c r="F73" t="s">
        <v>26</v>
      </c>
      <c r="G73">
        <v>3.2</v>
      </c>
      <c r="H73">
        <v>3</v>
      </c>
      <c r="I73" s="2">
        <v>4.3277777777777775</v>
      </c>
      <c r="J73">
        <v>2</v>
      </c>
      <c r="K73">
        <v>5</v>
      </c>
      <c r="L73">
        <v>10</v>
      </c>
      <c r="M73" t="s">
        <v>68</v>
      </c>
      <c r="N73">
        <v>3</v>
      </c>
      <c r="O73" t="s">
        <v>61</v>
      </c>
      <c r="P73" t="s">
        <v>62</v>
      </c>
      <c r="Q73" t="s">
        <v>92</v>
      </c>
      <c r="R73" t="s">
        <v>144</v>
      </c>
      <c r="S73" t="s">
        <v>53</v>
      </c>
      <c r="T73">
        <v>2</v>
      </c>
      <c r="U73" s="1">
        <f>HR[[#This Row],[Date of Hire]]+HR[[#This Row],[Tenure]] * 365</f>
        <v>45954.638888888891</v>
      </c>
    </row>
    <row r="74" spans="1:21">
      <c r="A74">
        <v>1072</v>
      </c>
      <c r="B74" t="s">
        <v>10</v>
      </c>
      <c r="C74" s="1">
        <v>44027</v>
      </c>
      <c r="D74" s="1" t="str">
        <f>TEXT(HR[[#This Row],[Date of Hire]],"YYYY")</f>
        <v>2020</v>
      </c>
      <c r="E74" t="s">
        <v>5</v>
      </c>
      <c r="F74" t="s">
        <v>26</v>
      </c>
      <c r="G74">
        <v>5.2</v>
      </c>
      <c r="H74">
        <v>0</v>
      </c>
      <c r="I74" s="2">
        <v>2.0722222222222224</v>
      </c>
      <c r="J74">
        <v>2</v>
      </c>
      <c r="K74">
        <v>6</v>
      </c>
      <c r="L74">
        <v>5</v>
      </c>
      <c r="M74" t="s">
        <v>60</v>
      </c>
      <c r="N74">
        <v>1</v>
      </c>
      <c r="O74" t="s">
        <v>61</v>
      </c>
      <c r="P74" t="s">
        <v>62</v>
      </c>
      <c r="Q74" t="s">
        <v>113</v>
      </c>
      <c r="R74" t="s">
        <v>145</v>
      </c>
      <c r="S74" t="s">
        <v>53</v>
      </c>
      <c r="T74">
        <v>7</v>
      </c>
      <c r="U74" s="1">
        <f>HR[[#This Row],[Date of Hire]]+HR[[#This Row],[Tenure]] * 365</f>
        <v>44783.361111111109</v>
      </c>
    </row>
    <row r="75" spans="1:21">
      <c r="A75">
        <v>1073</v>
      </c>
      <c r="B75" t="s">
        <v>13</v>
      </c>
      <c r="C75" s="1">
        <v>44360</v>
      </c>
      <c r="D75" s="1" t="str">
        <f>TEXT(HR[[#This Row],[Date of Hire]],"YYYY")</f>
        <v>2021</v>
      </c>
      <c r="E75" t="s">
        <v>23</v>
      </c>
      <c r="F75" t="s">
        <v>9</v>
      </c>
      <c r="G75">
        <v>6.5</v>
      </c>
      <c r="H75">
        <v>3</v>
      </c>
      <c r="I75" s="2">
        <v>0.60833333333333328</v>
      </c>
      <c r="J75">
        <v>4</v>
      </c>
      <c r="K75">
        <v>5</v>
      </c>
      <c r="L75">
        <v>6</v>
      </c>
      <c r="M75" t="s">
        <v>48</v>
      </c>
      <c r="N75">
        <v>2</v>
      </c>
      <c r="O75" t="s">
        <v>61</v>
      </c>
      <c r="P75" t="s">
        <v>62</v>
      </c>
      <c r="Q75" t="s">
        <v>51</v>
      </c>
      <c r="R75" t="s">
        <v>146</v>
      </c>
      <c r="S75" t="s">
        <v>81</v>
      </c>
      <c r="T75">
        <v>10</v>
      </c>
      <c r="U75" s="1">
        <f>HR[[#This Row],[Date of Hire]]+HR[[#This Row],[Tenure]] * 365</f>
        <v>44582.041666666664</v>
      </c>
    </row>
    <row r="76" spans="1:21">
      <c r="A76">
        <v>1074</v>
      </c>
      <c r="B76" t="s">
        <v>19</v>
      </c>
      <c r="C76" s="1">
        <v>44749</v>
      </c>
      <c r="D76" s="1" t="str">
        <f>TEXT(HR[[#This Row],[Date of Hire]],"YYYY")</f>
        <v>2022</v>
      </c>
      <c r="E76" t="s">
        <v>27</v>
      </c>
      <c r="F76" t="s">
        <v>21</v>
      </c>
      <c r="G76">
        <v>4.5</v>
      </c>
      <c r="H76">
        <v>1</v>
      </c>
      <c r="I76" s="2">
        <v>2.3805555555555555</v>
      </c>
      <c r="J76">
        <v>3</v>
      </c>
      <c r="K76">
        <v>10</v>
      </c>
      <c r="L76">
        <v>8</v>
      </c>
      <c r="M76" t="s">
        <v>60</v>
      </c>
      <c r="N76">
        <v>3</v>
      </c>
      <c r="O76" t="s">
        <v>61</v>
      </c>
      <c r="P76" t="s">
        <v>62</v>
      </c>
      <c r="Q76" t="s">
        <v>79</v>
      </c>
      <c r="R76" t="s">
        <v>147</v>
      </c>
      <c r="S76" t="s">
        <v>95</v>
      </c>
      <c r="T76">
        <v>2</v>
      </c>
      <c r="U76" s="1">
        <f>HR[[#This Row],[Date of Hire]]+HR[[#This Row],[Tenure]] * 365</f>
        <v>45617.902777777781</v>
      </c>
    </row>
    <row r="77" spans="1:21">
      <c r="A77">
        <v>1075</v>
      </c>
      <c r="B77" t="s">
        <v>16</v>
      </c>
      <c r="C77" s="1">
        <v>44258</v>
      </c>
      <c r="D77" s="1" t="str">
        <f>TEXT(HR[[#This Row],[Date of Hire]],"YYYY")</f>
        <v>2021</v>
      </c>
      <c r="E77" t="s">
        <v>23</v>
      </c>
      <c r="F77" t="s">
        <v>15</v>
      </c>
      <c r="G77">
        <v>9.1999999999999993</v>
      </c>
      <c r="H77">
        <v>3</v>
      </c>
      <c r="I77" s="2">
        <v>4.6138888888888889</v>
      </c>
      <c r="J77">
        <v>4</v>
      </c>
      <c r="K77">
        <v>6</v>
      </c>
      <c r="L77">
        <v>6</v>
      </c>
      <c r="M77" t="s">
        <v>48</v>
      </c>
      <c r="N77">
        <v>0</v>
      </c>
      <c r="O77" t="s">
        <v>69</v>
      </c>
      <c r="P77" t="s">
        <v>50</v>
      </c>
      <c r="Q77" t="s">
        <v>99</v>
      </c>
      <c r="R77" t="s">
        <v>148</v>
      </c>
      <c r="S77" t="s">
        <v>71</v>
      </c>
      <c r="T77">
        <v>2</v>
      </c>
      <c r="U77" s="1">
        <f>HR[[#This Row],[Date of Hire]]+HR[[#This Row],[Tenure]] * 365</f>
        <v>45942.069444444445</v>
      </c>
    </row>
    <row r="78" spans="1:21">
      <c r="A78">
        <v>1076</v>
      </c>
      <c r="B78" t="s">
        <v>16</v>
      </c>
      <c r="C78" s="1">
        <v>44782</v>
      </c>
      <c r="D78" s="1" t="str">
        <f>TEXT(HR[[#This Row],[Date of Hire]],"YYYY")</f>
        <v>2022</v>
      </c>
      <c r="E78" t="s">
        <v>17</v>
      </c>
      <c r="F78" t="s">
        <v>12</v>
      </c>
      <c r="G78">
        <v>8</v>
      </c>
      <c r="H78">
        <v>0</v>
      </c>
      <c r="I78" s="2">
        <v>3.8972222222222221</v>
      </c>
      <c r="J78">
        <v>3</v>
      </c>
      <c r="K78">
        <v>9</v>
      </c>
      <c r="L78">
        <v>10</v>
      </c>
      <c r="M78" t="s">
        <v>56</v>
      </c>
      <c r="N78">
        <v>3</v>
      </c>
      <c r="O78" t="s">
        <v>61</v>
      </c>
      <c r="P78" t="s">
        <v>62</v>
      </c>
      <c r="Q78" t="s">
        <v>99</v>
      </c>
      <c r="R78" t="s">
        <v>149</v>
      </c>
      <c r="S78" t="s">
        <v>75</v>
      </c>
      <c r="T78">
        <v>5</v>
      </c>
      <c r="U78" s="1">
        <f>HR[[#This Row],[Date of Hire]]+HR[[#This Row],[Tenure]] * 365</f>
        <v>46204.486111111109</v>
      </c>
    </row>
    <row r="79" spans="1:21">
      <c r="A79">
        <v>1077</v>
      </c>
      <c r="B79" t="s">
        <v>16</v>
      </c>
      <c r="C79" s="1">
        <v>44522</v>
      </c>
      <c r="D79" s="1" t="str">
        <f>TEXT(HR[[#This Row],[Date of Hire]],"YYYY")</f>
        <v>2021</v>
      </c>
      <c r="E79" t="s">
        <v>17</v>
      </c>
      <c r="F79" t="s">
        <v>24</v>
      </c>
      <c r="G79">
        <v>9.5</v>
      </c>
      <c r="H79">
        <v>0</v>
      </c>
      <c r="I79" s="2">
        <v>4.2722222222222221</v>
      </c>
      <c r="J79">
        <v>3</v>
      </c>
      <c r="K79">
        <v>6</v>
      </c>
      <c r="L79">
        <v>6</v>
      </c>
      <c r="M79" t="s">
        <v>60</v>
      </c>
      <c r="N79">
        <v>2</v>
      </c>
      <c r="O79" t="s">
        <v>49</v>
      </c>
      <c r="P79" t="s">
        <v>50</v>
      </c>
      <c r="Q79" t="s">
        <v>99</v>
      </c>
      <c r="R79" t="s">
        <v>150</v>
      </c>
      <c r="S79" t="s">
        <v>95</v>
      </c>
      <c r="T79">
        <v>6</v>
      </c>
      <c r="U79" s="1">
        <f>HR[[#This Row],[Date of Hire]]+HR[[#This Row],[Tenure]] * 365</f>
        <v>46081.361111111109</v>
      </c>
    </row>
    <row r="80" spans="1:21">
      <c r="A80">
        <v>1078</v>
      </c>
      <c r="B80" t="s">
        <v>4</v>
      </c>
      <c r="C80" s="1">
        <v>44263</v>
      </c>
      <c r="D80" s="1" t="str">
        <f>TEXT(HR[[#This Row],[Date of Hire]],"YYYY")</f>
        <v>2021</v>
      </c>
      <c r="E80" t="s">
        <v>28</v>
      </c>
      <c r="F80" t="s">
        <v>6</v>
      </c>
      <c r="G80">
        <v>3</v>
      </c>
      <c r="H80">
        <v>0</v>
      </c>
      <c r="I80" s="2">
        <v>1.7833333333333334</v>
      </c>
      <c r="J80">
        <v>1</v>
      </c>
      <c r="K80">
        <v>10</v>
      </c>
      <c r="L80">
        <v>6</v>
      </c>
      <c r="M80" t="s">
        <v>60</v>
      </c>
      <c r="N80">
        <v>3</v>
      </c>
      <c r="O80" t="s">
        <v>69</v>
      </c>
      <c r="P80" t="s">
        <v>50</v>
      </c>
      <c r="Q80" t="s">
        <v>79</v>
      </c>
      <c r="R80" t="s">
        <v>151</v>
      </c>
      <c r="S80" t="s">
        <v>59</v>
      </c>
      <c r="T80">
        <v>4</v>
      </c>
      <c r="U80" s="1">
        <f>HR[[#This Row],[Date of Hire]]+HR[[#This Row],[Tenure]] * 365</f>
        <v>44913.916666666664</v>
      </c>
    </row>
    <row r="81" spans="1:21">
      <c r="A81">
        <v>1079</v>
      </c>
      <c r="B81" t="s">
        <v>19</v>
      </c>
      <c r="C81" s="1">
        <v>44266</v>
      </c>
      <c r="D81" s="1" t="str">
        <f>TEXT(HR[[#This Row],[Date of Hire]],"YYYY")</f>
        <v>2021</v>
      </c>
      <c r="E81" t="s">
        <v>23</v>
      </c>
      <c r="F81" t="s">
        <v>24</v>
      </c>
      <c r="G81">
        <v>7</v>
      </c>
      <c r="H81">
        <v>0</v>
      </c>
      <c r="I81" s="2">
        <v>2.5166666666666666</v>
      </c>
      <c r="J81">
        <v>5</v>
      </c>
      <c r="K81">
        <v>5</v>
      </c>
      <c r="L81">
        <v>8</v>
      </c>
      <c r="M81" t="s">
        <v>68</v>
      </c>
      <c r="N81">
        <v>2</v>
      </c>
      <c r="O81" t="s">
        <v>69</v>
      </c>
      <c r="P81" t="s">
        <v>62</v>
      </c>
      <c r="Q81" t="s">
        <v>113</v>
      </c>
      <c r="R81" t="s">
        <v>152</v>
      </c>
      <c r="S81" t="s">
        <v>55</v>
      </c>
      <c r="T81">
        <v>5</v>
      </c>
      <c r="U81" s="1">
        <f>HR[[#This Row],[Date of Hire]]+HR[[#This Row],[Tenure]] * 365</f>
        <v>45184.583333333336</v>
      </c>
    </row>
    <row r="82" spans="1:21">
      <c r="A82">
        <v>1080</v>
      </c>
      <c r="B82" t="s">
        <v>13</v>
      </c>
      <c r="C82" s="1">
        <v>45137</v>
      </c>
      <c r="D82" s="1" t="str">
        <f>TEXT(HR[[#This Row],[Date of Hire]],"YYYY")</f>
        <v>2023</v>
      </c>
      <c r="E82" t="s">
        <v>11</v>
      </c>
      <c r="F82" t="s">
        <v>15</v>
      </c>
      <c r="G82">
        <v>6.5</v>
      </c>
      <c r="H82">
        <v>0</v>
      </c>
      <c r="I82" s="2">
        <v>1.5111111111111111</v>
      </c>
      <c r="J82">
        <v>4</v>
      </c>
      <c r="K82">
        <v>7</v>
      </c>
      <c r="L82">
        <v>9</v>
      </c>
      <c r="M82" t="s">
        <v>60</v>
      </c>
      <c r="N82">
        <v>2</v>
      </c>
      <c r="O82" t="s">
        <v>49</v>
      </c>
      <c r="P82" t="s">
        <v>62</v>
      </c>
      <c r="Q82" t="s">
        <v>51</v>
      </c>
      <c r="R82" t="s">
        <v>153</v>
      </c>
      <c r="S82" t="s">
        <v>81</v>
      </c>
      <c r="T82">
        <v>5</v>
      </c>
      <c r="U82" s="1">
        <f>HR[[#This Row],[Date of Hire]]+HR[[#This Row],[Tenure]] * 365</f>
        <v>45688.555555555555</v>
      </c>
    </row>
    <row r="83" spans="1:21">
      <c r="A83">
        <v>1081</v>
      </c>
      <c r="B83" t="s">
        <v>13</v>
      </c>
      <c r="C83" s="1">
        <v>44193</v>
      </c>
      <c r="D83" s="1" t="str">
        <f>TEXT(HR[[#This Row],[Date of Hire]],"YYYY")</f>
        <v>2020</v>
      </c>
      <c r="E83" t="s">
        <v>20</v>
      </c>
      <c r="F83" t="s">
        <v>6</v>
      </c>
      <c r="G83">
        <v>6</v>
      </c>
      <c r="H83">
        <v>2</v>
      </c>
      <c r="I83" s="2">
        <v>2.8583333333333334</v>
      </c>
      <c r="J83">
        <v>5</v>
      </c>
      <c r="K83">
        <v>10</v>
      </c>
      <c r="L83">
        <v>9</v>
      </c>
      <c r="M83" t="s">
        <v>56</v>
      </c>
      <c r="N83">
        <v>2</v>
      </c>
      <c r="O83" t="s">
        <v>69</v>
      </c>
      <c r="P83" t="s">
        <v>50</v>
      </c>
      <c r="Q83" t="s">
        <v>99</v>
      </c>
      <c r="R83" t="s">
        <v>140</v>
      </c>
      <c r="S83" t="s">
        <v>55</v>
      </c>
      <c r="T83">
        <v>6</v>
      </c>
      <c r="U83" s="1">
        <f>HR[[#This Row],[Date of Hire]]+HR[[#This Row],[Tenure]] * 365</f>
        <v>45236.291666666664</v>
      </c>
    </row>
    <row r="84" spans="1:21">
      <c r="A84">
        <v>1082</v>
      </c>
      <c r="B84" t="s">
        <v>10</v>
      </c>
      <c r="C84" s="1">
        <v>44332</v>
      </c>
      <c r="D84" s="1" t="str">
        <f>TEXT(HR[[#This Row],[Date of Hire]],"YYYY")</f>
        <v>2021</v>
      </c>
      <c r="E84" t="s">
        <v>28</v>
      </c>
      <c r="F84" t="s">
        <v>21</v>
      </c>
      <c r="G84">
        <v>6</v>
      </c>
      <c r="H84">
        <v>0</v>
      </c>
      <c r="I84" s="2">
        <v>2.5138888888888888</v>
      </c>
      <c r="J84">
        <v>2</v>
      </c>
      <c r="K84">
        <v>6</v>
      </c>
      <c r="L84">
        <v>6</v>
      </c>
      <c r="M84" t="s">
        <v>56</v>
      </c>
      <c r="N84">
        <v>0</v>
      </c>
      <c r="O84" t="s">
        <v>49</v>
      </c>
      <c r="P84" t="s">
        <v>50</v>
      </c>
      <c r="Q84" t="s">
        <v>63</v>
      </c>
      <c r="R84" t="s">
        <v>154</v>
      </c>
      <c r="S84" t="s">
        <v>67</v>
      </c>
      <c r="T84">
        <v>4</v>
      </c>
      <c r="U84" s="1">
        <f>HR[[#This Row],[Date of Hire]]+HR[[#This Row],[Tenure]] * 365</f>
        <v>45249.569444444445</v>
      </c>
    </row>
    <row r="85" spans="1:21">
      <c r="A85">
        <v>1083</v>
      </c>
      <c r="B85" t="s">
        <v>13</v>
      </c>
      <c r="C85" s="1">
        <v>44069</v>
      </c>
      <c r="D85" s="1" t="str">
        <f>TEXT(HR[[#This Row],[Date of Hire]],"YYYY")</f>
        <v>2020</v>
      </c>
      <c r="E85" t="s">
        <v>5</v>
      </c>
      <c r="F85" t="s">
        <v>12</v>
      </c>
      <c r="G85">
        <v>10</v>
      </c>
      <c r="H85">
        <v>2</v>
      </c>
      <c r="I85" s="2">
        <v>1.4472222222222222</v>
      </c>
      <c r="J85">
        <v>4</v>
      </c>
      <c r="K85">
        <v>6</v>
      </c>
      <c r="L85">
        <v>9</v>
      </c>
      <c r="M85" t="s">
        <v>48</v>
      </c>
      <c r="N85">
        <v>0</v>
      </c>
      <c r="O85" t="s">
        <v>61</v>
      </c>
      <c r="P85" t="s">
        <v>50</v>
      </c>
      <c r="Q85" t="s">
        <v>57</v>
      </c>
      <c r="R85" t="s">
        <v>155</v>
      </c>
      <c r="S85" t="s">
        <v>102</v>
      </c>
      <c r="T85">
        <v>3</v>
      </c>
      <c r="U85" s="1">
        <f>HR[[#This Row],[Date of Hire]]+HR[[#This Row],[Tenure]] * 365</f>
        <v>44597.236111111109</v>
      </c>
    </row>
    <row r="86" spans="1:21">
      <c r="A86">
        <v>1084</v>
      </c>
      <c r="B86" t="s">
        <v>13</v>
      </c>
      <c r="C86" s="1">
        <v>44454</v>
      </c>
      <c r="D86" s="1" t="str">
        <f>TEXT(HR[[#This Row],[Date of Hire]],"YYYY")</f>
        <v>2021</v>
      </c>
      <c r="E86" t="s">
        <v>17</v>
      </c>
      <c r="F86" t="s">
        <v>9</v>
      </c>
      <c r="G86">
        <v>8</v>
      </c>
      <c r="H86">
        <v>2</v>
      </c>
      <c r="I86" s="2">
        <v>3.4305555555555554</v>
      </c>
      <c r="J86">
        <v>2</v>
      </c>
      <c r="K86">
        <v>8</v>
      </c>
      <c r="L86">
        <v>6</v>
      </c>
      <c r="M86" t="s">
        <v>60</v>
      </c>
      <c r="N86">
        <v>3</v>
      </c>
      <c r="O86" t="s">
        <v>49</v>
      </c>
      <c r="P86" t="s">
        <v>50</v>
      </c>
      <c r="Q86" t="s">
        <v>77</v>
      </c>
      <c r="R86" t="s">
        <v>156</v>
      </c>
      <c r="S86" t="s">
        <v>75</v>
      </c>
      <c r="T86">
        <v>2</v>
      </c>
      <c r="U86" s="1">
        <f>HR[[#This Row],[Date of Hire]]+HR[[#This Row],[Tenure]] * 365</f>
        <v>45706.152777777781</v>
      </c>
    </row>
    <row r="87" spans="1:21">
      <c r="A87">
        <v>1085</v>
      </c>
      <c r="B87" t="s">
        <v>16</v>
      </c>
      <c r="C87" s="1">
        <v>44547</v>
      </c>
      <c r="D87" s="1" t="str">
        <f>TEXT(HR[[#This Row],[Date of Hire]],"YYYY")</f>
        <v>2021</v>
      </c>
      <c r="E87" t="s">
        <v>17</v>
      </c>
      <c r="F87" t="s">
        <v>24</v>
      </c>
      <c r="G87">
        <v>8</v>
      </c>
      <c r="H87">
        <v>0</v>
      </c>
      <c r="I87" s="2">
        <v>3.1944444444444446</v>
      </c>
      <c r="J87">
        <v>5</v>
      </c>
      <c r="K87">
        <v>10</v>
      </c>
      <c r="L87">
        <v>8</v>
      </c>
      <c r="M87" t="s">
        <v>56</v>
      </c>
      <c r="N87">
        <v>0</v>
      </c>
      <c r="O87" t="s">
        <v>69</v>
      </c>
      <c r="P87" t="s">
        <v>62</v>
      </c>
      <c r="Q87" t="s">
        <v>77</v>
      </c>
      <c r="R87" t="s">
        <v>157</v>
      </c>
      <c r="S87" t="s">
        <v>102</v>
      </c>
      <c r="T87">
        <v>3</v>
      </c>
      <c r="U87" s="1">
        <f>HR[[#This Row],[Date of Hire]]+HR[[#This Row],[Tenure]] * 365</f>
        <v>45712.972222222219</v>
      </c>
    </row>
    <row r="88" spans="1:21">
      <c r="A88">
        <v>1086</v>
      </c>
      <c r="B88" t="s">
        <v>16</v>
      </c>
      <c r="C88" s="1">
        <v>44408</v>
      </c>
      <c r="D88" s="1" t="str">
        <f>TEXT(HR[[#This Row],[Date of Hire]],"YYYY")</f>
        <v>2021</v>
      </c>
      <c r="E88" t="s">
        <v>20</v>
      </c>
      <c r="F88" t="s">
        <v>26</v>
      </c>
      <c r="G88">
        <v>8</v>
      </c>
      <c r="H88">
        <v>3</v>
      </c>
      <c r="I88" s="2">
        <v>3.2722222222222221</v>
      </c>
      <c r="J88">
        <v>3</v>
      </c>
      <c r="K88">
        <v>7</v>
      </c>
      <c r="L88">
        <v>6</v>
      </c>
      <c r="M88" t="s">
        <v>60</v>
      </c>
      <c r="N88">
        <v>1</v>
      </c>
      <c r="O88" t="s">
        <v>69</v>
      </c>
      <c r="P88" t="s">
        <v>62</v>
      </c>
      <c r="Q88" t="s">
        <v>77</v>
      </c>
      <c r="R88" t="s">
        <v>158</v>
      </c>
      <c r="S88" t="s">
        <v>75</v>
      </c>
      <c r="T88">
        <v>4</v>
      </c>
      <c r="U88" s="1">
        <f>HR[[#This Row],[Date of Hire]]+HR[[#This Row],[Tenure]] * 365</f>
        <v>45602.361111111109</v>
      </c>
    </row>
    <row r="89" spans="1:21">
      <c r="A89">
        <v>1087</v>
      </c>
      <c r="B89" t="s">
        <v>16</v>
      </c>
      <c r="C89" s="1">
        <v>44366</v>
      </c>
      <c r="D89" s="1" t="str">
        <f>TEXT(HR[[#This Row],[Date of Hire]],"YYYY")</f>
        <v>2021</v>
      </c>
      <c r="E89" t="s">
        <v>11</v>
      </c>
      <c r="F89" t="s">
        <v>6</v>
      </c>
      <c r="G89">
        <v>8.1999999999999993</v>
      </c>
      <c r="H89">
        <v>3</v>
      </c>
      <c r="I89" s="2">
        <v>2.6777777777777776</v>
      </c>
      <c r="J89">
        <v>4</v>
      </c>
      <c r="K89">
        <v>7</v>
      </c>
      <c r="L89">
        <v>8</v>
      </c>
      <c r="M89" t="s">
        <v>68</v>
      </c>
      <c r="N89">
        <v>1</v>
      </c>
      <c r="O89" t="s">
        <v>49</v>
      </c>
      <c r="P89" t="s">
        <v>50</v>
      </c>
      <c r="Q89" t="s">
        <v>99</v>
      </c>
      <c r="R89" t="s">
        <v>159</v>
      </c>
      <c r="S89" t="s">
        <v>71</v>
      </c>
      <c r="T89">
        <v>8</v>
      </c>
      <c r="U89" s="1">
        <f>HR[[#This Row],[Date of Hire]]+HR[[#This Row],[Tenure]] * 365</f>
        <v>45343.388888888891</v>
      </c>
    </row>
    <row r="90" spans="1:21">
      <c r="A90">
        <v>1088</v>
      </c>
      <c r="B90" t="s">
        <v>19</v>
      </c>
      <c r="C90" s="1">
        <v>44255</v>
      </c>
      <c r="D90" s="1" t="str">
        <f>TEXT(HR[[#This Row],[Date of Hire]],"YYYY")</f>
        <v>2021</v>
      </c>
      <c r="E90" t="s">
        <v>14</v>
      </c>
      <c r="F90" t="s">
        <v>26</v>
      </c>
      <c r="G90">
        <v>4.5</v>
      </c>
      <c r="H90">
        <v>2</v>
      </c>
      <c r="I90" s="2">
        <v>3.875</v>
      </c>
      <c r="J90">
        <v>3</v>
      </c>
      <c r="K90">
        <v>7</v>
      </c>
      <c r="L90">
        <v>10</v>
      </c>
      <c r="M90" t="s">
        <v>48</v>
      </c>
      <c r="N90">
        <v>2</v>
      </c>
      <c r="O90" t="s">
        <v>49</v>
      </c>
      <c r="P90" t="s">
        <v>50</v>
      </c>
      <c r="Q90" t="s">
        <v>79</v>
      </c>
      <c r="R90" t="s">
        <v>160</v>
      </c>
      <c r="S90" t="s">
        <v>81</v>
      </c>
      <c r="T90">
        <v>10</v>
      </c>
      <c r="U90" s="1">
        <f>HR[[#This Row],[Date of Hire]]+HR[[#This Row],[Tenure]] * 365</f>
        <v>45669.375</v>
      </c>
    </row>
    <row r="91" spans="1:21">
      <c r="A91">
        <v>1089</v>
      </c>
      <c r="B91" t="s">
        <v>13</v>
      </c>
      <c r="C91" s="1">
        <v>44193</v>
      </c>
      <c r="D91" s="1" t="str">
        <f>TEXT(HR[[#This Row],[Date of Hire]],"YYYY")</f>
        <v>2020</v>
      </c>
      <c r="E91" t="s">
        <v>11</v>
      </c>
      <c r="F91" t="s">
        <v>26</v>
      </c>
      <c r="G91">
        <v>7</v>
      </c>
      <c r="H91">
        <v>2</v>
      </c>
      <c r="I91" s="2">
        <v>1.3055555555555556</v>
      </c>
      <c r="J91">
        <v>1</v>
      </c>
      <c r="K91">
        <v>5</v>
      </c>
      <c r="L91">
        <v>7</v>
      </c>
      <c r="M91" t="s">
        <v>48</v>
      </c>
      <c r="N91">
        <v>3</v>
      </c>
      <c r="O91" t="s">
        <v>69</v>
      </c>
      <c r="P91" t="s">
        <v>62</v>
      </c>
      <c r="Q91" t="s">
        <v>63</v>
      </c>
      <c r="R91" t="s">
        <v>161</v>
      </c>
      <c r="S91" t="s">
        <v>67</v>
      </c>
      <c r="T91">
        <v>6</v>
      </c>
      <c r="U91" s="1">
        <f>HR[[#This Row],[Date of Hire]]+HR[[#This Row],[Tenure]] * 365</f>
        <v>44669.527777777781</v>
      </c>
    </row>
    <row r="92" spans="1:21">
      <c r="A92">
        <v>1090</v>
      </c>
      <c r="B92" t="s">
        <v>19</v>
      </c>
      <c r="C92" s="1">
        <v>45170</v>
      </c>
      <c r="D92" s="1" t="str">
        <f>TEXT(HR[[#This Row],[Date of Hire]],"YYYY")</f>
        <v>2023</v>
      </c>
      <c r="E92" t="s">
        <v>23</v>
      </c>
      <c r="F92" t="s">
        <v>21</v>
      </c>
      <c r="G92">
        <v>5</v>
      </c>
      <c r="H92">
        <v>2</v>
      </c>
      <c r="I92" s="2">
        <v>3.713888888888889</v>
      </c>
      <c r="J92">
        <v>1</v>
      </c>
      <c r="K92">
        <v>8</v>
      </c>
      <c r="L92">
        <v>7</v>
      </c>
      <c r="M92" t="s">
        <v>48</v>
      </c>
      <c r="N92">
        <v>1</v>
      </c>
      <c r="O92" t="s">
        <v>61</v>
      </c>
      <c r="P92" t="s">
        <v>62</v>
      </c>
      <c r="Q92" t="s">
        <v>85</v>
      </c>
      <c r="R92" t="s">
        <v>162</v>
      </c>
      <c r="S92" t="s">
        <v>67</v>
      </c>
      <c r="T92">
        <v>4</v>
      </c>
      <c r="U92" s="1">
        <f>HR[[#This Row],[Date of Hire]]+HR[[#This Row],[Tenure]] * 365</f>
        <v>46525.569444444445</v>
      </c>
    </row>
    <row r="93" spans="1:21">
      <c r="A93">
        <v>1091</v>
      </c>
      <c r="B93" t="s">
        <v>19</v>
      </c>
      <c r="C93" s="1">
        <v>44100</v>
      </c>
      <c r="D93" s="1" t="str">
        <f>TEXT(HR[[#This Row],[Date of Hire]],"YYYY")</f>
        <v>2020</v>
      </c>
      <c r="E93" t="s">
        <v>14</v>
      </c>
      <c r="F93" t="s">
        <v>6</v>
      </c>
      <c r="G93">
        <v>5</v>
      </c>
      <c r="H93">
        <v>3</v>
      </c>
      <c r="I93" s="2">
        <v>3.5555555555555554</v>
      </c>
      <c r="J93">
        <v>1</v>
      </c>
      <c r="K93">
        <v>10</v>
      </c>
      <c r="L93">
        <v>7</v>
      </c>
      <c r="M93" t="s">
        <v>68</v>
      </c>
      <c r="N93">
        <v>0</v>
      </c>
      <c r="O93" t="s">
        <v>49</v>
      </c>
      <c r="P93" t="s">
        <v>62</v>
      </c>
      <c r="Q93" t="s">
        <v>92</v>
      </c>
      <c r="R93" t="s">
        <v>163</v>
      </c>
      <c r="S93" t="s">
        <v>65</v>
      </c>
      <c r="T93">
        <v>2</v>
      </c>
      <c r="U93" s="1">
        <f>HR[[#This Row],[Date of Hire]]+HR[[#This Row],[Tenure]] * 365</f>
        <v>45397.777777777781</v>
      </c>
    </row>
    <row r="94" spans="1:21">
      <c r="A94">
        <v>1092</v>
      </c>
      <c r="B94" t="s">
        <v>10</v>
      </c>
      <c r="C94" s="1">
        <v>44257</v>
      </c>
      <c r="D94" s="1" t="str">
        <f>TEXT(HR[[#This Row],[Date of Hire]],"YYYY")</f>
        <v>2021</v>
      </c>
      <c r="E94" t="s">
        <v>28</v>
      </c>
      <c r="F94" t="s">
        <v>21</v>
      </c>
      <c r="G94">
        <v>6</v>
      </c>
      <c r="H94">
        <v>0</v>
      </c>
      <c r="I94" s="2">
        <v>3.2277777777777779</v>
      </c>
      <c r="J94">
        <v>2</v>
      </c>
      <c r="K94">
        <v>8</v>
      </c>
      <c r="L94">
        <v>5</v>
      </c>
      <c r="M94" t="s">
        <v>56</v>
      </c>
      <c r="N94">
        <v>1</v>
      </c>
      <c r="O94" t="s">
        <v>69</v>
      </c>
      <c r="P94" t="s">
        <v>62</v>
      </c>
      <c r="Q94" t="s">
        <v>79</v>
      </c>
      <c r="R94" t="s">
        <v>164</v>
      </c>
      <c r="S94" t="s">
        <v>55</v>
      </c>
      <c r="T94">
        <v>10</v>
      </c>
      <c r="U94" s="1">
        <f>HR[[#This Row],[Date of Hire]]+HR[[#This Row],[Tenure]] * 365</f>
        <v>45435.138888888891</v>
      </c>
    </row>
    <row r="95" spans="1:21">
      <c r="A95">
        <v>1093</v>
      </c>
      <c r="B95" t="s">
        <v>16</v>
      </c>
      <c r="C95" s="1">
        <v>44307</v>
      </c>
      <c r="D95" s="1" t="str">
        <f>TEXT(HR[[#This Row],[Date of Hire]],"YYYY")</f>
        <v>2021</v>
      </c>
      <c r="E95" t="s">
        <v>28</v>
      </c>
      <c r="F95" t="s">
        <v>18</v>
      </c>
      <c r="G95">
        <v>8.1999999999999993</v>
      </c>
      <c r="H95">
        <v>3</v>
      </c>
      <c r="I95" s="2">
        <v>4.7444444444444445</v>
      </c>
      <c r="J95">
        <v>5</v>
      </c>
      <c r="K95">
        <v>6</v>
      </c>
      <c r="L95">
        <v>6</v>
      </c>
      <c r="M95" t="s">
        <v>48</v>
      </c>
      <c r="N95">
        <v>1</v>
      </c>
      <c r="O95" t="s">
        <v>49</v>
      </c>
      <c r="P95" t="s">
        <v>62</v>
      </c>
      <c r="Q95" t="s">
        <v>79</v>
      </c>
      <c r="R95" t="s">
        <v>165</v>
      </c>
      <c r="S95" t="s">
        <v>71</v>
      </c>
      <c r="T95">
        <v>8</v>
      </c>
      <c r="U95" s="1">
        <f>HR[[#This Row],[Date of Hire]]+HR[[#This Row],[Tenure]] * 365</f>
        <v>46038.722222222219</v>
      </c>
    </row>
    <row r="96" spans="1:21">
      <c r="A96">
        <v>1094</v>
      </c>
      <c r="B96" t="s">
        <v>4</v>
      </c>
      <c r="C96" s="1">
        <v>44065</v>
      </c>
      <c r="D96" s="1" t="str">
        <f>TEXT(HR[[#This Row],[Date of Hire]],"YYYY")</f>
        <v>2020</v>
      </c>
      <c r="E96" t="s">
        <v>5</v>
      </c>
      <c r="F96" t="s">
        <v>24</v>
      </c>
      <c r="G96">
        <v>10</v>
      </c>
      <c r="H96">
        <v>1</v>
      </c>
      <c r="I96" s="2">
        <v>1.7166666666666666</v>
      </c>
      <c r="J96">
        <v>2</v>
      </c>
      <c r="K96">
        <v>9</v>
      </c>
      <c r="L96">
        <v>5</v>
      </c>
      <c r="M96" t="s">
        <v>56</v>
      </c>
      <c r="N96">
        <v>2</v>
      </c>
      <c r="O96" t="s">
        <v>61</v>
      </c>
      <c r="P96" t="s">
        <v>62</v>
      </c>
      <c r="Q96" t="s">
        <v>77</v>
      </c>
      <c r="R96" t="s">
        <v>166</v>
      </c>
      <c r="S96" t="s">
        <v>67</v>
      </c>
      <c r="T96">
        <v>7</v>
      </c>
      <c r="U96" s="1">
        <f>HR[[#This Row],[Date of Hire]]+HR[[#This Row],[Tenure]] * 365</f>
        <v>44691.583333333336</v>
      </c>
    </row>
    <row r="97" spans="1:21">
      <c r="A97">
        <v>1095</v>
      </c>
      <c r="B97" t="s">
        <v>7</v>
      </c>
      <c r="C97" s="1">
        <v>44149</v>
      </c>
      <c r="D97" s="1" t="str">
        <f>TEXT(HR[[#This Row],[Date of Hire]],"YYYY")</f>
        <v>2020</v>
      </c>
      <c r="E97" t="s">
        <v>5</v>
      </c>
      <c r="F97" t="s">
        <v>9</v>
      </c>
      <c r="G97">
        <v>3.5</v>
      </c>
      <c r="H97">
        <v>0</v>
      </c>
      <c r="I97" s="2">
        <v>0.73055555555555551</v>
      </c>
      <c r="J97">
        <v>2</v>
      </c>
      <c r="K97">
        <v>9</v>
      </c>
      <c r="L97">
        <v>7</v>
      </c>
      <c r="M97" t="s">
        <v>68</v>
      </c>
      <c r="N97">
        <v>2</v>
      </c>
      <c r="O97" t="s">
        <v>61</v>
      </c>
      <c r="P97" t="s">
        <v>62</v>
      </c>
      <c r="Q97" t="s">
        <v>99</v>
      </c>
      <c r="R97" t="s">
        <v>167</v>
      </c>
      <c r="S97" t="s">
        <v>81</v>
      </c>
      <c r="T97">
        <v>9</v>
      </c>
      <c r="U97" s="1">
        <f>HR[[#This Row],[Date of Hire]]+HR[[#This Row],[Tenure]] * 365</f>
        <v>44415.652777777781</v>
      </c>
    </row>
    <row r="98" spans="1:21">
      <c r="A98">
        <v>1096</v>
      </c>
      <c r="B98" t="s">
        <v>19</v>
      </c>
      <c r="C98" s="1">
        <v>45066</v>
      </c>
      <c r="D98" s="1" t="str">
        <f>TEXT(HR[[#This Row],[Date of Hire]],"YYYY")</f>
        <v>2023</v>
      </c>
      <c r="E98" t="s">
        <v>11</v>
      </c>
      <c r="F98" t="s">
        <v>15</v>
      </c>
      <c r="G98">
        <v>4.5</v>
      </c>
      <c r="H98">
        <v>0</v>
      </c>
      <c r="I98" s="2">
        <v>0.77500000000000002</v>
      </c>
      <c r="J98">
        <v>5</v>
      </c>
      <c r="K98">
        <v>9</v>
      </c>
      <c r="L98">
        <v>10</v>
      </c>
      <c r="M98" t="s">
        <v>48</v>
      </c>
      <c r="N98">
        <v>2</v>
      </c>
      <c r="O98" t="s">
        <v>61</v>
      </c>
      <c r="P98" t="s">
        <v>50</v>
      </c>
      <c r="Q98" t="s">
        <v>72</v>
      </c>
      <c r="R98" t="s">
        <v>168</v>
      </c>
      <c r="S98" t="s">
        <v>95</v>
      </c>
      <c r="T98">
        <v>9</v>
      </c>
      <c r="U98" s="1">
        <f>HR[[#This Row],[Date of Hire]]+HR[[#This Row],[Tenure]] * 365</f>
        <v>45348.875</v>
      </c>
    </row>
    <row r="99" spans="1:21">
      <c r="A99">
        <v>1097</v>
      </c>
      <c r="B99" t="s">
        <v>10</v>
      </c>
      <c r="C99" s="1">
        <v>44325</v>
      </c>
      <c r="D99" s="1" t="str">
        <f>TEXT(HR[[#This Row],[Date of Hire]],"YYYY")</f>
        <v>2021</v>
      </c>
      <c r="E99" t="s">
        <v>17</v>
      </c>
      <c r="F99" t="s">
        <v>15</v>
      </c>
      <c r="G99">
        <v>10</v>
      </c>
      <c r="H99">
        <v>3</v>
      </c>
      <c r="I99" s="2">
        <v>3.536111111111111</v>
      </c>
      <c r="J99">
        <v>1</v>
      </c>
      <c r="K99">
        <v>5</v>
      </c>
      <c r="L99">
        <v>5</v>
      </c>
      <c r="M99" t="s">
        <v>48</v>
      </c>
      <c r="N99">
        <v>3</v>
      </c>
      <c r="O99" t="s">
        <v>69</v>
      </c>
      <c r="P99" t="s">
        <v>62</v>
      </c>
      <c r="Q99" t="s">
        <v>57</v>
      </c>
      <c r="R99" t="s">
        <v>169</v>
      </c>
      <c r="S99" t="s">
        <v>75</v>
      </c>
      <c r="T99">
        <v>6</v>
      </c>
      <c r="U99" s="1">
        <f>HR[[#This Row],[Date of Hire]]+HR[[#This Row],[Tenure]] * 365</f>
        <v>45615.680555555555</v>
      </c>
    </row>
    <row r="100" spans="1:21">
      <c r="A100">
        <v>1098</v>
      </c>
      <c r="B100" t="s">
        <v>16</v>
      </c>
      <c r="C100" s="1">
        <v>44230</v>
      </c>
      <c r="D100" s="1" t="str">
        <f>TEXT(HR[[#This Row],[Date of Hire]],"YYYY")</f>
        <v>2021</v>
      </c>
      <c r="E100" t="s">
        <v>23</v>
      </c>
      <c r="F100" t="s">
        <v>12</v>
      </c>
      <c r="G100">
        <v>8</v>
      </c>
      <c r="H100">
        <v>0</v>
      </c>
      <c r="I100" s="2">
        <v>2.5611111111111109</v>
      </c>
      <c r="J100">
        <v>4</v>
      </c>
      <c r="K100">
        <v>8</v>
      </c>
      <c r="L100">
        <v>6</v>
      </c>
      <c r="M100" t="s">
        <v>48</v>
      </c>
      <c r="N100">
        <v>0</v>
      </c>
      <c r="O100" t="s">
        <v>49</v>
      </c>
      <c r="P100" t="s">
        <v>62</v>
      </c>
      <c r="Q100" t="s">
        <v>72</v>
      </c>
      <c r="R100" t="s">
        <v>170</v>
      </c>
      <c r="S100" t="s">
        <v>59</v>
      </c>
      <c r="T100">
        <v>10</v>
      </c>
      <c r="U100" s="1">
        <f>HR[[#This Row],[Date of Hire]]+HR[[#This Row],[Tenure]] * 365</f>
        <v>45164.805555555555</v>
      </c>
    </row>
    <row r="101" spans="1:21">
      <c r="A101">
        <v>1099</v>
      </c>
      <c r="B101" t="s">
        <v>7</v>
      </c>
      <c r="C101" s="1">
        <v>44151</v>
      </c>
      <c r="D101" s="1" t="str">
        <f>TEXT(HR[[#This Row],[Date of Hire]],"YYYY")</f>
        <v>2020</v>
      </c>
      <c r="E101" t="s">
        <v>11</v>
      </c>
      <c r="F101" t="s">
        <v>6</v>
      </c>
      <c r="G101">
        <v>3.5</v>
      </c>
      <c r="H101">
        <v>0</v>
      </c>
      <c r="I101" s="2">
        <v>2.5444444444444443</v>
      </c>
      <c r="J101">
        <v>2</v>
      </c>
      <c r="K101">
        <v>7</v>
      </c>
      <c r="L101">
        <v>10</v>
      </c>
      <c r="M101" t="s">
        <v>56</v>
      </c>
      <c r="N101">
        <v>2</v>
      </c>
      <c r="O101" t="s">
        <v>49</v>
      </c>
      <c r="P101" t="s">
        <v>62</v>
      </c>
      <c r="Q101" t="s">
        <v>85</v>
      </c>
      <c r="R101" t="s">
        <v>171</v>
      </c>
      <c r="S101" t="s">
        <v>81</v>
      </c>
      <c r="T101">
        <v>2</v>
      </c>
      <c r="U101" s="1">
        <f>HR[[#This Row],[Date of Hire]]+HR[[#This Row],[Tenure]] * 365</f>
        <v>45079.722222222219</v>
      </c>
    </row>
    <row r="102" spans="1:21">
      <c r="A102">
        <v>1100</v>
      </c>
      <c r="B102" t="s">
        <v>19</v>
      </c>
      <c r="C102" s="1">
        <v>44274</v>
      </c>
      <c r="D102" s="1" t="str">
        <f>TEXT(HR[[#This Row],[Date of Hire]],"YYYY")</f>
        <v>2021</v>
      </c>
      <c r="E102" t="s">
        <v>27</v>
      </c>
      <c r="F102" t="s">
        <v>21</v>
      </c>
      <c r="G102">
        <v>10</v>
      </c>
      <c r="H102">
        <v>0</v>
      </c>
      <c r="I102" s="2">
        <v>1.5611111111111111</v>
      </c>
      <c r="J102">
        <v>4</v>
      </c>
      <c r="K102">
        <v>10</v>
      </c>
      <c r="L102">
        <v>10</v>
      </c>
      <c r="M102" t="s">
        <v>60</v>
      </c>
      <c r="N102">
        <v>1</v>
      </c>
      <c r="O102" t="s">
        <v>61</v>
      </c>
      <c r="P102" t="s">
        <v>62</v>
      </c>
      <c r="Q102" t="s">
        <v>51</v>
      </c>
      <c r="R102" t="s">
        <v>172</v>
      </c>
      <c r="S102" t="s">
        <v>55</v>
      </c>
      <c r="T102">
        <v>6</v>
      </c>
      <c r="U102" s="1">
        <f>HR[[#This Row],[Date of Hire]]+HR[[#This Row],[Tenure]] * 365</f>
        <v>44843.805555555555</v>
      </c>
    </row>
    <row r="103" spans="1:21">
      <c r="A103">
        <v>1101</v>
      </c>
      <c r="B103" t="s">
        <v>4</v>
      </c>
      <c r="C103" s="1">
        <v>44270</v>
      </c>
      <c r="D103" s="1" t="str">
        <f>TEXT(HR[[#This Row],[Date of Hire]],"YYYY")</f>
        <v>2021</v>
      </c>
      <c r="E103" t="s">
        <v>11</v>
      </c>
      <c r="F103" t="s">
        <v>12</v>
      </c>
      <c r="G103">
        <v>9</v>
      </c>
      <c r="H103">
        <v>2</v>
      </c>
      <c r="I103" s="2">
        <v>0.51666666666666672</v>
      </c>
      <c r="J103">
        <v>2</v>
      </c>
      <c r="K103">
        <v>6</v>
      </c>
      <c r="L103">
        <v>5</v>
      </c>
      <c r="M103" t="s">
        <v>56</v>
      </c>
      <c r="N103">
        <v>0</v>
      </c>
      <c r="O103" t="s">
        <v>69</v>
      </c>
      <c r="P103" t="s">
        <v>62</v>
      </c>
      <c r="Q103" t="s">
        <v>79</v>
      </c>
      <c r="R103" t="s">
        <v>173</v>
      </c>
      <c r="S103" t="s">
        <v>102</v>
      </c>
      <c r="T103">
        <v>8</v>
      </c>
      <c r="U103" s="1">
        <f>HR[[#This Row],[Date of Hire]]+HR[[#This Row],[Tenure]] * 365</f>
        <v>44458.583333333336</v>
      </c>
    </row>
    <row r="104" spans="1:21">
      <c r="A104">
        <v>1102</v>
      </c>
      <c r="B104" t="s">
        <v>16</v>
      </c>
      <c r="C104" s="1">
        <v>44606</v>
      </c>
      <c r="D104" s="1" t="str">
        <f>TEXT(HR[[#This Row],[Date of Hire]],"YYYY")</f>
        <v>2022</v>
      </c>
      <c r="E104" t="s">
        <v>25</v>
      </c>
      <c r="F104" t="s">
        <v>24</v>
      </c>
      <c r="G104">
        <v>8</v>
      </c>
      <c r="H104">
        <v>3</v>
      </c>
      <c r="I104" s="2">
        <v>2.7388888888888889</v>
      </c>
      <c r="J104">
        <v>2</v>
      </c>
      <c r="K104">
        <v>5</v>
      </c>
      <c r="L104">
        <v>7</v>
      </c>
      <c r="M104" t="s">
        <v>56</v>
      </c>
      <c r="N104">
        <v>1</v>
      </c>
      <c r="O104" t="s">
        <v>61</v>
      </c>
      <c r="P104" t="s">
        <v>50</v>
      </c>
      <c r="Q104" t="s">
        <v>99</v>
      </c>
      <c r="R104" t="s">
        <v>174</v>
      </c>
      <c r="S104" t="s">
        <v>55</v>
      </c>
      <c r="T104">
        <v>1</v>
      </c>
      <c r="U104" s="1">
        <f>HR[[#This Row],[Date of Hire]]+HR[[#This Row],[Tenure]] * 365</f>
        <v>45605.694444444445</v>
      </c>
    </row>
    <row r="105" spans="1:21">
      <c r="A105">
        <v>1103</v>
      </c>
      <c r="B105" t="s">
        <v>4</v>
      </c>
      <c r="C105" s="1">
        <v>45035</v>
      </c>
      <c r="D105" s="1" t="str">
        <f>TEXT(HR[[#This Row],[Date of Hire]],"YYYY")</f>
        <v>2023</v>
      </c>
      <c r="E105" t="s">
        <v>27</v>
      </c>
      <c r="F105" t="s">
        <v>12</v>
      </c>
      <c r="G105">
        <v>8</v>
      </c>
      <c r="H105">
        <v>3</v>
      </c>
      <c r="I105" s="2">
        <v>2.6777777777777776</v>
      </c>
      <c r="J105">
        <v>3</v>
      </c>
      <c r="K105">
        <v>7</v>
      </c>
      <c r="L105">
        <v>9</v>
      </c>
      <c r="M105" t="s">
        <v>56</v>
      </c>
      <c r="N105">
        <v>1</v>
      </c>
      <c r="O105" t="s">
        <v>69</v>
      </c>
      <c r="P105" t="s">
        <v>62</v>
      </c>
      <c r="Q105" t="s">
        <v>77</v>
      </c>
      <c r="R105" t="s">
        <v>175</v>
      </c>
      <c r="S105" t="s">
        <v>55</v>
      </c>
      <c r="T105">
        <v>8</v>
      </c>
      <c r="U105" s="1">
        <f>HR[[#This Row],[Date of Hire]]+HR[[#This Row],[Tenure]] * 365</f>
        <v>46012.388888888891</v>
      </c>
    </row>
    <row r="106" spans="1:21">
      <c r="A106">
        <v>1104</v>
      </c>
      <c r="B106" t="s">
        <v>10</v>
      </c>
      <c r="C106" s="1">
        <v>44114</v>
      </c>
      <c r="D106" s="1" t="str">
        <f>TEXT(HR[[#This Row],[Date of Hire]],"YYYY")</f>
        <v>2020</v>
      </c>
      <c r="E106" t="s">
        <v>17</v>
      </c>
      <c r="F106" t="s">
        <v>15</v>
      </c>
      <c r="G106">
        <v>5.5</v>
      </c>
      <c r="H106">
        <v>1</v>
      </c>
      <c r="I106" s="2">
        <v>3.9666666666666668</v>
      </c>
      <c r="J106">
        <v>4</v>
      </c>
      <c r="K106">
        <v>9</v>
      </c>
      <c r="L106">
        <v>10</v>
      </c>
      <c r="M106" t="s">
        <v>56</v>
      </c>
      <c r="N106">
        <v>1</v>
      </c>
      <c r="O106" t="s">
        <v>69</v>
      </c>
      <c r="P106" t="s">
        <v>50</v>
      </c>
      <c r="Q106" t="s">
        <v>77</v>
      </c>
      <c r="R106" t="s">
        <v>176</v>
      </c>
      <c r="S106" t="s">
        <v>81</v>
      </c>
      <c r="T106">
        <v>8</v>
      </c>
      <c r="U106" s="1">
        <f>HR[[#This Row],[Date of Hire]]+HR[[#This Row],[Tenure]] * 365</f>
        <v>45561.833333333336</v>
      </c>
    </row>
    <row r="107" spans="1:21">
      <c r="A107">
        <v>1105</v>
      </c>
      <c r="B107" t="s">
        <v>13</v>
      </c>
      <c r="C107" s="1">
        <v>44190</v>
      </c>
      <c r="D107" s="1" t="str">
        <f>TEXT(HR[[#This Row],[Date of Hire]],"YYYY")</f>
        <v>2020</v>
      </c>
      <c r="E107" t="s">
        <v>23</v>
      </c>
      <c r="F107" t="s">
        <v>24</v>
      </c>
      <c r="G107">
        <v>8</v>
      </c>
      <c r="H107">
        <v>2</v>
      </c>
      <c r="I107" s="2">
        <v>3.3250000000000002</v>
      </c>
      <c r="J107">
        <v>5</v>
      </c>
      <c r="K107">
        <v>5</v>
      </c>
      <c r="L107">
        <v>8</v>
      </c>
      <c r="M107" t="s">
        <v>68</v>
      </c>
      <c r="N107">
        <v>2</v>
      </c>
      <c r="O107" t="s">
        <v>61</v>
      </c>
      <c r="P107" t="s">
        <v>50</v>
      </c>
      <c r="Q107" t="s">
        <v>77</v>
      </c>
      <c r="R107" t="s">
        <v>177</v>
      </c>
      <c r="S107" t="s">
        <v>75</v>
      </c>
      <c r="T107">
        <v>9</v>
      </c>
      <c r="U107" s="1">
        <f>HR[[#This Row],[Date of Hire]]+HR[[#This Row],[Tenure]] * 365</f>
        <v>45403.625</v>
      </c>
    </row>
    <row r="108" spans="1:21">
      <c r="A108">
        <v>1106</v>
      </c>
      <c r="B108" t="s">
        <v>19</v>
      </c>
      <c r="C108" s="1">
        <v>44149</v>
      </c>
      <c r="D108" s="1" t="str">
        <f>TEXT(HR[[#This Row],[Date of Hire]],"YYYY")</f>
        <v>2020</v>
      </c>
      <c r="E108" t="s">
        <v>25</v>
      </c>
      <c r="F108" t="s">
        <v>24</v>
      </c>
      <c r="G108">
        <v>9.1999999999999993</v>
      </c>
      <c r="H108">
        <v>3</v>
      </c>
      <c r="I108" s="2">
        <v>1.2083333333333333</v>
      </c>
      <c r="J108">
        <v>5</v>
      </c>
      <c r="K108">
        <v>7</v>
      </c>
      <c r="L108">
        <v>7</v>
      </c>
      <c r="M108" t="s">
        <v>56</v>
      </c>
      <c r="N108">
        <v>3</v>
      </c>
      <c r="O108" t="s">
        <v>61</v>
      </c>
      <c r="P108" t="s">
        <v>50</v>
      </c>
      <c r="Q108" t="s">
        <v>51</v>
      </c>
      <c r="R108" t="s">
        <v>178</v>
      </c>
      <c r="S108" t="s">
        <v>71</v>
      </c>
      <c r="T108">
        <v>5</v>
      </c>
      <c r="U108" s="1">
        <f>HR[[#This Row],[Date of Hire]]+HR[[#This Row],[Tenure]] * 365</f>
        <v>44590.041666666664</v>
      </c>
    </row>
    <row r="109" spans="1:21">
      <c r="A109">
        <v>1107</v>
      </c>
      <c r="B109" t="s">
        <v>7</v>
      </c>
      <c r="C109" s="1">
        <v>44911</v>
      </c>
      <c r="D109" s="1" t="str">
        <f>TEXT(HR[[#This Row],[Date of Hire]],"YYYY")</f>
        <v>2022</v>
      </c>
      <c r="E109" t="s">
        <v>28</v>
      </c>
      <c r="F109" t="s">
        <v>9</v>
      </c>
      <c r="G109">
        <v>6</v>
      </c>
      <c r="H109">
        <v>1</v>
      </c>
      <c r="I109" s="2">
        <v>3.2722222222222221</v>
      </c>
      <c r="J109">
        <v>3</v>
      </c>
      <c r="K109">
        <v>10</v>
      </c>
      <c r="L109">
        <v>9</v>
      </c>
      <c r="M109" t="s">
        <v>68</v>
      </c>
      <c r="N109">
        <v>3</v>
      </c>
      <c r="O109" t="s">
        <v>61</v>
      </c>
      <c r="P109" t="s">
        <v>50</v>
      </c>
      <c r="Q109" t="s">
        <v>92</v>
      </c>
      <c r="R109" t="s">
        <v>179</v>
      </c>
      <c r="S109" t="s">
        <v>65</v>
      </c>
      <c r="T109">
        <v>1</v>
      </c>
      <c r="U109" s="1">
        <f>HR[[#This Row],[Date of Hire]]+HR[[#This Row],[Tenure]] * 365</f>
        <v>46105.361111111109</v>
      </c>
    </row>
    <row r="110" spans="1:21">
      <c r="A110">
        <v>1108</v>
      </c>
      <c r="B110" t="s">
        <v>16</v>
      </c>
      <c r="C110" s="1">
        <v>44469</v>
      </c>
      <c r="D110" s="1" t="str">
        <f>TEXT(HR[[#This Row],[Date of Hire]],"YYYY")</f>
        <v>2021</v>
      </c>
      <c r="E110" t="s">
        <v>8</v>
      </c>
      <c r="F110" t="s">
        <v>12</v>
      </c>
      <c r="G110">
        <v>6.5</v>
      </c>
      <c r="H110">
        <v>0</v>
      </c>
      <c r="I110" s="2">
        <v>4.4638888888888886</v>
      </c>
      <c r="J110">
        <v>5</v>
      </c>
      <c r="K110">
        <v>10</v>
      </c>
      <c r="L110">
        <v>5</v>
      </c>
      <c r="M110" t="s">
        <v>68</v>
      </c>
      <c r="N110">
        <v>2</v>
      </c>
      <c r="O110" t="s">
        <v>49</v>
      </c>
      <c r="P110" t="s">
        <v>50</v>
      </c>
      <c r="Q110" t="s">
        <v>79</v>
      </c>
      <c r="R110" t="s">
        <v>177</v>
      </c>
      <c r="S110" t="s">
        <v>81</v>
      </c>
      <c r="T110">
        <v>1</v>
      </c>
      <c r="U110" s="1">
        <f>HR[[#This Row],[Date of Hire]]+HR[[#This Row],[Tenure]] * 365</f>
        <v>46098.319444444445</v>
      </c>
    </row>
    <row r="111" spans="1:21">
      <c r="A111">
        <v>1109</v>
      </c>
      <c r="B111" t="s">
        <v>7</v>
      </c>
      <c r="C111" s="1">
        <v>44646</v>
      </c>
      <c r="D111" s="1" t="str">
        <f>TEXT(HR[[#This Row],[Date of Hire]],"YYYY")</f>
        <v>2022</v>
      </c>
      <c r="E111" t="s">
        <v>5</v>
      </c>
      <c r="F111" t="s">
        <v>12</v>
      </c>
      <c r="G111">
        <v>9</v>
      </c>
      <c r="H111">
        <v>3</v>
      </c>
      <c r="I111" s="2">
        <v>3.1444444444444444</v>
      </c>
      <c r="J111">
        <v>1</v>
      </c>
      <c r="K111">
        <v>5</v>
      </c>
      <c r="L111">
        <v>7</v>
      </c>
      <c r="M111" t="s">
        <v>56</v>
      </c>
      <c r="N111">
        <v>2</v>
      </c>
      <c r="O111" t="s">
        <v>69</v>
      </c>
      <c r="P111" t="s">
        <v>62</v>
      </c>
      <c r="Q111" t="s">
        <v>77</v>
      </c>
      <c r="R111" t="s">
        <v>180</v>
      </c>
      <c r="S111" t="s">
        <v>67</v>
      </c>
      <c r="T111">
        <v>8</v>
      </c>
      <c r="U111" s="1">
        <f>HR[[#This Row],[Date of Hire]]+HR[[#This Row],[Tenure]] * 365</f>
        <v>45793.722222222219</v>
      </c>
    </row>
    <row r="112" spans="1:21">
      <c r="A112">
        <v>1110</v>
      </c>
      <c r="B112" t="s">
        <v>4</v>
      </c>
      <c r="C112" s="1">
        <v>44024</v>
      </c>
      <c r="D112" s="1" t="str">
        <f>TEXT(HR[[#This Row],[Date of Hire]],"YYYY")</f>
        <v>2020</v>
      </c>
      <c r="E112" t="s">
        <v>11</v>
      </c>
      <c r="F112" t="s">
        <v>6</v>
      </c>
      <c r="G112">
        <v>9</v>
      </c>
      <c r="H112">
        <v>0</v>
      </c>
      <c r="I112" s="2">
        <v>0.19722222222222222</v>
      </c>
      <c r="J112">
        <v>1</v>
      </c>
      <c r="K112">
        <v>8</v>
      </c>
      <c r="L112">
        <v>10</v>
      </c>
      <c r="M112" t="s">
        <v>56</v>
      </c>
      <c r="N112">
        <v>3</v>
      </c>
      <c r="O112" t="s">
        <v>49</v>
      </c>
      <c r="P112" t="s">
        <v>50</v>
      </c>
      <c r="Q112" t="s">
        <v>77</v>
      </c>
      <c r="R112" t="s">
        <v>181</v>
      </c>
      <c r="S112" t="s">
        <v>102</v>
      </c>
      <c r="T112">
        <v>7</v>
      </c>
      <c r="U112" s="1">
        <f>HR[[#This Row],[Date of Hire]]+HR[[#This Row],[Tenure]] * 365</f>
        <v>44095.986111111109</v>
      </c>
    </row>
    <row r="113" spans="1:21">
      <c r="A113">
        <v>1111</v>
      </c>
      <c r="B113" t="s">
        <v>10</v>
      </c>
      <c r="C113" s="1">
        <v>44114</v>
      </c>
      <c r="D113" s="1" t="str">
        <f>TEXT(HR[[#This Row],[Date of Hire]],"YYYY")</f>
        <v>2020</v>
      </c>
      <c r="E113" t="s">
        <v>5</v>
      </c>
      <c r="F113" t="s">
        <v>12</v>
      </c>
      <c r="G113">
        <v>10</v>
      </c>
      <c r="H113">
        <v>1</v>
      </c>
      <c r="I113" s="2">
        <v>3.411111111111111</v>
      </c>
      <c r="J113">
        <v>3</v>
      </c>
      <c r="K113">
        <v>5</v>
      </c>
      <c r="L113">
        <v>7</v>
      </c>
      <c r="M113" t="s">
        <v>60</v>
      </c>
      <c r="N113">
        <v>2</v>
      </c>
      <c r="O113" t="s">
        <v>69</v>
      </c>
      <c r="P113" t="s">
        <v>50</v>
      </c>
      <c r="Q113" t="s">
        <v>77</v>
      </c>
      <c r="R113" t="s">
        <v>182</v>
      </c>
      <c r="S113" t="s">
        <v>55</v>
      </c>
      <c r="T113">
        <v>9</v>
      </c>
      <c r="U113" s="1">
        <f>HR[[#This Row],[Date of Hire]]+HR[[#This Row],[Tenure]] * 365</f>
        <v>45359.055555555555</v>
      </c>
    </row>
    <row r="114" spans="1:21">
      <c r="A114">
        <v>1112</v>
      </c>
      <c r="B114" t="s">
        <v>19</v>
      </c>
      <c r="C114" s="1">
        <v>44846</v>
      </c>
      <c r="D114" s="1" t="str">
        <f>TEXT(HR[[#This Row],[Date of Hire]],"YYYY")</f>
        <v>2022</v>
      </c>
      <c r="E114" t="s">
        <v>5</v>
      </c>
      <c r="F114" t="s">
        <v>9</v>
      </c>
      <c r="G114">
        <v>10</v>
      </c>
      <c r="H114">
        <v>2</v>
      </c>
      <c r="I114" s="2">
        <v>4.9666666666666668</v>
      </c>
      <c r="J114">
        <v>5</v>
      </c>
      <c r="K114">
        <v>10</v>
      </c>
      <c r="L114">
        <v>8</v>
      </c>
      <c r="M114" t="s">
        <v>56</v>
      </c>
      <c r="N114">
        <v>1</v>
      </c>
      <c r="O114" t="s">
        <v>61</v>
      </c>
      <c r="P114" t="s">
        <v>50</v>
      </c>
      <c r="Q114" t="s">
        <v>77</v>
      </c>
      <c r="R114" t="s">
        <v>183</v>
      </c>
      <c r="S114" t="s">
        <v>75</v>
      </c>
      <c r="T114">
        <v>7</v>
      </c>
      <c r="U114" s="1">
        <f>HR[[#This Row],[Date of Hire]]+HR[[#This Row],[Tenure]] * 365</f>
        <v>46658.833333333336</v>
      </c>
    </row>
    <row r="115" spans="1:21">
      <c r="A115">
        <v>1113</v>
      </c>
      <c r="B115" t="s">
        <v>7</v>
      </c>
      <c r="C115" s="1">
        <v>44379</v>
      </c>
      <c r="D115" s="1" t="str">
        <f>TEXT(HR[[#This Row],[Date of Hire]],"YYYY")</f>
        <v>2021</v>
      </c>
      <c r="E115" t="s">
        <v>17</v>
      </c>
      <c r="F115" t="s">
        <v>6</v>
      </c>
      <c r="G115">
        <v>7</v>
      </c>
      <c r="H115">
        <v>3</v>
      </c>
      <c r="I115" s="2">
        <v>1.6305555555555555</v>
      </c>
      <c r="J115">
        <v>3</v>
      </c>
      <c r="K115">
        <v>6</v>
      </c>
      <c r="L115">
        <v>6</v>
      </c>
      <c r="M115" t="s">
        <v>48</v>
      </c>
      <c r="N115">
        <v>0</v>
      </c>
      <c r="O115" t="s">
        <v>49</v>
      </c>
      <c r="P115" t="s">
        <v>50</v>
      </c>
      <c r="Q115" t="s">
        <v>72</v>
      </c>
      <c r="R115" t="s">
        <v>184</v>
      </c>
      <c r="S115" t="s">
        <v>65</v>
      </c>
      <c r="T115">
        <v>7</v>
      </c>
      <c r="U115" s="1">
        <f>HR[[#This Row],[Date of Hire]]+HR[[#This Row],[Tenure]] * 365</f>
        <v>44974.152777777781</v>
      </c>
    </row>
    <row r="116" spans="1:21">
      <c r="A116">
        <v>1114</v>
      </c>
      <c r="B116" t="s">
        <v>7</v>
      </c>
      <c r="C116" s="1">
        <v>44052</v>
      </c>
      <c r="D116" s="1" t="str">
        <f>TEXT(HR[[#This Row],[Date of Hire]],"YYYY")</f>
        <v>2020</v>
      </c>
      <c r="E116" t="s">
        <v>28</v>
      </c>
      <c r="F116" t="s">
        <v>9</v>
      </c>
      <c r="G116">
        <v>7.5</v>
      </c>
      <c r="H116">
        <v>0</v>
      </c>
      <c r="I116" s="2">
        <v>0.9194444444444444</v>
      </c>
      <c r="J116">
        <v>1</v>
      </c>
      <c r="K116">
        <v>10</v>
      </c>
      <c r="L116">
        <v>5</v>
      </c>
      <c r="M116" t="s">
        <v>68</v>
      </c>
      <c r="N116">
        <v>0</v>
      </c>
      <c r="O116" t="s">
        <v>49</v>
      </c>
      <c r="P116" t="s">
        <v>62</v>
      </c>
      <c r="Q116" t="s">
        <v>77</v>
      </c>
      <c r="R116" t="s">
        <v>185</v>
      </c>
      <c r="S116" t="s">
        <v>95</v>
      </c>
      <c r="T116">
        <v>1</v>
      </c>
      <c r="U116" s="1">
        <f>HR[[#This Row],[Date of Hire]]+HR[[#This Row],[Tenure]] * 365</f>
        <v>44387.597222222219</v>
      </c>
    </row>
    <row r="117" spans="1:21">
      <c r="A117">
        <v>1115</v>
      </c>
      <c r="B117" t="s">
        <v>4</v>
      </c>
      <c r="C117" s="1">
        <v>45190</v>
      </c>
      <c r="D117" s="1" t="str">
        <f>TEXT(HR[[#This Row],[Date of Hire]],"YYYY")</f>
        <v>2023</v>
      </c>
      <c r="E117" t="s">
        <v>20</v>
      </c>
      <c r="F117" t="s">
        <v>9</v>
      </c>
      <c r="G117">
        <v>6.5</v>
      </c>
      <c r="H117">
        <v>2</v>
      </c>
      <c r="I117" s="2">
        <v>0.49722222222222223</v>
      </c>
      <c r="J117">
        <v>5</v>
      </c>
      <c r="K117">
        <v>10</v>
      </c>
      <c r="L117">
        <v>7</v>
      </c>
      <c r="M117" t="s">
        <v>60</v>
      </c>
      <c r="N117">
        <v>2</v>
      </c>
      <c r="O117" t="s">
        <v>49</v>
      </c>
      <c r="P117" t="s">
        <v>62</v>
      </c>
      <c r="Q117" t="s">
        <v>99</v>
      </c>
      <c r="R117" t="s">
        <v>182</v>
      </c>
      <c r="S117" t="s">
        <v>95</v>
      </c>
      <c r="T117">
        <v>7</v>
      </c>
      <c r="U117" s="1">
        <f>HR[[#This Row],[Date of Hire]]+HR[[#This Row],[Tenure]] * 365</f>
        <v>45371.486111111109</v>
      </c>
    </row>
    <row r="118" spans="1:21">
      <c r="A118">
        <v>1116</v>
      </c>
      <c r="B118" t="s">
        <v>19</v>
      </c>
      <c r="C118" s="1">
        <v>44233</v>
      </c>
      <c r="D118" s="1" t="str">
        <f>TEXT(HR[[#This Row],[Date of Hire]],"YYYY")</f>
        <v>2021</v>
      </c>
      <c r="E118" t="s">
        <v>20</v>
      </c>
      <c r="F118" t="s">
        <v>24</v>
      </c>
      <c r="G118">
        <v>5.5</v>
      </c>
      <c r="H118">
        <v>3</v>
      </c>
      <c r="I118" s="2">
        <v>2.6805555555555554</v>
      </c>
      <c r="J118">
        <v>2</v>
      </c>
      <c r="K118">
        <v>9</v>
      </c>
      <c r="L118">
        <v>9</v>
      </c>
      <c r="M118" t="s">
        <v>60</v>
      </c>
      <c r="N118">
        <v>0</v>
      </c>
      <c r="O118" t="s">
        <v>49</v>
      </c>
      <c r="P118" t="s">
        <v>50</v>
      </c>
      <c r="Q118" t="s">
        <v>51</v>
      </c>
      <c r="R118" t="s">
        <v>186</v>
      </c>
      <c r="S118" t="s">
        <v>81</v>
      </c>
      <c r="T118">
        <v>8</v>
      </c>
      <c r="U118" s="1">
        <f>HR[[#This Row],[Date of Hire]]+HR[[#This Row],[Tenure]] * 365</f>
        <v>45211.402777777781</v>
      </c>
    </row>
    <row r="119" spans="1:21">
      <c r="A119">
        <v>1117</v>
      </c>
      <c r="B119" t="s">
        <v>7</v>
      </c>
      <c r="C119" s="1">
        <v>44344</v>
      </c>
      <c r="D119" s="1" t="str">
        <f>TEXT(HR[[#This Row],[Date of Hire]],"YYYY")</f>
        <v>2021</v>
      </c>
      <c r="E119" t="s">
        <v>14</v>
      </c>
      <c r="F119" t="s">
        <v>9</v>
      </c>
      <c r="G119">
        <v>8.1999999999999993</v>
      </c>
      <c r="H119">
        <v>3</v>
      </c>
      <c r="I119" s="2">
        <v>4.1638888888888888</v>
      </c>
      <c r="J119">
        <v>3</v>
      </c>
      <c r="K119">
        <v>10</v>
      </c>
      <c r="L119">
        <v>6</v>
      </c>
      <c r="M119" t="s">
        <v>68</v>
      </c>
      <c r="N119">
        <v>0</v>
      </c>
      <c r="O119" t="s">
        <v>61</v>
      </c>
      <c r="P119" t="s">
        <v>62</v>
      </c>
      <c r="Q119" t="s">
        <v>79</v>
      </c>
      <c r="R119" t="s">
        <v>187</v>
      </c>
      <c r="S119" t="s">
        <v>53</v>
      </c>
      <c r="T119">
        <v>1</v>
      </c>
      <c r="U119" s="1">
        <f>HR[[#This Row],[Date of Hire]]+HR[[#This Row],[Tenure]] * 365</f>
        <v>45863.819444444445</v>
      </c>
    </row>
    <row r="120" spans="1:21">
      <c r="A120">
        <v>1118</v>
      </c>
      <c r="B120" t="s">
        <v>10</v>
      </c>
      <c r="C120" s="1">
        <v>44313</v>
      </c>
      <c r="D120" s="1" t="str">
        <f>TEXT(HR[[#This Row],[Date of Hire]],"YYYY")</f>
        <v>2021</v>
      </c>
      <c r="E120" t="s">
        <v>17</v>
      </c>
      <c r="F120" t="s">
        <v>6</v>
      </c>
      <c r="G120">
        <v>6.5</v>
      </c>
      <c r="H120">
        <v>2</v>
      </c>
      <c r="I120" s="2">
        <v>2.0305555555555554</v>
      </c>
      <c r="J120">
        <v>3</v>
      </c>
      <c r="K120">
        <v>5</v>
      </c>
      <c r="L120">
        <v>5</v>
      </c>
      <c r="M120" t="s">
        <v>68</v>
      </c>
      <c r="N120">
        <v>0</v>
      </c>
      <c r="O120" t="s">
        <v>69</v>
      </c>
      <c r="P120" t="s">
        <v>62</v>
      </c>
      <c r="Q120" t="s">
        <v>63</v>
      </c>
      <c r="R120" t="s">
        <v>188</v>
      </c>
      <c r="S120" t="s">
        <v>81</v>
      </c>
      <c r="T120">
        <v>8</v>
      </c>
      <c r="U120" s="1">
        <f>HR[[#This Row],[Date of Hire]]+HR[[#This Row],[Tenure]] * 365</f>
        <v>45054.152777777781</v>
      </c>
    </row>
    <row r="121" spans="1:21">
      <c r="A121">
        <v>1119</v>
      </c>
      <c r="B121" t="s">
        <v>10</v>
      </c>
      <c r="C121" s="1">
        <v>44799</v>
      </c>
      <c r="D121" s="1" t="str">
        <f>TEXT(HR[[#This Row],[Date of Hire]],"YYYY")</f>
        <v>2022</v>
      </c>
      <c r="E121" t="s">
        <v>14</v>
      </c>
      <c r="F121" t="s">
        <v>12</v>
      </c>
      <c r="G121">
        <v>5.5</v>
      </c>
      <c r="H121">
        <v>3</v>
      </c>
      <c r="I121" s="2">
        <v>1.1944444444444444</v>
      </c>
      <c r="J121">
        <v>5</v>
      </c>
      <c r="K121">
        <v>8</v>
      </c>
      <c r="L121">
        <v>10</v>
      </c>
      <c r="M121" t="s">
        <v>48</v>
      </c>
      <c r="N121">
        <v>0</v>
      </c>
      <c r="O121" t="s">
        <v>49</v>
      </c>
      <c r="P121" t="s">
        <v>50</v>
      </c>
      <c r="Q121" t="s">
        <v>77</v>
      </c>
      <c r="R121" t="s">
        <v>189</v>
      </c>
      <c r="S121" t="s">
        <v>81</v>
      </c>
      <c r="T121">
        <v>4</v>
      </c>
      <c r="U121" s="1">
        <f>HR[[#This Row],[Date of Hire]]+HR[[#This Row],[Tenure]] * 365</f>
        <v>45234.972222222219</v>
      </c>
    </row>
    <row r="122" spans="1:21">
      <c r="A122">
        <v>1120</v>
      </c>
      <c r="B122" t="s">
        <v>7</v>
      </c>
      <c r="C122" s="1">
        <v>44326</v>
      </c>
      <c r="D122" s="1" t="str">
        <f>TEXT(HR[[#This Row],[Date of Hire]],"YYYY")</f>
        <v>2021</v>
      </c>
      <c r="E122" t="s">
        <v>8</v>
      </c>
      <c r="F122" t="s">
        <v>15</v>
      </c>
      <c r="G122">
        <v>8</v>
      </c>
      <c r="H122">
        <v>1</v>
      </c>
      <c r="I122" s="2">
        <v>3.088888888888889</v>
      </c>
      <c r="J122">
        <v>4</v>
      </c>
      <c r="K122">
        <v>8</v>
      </c>
      <c r="L122">
        <v>10</v>
      </c>
      <c r="M122" t="s">
        <v>60</v>
      </c>
      <c r="N122">
        <v>2</v>
      </c>
      <c r="O122" t="s">
        <v>69</v>
      </c>
      <c r="P122" t="s">
        <v>50</v>
      </c>
      <c r="Q122" t="s">
        <v>77</v>
      </c>
      <c r="R122" t="s">
        <v>190</v>
      </c>
      <c r="S122" t="s">
        <v>67</v>
      </c>
      <c r="T122">
        <v>8</v>
      </c>
      <c r="U122" s="1">
        <f>HR[[#This Row],[Date of Hire]]+HR[[#This Row],[Tenure]] * 365</f>
        <v>45453.444444444445</v>
      </c>
    </row>
    <row r="123" spans="1:21">
      <c r="A123">
        <v>1121</v>
      </c>
      <c r="B123" t="s">
        <v>4</v>
      </c>
      <c r="C123" s="1">
        <v>44207</v>
      </c>
      <c r="D123" s="1" t="str">
        <f>TEXT(HR[[#This Row],[Date of Hire]],"YYYY")</f>
        <v>2021</v>
      </c>
      <c r="E123" t="s">
        <v>8</v>
      </c>
      <c r="F123" t="s">
        <v>24</v>
      </c>
      <c r="G123">
        <v>8</v>
      </c>
      <c r="H123">
        <v>1</v>
      </c>
      <c r="I123" s="2">
        <v>0.56388888888888888</v>
      </c>
      <c r="J123">
        <v>4</v>
      </c>
      <c r="K123">
        <v>7</v>
      </c>
      <c r="L123">
        <v>8</v>
      </c>
      <c r="M123" t="s">
        <v>48</v>
      </c>
      <c r="N123">
        <v>2</v>
      </c>
      <c r="O123" t="s">
        <v>69</v>
      </c>
      <c r="P123" t="s">
        <v>50</v>
      </c>
      <c r="Q123" t="s">
        <v>57</v>
      </c>
      <c r="R123" t="s">
        <v>191</v>
      </c>
      <c r="S123" t="s">
        <v>67</v>
      </c>
      <c r="T123">
        <v>4</v>
      </c>
      <c r="U123" s="1">
        <f>HR[[#This Row],[Date of Hire]]+HR[[#This Row],[Tenure]] * 365</f>
        <v>44412.819444444445</v>
      </c>
    </row>
    <row r="124" spans="1:21">
      <c r="A124">
        <v>1122</v>
      </c>
      <c r="B124" t="s">
        <v>19</v>
      </c>
      <c r="C124" s="1">
        <v>44268</v>
      </c>
      <c r="D124" s="1" t="str">
        <f>TEXT(HR[[#This Row],[Date of Hire]],"YYYY")</f>
        <v>2021</v>
      </c>
      <c r="E124" t="s">
        <v>5</v>
      </c>
      <c r="F124" t="s">
        <v>9</v>
      </c>
      <c r="G124">
        <v>6.2</v>
      </c>
      <c r="H124">
        <v>1</v>
      </c>
      <c r="I124" s="2">
        <v>4.8</v>
      </c>
      <c r="J124">
        <v>3</v>
      </c>
      <c r="K124">
        <v>9</v>
      </c>
      <c r="L124">
        <v>10</v>
      </c>
      <c r="M124" t="s">
        <v>68</v>
      </c>
      <c r="N124">
        <v>3</v>
      </c>
      <c r="O124" t="s">
        <v>61</v>
      </c>
      <c r="P124" t="s">
        <v>50</v>
      </c>
      <c r="Q124" t="s">
        <v>72</v>
      </c>
      <c r="R124" t="s">
        <v>73</v>
      </c>
      <c r="S124" t="s">
        <v>53</v>
      </c>
      <c r="T124">
        <v>5</v>
      </c>
      <c r="U124" s="1">
        <f>HR[[#This Row],[Date of Hire]]+HR[[#This Row],[Tenure]] * 365</f>
        <v>46020</v>
      </c>
    </row>
    <row r="125" spans="1:21">
      <c r="A125">
        <v>1123</v>
      </c>
      <c r="B125" t="s">
        <v>10</v>
      </c>
      <c r="C125" s="1">
        <v>44076</v>
      </c>
      <c r="D125" s="1" t="str">
        <f>TEXT(HR[[#This Row],[Date of Hire]],"YYYY")</f>
        <v>2020</v>
      </c>
      <c r="E125" t="s">
        <v>5</v>
      </c>
      <c r="F125" t="s">
        <v>9</v>
      </c>
      <c r="G125">
        <v>5</v>
      </c>
      <c r="H125">
        <v>3</v>
      </c>
      <c r="I125" s="2">
        <v>0.69722222222222219</v>
      </c>
      <c r="J125">
        <v>5</v>
      </c>
      <c r="K125">
        <v>9</v>
      </c>
      <c r="L125">
        <v>7</v>
      </c>
      <c r="M125" t="s">
        <v>68</v>
      </c>
      <c r="N125">
        <v>0</v>
      </c>
      <c r="O125" t="s">
        <v>61</v>
      </c>
      <c r="P125" t="s">
        <v>62</v>
      </c>
      <c r="Q125" t="s">
        <v>99</v>
      </c>
      <c r="R125" t="s">
        <v>192</v>
      </c>
      <c r="S125" t="s">
        <v>55</v>
      </c>
      <c r="T125">
        <v>7</v>
      </c>
      <c r="U125" s="1">
        <f>HR[[#This Row],[Date of Hire]]+HR[[#This Row],[Tenure]] * 365</f>
        <v>44330.486111111109</v>
      </c>
    </row>
    <row r="126" spans="1:21">
      <c r="A126">
        <v>1124</v>
      </c>
      <c r="B126" t="s">
        <v>16</v>
      </c>
      <c r="C126" s="1">
        <v>44171</v>
      </c>
      <c r="D126" s="1" t="str">
        <f>TEXT(HR[[#This Row],[Date of Hire]],"YYYY")</f>
        <v>2020</v>
      </c>
      <c r="E126" t="s">
        <v>28</v>
      </c>
      <c r="F126" t="s">
        <v>6</v>
      </c>
      <c r="G126">
        <v>9</v>
      </c>
      <c r="H126">
        <v>2</v>
      </c>
      <c r="I126" s="2">
        <v>4.5638888888888891</v>
      </c>
      <c r="J126">
        <v>3</v>
      </c>
      <c r="K126">
        <v>10</v>
      </c>
      <c r="L126">
        <v>10</v>
      </c>
      <c r="M126" t="s">
        <v>60</v>
      </c>
      <c r="N126">
        <v>3</v>
      </c>
      <c r="O126" t="s">
        <v>61</v>
      </c>
      <c r="P126" t="s">
        <v>62</v>
      </c>
      <c r="Q126" t="s">
        <v>99</v>
      </c>
      <c r="R126" t="s">
        <v>193</v>
      </c>
      <c r="S126" t="s">
        <v>75</v>
      </c>
      <c r="T126">
        <v>3</v>
      </c>
      <c r="U126" s="1">
        <f>HR[[#This Row],[Date of Hire]]+HR[[#This Row],[Tenure]] * 365</f>
        <v>45836.819444444445</v>
      </c>
    </row>
    <row r="127" spans="1:21">
      <c r="A127">
        <v>1125</v>
      </c>
      <c r="B127" t="s">
        <v>4</v>
      </c>
      <c r="C127" s="1">
        <v>45097</v>
      </c>
      <c r="D127" s="1" t="str">
        <f>TEXT(HR[[#This Row],[Date of Hire]],"YYYY")</f>
        <v>2023</v>
      </c>
      <c r="E127" t="s">
        <v>5</v>
      </c>
      <c r="F127" t="s">
        <v>9</v>
      </c>
      <c r="G127">
        <v>5.5</v>
      </c>
      <c r="H127">
        <v>2</v>
      </c>
      <c r="I127" s="2">
        <v>1.5638888888888889</v>
      </c>
      <c r="J127">
        <v>2</v>
      </c>
      <c r="K127">
        <v>8</v>
      </c>
      <c r="L127">
        <v>9</v>
      </c>
      <c r="M127" t="s">
        <v>48</v>
      </c>
      <c r="N127">
        <v>1</v>
      </c>
      <c r="O127" t="s">
        <v>69</v>
      </c>
      <c r="P127" t="s">
        <v>62</v>
      </c>
      <c r="Q127" t="s">
        <v>63</v>
      </c>
      <c r="R127" t="s">
        <v>194</v>
      </c>
      <c r="S127" t="s">
        <v>81</v>
      </c>
      <c r="T127">
        <v>3</v>
      </c>
      <c r="U127" s="1">
        <f>HR[[#This Row],[Date of Hire]]+HR[[#This Row],[Tenure]] * 365</f>
        <v>45667.819444444445</v>
      </c>
    </row>
    <row r="128" spans="1:21">
      <c r="A128">
        <v>1126</v>
      </c>
      <c r="B128" t="s">
        <v>10</v>
      </c>
      <c r="C128" s="1">
        <v>44137</v>
      </c>
      <c r="D128" s="1" t="str">
        <f>TEXT(HR[[#This Row],[Date of Hire]],"YYYY")</f>
        <v>2020</v>
      </c>
      <c r="E128" t="s">
        <v>25</v>
      </c>
      <c r="F128" t="s">
        <v>15</v>
      </c>
      <c r="G128">
        <v>7.2</v>
      </c>
      <c r="H128">
        <v>0</v>
      </c>
      <c r="I128" s="2">
        <v>4.3777777777777782</v>
      </c>
      <c r="J128">
        <v>1</v>
      </c>
      <c r="K128">
        <v>5</v>
      </c>
      <c r="L128">
        <v>7</v>
      </c>
      <c r="M128" t="s">
        <v>60</v>
      </c>
      <c r="N128">
        <v>1</v>
      </c>
      <c r="O128" t="s">
        <v>49</v>
      </c>
      <c r="P128" t="s">
        <v>62</v>
      </c>
      <c r="Q128" t="s">
        <v>77</v>
      </c>
      <c r="R128" t="s">
        <v>138</v>
      </c>
      <c r="S128" t="s">
        <v>53</v>
      </c>
      <c r="T128">
        <v>4</v>
      </c>
      <c r="U128" s="1">
        <f>HR[[#This Row],[Date of Hire]]+HR[[#This Row],[Tenure]] * 365</f>
        <v>45734.888888888891</v>
      </c>
    </row>
    <row r="129" spans="1:21">
      <c r="A129">
        <v>1127</v>
      </c>
      <c r="B129" t="s">
        <v>10</v>
      </c>
      <c r="C129" s="1">
        <v>44498</v>
      </c>
      <c r="D129" s="1" t="str">
        <f>TEXT(HR[[#This Row],[Date of Hire]],"YYYY")</f>
        <v>2021</v>
      </c>
      <c r="E129" t="s">
        <v>8</v>
      </c>
      <c r="F129" t="s">
        <v>9</v>
      </c>
      <c r="G129">
        <v>3</v>
      </c>
      <c r="H129">
        <v>2</v>
      </c>
      <c r="I129" s="2">
        <v>3.0194444444444444</v>
      </c>
      <c r="J129">
        <v>1</v>
      </c>
      <c r="K129">
        <v>8</v>
      </c>
      <c r="L129">
        <v>5</v>
      </c>
      <c r="M129" t="s">
        <v>48</v>
      </c>
      <c r="N129">
        <v>1</v>
      </c>
      <c r="O129" t="s">
        <v>49</v>
      </c>
      <c r="P129" t="s">
        <v>62</v>
      </c>
      <c r="Q129" t="s">
        <v>77</v>
      </c>
      <c r="R129" t="s">
        <v>195</v>
      </c>
      <c r="S129" t="s">
        <v>59</v>
      </c>
      <c r="T129">
        <v>2</v>
      </c>
      <c r="U129" s="1">
        <f>HR[[#This Row],[Date of Hire]]+HR[[#This Row],[Tenure]] * 365</f>
        <v>45600.097222222219</v>
      </c>
    </row>
    <row r="130" spans="1:21">
      <c r="A130">
        <v>1128</v>
      </c>
      <c r="B130" t="s">
        <v>10</v>
      </c>
      <c r="C130" s="1">
        <v>44313</v>
      </c>
      <c r="D130" s="1" t="str">
        <f>TEXT(HR[[#This Row],[Date of Hire]],"YYYY")</f>
        <v>2021</v>
      </c>
      <c r="E130" t="s">
        <v>5</v>
      </c>
      <c r="F130" t="s">
        <v>24</v>
      </c>
      <c r="G130">
        <v>4</v>
      </c>
      <c r="H130">
        <v>0</v>
      </c>
      <c r="I130" s="2">
        <v>4.6194444444444445</v>
      </c>
      <c r="J130">
        <v>2</v>
      </c>
      <c r="K130">
        <v>10</v>
      </c>
      <c r="L130">
        <v>5</v>
      </c>
      <c r="M130" t="s">
        <v>68</v>
      </c>
      <c r="N130">
        <v>3</v>
      </c>
      <c r="O130" t="s">
        <v>61</v>
      </c>
      <c r="P130" t="s">
        <v>62</v>
      </c>
      <c r="Q130" t="s">
        <v>113</v>
      </c>
      <c r="R130" t="s">
        <v>196</v>
      </c>
      <c r="S130" t="s">
        <v>65</v>
      </c>
      <c r="T130">
        <v>4</v>
      </c>
      <c r="U130" s="1">
        <f>HR[[#This Row],[Date of Hire]]+HR[[#This Row],[Tenure]] * 365</f>
        <v>45999.097222222219</v>
      </c>
    </row>
    <row r="131" spans="1:21">
      <c r="A131">
        <v>1129</v>
      </c>
      <c r="B131" t="s">
        <v>19</v>
      </c>
      <c r="C131" s="1">
        <v>44255</v>
      </c>
      <c r="D131" s="1" t="str">
        <f>TEXT(HR[[#This Row],[Date of Hire]],"YYYY")</f>
        <v>2021</v>
      </c>
      <c r="E131" t="s">
        <v>28</v>
      </c>
      <c r="F131" t="s">
        <v>24</v>
      </c>
      <c r="G131">
        <v>8</v>
      </c>
      <c r="H131">
        <v>3</v>
      </c>
      <c r="I131" s="2">
        <v>4.2</v>
      </c>
      <c r="J131">
        <v>5</v>
      </c>
      <c r="K131">
        <v>6</v>
      </c>
      <c r="L131">
        <v>9</v>
      </c>
      <c r="M131" t="s">
        <v>68</v>
      </c>
      <c r="N131">
        <v>3</v>
      </c>
      <c r="O131" t="s">
        <v>49</v>
      </c>
      <c r="P131" t="s">
        <v>50</v>
      </c>
      <c r="Q131" t="s">
        <v>77</v>
      </c>
      <c r="R131" t="s">
        <v>197</v>
      </c>
      <c r="S131" t="s">
        <v>102</v>
      </c>
      <c r="T131">
        <v>10</v>
      </c>
      <c r="U131" s="1">
        <f>HR[[#This Row],[Date of Hire]]+HR[[#This Row],[Tenure]] * 365</f>
        <v>45788</v>
      </c>
    </row>
    <row r="132" spans="1:21">
      <c r="A132">
        <v>1130</v>
      </c>
      <c r="B132" t="s">
        <v>19</v>
      </c>
      <c r="C132" s="1">
        <v>44231</v>
      </c>
      <c r="D132" s="1" t="str">
        <f>TEXT(HR[[#This Row],[Date of Hire]],"YYYY")</f>
        <v>2021</v>
      </c>
      <c r="E132" t="s">
        <v>5</v>
      </c>
      <c r="F132" t="s">
        <v>21</v>
      </c>
      <c r="G132">
        <v>9</v>
      </c>
      <c r="H132">
        <v>2</v>
      </c>
      <c r="I132" s="2">
        <v>1.4416666666666667</v>
      </c>
      <c r="J132">
        <v>1</v>
      </c>
      <c r="K132">
        <v>6</v>
      </c>
      <c r="L132">
        <v>8</v>
      </c>
      <c r="M132" t="s">
        <v>68</v>
      </c>
      <c r="N132">
        <v>2</v>
      </c>
      <c r="O132" t="s">
        <v>61</v>
      </c>
      <c r="P132" t="s">
        <v>62</v>
      </c>
      <c r="Q132" t="s">
        <v>79</v>
      </c>
      <c r="R132" t="s">
        <v>198</v>
      </c>
      <c r="S132" t="s">
        <v>102</v>
      </c>
      <c r="T132">
        <v>10</v>
      </c>
      <c r="U132" s="1">
        <f>HR[[#This Row],[Date of Hire]]+HR[[#This Row],[Tenure]] * 365</f>
        <v>44757.208333333336</v>
      </c>
    </row>
    <row r="133" spans="1:21">
      <c r="A133">
        <v>1131</v>
      </c>
      <c r="B133" t="s">
        <v>13</v>
      </c>
      <c r="C133" s="1">
        <v>44190</v>
      </c>
      <c r="D133" s="1" t="str">
        <f>TEXT(HR[[#This Row],[Date of Hire]],"YYYY")</f>
        <v>2020</v>
      </c>
      <c r="E133" t="s">
        <v>28</v>
      </c>
      <c r="F133" t="s">
        <v>24</v>
      </c>
      <c r="G133">
        <v>6.5</v>
      </c>
      <c r="H133">
        <v>0</v>
      </c>
      <c r="I133" s="2">
        <v>1.5166666666666666</v>
      </c>
      <c r="J133">
        <v>2</v>
      </c>
      <c r="K133">
        <v>5</v>
      </c>
      <c r="L133">
        <v>8</v>
      </c>
      <c r="M133" t="s">
        <v>60</v>
      </c>
      <c r="N133">
        <v>1</v>
      </c>
      <c r="O133" t="s">
        <v>49</v>
      </c>
      <c r="P133" t="s">
        <v>62</v>
      </c>
      <c r="Q133" t="s">
        <v>85</v>
      </c>
      <c r="R133" t="s">
        <v>199</v>
      </c>
      <c r="S133" t="s">
        <v>95</v>
      </c>
      <c r="T133">
        <v>2</v>
      </c>
      <c r="U133" s="1">
        <f>HR[[#This Row],[Date of Hire]]+HR[[#This Row],[Tenure]] * 365</f>
        <v>44743.583333333336</v>
      </c>
    </row>
    <row r="134" spans="1:21">
      <c r="A134">
        <v>1132</v>
      </c>
      <c r="B134" t="s">
        <v>13</v>
      </c>
      <c r="C134" s="1">
        <v>45208</v>
      </c>
      <c r="D134" s="1" t="str">
        <f>TEXT(HR[[#This Row],[Date of Hire]],"YYYY")</f>
        <v>2023</v>
      </c>
      <c r="E134" t="s">
        <v>8</v>
      </c>
      <c r="F134" t="s">
        <v>26</v>
      </c>
      <c r="G134">
        <v>9</v>
      </c>
      <c r="H134">
        <v>2</v>
      </c>
      <c r="I134" s="2">
        <v>2.9194444444444443</v>
      </c>
      <c r="J134">
        <v>1</v>
      </c>
      <c r="K134">
        <v>7</v>
      </c>
      <c r="L134">
        <v>5</v>
      </c>
      <c r="M134" t="s">
        <v>48</v>
      </c>
      <c r="N134">
        <v>0</v>
      </c>
      <c r="O134" t="s">
        <v>69</v>
      </c>
      <c r="P134" t="s">
        <v>50</v>
      </c>
      <c r="Q134" t="s">
        <v>77</v>
      </c>
      <c r="R134" t="s">
        <v>200</v>
      </c>
      <c r="S134" t="s">
        <v>67</v>
      </c>
      <c r="T134">
        <v>7</v>
      </c>
      <c r="U134" s="1">
        <f>HR[[#This Row],[Date of Hire]]+HR[[#This Row],[Tenure]] * 365</f>
        <v>46273.597222222219</v>
      </c>
    </row>
    <row r="135" spans="1:21">
      <c r="A135">
        <v>1133</v>
      </c>
      <c r="B135" t="s">
        <v>4</v>
      </c>
      <c r="C135" s="1">
        <v>44381</v>
      </c>
      <c r="D135" s="1" t="str">
        <f>TEXT(HR[[#This Row],[Date of Hire]],"YYYY")</f>
        <v>2021</v>
      </c>
      <c r="E135" t="s">
        <v>5</v>
      </c>
      <c r="F135" t="s">
        <v>24</v>
      </c>
      <c r="G135">
        <v>9</v>
      </c>
      <c r="H135">
        <v>2</v>
      </c>
      <c r="I135" s="2">
        <v>0.10833333333333334</v>
      </c>
      <c r="J135">
        <v>1</v>
      </c>
      <c r="K135">
        <v>9</v>
      </c>
      <c r="L135">
        <v>6</v>
      </c>
      <c r="M135" t="s">
        <v>48</v>
      </c>
      <c r="N135">
        <v>3</v>
      </c>
      <c r="O135" t="s">
        <v>49</v>
      </c>
      <c r="P135" t="s">
        <v>62</v>
      </c>
      <c r="Q135" t="s">
        <v>77</v>
      </c>
      <c r="R135" t="s">
        <v>201</v>
      </c>
      <c r="S135" t="s">
        <v>102</v>
      </c>
      <c r="T135">
        <v>7</v>
      </c>
      <c r="U135" s="1">
        <f>HR[[#This Row],[Date of Hire]]+HR[[#This Row],[Tenure]] * 365</f>
        <v>44420.541666666664</v>
      </c>
    </row>
    <row r="136" spans="1:21">
      <c r="A136">
        <v>1134</v>
      </c>
      <c r="B136" t="s">
        <v>4</v>
      </c>
      <c r="C136" s="1">
        <v>44577</v>
      </c>
      <c r="D136" s="1" t="str">
        <f>TEXT(HR[[#This Row],[Date of Hire]],"YYYY")</f>
        <v>2022</v>
      </c>
      <c r="E136" t="s">
        <v>28</v>
      </c>
      <c r="F136" t="s">
        <v>12</v>
      </c>
      <c r="G136">
        <v>8</v>
      </c>
      <c r="H136">
        <v>2</v>
      </c>
      <c r="I136" s="2">
        <v>3.4861111111111112</v>
      </c>
      <c r="J136">
        <v>3</v>
      </c>
      <c r="K136">
        <v>6</v>
      </c>
      <c r="L136">
        <v>8</v>
      </c>
      <c r="M136" t="s">
        <v>56</v>
      </c>
      <c r="N136">
        <v>0</v>
      </c>
      <c r="O136" t="s">
        <v>61</v>
      </c>
      <c r="P136" t="s">
        <v>50</v>
      </c>
      <c r="Q136" t="s">
        <v>72</v>
      </c>
      <c r="R136" t="s">
        <v>94</v>
      </c>
      <c r="S136" t="s">
        <v>75</v>
      </c>
      <c r="T136">
        <v>2</v>
      </c>
      <c r="U136" s="1">
        <f>HR[[#This Row],[Date of Hire]]+HR[[#This Row],[Tenure]] * 365</f>
        <v>45849.430555555555</v>
      </c>
    </row>
    <row r="137" spans="1:21">
      <c r="A137">
        <v>1135</v>
      </c>
      <c r="B137" t="s">
        <v>13</v>
      </c>
      <c r="C137" s="1">
        <v>44237</v>
      </c>
      <c r="D137" s="1" t="str">
        <f>TEXT(HR[[#This Row],[Date of Hire]],"YYYY")</f>
        <v>2021</v>
      </c>
      <c r="E137" t="s">
        <v>28</v>
      </c>
      <c r="F137" t="s">
        <v>9</v>
      </c>
      <c r="G137">
        <v>3.2</v>
      </c>
      <c r="H137">
        <v>2</v>
      </c>
      <c r="I137" s="2">
        <v>2.875</v>
      </c>
      <c r="J137">
        <v>2</v>
      </c>
      <c r="K137">
        <v>9</v>
      </c>
      <c r="L137">
        <v>6</v>
      </c>
      <c r="M137" t="s">
        <v>48</v>
      </c>
      <c r="N137">
        <v>3</v>
      </c>
      <c r="O137" t="s">
        <v>69</v>
      </c>
      <c r="P137" t="s">
        <v>50</v>
      </c>
      <c r="Q137" t="s">
        <v>79</v>
      </c>
      <c r="R137" t="s">
        <v>202</v>
      </c>
      <c r="S137" t="s">
        <v>53</v>
      </c>
      <c r="T137">
        <v>7</v>
      </c>
      <c r="U137" s="1">
        <f>HR[[#This Row],[Date of Hire]]+HR[[#This Row],[Tenure]] * 365</f>
        <v>45286.375</v>
      </c>
    </row>
    <row r="138" spans="1:21">
      <c r="A138">
        <v>1136</v>
      </c>
      <c r="B138" t="s">
        <v>16</v>
      </c>
      <c r="C138" s="1">
        <v>44935</v>
      </c>
      <c r="D138" s="1" t="str">
        <f>TEXT(HR[[#This Row],[Date of Hire]],"YYYY")</f>
        <v>2023</v>
      </c>
      <c r="E138" t="s">
        <v>20</v>
      </c>
      <c r="F138" t="s">
        <v>6</v>
      </c>
      <c r="G138">
        <v>9</v>
      </c>
      <c r="H138">
        <v>1</v>
      </c>
      <c r="I138" s="2">
        <v>3.0527777777777776</v>
      </c>
      <c r="J138">
        <v>5</v>
      </c>
      <c r="K138">
        <v>9</v>
      </c>
      <c r="L138">
        <v>5</v>
      </c>
      <c r="M138" t="s">
        <v>60</v>
      </c>
      <c r="N138">
        <v>0</v>
      </c>
      <c r="O138" t="s">
        <v>69</v>
      </c>
      <c r="P138" t="s">
        <v>62</v>
      </c>
      <c r="Q138" t="s">
        <v>72</v>
      </c>
      <c r="R138" t="s">
        <v>203</v>
      </c>
      <c r="S138" t="s">
        <v>55</v>
      </c>
      <c r="T138">
        <v>5</v>
      </c>
      <c r="U138" s="1">
        <f>HR[[#This Row],[Date of Hire]]+HR[[#This Row],[Tenure]] * 365</f>
        <v>46049.263888888891</v>
      </c>
    </row>
    <row r="139" spans="1:21">
      <c r="A139">
        <v>1137</v>
      </c>
      <c r="B139" t="s">
        <v>16</v>
      </c>
      <c r="C139" s="1">
        <v>44465</v>
      </c>
      <c r="D139" s="1" t="str">
        <f>TEXT(HR[[#This Row],[Date of Hire]],"YYYY")</f>
        <v>2021</v>
      </c>
      <c r="E139" t="s">
        <v>17</v>
      </c>
      <c r="F139" t="s">
        <v>12</v>
      </c>
      <c r="G139">
        <v>7.2</v>
      </c>
      <c r="H139">
        <v>1</v>
      </c>
      <c r="I139" s="2">
        <v>3.6527777777777777</v>
      </c>
      <c r="J139">
        <v>1</v>
      </c>
      <c r="K139">
        <v>9</v>
      </c>
      <c r="L139">
        <v>6</v>
      </c>
      <c r="M139" t="s">
        <v>68</v>
      </c>
      <c r="N139">
        <v>3</v>
      </c>
      <c r="O139" t="s">
        <v>69</v>
      </c>
      <c r="P139" t="s">
        <v>62</v>
      </c>
      <c r="Q139" t="s">
        <v>77</v>
      </c>
      <c r="R139" t="s">
        <v>204</v>
      </c>
      <c r="S139" t="s">
        <v>71</v>
      </c>
      <c r="T139">
        <v>1</v>
      </c>
      <c r="U139" s="1">
        <f>HR[[#This Row],[Date of Hire]]+HR[[#This Row],[Tenure]] * 365</f>
        <v>45798.263888888891</v>
      </c>
    </row>
    <row r="140" spans="1:21">
      <c r="A140">
        <v>1138</v>
      </c>
      <c r="B140" t="s">
        <v>10</v>
      </c>
      <c r="C140" s="1">
        <v>45143</v>
      </c>
      <c r="D140" s="1" t="str">
        <f>TEXT(HR[[#This Row],[Date of Hire]],"YYYY")</f>
        <v>2023</v>
      </c>
      <c r="E140" t="s">
        <v>27</v>
      </c>
      <c r="F140" t="s">
        <v>15</v>
      </c>
      <c r="G140">
        <v>9</v>
      </c>
      <c r="H140">
        <v>2</v>
      </c>
      <c r="I140" s="2">
        <v>3.4</v>
      </c>
      <c r="J140">
        <v>5</v>
      </c>
      <c r="K140">
        <v>6</v>
      </c>
      <c r="L140">
        <v>10</v>
      </c>
      <c r="M140" t="s">
        <v>60</v>
      </c>
      <c r="N140">
        <v>2</v>
      </c>
      <c r="O140" t="s">
        <v>69</v>
      </c>
      <c r="P140" t="s">
        <v>50</v>
      </c>
      <c r="Q140" t="s">
        <v>72</v>
      </c>
      <c r="R140" t="s">
        <v>205</v>
      </c>
      <c r="S140" t="s">
        <v>55</v>
      </c>
      <c r="T140">
        <v>4</v>
      </c>
      <c r="U140" s="1">
        <f>HR[[#This Row],[Date of Hire]]+HR[[#This Row],[Tenure]] * 365</f>
        <v>46384</v>
      </c>
    </row>
    <row r="141" spans="1:21">
      <c r="A141">
        <v>1139</v>
      </c>
      <c r="B141" t="s">
        <v>4</v>
      </c>
      <c r="C141" s="1">
        <v>44373</v>
      </c>
      <c r="D141" s="1" t="str">
        <f>TEXT(HR[[#This Row],[Date of Hire]],"YYYY")</f>
        <v>2021</v>
      </c>
      <c r="E141" t="s">
        <v>11</v>
      </c>
      <c r="F141" t="s">
        <v>21</v>
      </c>
      <c r="G141">
        <v>8.1999999999999993</v>
      </c>
      <c r="H141">
        <v>2</v>
      </c>
      <c r="I141" s="2">
        <v>4.7638888888888893</v>
      </c>
      <c r="J141">
        <v>3</v>
      </c>
      <c r="K141">
        <v>9</v>
      </c>
      <c r="L141">
        <v>6</v>
      </c>
      <c r="M141" t="s">
        <v>48</v>
      </c>
      <c r="N141">
        <v>1</v>
      </c>
      <c r="O141" t="s">
        <v>61</v>
      </c>
      <c r="P141" t="s">
        <v>62</v>
      </c>
      <c r="Q141" t="s">
        <v>79</v>
      </c>
      <c r="R141" t="s">
        <v>206</v>
      </c>
      <c r="S141" t="s">
        <v>71</v>
      </c>
      <c r="T141">
        <v>5</v>
      </c>
      <c r="U141" s="1">
        <f>HR[[#This Row],[Date of Hire]]+HR[[#This Row],[Tenure]] * 365</f>
        <v>46111.819444444445</v>
      </c>
    </row>
    <row r="142" spans="1:21">
      <c r="A142">
        <v>1140</v>
      </c>
      <c r="B142" t="s">
        <v>7</v>
      </c>
      <c r="C142" s="1">
        <v>44464</v>
      </c>
      <c r="D142" s="1" t="str">
        <f>TEXT(HR[[#This Row],[Date of Hire]],"YYYY")</f>
        <v>2021</v>
      </c>
      <c r="E142" t="s">
        <v>8</v>
      </c>
      <c r="F142" t="s">
        <v>12</v>
      </c>
      <c r="G142">
        <v>9.5</v>
      </c>
      <c r="H142">
        <v>2</v>
      </c>
      <c r="I142" s="2">
        <v>3.2083333333333335</v>
      </c>
      <c r="J142">
        <v>4</v>
      </c>
      <c r="K142">
        <v>6</v>
      </c>
      <c r="L142">
        <v>9</v>
      </c>
      <c r="M142" t="s">
        <v>68</v>
      </c>
      <c r="N142">
        <v>1</v>
      </c>
      <c r="O142" t="s">
        <v>61</v>
      </c>
      <c r="P142" t="s">
        <v>62</v>
      </c>
      <c r="Q142" t="s">
        <v>77</v>
      </c>
      <c r="R142" t="s">
        <v>207</v>
      </c>
      <c r="S142" t="s">
        <v>95</v>
      </c>
      <c r="T142">
        <v>9</v>
      </c>
      <c r="U142" s="1">
        <f>HR[[#This Row],[Date of Hire]]+HR[[#This Row],[Tenure]] * 365</f>
        <v>45635.041666666664</v>
      </c>
    </row>
    <row r="143" spans="1:21">
      <c r="A143">
        <v>1141</v>
      </c>
      <c r="B143" t="s">
        <v>7</v>
      </c>
      <c r="C143" s="1">
        <v>44234</v>
      </c>
      <c r="D143" s="1" t="str">
        <f>TEXT(HR[[#This Row],[Date of Hire]],"YYYY")</f>
        <v>2021</v>
      </c>
      <c r="E143" t="s">
        <v>27</v>
      </c>
      <c r="F143" t="s">
        <v>6</v>
      </c>
      <c r="G143">
        <v>10</v>
      </c>
      <c r="H143">
        <v>0</v>
      </c>
      <c r="I143" s="2">
        <v>3.5527777777777776</v>
      </c>
      <c r="J143">
        <v>5</v>
      </c>
      <c r="K143">
        <v>10</v>
      </c>
      <c r="L143">
        <v>9</v>
      </c>
      <c r="M143" t="s">
        <v>48</v>
      </c>
      <c r="N143">
        <v>3</v>
      </c>
      <c r="O143" t="s">
        <v>49</v>
      </c>
      <c r="P143" t="s">
        <v>50</v>
      </c>
      <c r="Q143" t="s">
        <v>57</v>
      </c>
      <c r="R143" t="s">
        <v>208</v>
      </c>
      <c r="S143" t="s">
        <v>75</v>
      </c>
      <c r="T143">
        <v>1</v>
      </c>
      <c r="U143" s="1">
        <f>HR[[#This Row],[Date of Hire]]+HR[[#This Row],[Tenure]] * 365</f>
        <v>45530.763888888891</v>
      </c>
    </row>
    <row r="144" spans="1:21">
      <c r="A144">
        <v>1142</v>
      </c>
      <c r="B144" t="s">
        <v>10</v>
      </c>
      <c r="C144" s="1">
        <v>44218</v>
      </c>
      <c r="D144" s="1" t="str">
        <f>TEXT(HR[[#This Row],[Date of Hire]],"YYYY")</f>
        <v>2021</v>
      </c>
      <c r="E144" t="s">
        <v>20</v>
      </c>
      <c r="F144" t="s">
        <v>24</v>
      </c>
      <c r="G144">
        <v>4.2</v>
      </c>
      <c r="H144">
        <v>0</v>
      </c>
      <c r="I144" s="2">
        <v>2.3222222222222224</v>
      </c>
      <c r="J144">
        <v>2</v>
      </c>
      <c r="K144">
        <v>7</v>
      </c>
      <c r="L144">
        <v>9</v>
      </c>
      <c r="M144" t="s">
        <v>48</v>
      </c>
      <c r="N144">
        <v>3</v>
      </c>
      <c r="O144" t="s">
        <v>61</v>
      </c>
      <c r="P144" t="s">
        <v>50</v>
      </c>
      <c r="Q144" t="s">
        <v>79</v>
      </c>
      <c r="R144" t="s">
        <v>209</v>
      </c>
      <c r="S144" t="s">
        <v>53</v>
      </c>
      <c r="T144">
        <v>10</v>
      </c>
      <c r="U144" s="1">
        <f>HR[[#This Row],[Date of Hire]]+HR[[#This Row],[Tenure]] * 365</f>
        <v>45065.611111111109</v>
      </c>
    </row>
    <row r="145" spans="1:21">
      <c r="A145">
        <v>1143</v>
      </c>
      <c r="B145" t="s">
        <v>13</v>
      </c>
      <c r="C145" s="1">
        <v>44539</v>
      </c>
      <c r="D145" s="1" t="str">
        <f>TEXT(HR[[#This Row],[Date of Hire]],"YYYY")</f>
        <v>2021</v>
      </c>
      <c r="E145" t="s">
        <v>23</v>
      </c>
      <c r="F145" t="s">
        <v>9</v>
      </c>
      <c r="G145">
        <v>10</v>
      </c>
      <c r="H145">
        <v>3</v>
      </c>
      <c r="I145" s="2">
        <v>2.2944444444444443</v>
      </c>
      <c r="J145">
        <v>5</v>
      </c>
      <c r="K145">
        <v>6</v>
      </c>
      <c r="L145">
        <v>9</v>
      </c>
      <c r="M145" t="s">
        <v>68</v>
      </c>
      <c r="N145">
        <v>3</v>
      </c>
      <c r="O145" t="s">
        <v>69</v>
      </c>
      <c r="P145" t="s">
        <v>50</v>
      </c>
      <c r="Q145" t="s">
        <v>99</v>
      </c>
      <c r="R145" t="s">
        <v>210</v>
      </c>
      <c r="S145" t="s">
        <v>102</v>
      </c>
      <c r="T145">
        <v>8</v>
      </c>
      <c r="U145" s="1">
        <f>HR[[#This Row],[Date of Hire]]+HR[[#This Row],[Tenure]] * 365</f>
        <v>45376.472222222219</v>
      </c>
    </row>
    <row r="146" spans="1:21">
      <c r="A146">
        <v>1144</v>
      </c>
      <c r="B146" t="s">
        <v>4</v>
      </c>
      <c r="C146" s="1">
        <v>44134</v>
      </c>
      <c r="D146" s="1" t="str">
        <f>TEXT(HR[[#This Row],[Date of Hire]],"YYYY")</f>
        <v>2020</v>
      </c>
      <c r="E146" t="s">
        <v>5</v>
      </c>
      <c r="F146" t="s">
        <v>6</v>
      </c>
      <c r="G146">
        <v>8</v>
      </c>
      <c r="H146">
        <v>0</v>
      </c>
      <c r="I146" s="2">
        <v>1.0722222222222222</v>
      </c>
      <c r="J146">
        <v>2</v>
      </c>
      <c r="K146">
        <v>7</v>
      </c>
      <c r="L146">
        <v>6</v>
      </c>
      <c r="M146" t="s">
        <v>56</v>
      </c>
      <c r="N146">
        <v>3</v>
      </c>
      <c r="O146" t="s">
        <v>61</v>
      </c>
      <c r="P146" t="s">
        <v>50</v>
      </c>
      <c r="Q146" t="s">
        <v>77</v>
      </c>
      <c r="R146" t="s">
        <v>211</v>
      </c>
      <c r="S146" t="s">
        <v>55</v>
      </c>
      <c r="T146">
        <v>8</v>
      </c>
      <c r="U146" s="1">
        <f>HR[[#This Row],[Date of Hire]]+HR[[#This Row],[Tenure]] * 365</f>
        <v>44525.361111111109</v>
      </c>
    </row>
    <row r="147" spans="1:21">
      <c r="A147">
        <v>1145</v>
      </c>
      <c r="B147" t="s">
        <v>10</v>
      </c>
      <c r="C147" s="1">
        <v>44131</v>
      </c>
      <c r="D147" s="1" t="str">
        <f>TEXT(HR[[#This Row],[Date of Hire]],"YYYY")</f>
        <v>2020</v>
      </c>
      <c r="E147" t="s">
        <v>25</v>
      </c>
      <c r="F147" t="s">
        <v>15</v>
      </c>
      <c r="G147">
        <v>4.2</v>
      </c>
      <c r="H147">
        <v>1</v>
      </c>
      <c r="I147" s="2">
        <v>4.7388888888888889</v>
      </c>
      <c r="J147">
        <v>5</v>
      </c>
      <c r="K147">
        <v>7</v>
      </c>
      <c r="L147">
        <v>10</v>
      </c>
      <c r="M147" t="s">
        <v>68</v>
      </c>
      <c r="N147">
        <v>0</v>
      </c>
      <c r="O147" t="s">
        <v>49</v>
      </c>
      <c r="P147" t="s">
        <v>62</v>
      </c>
      <c r="Q147" t="s">
        <v>113</v>
      </c>
      <c r="R147" t="s">
        <v>115</v>
      </c>
      <c r="S147" t="s">
        <v>71</v>
      </c>
      <c r="T147">
        <v>9</v>
      </c>
      <c r="U147" s="1">
        <f>HR[[#This Row],[Date of Hire]]+HR[[#This Row],[Tenure]] * 365</f>
        <v>45860.694444444445</v>
      </c>
    </row>
    <row r="148" spans="1:21">
      <c r="A148">
        <v>1146</v>
      </c>
      <c r="B148" t="s">
        <v>10</v>
      </c>
      <c r="C148" s="1">
        <v>44065</v>
      </c>
      <c r="D148" s="1" t="str">
        <f>TEXT(HR[[#This Row],[Date of Hire]],"YYYY")</f>
        <v>2020</v>
      </c>
      <c r="E148" t="s">
        <v>27</v>
      </c>
      <c r="F148" t="s">
        <v>18</v>
      </c>
      <c r="G148">
        <v>7</v>
      </c>
      <c r="H148">
        <v>3</v>
      </c>
      <c r="I148" s="2">
        <v>1.8638888888888889</v>
      </c>
      <c r="J148">
        <v>2</v>
      </c>
      <c r="K148">
        <v>5</v>
      </c>
      <c r="L148">
        <v>5</v>
      </c>
      <c r="M148" t="s">
        <v>60</v>
      </c>
      <c r="N148">
        <v>3</v>
      </c>
      <c r="O148" t="s">
        <v>61</v>
      </c>
      <c r="P148" t="s">
        <v>50</v>
      </c>
      <c r="Q148" t="s">
        <v>77</v>
      </c>
      <c r="R148" t="s">
        <v>212</v>
      </c>
      <c r="S148" t="s">
        <v>67</v>
      </c>
      <c r="T148">
        <v>8</v>
      </c>
      <c r="U148" s="1">
        <f>HR[[#This Row],[Date of Hire]]+HR[[#This Row],[Tenure]] * 365</f>
        <v>44745.319444444445</v>
      </c>
    </row>
    <row r="149" spans="1:21">
      <c r="A149">
        <v>1147</v>
      </c>
      <c r="B149" t="s">
        <v>13</v>
      </c>
      <c r="C149" s="1">
        <v>44241</v>
      </c>
      <c r="D149" s="1" t="str">
        <f>TEXT(HR[[#This Row],[Date of Hire]],"YYYY")</f>
        <v>2021</v>
      </c>
      <c r="E149" t="s">
        <v>28</v>
      </c>
      <c r="F149" t="s">
        <v>26</v>
      </c>
      <c r="G149">
        <v>8.1999999999999993</v>
      </c>
      <c r="H149">
        <v>2</v>
      </c>
      <c r="I149" s="2">
        <v>0.86388888888888893</v>
      </c>
      <c r="J149">
        <v>2</v>
      </c>
      <c r="K149">
        <v>9</v>
      </c>
      <c r="L149">
        <v>10</v>
      </c>
      <c r="M149" t="s">
        <v>68</v>
      </c>
      <c r="N149">
        <v>1</v>
      </c>
      <c r="O149" t="s">
        <v>69</v>
      </c>
      <c r="P149" t="s">
        <v>50</v>
      </c>
      <c r="Q149" t="s">
        <v>77</v>
      </c>
      <c r="R149" t="s">
        <v>91</v>
      </c>
      <c r="S149" t="s">
        <v>53</v>
      </c>
      <c r="T149">
        <v>3</v>
      </c>
      <c r="U149" s="1">
        <f>HR[[#This Row],[Date of Hire]]+HR[[#This Row],[Tenure]] * 365</f>
        <v>44556.319444444445</v>
      </c>
    </row>
    <row r="150" spans="1:21">
      <c r="A150">
        <v>1148</v>
      </c>
      <c r="B150" t="s">
        <v>19</v>
      </c>
      <c r="C150" s="1">
        <v>44785</v>
      </c>
      <c r="D150" s="1" t="str">
        <f>TEXT(HR[[#This Row],[Date of Hire]],"YYYY")</f>
        <v>2022</v>
      </c>
      <c r="E150" t="s">
        <v>8</v>
      </c>
      <c r="F150" t="s">
        <v>15</v>
      </c>
      <c r="G150">
        <v>8</v>
      </c>
      <c r="H150">
        <v>1</v>
      </c>
      <c r="I150" s="2">
        <v>2.6333333333333333</v>
      </c>
      <c r="J150">
        <v>2</v>
      </c>
      <c r="K150">
        <v>6</v>
      </c>
      <c r="L150">
        <v>5</v>
      </c>
      <c r="M150" t="s">
        <v>56</v>
      </c>
      <c r="N150">
        <v>0</v>
      </c>
      <c r="O150" t="s">
        <v>49</v>
      </c>
      <c r="P150" t="s">
        <v>50</v>
      </c>
      <c r="Q150" t="s">
        <v>72</v>
      </c>
      <c r="R150" t="s">
        <v>211</v>
      </c>
      <c r="S150" t="s">
        <v>102</v>
      </c>
      <c r="T150">
        <v>1</v>
      </c>
      <c r="U150" s="1">
        <f>HR[[#This Row],[Date of Hire]]+HR[[#This Row],[Tenure]] * 365</f>
        <v>45746.166666666664</v>
      </c>
    </row>
    <row r="151" spans="1:21">
      <c r="A151">
        <v>1149</v>
      </c>
      <c r="B151" t="s">
        <v>4</v>
      </c>
      <c r="C151" s="1">
        <v>44082</v>
      </c>
      <c r="D151" s="1" t="str">
        <f>TEXT(HR[[#This Row],[Date of Hire]],"YYYY")</f>
        <v>2020</v>
      </c>
      <c r="E151" t="s">
        <v>17</v>
      </c>
      <c r="F151" t="s">
        <v>12</v>
      </c>
      <c r="G151">
        <v>4.5</v>
      </c>
      <c r="H151">
        <v>0</v>
      </c>
      <c r="I151" s="2">
        <v>6.6666666666666666E-2</v>
      </c>
      <c r="J151">
        <v>5</v>
      </c>
      <c r="K151">
        <v>7</v>
      </c>
      <c r="L151">
        <v>7</v>
      </c>
      <c r="M151" t="s">
        <v>48</v>
      </c>
      <c r="N151">
        <v>0</v>
      </c>
      <c r="O151" t="s">
        <v>69</v>
      </c>
      <c r="P151" t="s">
        <v>62</v>
      </c>
      <c r="Q151" t="s">
        <v>92</v>
      </c>
      <c r="R151" t="s">
        <v>213</v>
      </c>
      <c r="S151" t="s">
        <v>95</v>
      </c>
      <c r="T151">
        <v>8</v>
      </c>
      <c r="U151" s="1">
        <f>HR[[#This Row],[Date of Hire]]+HR[[#This Row],[Tenure]] * 365</f>
        <v>44106.333333333336</v>
      </c>
    </row>
    <row r="152" spans="1:21">
      <c r="A152">
        <v>1150</v>
      </c>
      <c r="B152" t="s">
        <v>4</v>
      </c>
      <c r="C152" s="1">
        <v>44585</v>
      </c>
      <c r="D152" s="1" t="str">
        <f>TEXT(HR[[#This Row],[Date of Hire]],"YYYY")</f>
        <v>2022</v>
      </c>
      <c r="E152" t="s">
        <v>25</v>
      </c>
      <c r="F152" t="s">
        <v>12</v>
      </c>
      <c r="G152">
        <v>9</v>
      </c>
      <c r="H152">
        <v>1</v>
      </c>
      <c r="I152" s="2">
        <v>1.9888888888888889</v>
      </c>
      <c r="J152">
        <v>1</v>
      </c>
      <c r="K152">
        <v>6</v>
      </c>
      <c r="L152">
        <v>9</v>
      </c>
      <c r="M152" t="s">
        <v>56</v>
      </c>
      <c r="N152">
        <v>1</v>
      </c>
      <c r="O152" t="s">
        <v>69</v>
      </c>
      <c r="P152" t="s">
        <v>62</v>
      </c>
      <c r="Q152" t="s">
        <v>79</v>
      </c>
      <c r="R152" t="s">
        <v>213</v>
      </c>
      <c r="S152" t="s">
        <v>55</v>
      </c>
      <c r="T152">
        <v>1</v>
      </c>
      <c r="U152" s="1">
        <f>HR[[#This Row],[Date of Hire]]+HR[[#This Row],[Tenure]] * 365</f>
        <v>45310.944444444445</v>
      </c>
    </row>
    <row r="153" spans="1:21">
      <c r="A153">
        <v>1151</v>
      </c>
      <c r="B153" t="s">
        <v>13</v>
      </c>
      <c r="C153" s="1">
        <v>44106</v>
      </c>
      <c r="D153" s="1" t="str">
        <f>TEXT(HR[[#This Row],[Date of Hire]],"YYYY")</f>
        <v>2020</v>
      </c>
      <c r="E153" t="s">
        <v>5</v>
      </c>
      <c r="F153" t="s">
        <v>6</v>
      </c>
      <c r="G153">
        <v>5</v>
      </c>
      <c r="H153">
        <v>2</v>
      </c>
      <c r="I153" s="2">
        <v>2.1694444444444443</v>
      </c>
      <c r="J153">
        <v>3</v>
      </c>
      <c r="K153">
        <v>10</v>
      </c>
      <c r="L153">
        <v>8</v>
      </c>
      <c r="M153" t="s">
        <v>60</v>
      </c>
      <c r="N153">
        <v>2</v>
      </c>
      <c r="O153" t="s">
        <v>49</v>
      </c>
      <c r="P153" t="s">
        <v>50</v>
      </c>
      <c r="Q153" t="s">
        <v>85</v>
      </c>
      <c r="R153" t="s">
        <v>142</v>
      </c>
      <c r="S153" t="s">
        <v>65</v>
      </c>
      <c r="T153">
        <v>8</v>
      </c>
      <c r="U153" s="1">
        <f>HR[[#This Row],[Date of Hire]]+HR[[#This Row],[Tenure]] * 365</f>
        <v>44897.847222222219</v>
      </c>
    </row>
    <row r="154" spans="1:21">
      <c r="A154">
        <v>1152</v>
      </c>
      <c r="B154" t="s">
        <v>19</v>
      </c>
      <c r="C154" s="1">
        <v>45212</v>
      </c>
      <c r="D154" s="1" t="str">
        <f>TEXT(HR[[#This Row],[Date of Hire]],"YYYY")</f>
        <v>2023</v>
      </c>
      <c r="E154" t="s">
        <v>5</v>
      </c>
      <c r="F154" t="s">
        <v>12</v>
      </c>
      <c r="G154">
        <v>8</v>
      </c>
      <c r="H154">
        <v>2</v>
      </c>
      <c r="I154" s="2">
        <v>3.7277777777777779</v>
      </c>
      <c r="J154">
        <v>5</v>
      </c>
      <c r="K154">
        <v>7</v>
      </c>
      <c r="L154">
        <v>10</v>
      </c>
      <c r="M154" t="s">
        <v>56</v>
      </c>
      <c r="N154">
        <v>3</v>
      </c>
      <c r="O154" t="s">
        <v>69</v>
      </c>
      <c r="P154" t="s">
        <v>50</v>
      </c>
      <c r="Q154" t="s">
        <v>77</v>
      </c>
      <c r="R154" t="s">
        <v>214</v>
      </c>
      <c r="S154" t="s">
        <v>75</v>
      </c>
      <c r="T154">
        <v>4</v>
      </c>
      <c r="U154" s="1">
        <f>HR[[#This Row],[Date of Hire]]+HR[[#This Row],[Tenure]] * 365</f>
        <v>46572.638888888891</v>
      </c>
    </row>
    <row r="155" spans="1:21">
      <c r="A155">
        <v>1153</v>
      </c>
      <c r="B155" t="s">
        <v>19</v>
      </c>
      <c r="C155" s="1">
        <v>44151</v>
      </c>
      <c r="D155" s="1" t="str">
        <f>TEXT(HR[[#This Row],[Date of Hire]],"YYYY")</f>
        <v>2020</v>
      </c>
      <c r="E155" t="s">
        <v>8</v>
      </c>
      <c r="F155" t="s">
        <v>26</v>
      </c>
      <c r="G155">
        <v>3</v>
      </c>
      <c r="H155">
        <v>1</v>
      </c>
      <c r="I155" s="2">
        <v>4.8722222222222218</v>
      </c>
      <c r="J155">
        <v>1</v>
      </c>
      <c r="K155">
        <v>10</v>
      </c>
      <c r="L155">
        <v>9</v>
      </c>
      <c r="M155" t="s">
        <v>48</v>
      </c>
      <c r="N155">
        <v>1</v>
      </c>
      <c r="O155" t="s">
        <v>69</v>
      </c>
      <c r="P155" t="s">
        <v>62</v>
      </c>
      <c r="Q155" t="s">
        <v>79</v>
      </c>
      <c r="R155" t="s">
        <v>215</v>
      </c>
      <c r="S155" t="s">
        <v>59</v>
      </c>
      <c r="T155">
        <v>5</v>
      </c>
      <c r="U155" s="1">
        <f>HR[[#This Row],[Date of Hire]]+HR[[#This Row],[Tenure]] * 365</f>
        <v>45929.361111111109</v>
      </c>
    </row>
    <row r="156" spans="1:21">
      <c r="A156">
        <v>1154</v>
      </c>
      <c r="B156" t="s">
        <v>4</v>
      </c>
      <c r="C156" s="1">
        <v>44289</v>
      </c>
      <c r="D156" s="1" t="str">
        <f>TEXT(HR[[#This Row],[Date of Hire]],"YYYY")</f>
        <v>2021</v>
      </c>
      <c r="E156" t="s">
        <v>8</v>
      </c>
      <c r="F156" t="s">
        <v>15</v>
      </c>
      <c r="G156">
        <v>9</v>
      </c>
      <c r="H156">
        <v>3</v>
      </c>
      <c r="I156" s="2">
        <v>2.0194444444444444</v>
      </c>
      <c r="J156">
        <v>2</v>
      </c>
      <c r="K156">
        <v>10</v>
      </c>
      <c r="L156">
        <v>8</v>
      </c>
      <c r="M156" t="s">
        <v>56</v>
      </c>
      <c r="N156">
        <v>2</v>
      </c>
      <c r="O156" t="s">
        <v>69</v>
      </c>
      <c r="P156" t="s">
        <v>62</v>
      </c>
      <c r="Q156" t="s">
        <v>77</v>
      </c>
      <c r="R156" t="s">
        <v>216</v>
      </c>
      <c r="S156" t="s">
        <v>75</v>
      </c>
      <c r="T156">
        <v>2</v>
      </c>
      <c r="U156" s="1">
        <f>HR[[#This Row],[Date of Hire]]+HR[[#This Row],[Tenure]] * 365</f>
        <v>45026.097222222219</v>
      </c>
    </row>
    <row r="157" spans="1:21">
      <c r="A157">
        <v>1155</v>
      </c>
      <c r="B157" t="s">
        <v>19</v>
      </c>
      <c r="C157" s="1">
        <v>44339</v>
      </c>
      <c r="D157" s="1" t="str">
        <f>TEXT(HR[[#This Row],[Date of Hire]],"YYYY")</f>
        <v>2021</v>
      </c>
      <c r="E157" t="s">
        <v>14</v>
      </c>
      <c r="F157" t="s">
        <v>15</v>
      </c>
      <c r="G157">
        <v>10</v>
      </c>
      <c r="H157">
        <v>1</v>
      </c>
      <c r="I157" s="2">
        <v>3.3694444444444445</v>
      </c>
      <c r="J157">
        <v>3</v>
      </c>
      <c r="K157">
        <v>6</v>
      </c>
      <c r="L157">
        <v>9</v>
      </c>
      <c r="M157" t="s">
        <v>48</v>
      </c>
      <c r="N157">
        <v>3</v>
      </c>
      <c r="O157" t="s">
        <v>69</v>
      </c>
      <c r="P157" t="s">
        <v>50</v>
      </c>
      <c r="Q157" t="s">
        <v>77</v>
      </c>
      <c r="R157" t="s">
        <v>217</v>
      </c>
      <c r="S157" t="s">
        <v>55</v>
      </c>
      <c r="T157">
        <v>1</v>
      </c>
      <c r="U157" s="1">
        <f>HR[[#This Row],[Date of Hire]]+HR[[#This Row],[Tenure]] * 365</f>
        <v>45568.847222222219</v>
      </c>
    </row>
    <row r="158" spans="1:21">
      <c r="A158">
        <v>1156</v>
      </c>
      <c r="B158" t="s">
        <v>16</v>
      </c>
      <c r="C158" s="1">
        <v>44833</v>
      </c>
      <c r="D158" s="1" t="str">
        <f>TEXT(HR[[#This Row],[Date of Hire]],"YYYY")</f>
        <v>2022</v>
      </c>
      <c r="E158" t="s">
        <v>11</v>
      </c>
      <c r="F158" t="s">
        <v>26</v>
      </c>
      <c r="G158">
        <v>8</v>
      </c>
      <c r="H158">
        <v>1</v>
      </c>
      <c r="I158" s="2">
        <v>3.8250000000000002</v>
      </c>
      <c r="J158">
        <v>1</v>
      </c>
      <c r="K158">
        <v>7</v>
      </c>
      <c r="L158">
        <v>10</v>
      </c>
      <c r="M158" t="s">
        <v>60</v>
      </c>
      <c r="N158">
        <v>0</v>
      </c>
      <c r="O158" t="s">
        <v>61</v>
      </c>
      <c r="P158" t="s">
        <v>62</v>
      </c>
      <c r="Q158" t="s">
        <v>57</v>
      </c>
      <c r="R158" t="s">
        <v>218</v>
      </c>
      <c r="S158" t="s">
        <v>75</v>
      </c>
      <c r="T158">
        <v>3</v>
      </c>
      <c r="U158" s="1">
        <f>HR[[#This Row],[Date of Hire]]+HR[[#This Row],[Tenure]] * 365</f>
        <v>46229.125</v>
      </c>
    </row>
    <row r="159" spans="1:21">
      <c r="A159">
        <v>1157</v>
      </c>
      <c r="B159" t="s">
        <v>13</v>
      </c>
      <c r="C159" s="1">
        <v>44956</v>
      </c>
      <c r="D159" s="1" t="str">
        <f>TEXT(HR[[#This Row],[Date of Hire]],"YYYY")</f>
        <v>2023</v>
      </c>
      <c r="E159" t="s">
        <v>5</v>
      </c>
      <c r="F159" t="s">
        <v>26</v>
      </c>
      <c r="G159">
        <v>8</v>
      </c>
      <c r="H159">
        <v>2</v>
      </c>
      <c r="I159" s="2">
        <v>1.4888888888888889</v>
      </c>
      <c r="J159">
        <v>3</v>
      </c>
      <c r="K159">
        <v>6</v>
      </c>
      <c r="L159">
        <v>5</v>
      </c>
      <c r="M159" t="s">
        <v>68</v>
      </c>
      <c r="N159">
        <v>2</v>
      </c>
      <c r="O159" t="s">
        <v>61</v>
      </c>
      <c r="P159" t="s">
        <v>50</v>
      </c>
      <c r="Q159" t="s">
        <v>77</v>
      </c>
      <c r="R159" t="s">
        <v>219</v>
      </c>
      <c r="S159" t="s">
        <v>102</v>
      </c>
      <c r="T159">
        <v>9</v>
      </c>
      <c r="U159" s="1">
        <f>HR[[#This Row],[Date of Hire]]+HR[[#This Row],[Tenure]] * 365</f>
        <v>45499.444444444445</v>
      </c>
    </row>
    <row r="160" spans="1:21">
      <c r="A160">
        <v>1158</v>
      </c>
      <c r="B160" t="s">
        <v>4</v>
      </c>
      <c r="C160" s="1">
        <v>44168</v>
      </c>
      <c r="D160" s="1" t="str">
        <f>TEXT(HR[[#This Row],[Date of Hire]],"YYYY")</f>
        <v>2020</v>
      </c>
      <c r="E160" t="s">
        <v>20</v>
      </c>
      <c r="F160" t="s">
        <v>12</v>
      </c>
      <c r="G160">
        <v>8.1999999999999993</v>
      </c>
      <c r="H160">
        <v>1</v>
      </c>
      <c r="I160" s="2">
        <v>1.8833333333333333</v>
      </c>
      <c r="J160">
        <v>4</v>
      </c>
      <c r="K160">
        <v>7</v>
      </c>
      <c r="L160">
        <v>5</v>
      </c>
      <c r="M160" t="s">
        <v>56</v>
      </c>
      <c r="N160">
        <v>1</v>
      </c>
      <c r="O160" t="s">
        <v>49</v>
      </c>
      <c r="P160" t="s">
        <v>50</v>
      </c>
      <c r="Q160" t="s">
        <v>72</v>
      </c>
      <c r="R160" t="s">
        <v>220</v>
      </c>
      <c r="S160" t="s">
        <v>53</v>
      </c>
      <c r="T160">
        <v>6</v>
      </c>
      <c r="U160" s="1">
        <f>HR[[#This Row],[Date of Hire]]+HR[[#This Row],[Tenure]] * 365</f>
        <v>44855.416666666664</v>
      </c>
    </row>
    <row r="161" spans="1:21">
      <c r="A161">
        <v>1159</v>
      </c>
      <c r="B161" t="s">
        <v>13</v>
      </c>
      <c r="C161" s="1">
        <v>44227</v>
      </c>
      <c r="D161" s="1" t="str">
        <f>TEXT(HR[[#This Row],[Date of Hire]],"YYYY")</f>
        <v>2021</v>
      </c>
      <c r="E161" t="s">
        <v>14</v>
      </c>
      <c r="F161" t="s">
        <v>18</v>
      </c>
      <c r="G161">
        <v>4.2</v>
      </c>
      <c r="H161">
        <v>2</v>
      </c>
      <c r="I161" s="2">
        <v>2.0305555555555554</v>
      </c>
      <c r="J161">
        <v>3</v>
      </c>
      <c r="K161">
        <v>10</v>
      </c>
      <c r="L161">
        <v>7</v>
      </c>
      <c r="M161" t="s">
        <v>68</v>
      </c>
      <c r="N161">
        <v>2</v>
      </c>
      <c r="O161" t="s">
        <v>49</v>
      </c>
      <c r="P161" t="s">
        <v>50</v>
      </c>
      <c r="Q161" t="s">
        <v>57</v>
      </c>
      <c r="R161" t="s">
        <v>221</v>
      </c>
      <c r="S161" t="s">
        <v>71</v>
      </c>
      <c r="T161">
        <v>10</v>
      </c>
      <c r="U161" s="1">
        <f>HR[[#This Row],[Date of Hire]]+HR[[#This Row],[Tenure]] * 365</f>
        <v>44968.152777777781</v>
      </c>
    </row>
    <row r="162" spans="1:21">
      <c r="A162">
        <v>1160</v>
      </c>
      <c r="B162" t="s">
        <v>19</v>
      </c>
      <c r="C162" s="1">
        <v>44763</v>
      </c>
      <c r="D162" s="1" t="str">
        <f>TEXT(HR[[#This Row],[Date of Hire]],"YYYY")</f>
        <v>2022</v>
      </c>
      <c r="E162" t="s">
        <v>20</v>
      </c>
      <c r="F162" t="s">
        <v>26</v>
      </c>
      <c r="G162">
        <v>8</v>
      </c>
      <c r="H162">
        <v>3</v>
      </c>
      <c r="I162" s="2">
        <v>3.2416666666666667</v>
      </c>
      <c r="J162">
        <v>2</v>
      </c>
      <c r="K162">
        <v>5</v>
      </c>
      <c r="L162">
        <v>5</v>
      </c>
      <c r="M162" t="s">
        <v>68</v>
      </c>
      <c r="N162">
        <v>1</v>
      </c>
      <c r="O162" t="s">
        <v>49</v>
      </c>
      <c r="P162" t="s">
        <v>50</v>
      </c>
      <c r="Q162" t="s">
        <v>57</v>
      </c>
      <c r="R162" t="s">
        <v>222</v>
      </c>
      <c r="S162" t="s">
        <v>102</v>
      </c>
      <c r="T162">
        <v>6</v>
      </c>
      <c r="U162" s="1">
        <f>HR[[#This Row],[Date of Hire]]+HR[[#This Row],[Tenure]] * 365</f>
        <v>45946.208333333336</v>
      </c>
    </row>
    <row r="163" spans="1:21">
      <c r="A163">
        <v>1161</v>
      </c>
      <c r="B163" t="s">
        <v>7</v>
      </c>
      <c r="C163" s="1">
        <v>44292</v>
      </c>
      <c r="D163" s="1" t="str">
        <f>TEXT(HR[[#This Row],[Date of Hire]],"YYYY")</f>
        <v>2021</v>
      </c>
      <c r="E163" t="s">
        <v>17</v>
      </c>
      <c r="F163" t="s">
        <v>24</v>
      </c>
      <c r="G163">
        <v>7</v>
      </c>
      <c r="H163">
        <v>1</v>
      </c>
      <c r="I163" s="2">
        <v>2.8</v>
      </c>
      <c r="J163">
        <v>5</v>
      </c>
      <c r="K163">
        <v>6</v>
      </c>
      <c r="L163">
        <v>7</v>
      </c>
      <c r="M163" t="s">
        <v>60</v>
      </c>
      <c r="N163">
        <v>3</v>
      </c>
      <c r="O163" t="s">
        <v>61</v>
      </c>
      <c r="P163" t="s">
        <v>50</v>
      </c>
      <c r="Q163" t="s">
        <v>113</v>
      </c>
      <c r="R163" t="s">
        <v>196</v>
      </c>
      <c r="S163" t="s">
        <v>102</v>
      </c>
      <c r="T163">
        <v>3</v>
      </c>
      <c r="U163" s="1">
        <f>HR[[#This Row],[Date of Hire]]+HR[[#This Row],[Tenure]] * 365</f>
        <v>45314</v>
      </c>
    </row>
    <row r="164" spans="1:21">
      <c r="A164">
        <v>1162</v>
      </c>
      <c r="B164" t="s">
        <v>13</v>
      </c>
      <c r="C164" s="1">
        <v>44302</v>
      </c>
      <c r="D164" s="1" t="str">
        <f>TEXT(HR[[#This Row],[Date of Hire]],"YYYY")</f>
        <v>2021</v>
      </c>
      <c r="E164" t="s">
        <v>23</v>
      </c>
      <c r="F164" t="s">
        <v>9</v>
      </c>
      <c r="G164">
        <v>7.2</v>
      </c>
      <c r="H164">
        <v>3</v>
      </c>
      <c r="I164" s="2">
        <v>1.5083333333333333</v>
      </c>
      <c r="J164">
        <v>4</v>
      </c>
      <c r="K164">
        <v>7</v>
      </c>
      <c r="L164">
        <v>7</v>
      </c>
      <c r="M164" t="s">
        <v>68</v>
      </c>
      <c r="N164">
        <v>0</v>
      </c>
      <c r="O164" t="s">
        <v>49</v>
      </c>
      <c r="P164" t="s">
        <v>50</v>
      </c>
      <c r="Q164" t="s">
        <v>77</v>
      </c>
      <c r="R164" t="s">
        <v>223</v>
      </c>
      <c r="S164" t="s">
        <v>53</v>
      </c>
      <c r="T164">
        <v>9</v>
      </c>
      <c r="U164" s="1">
        <f>HR[[#This Row],[Date of Hire]]+HR[[#This Row],[Tenure]] * 365</f>
        <v>44852.541666666664</v>
      </c>
    </row>
    <row r="165" spans="1:21">
      <c r="A165">
        <v>1163</v>
      </c>
      <c r="B165" t="s">
        <v>16</v>
      </c>
      <c r="C165" s="1">
        <v>44111</v>
      </c>
      <c r="D165" s="1" t="str">
        <f>TEXT(HR[[#This Row],[Date of Hire]],"YYYY")</f>
        <v>2020</v>
      </c>
      <c r="E165" t="s">
        <v>14</v>
      </c>
      <c r="F165" t="s">
        <v>12</v>
      </c>
      <c r="G165">
        <v>7.2</v>
      </c>
      <c r="H165">
        <v>2</v>
      </c>
      <c r="I165" s="2">
        <v>2.963888888888889</v>
      </c>
      <c r="J165">
        <v>3</v>
      </c>
      <c r="K165">
        <v>8</v>
      </c>
      <c r="L165">
        <v>8</v>
      </c>
      <c r="M165" t="s">
        <v>68</v>
      </c>
      <c r="N165">
        <v>1</v>
      </c>
      <c r="O165" t="s">
        <v>49</v>
      </c>
      <c r="P165" t="s">
        <v>50</v>
      </c>
      <c r="Q165" t="s">
        <v>77</v>
      </c>
      <c r="R165" t="s">
        <v>224</v>
      </c>
      <c r="S165" t="s">
        <v>71</v>
      </c>
      <c r="T165">
        <v>1</v>
      </c>
      <c r="U165" s="1">
        <f>HR[[#This Row],[Date of Hire]]+HR[[#This Row],[Tenure]] * 365</f>
        <v>45192.819444444445</v>
      </c>
    </row>
    <row r="166" spans="1:21">
      <c r="A166">
        <v>1164</v>
      </c>
      <c r="B166" t="s">
        <v>4</v>
      </c>
      <c r="C166" s="1">
        <v>44028</v>
      </c>
      <c r="D166" s="1" t="str">
        <f>TEXT(HR[[#This Row],[Date of Hire]],"YYYY")</f>
        <v>2020</v>
      </c>
      <c r="E166" t="s">
        <v>28</v>
      </c>
      <c r="F166" t="s">
        <v>6</v>
      </c>
      <c r="G166">
        <v>5</v>
      </c>
      <c r="H166">
        <v>0</v>
      </c>
      <c r="I166" s="2">
        <v>2.0138888888888888</v>
      </c>
      <c r="J166">
        <v>2</v>
      </c>
      <c r="K166">
        <v>9</v>
      </c>
      <c r="L166">
        <v>6</v>
      </c>
      <c r="M166" t="s">
        <v>60</v>
      </c>
      <c r="N166">
        <v>2</v>
      </c>
      <c r="O166" t="s">
        <v>69</v>
      </c>
      <c r="P166" t="s">
        <v>50</v>
      </c>
      <c r="Q166" t="s">
        <v>85</v>
      </c>
      <c r="R166" t="s">
        <v>225</v>
      </c>
      <c r="S166" t="s">
        <v>67</v>
      </c>
      <c r="T166">
        <v>4</v>
      </c>
      <c r="U166" s="1">
        <f>HR[[#This Row],[Date of Hire]]+HR[[#This Row],[Tenure]] * 365</f>
        <v>44763.069444444445</v>
      </c>
    </row>
    <row r="167" spans="1:21">
      <c r="A167">
        <v>1165</v>
      </c>
      <c r="B167" t="s">
        <v>19</v>
      </c>
      <c r="C167" s="1">
        <v>44061</v>
      </c>
      <c r="D167" s="1" t="str">
        <f>TEXT(HR[[#This Row],[Date of Hire]],"YYYY")</f>
        <v>2020</v>
      </c>
      <c r="E167" t="s">
        <v>20</v>
      </c>
      <c r="F167" t="s">
        <v>26</v>
      </c>
      <c r="G167">
        <v>7.2</v>
      </c>
      <c r="H167">
        <v>1</v>
      </c>
      <c r="I167" s="2">
        <v>1.7694444444444444</v>
      </c>
      <c r="J167">
        <v>5</v>
      </c>
      <c r="K167">
        <v>10</v>
      </c>
      <c r="L167">
        <v>10</v>
      </c>
      <c r="M167" t="s">
        <v>56</v>
      </c>
      <c r="N167">
        <v>1</v>
      </c>
      <c r="O167" t="s">
        <v>49</v>
      </c>
      <c r="P167" t="s">
        <v>62</v>
      </c>
      <c r="Q167" t="s">
        <v>77</v>
      </c>
      <c r="R167" t="s">
        <v>226</v>
      </c>
      <c r="S167" t="s">
        <v>71</v>
      </c>
      <c r="T167">
        <v>8</v>
      </c>
      <c r="U167" s="1">
        <f>HR[[#This Row],[Date of Hire]]+HR[[#This Row],[Tenure]] * 365</f>
        <v>44706.847222222219</v>
      </c>
    </row>
    <row r="168" spans="1:21">
      <c r="A168">
        <v>1166</v>
      </c>
      <c r="B168" t="s">
        <v>16</v>
      </c>
      <c r="C168" s="1">
        <v>44346</v>
      </c>
      <c r="D168" s="1" t="str">
        <f>TEXT(HR[[#This Row],[Date of Hire]],"YYYY")</f>
        <v>2021</v>
      </c>
      <c r="E168" t="s">
        <v>5</v>
      </c>
      <c r="F168" t="s">
        <v>24</v>
      </c>
      <c r="G168">
        <v>6.5</v>
      </c>
      <c r="H168">
        <v>2</v>
      </c>
      <c r="I168" s="2">
        <v>3.6555555555555554</v>
      </c>
      <c r="J168">
        <v>4</v>
      </c>
      <c r="K168">
        <v>8</v>
      </c>
      <c r="L168">
        <v>7</v>
      </c>
      <c r="M168" t="s">
        <v>60</v>
      </c>
      <c r="N168">
        <v>1</v>
      </c>
      <c r="O168" t="s">
        <v>49</v>
      </c>
      <c r="P168" t="s">
        <v>62</v>
      </c>
      <c r="Q168" t="s">
        <v>72</v>
      </c>
      <c r="R168" t="s">
        <v>111</v>
      </c>
      <c r="S168" t="s">
        <v>81</v>
      </c>
      <c r="T168">
        <v>9</v>
      </c>
      <c r="U168" s="1">
        <f>HR[[#This Row],[Date of Hire]]+HR[[#This Row],[Tenure]] * 365</f>
        <v>45680.277777777781</v>
      </c>
    </row>
    <row r="169" spans="1:21">
      <c r="A169">
        <v>1167</v>
      </c>
      <c r="B169" t="s">
        <v>4</v>
      </c>
      <c r="C169" s="1">
        <v>45140</v>
      </c>
      <c r="D169" s="1" t="str">
        <f>TEXT(HR[[#This Row],[Date of Hire]],"YYYY")</f>
        <v>2023</v>
      </c>
      <c r="E169" t="s">
        <v>11</v>
      </c>
      <c r="F169" t="s">
        <v>12</v>
      </c>
      <c r="G169">
        <v>3</v>
      </c>
      <c r="H169">
        <v>2</v>
      </c>
      <c r="I169" s="2">
        <v>0.73333333333333328</v>
      </c>
      <c r="J169">
        <v>2</v>
      </c>
      <c r="K169">
        <v>5</v>
      </c>
      <c r="L169">
        <v>10</v>
      </c>
      <c r="M169" t="s">
        <v>48</v>
      </c>
      <c r="N169">
        <v>3</v>
      </c>
      <c r="O169" t="s">
        <v>69</v>
      </c>
      <c r="P169" t="s">
        <v>50</v>
      </c>
      <c r="Q169" t="s">
        <v>79</v>
      </c>
      <c r="R169" t="s">
        <v>227</v>
      </c>
      <c r="S169" t="s">
        <v>59</v>
      </c>
      <c r="T169">
        <v>3</v>
      </c>
      <c r="U169" s="1">
        <f>HR[[#This Row],[Date of Hire]]+HR[[#This Row],[Tenure]] * 365</f>
        <v>45407.666666666664</v>
      </c>
    </row>
    <row r="170" spans="1:21">
      <c r="A170">
        <v>1168</v>
      </c>
      <c r="B170" t="s">
        <v>4</v>
      </c>
      <c r="C170" s="1">
        <v>44294</v>
      </c>
      <c r="D170" s="1" t="str">
        <f>TEXT(HR[[#This Row],[Date of Hire]],"YYYY")</f>
        <v>2021</v>
      </c>
      <c r="E170" t="s">
        <v>5</v>
      </c>
      <c r="F170" t="s">
        <v>12</v>
      </c>
      <c r="G170">
        <v>6.5</v>
      </c>
      <c r="H170">
        <v>3</v>
      </c>
      <c r="I170" s="2">
        <v>1.6916666666666667</v>
      </c>
      <c r="J170">
        <v>2</v>
      </c>
      <c r="K170">
        <v>7</v>
      </c>
      <c r="L170">
        <v>5</v>
      </c>
      <c r="M170" t="s">
        <v>56</v>
      </c>
      <c r="N170">
        <v>1</v>
      </c>
      <c r="O170" t="s">
        <v>69</v>
      </c>
      <c r="P170" t="s">
        <v>50</v>
      </c>
      <c r="Q170" t="s">
        <v>57</v>
      </c>
      <c r="R170" t="s">
        <v>228</v>
      </c>
      <c r="S170" t="s">
        <v>81</v>
      </c>
      <c r="T170">
        <v>5</v>
      </c>
      <c r="U170" s="1">
        <f>HR[[#This Row],[Date of Hire]]+HR[[#This Row],[Tenure]] * 365</f>
        <v>44911.458333333336</v>
      </c>
    </row>
    <row r="171" spans="1:21">
      <c r="A171">
        <v>1169</v>
      </c>
      <c r="B171" t="s">
        <v>13</v>
      </c>
      <c r="C171" s="1">
        <v>44929</v>
      </c>
      <c r="D171" s="1" t="str">
        <f>TEXT(HR[[#This Row],[Date of Hire]],"YYYY")</f>
        <v>2023</v>
      </c>
      <c r="E171" t="s">
        <v>28</v>
      </c>
      <c r="F171" t="s">
        <v>15</v>
      </c>
      <c r="G171">
        <v>10</v>
      </c>
      <c r="H171">
        <v>2</v>
      </c>
      <c r="I171" s="2">
        <v>1.6861111111111111</v>
      </c>
      <c r="J171">
        <v>5</v>
      </c>
      <c r="K171">
        <v>10</v>
      </c>
      <c r="L171">
        <v>5</v>
      </c>
      <c r="M171" t="s">
        <v>68</v>
      </c>
      <c r="N171">
        <v>3</v>
      </c>
      <c r="O171" t="s">
        <v>49</v>
      </c>
      <c r="P171" t="s">
        <v>62</v>
      </c>
      <c r="Q171" t="s">
        <v>77</v>
      </c>
      <c r="R171" t="s">
        <v>229</v>
      </c>
      <c r="S171" t="s">
        <v>67</v>
      </c>
      <c r="T171">
        <v>9</v>
      </c>
      <c r="U171" s="1">
        <f>HR[[#This Row],[Date of Hire]]+HR[[#This Row],[Tenure]] * 365</f>
        <v>45544.430555555555</v>
      </c>
    </row>
    <row r="172" spans="1:21">
      <c r="A172">
        <v>1170</v>
      </c>
      <c r="B172" t="s">
        <v>7</v>
      </c>
      <c r="C172" s="1">
        <v>44089</v>
      </c>
      <c r="D172" s="1" t="str">
        <f>TEXT(HR[[#This Row],[Date of Hire]],"YYYY")</f>
        <v>2020</v>
      </c>
      <c r="E172" t="s">
        <v>11</v>
      </c>
      <c r="F172" t="s">
        <v>24</v>
      </c>
      <c r="G172">
        <v>6.5</v>
      </c>
      <c r="H172">
        <v>1</v>
      </c>
      <c r="I172" s="2">
        <v>0.86944444444444446</v>
      </c>
      <c r="J172">
        <v>4</v>
      </c>
      <c r="K172">
        <v>5</v>
      </c>
      <c r="L172">
        <v>6</v>
      </c>
      <c r="M172" t="s">
        <v>48</v>
      </c>
      <c r="N172">
        <v>2</v>
      </c>
      <c r="O172" t="s">
        <v>61</v>
      </c>
      <c r="P172" t="s">
        <v>62</v>
      </c>
      <c r="Q172" t="s">
        <v>51</v>
      </c>
      <c r="R172" t="s">
        <v>228</v>
      </c>
      <c r="S172" t="s">
        <v>81</v>
      </c>
      <c r="T172">
        <v>8</v>
      </c>
      <c r="U172" s="1">
        <f>HR[[#This Row],[Date of Hire]]+HR[[#This Row],[Tenure]] * 365</f>
        <v>44406.347222222219</v>
      </c>
    </row>
    <row r="173" spans="1:21">
      <c r="A173">
        <v>1171</v>
      </c>
      <c r="B173" t="s">
        <v>10</v>
      </c>
      <c r="C173" s="1">
        <v>44307</v>
      </c>
      <c r="D173" s="1" t="str">
        <f>TEXT(HR[[#This Row],[Date of Hire]],"YYYY")</f>
        <v>2021</v>
      </c>
      <c r="E173" t="s">
        <v>17</v>
      </c>
      <c r="F173" t="s">
        <v>15</v>
      </c>
      <c r="G173">
        <v>4</v>
      </c>
      <c r="H173">
        <v>2</v>
      </c>
      <c r="I173" s="2">
        <v>2.5416666666666665</v>
      </c>
      <c r="J173">
        <v>5</v>
      </c>
      <c r="K173">
        <v>10</v>
      </c>
      <c r="L173">
        <v>10</v>
      </c>
      <c r="M173" t="s">
        <v>48</v>
      </c>
      <c r="N173">
        <v>3</v>
      </c>
      <c r="O173" t="s">
        <v>61</v>
      </c>
      <c r="P173" t="s">
        <v>62</v>
      </c>
      <c r="Q173" t="s">
        <v>72</v>
      </c>
      <c r="R173" t="s">
        <v>164</v>
      </c>
      <c r="S173" t="s">
        <v>65</v>
      </c>
      <c r="T173">
        <v>10</v>
      </c>
      <c r="U173" s="1">
        <f>HR[[#This Row],[Date of Hire]]+HR[[#This Row],[Tenure]] * 365</f>
        <v>45234.708333333336</v>
      </c>
    </row>
    <row r="174" spans="1:21">
      <c r="A174">
        <v>1172</v>
      </c>
      <c r="B174" t="s">
        <v>10</v>
      </c>
      <c r="C174" s="1">
        <v>44586</v>
      </c>
      <c r="D174" s="1" t="str">
        <f>TEXT(HR[[#This Row],[Date of Hire]],"YYYY")</f>
        <v>2022</v>
      </c>
      <c r="E174" t="s">
        <v>25</v>
      </c>
      <c r="F174" t="s">
        <v>21</v>
      </c>
      <c r="G174">
        <v>9</v>
      </c>
      <c r="H174">
        <v>1</v>
      </c>
      <c r="I174" s="2">
        <v>9.7222222222222224E-2</v>
      </c>
      <c r="J174">
        <v>3</v>
      </c>
      <c r="K174">
        <v>6</v>
      </c>
      <c r="L174">
        <v>6</v>
      </c>
      <c r="M174" t="s">
        <v>68</v>
      </c>
      <c r="N174">
        <v>2</v>
      </c>
      <c r="O174" t="s">
        <v>49</v>
      </c>
      <c r="P174" t="s">
        <v>62</v>
      </c>
      <c r="Q174" t="s">
        <v>99</v>
      </c>
      <c r="R174" t="s">
        <v>230</v>
      </c>
      <c r="S174" t="s">
        <v>75</v>
      </c>
      <c r="T174">
        <v>1</v>
      </c>
      <c r="U174" s="1">
        <f>HR[[#This Row],[Date of Hire]]+HR[[#This Row],[Tenure]] * 365</f>
        <v>44621.486111111109</v>
      </c>
    </row>
    <row r="175" spans="1:21">
      <c r="A175">
        <v>1173</v>
      </c>
      <c r="B175" t="s">
        <v>19</v>
      </c>
      <c r="C175" s="1">
        <v>44448</v>
      </c>
      <c r="D175" s="1" t="str">
        <f>TEXT(HR[[#This Row],[Date of Hire]],"YYYY")</f>
        <v>2021</v>
      </c>
      <c r="E175" t="s">
        <v>8</v>
      </c>
      <c r="F175" t="s">
        <v>12</v>
      </c>
      <c r="G175">
        <v>7</v>
      </c>
      <c r="H175">
        <v>3</v>
      </c>
      <c r="I175" s="2">
        <v>2.5833333333333335</v>
      </c>
      <c r="J175">
        <v>1</v>
      </c>
      <c r="K175">
        <v>9</v>
      </c>
      <c r="L175">
        <v>7</v>
      </c>
      <c r="M175" t="s">
        <v>68</v>
      </c>
      <c r="N175">
        <v>0</v>
      </c>
      <c r="O175" t="s">
        <v>69</v>
      </c>
      <c r="P175" t="s">
        <v>50</v>
      </c>
      <c r="Q175" t="s">
        <v>113</v>
      </c>
      <c r="R175" t="s">
        <v>83</v>
      </c>
      <c r="S175" t="s">
        <v>75</v>
      </c>
      <c r="T175">
        <v>9</v>
      </c>
      <c r="U175" s="1">
        <f>HR[[#This Row],[Date of Hire]]+HR[[#This Row],[Tenure]] * 365</f>
        <v>45390.916666666664</v>
      </c>
    </row>
    <row r="176" spans="1:21">
      <c r="A176">
        <v>1174</v>
      </c>
      <c r="B176" t="s">
        <v>4</v>
      </c>
      <c r="C176" s="1">
        <v>44399</v>
      </c>
      <c r="D176" s="1" t="str">
        <f>TEXT(HR[[#This Row],[Date of Hire]],"YYYY")</f>
        <v>2021</v>
      </c>
      <c r="E176" t="s">
        <v>17</v>
      </c>
      <c r="F176" t="s">
        <v>24</v>
      </c>
      <c r="G176">
        <v>8</v>
      </c>
      <c r="H176">
        <v>1</v>
      </c>
      <c r="I176" s="2">
        <v>4.4777777777777779</v>
      </c>
      <c r="J176">
        <v>1</v>
      </c>
      <c r="K176">
        <v>5</v>
      </c>
      <c r="L176">
        <v>8</v>
      </c>
      <c r="M176" t="s">
        <v>56</v>
      </c>
      <c r="N176">
        <v>3</v>
      </c>
      <c r="O176" t="s">
        <v>69</v>
      </c>
      <c r="P176" t="s">
        <v>50</v>
      </c>
      <c r="Q176" t="s">
        <v>79</v>
      </c>
      <c r="R176" t="s">
        <v>118</v>
      </c>
      <c r="S176" t="s">
        <v>75</v>
      </c>
      <c r="T176">
        <v>3</v>
      </c>
      <c r="U176" s="1">
        <f>HR[[#This Row],[Date of Hire]]+HR[[#This Row],[Tenure]] * 365</f>
        <v>46033.388888888891</v>
      </c>
    </row>
    <row r="177" spans="1:21">
      <c r="A177">
        <v>1175</v>
      </c>
      <c r="B177" t="s">
        <v>4</v>
      </c>
      <c r="C177" s="1">
        <v>44047</v>
      </c>
      <c r="D177" s="1" t="str">
        <f>TEXT(HR[[#This Row],[Date of Hire]],"YYYY")</f>
        <v>2020</v>
      </c>
      <c r="E177" t="s">
        <v>14</v>
      </c>
      <c r="F177" t="s">
        <v>26</v>
      </c>
      <c r="G177">
        <v>5.5</v>
      </c>
      <c r="H177">
        <v>3</v>
      </c>
      <c r="I177" s="2">
        <v>2.911111111111111</v>
      </c>
      <c r="J177">
        <v>5</v>
      </c>
      <c r="K177">
        <v>7</v>
      </c>
      <c r="L177">
        <v>10</v>
      </c>
      <c r="M177" t="s">
        <v>68</v>
      </c>
      <c r="N177">
        <v>2</v>
      </c>
      <c r="O177" t="s">
        <v>69</v>
      </c>
      <c r="P177" t="s">
        <v>62</v>
      </c>
      <c r="Q177" t="s">
        <v>85</v>
      </c>
      <c r="R177" t="s">
        <v>231</v>
      </c>
      <c r="S177" t="s">
        <v>95</v>
      </c>
      <c r="T177">
        <v>4</v>
      </c>
      <c r="U177" s="1">
        <f>HR[[#This Row],[Date of Hire]]+HR[[#This Row],[Tenure]] * 365</f>
        <v>45109.555555555555</v>
      </c>
    </row>
    <row r="178" spans="1:21">
      <c r="A178">
        <v>1176</v>
      </c>
      <c r="B178" t="s">
        <v>19</v>
      </c>
      <c r="C178" s="1">
        <v>44221</v>
      </c>
      <c r="D178" s="1" t="str">
        <f>TEXT(HR[[#This Row],[Date of Hire]],"YYYY")</f>
        <v>2021</v>
      </c>
      <c r="E178" t="s">
        <v>25</v>
      </c>
      <c r="F178" t="s">
        <v>24</v>
      </c>
      <c r="G178">
        <v>8</v>
      </c>
      <c r="H178">
        <v>1</v>
      </c>
      <c r="I178" s="2">
        <v>1.9694444444444446</v>
      </c>
      <c r="J178">
        <v>3</v>
      </c>
      <c r="K178">
        <v>8</v>
      </c>
      <c r="L178">
        <v>9</v>
      </c>
      <c r="M178" t="s">
        <v>68</v>
      </c>
      <c r="N178">
        <v>0</v>
      </c>
      <c r="O178" t="s">
        <v>49</v>
      </c>
      <c r="P178" t="s">
        <v>62</v>
      </c>
      <c r="Q178" t="s">
        <v>77</v>
      </c>
      <c r="R178" t="s">
        <v>232</v>
      </c>
      <c r="S178" t="s">
        <v>75</v>
      </c>
      <c r="T178">
        <v>10</v>
      </c>
      <c r="U178" s="1">
        <f>HR[[#This Row],[Date of Hire]]+HR[[#This Row],[Tenure]] * 365</f>
        <v>44939.847222222219</v>
      </c>
    </row>
    <row r="179" spans="1:21">
      <c r="A179">
        <v>1177</v>
      </c>
      <c r="B179" t="s">
        <v>10</v>
      </c>
      <c r="C179" s="1">
        <v>44351</v>
      </c>
      <c r="D179" s="1" t="str">
        <f>TEXT(HR[[#This Row],[Date of Hire]],"YYYY")</f>
        <v>2021</v>
      </c>
      <c r="E179" t="s">
        <v>5</v>
      </c>
      <c r="F179" t="s">
        <v>18</v>
      </c>
      <c r="G179">
        <v>8</v>
      </c>
      <c r="H179">
        <v>3</v>
      </c>
      <c r="I179" s="2">
        <v>3.3055555555555554</v>
      </c>
      <c r="J179">
        <v>1</v>
      </c>
      <c r="K179">
        <v>5</v>
      </c>
      <c r="L179">
        <v>6</v>
      </c>
      <c r="M179" t="s">
        <v>68</v>
      </c>
      <c r="N179">
        <v>2</v>
      </c>
      <c r="O179" t="s">
        <v>49</v>
      </c>
      <c r="P179" t="s">
        <v>50</v>
      </c>
      <c r="Q179" t="s">
        <v>77</v>
      </c>
      <c r="R179" t="s">
        <v>233</v>
      </c>
      <c r="S179" t="s">
        <v>102</v>
      </c>
      <c r="T179">
        <v>9</v>
      </c>
      <c r="U179" s="1">
        <f>HR[[#This Row],[Date of Hire]]+HR[[#This Row],[Tenure]] * 365</f>
        <v>45557.527777777781</v>
      </c>
    </row>
    <row r="180" spans="1:21">
      <c r="A180">
        <v>1178</v>
      </c>
      <c r="B180" t="s">
        <v>10</v>
      </c>
      <c r="C180" s="1">
        <v>44023</v>
      </c>
      <c r="D180" s="1" t="str">
        <f>TEXT(HR[[#This Row],[Date of Hire]],"YYYY")</f>
        <v>2020</v>
      </c>
      <c r="E180" t="s">
        <v>25</v>
      </c>
      <c r="F180" t="s">
        <v>12</v>
      </c>
      <c r="G180">
        <v>9.5</v>
      </c>
      <c r="H180">
        <v>2</v>
      </c>
      <c r="I180" s="2">
        <v>1.0694444444444444</v>
      </c>
      <c r="J180">
        <v>3</v>
      </c>
      <c r="K180">
        <v>8</v>
      </c>
      <c r="L180">
        <v>9</v>
      </c>
      <c r="M180" t="s">
        <v>56</v>
      </c>
      <c r="N180">
        <v>2</v>
      </c>
      <c r="O180" t="s">
        <v>49</v>
      </c>
      <c r="P180" t="s">
        <v>62</v>
      </c>
      <c r="Q180" t="s">
        <v>72</v>
      </c>
      <c r="R180" t="s">
        <v>234</v>
      </c>
      <c r="S180" t="s">
        <v>95</v>
      </c>
      <c r="T180">
        <v>2</v>
      </c>
      <c r="U180" s="1">
        <f>HR[[#This Row],[Date of Hire]]+HR[[#This Row],[Tenure]] * 365</f>
        <v>44413.347222222219</v>
      </c>
    </row>
    <row r="181" spans="1:21">
      <c r="A181">
        <v>1179</v>
      </c>
      <c r="B181" t="s">
        <v>4</v>
      </c>
      <c r="C181" s="1">
        <v>44622</v>
      </c>
      <c r="D181" s="1" t="str">
        <f>TEXT(HR[[#This Row],[Date of Hire]],"YYYY")</f>
        <v>2022</v>
      </c>
      <c r="E181" t="s">
        <v>27</v>
      </c>
      <c r="F181" t="s">
        <v>24</v>
      </c>
      <c r="G181">
        <v>9.5</v>
      </c>
      <c r="H181">
        <v>0</v>
      </c>
      <c r="I181" s="2">
        <v>1.8888888888888888</v>
      </c>
      <c r="J181">
        <v>3</v>
      </c>
      <c r="K181">
        <v>5</v>
      </c>
      <c r="L181">
        <v>8</v>
      </c>
      <c r="M181" t="s">
        <v>68</v>
      </c>
      <c r="N181">
        <v>0</v>
      </c>
      <c r="O181" t="s">
        <v>69</v>
      </c>
      <c r="P181" t="s">
        <v>62</v>
      </c>
      <c r="Q181" t="s">
        <v>77</v>
      </c>
      <c r="R181" t="s">
        <v>235</v>
      </c>
      <c r="S181" t="s">
        <v>95</v>
      </c>
      <c r="T181">
        <v>5</v>
      </c>
      <c r="U181" s="1">
        <f>HR[[#This Row],[Date of Hire]]+HR[[#This Row],[Tenure]] * 365</f>
        <v>45311.444444444445</v>
      </c>
    </row>
    <row r="182" spans="1:21">
      <c r="A182">
        <v>1180</v>
      </c>
      <c r="B182" t="s">
        <v>10</v>
      </c>
      <c r="C182" s="1">
        <v>44097</v>
      </c>
      <c r="D182" s="1" t="str">
        <f>TEXT(HR[[#This Row],[Date of Hire]],"YYYY")</f>
        <v>2020</v>
      </c>
      <c r="E182" t="s">
        <v>8</v>
      </c>
      <c r="F182" t="s">
        <v>21</v>
      </c>
      <c r="G182">
        <v>7</v>
      </c>
      <c r="H182">
        <v>3</v>
      </c>
      <c r="I182" s="2">
        <v>0.72499999999999998</v>
      </c>
      <c r="J182">
        <v>3</v>
      </c>
      <c r="K182">
        <v>6</v>
      </c>
      <c r="L182">
        <v>7</v>
      </c>
      <c r="M182" t="s">
        <v>60</v>
      </c>
      <c r="N182">
        <v>3</v>
      </c>
      <c r="O182" t="s">
        <v>69</v>
      </c>
      <c r="P182" t="s">
        <v>62</v>
      </c>
      <c r="Q182" t="s">
        <v>72</v>
      </c>
      <c r="R182" t="s">
        <v>236</v>
      </c>
      <c r="S182" t="s">
        <v>75</v>
      </c>
      <c r="T182">
        <v>1</v>
      </c>
      <c r="U182" s="1">
        <f>HR[[#This Row],[Date of Hire]]+HR[[#This Row],[Tenure]] * 365</f>
        <v>44361.625</v>
      </c>
    </row>
    <row r="183" spans="1:21">
      <c r="A183">
        <v>1181</v>
      </c>
      <c r="B183" t="s">
        <v>4</v>
      </c>
      <c r="C183" s="1">
        <v>44700</v>
      </c>
      <c r="D183" s="1" t="str">
        <f>TEXT(HR[[#This Row],[Date of Hire]],"YYYY")</f>
        <v>2022</v>
      </c>
      <c r="E183" t="s">
        <v>23</v>
      </c>
      <c r="F183" t="s">
        <v>24</v>
      </c>
      <c r="G183">
        <v>10</v>
      </c>
      <c r="H183">
        <v>3</v>
      </c>
      <c r="I183" s="2">
        <v>3.5583333333333331</v>
      </c>
      <c r="J183">
        <v>4</v>
      </c>
      <c r="K183">
        <v>9</v>
      </c>
      <c r="L183">
        <v>9</v>
      </c>
      <c r="M183" t="s">
        <v>48</v>
      </c>
      <c r="N183">
        <v>3</v>
      </c>
      <c r="O183" t="s">
        <v>61</v>
      </c>
      <c r="P183" t="s">
        <v>50</v>
      </c>
      <c r="Q183" t="s">
        <v>79</v>
      </c>
      <c r="R183" t="s">
        <v>237</v>
      </c>
      <c r="S183" t="s">
        <v>75</v>
      </c>
      <c r="T183">
        <v>1</v>
      </c>
      <c r="U183" s="1">
        <f>HR[[#This Row],[Date of Hire]]+HR[[#This Row],[Tenure]] * 365</f>
        <v>45998.791666666664</v>
      </c>
    </row>
    <row r="184" spans="1:21">
      <c r="A184">
        <v>1182</v>
      </c>
      <c r="B184" t="s">
        <v>13</v>
      </c>
      <c r="C184" s="1">
        <v>44011</v>
      </c>
      <c r="D184" s="1" t="str">
        <f>TEXT(HR[[#This Row],[Date of Hire]],"YYYY")</f>
        <v>2020</v>
      </c>
      <c r="E184" t="s">
        <v>11</v>
      </c>
      <c r="F184" t="s">
        <v>26</v>
      </c>
      <c r="G184">
        <v>7</v>
      </c>
      <c r="H184">
        <v>1</v>
      </c>
      <c r="I184" s="2">
        <v>2.4249999999999998</v>
      </c>
      <c r="J184">
        <v>1</v>
      </c>
      <c r="K184">
        <v>7</v>
      </c>
      <c r="L184">
        <v>9</v>
      </c>
      <c r="M184" t="s">
        <v>48</v>
      </c>
      <c r="N184">
        <v>3</v>
      </c>
      <c r="O184" t="s">
        <v>49</v>
      </c>
      <c r="P184" t="s">
        <v>50</v>
      </c>
      <c r="Q184" t="s">
        <v>79</v>
      </c>
      <c r="R184" t="s">
        <v>238</v>
      </c>
      <c r="S184" t="s">
        <v>55</v>
      </c>
      <c r="T184">
        <v>5</v>
      </c>
      <c r="U184" s="1">
        <f>HR[[#This Row],[Date of Hire]]+HR[[#This Row],[Tenure]] * 365</f>
        <v>44896.125</v>
      </c>
    </row>
    <row r="185" spans="1:21">
      <c r="A185">
        <v>1183</v>
      </c>
      <c r="B185" t="s">
        <v>19</v>
      </c>
      <c r="C185" s="1">
        <v>44090</v>
      </c>
      <c r="D185" s="1" t="str">
        <f>TEXT(HR[[#This Row],[Date of Hire]],"YYYY")</f>
        <v>2020</v>
      </c>
      <c r="E185" t="s">
        <v>28</v>
      </c>
      <c r="F185" t="s">
        <v>21</v>
      </c>
      <c r="G185">
        <v>8</v>
      </c>
      <c r="H185">
        <v>3</v>
      </c>
      <c r="I185" s="2">
        <v>2.7555555555555555</v>
      </c>
      <c r="J185">
        <v>5</v>
      </c>
      <c r="K185">
        <v>5</v>
      </c>
      <c r="L185">
        <v>10</v>
      </c>
      <c r="M185" t="s">
        <v>56</v>
      </c>
      <c r="N185">
        <v>1</v>
      </c>
      <c r="O185" t="s">
        <v>61</v>
      </c>
      <c r="P185" t="s">
        <v>50</v>
      </c>
      <c r="Q185" t="s">
        <v>99</v>
      </c>
      <c r="R185" t="s">
        <v>239</v>
      </c>
      <c r="S185" t="s">
        <v>59</v>
      </c>
      <c r="T185">
        <v>7</v>
      </c>
      <c r="U185" s="1">
        <f>HR[[#This Row],[Date of Hire]]+HR[[#This Row],[Tenure]] * 365</f>
        <v>45095.777777777781</v>
      </c>
    </row>
    <row r="186" spans="1:21">
      <c r="A186">
        <v>1184</v>
      </c>
      <c r="B186" t="s">
        <v>10</v>
      </c>
      <c r="C186" s="1">
        <v>44158</v>
      </c>
      <c r="D186" s="1" t="str">
        <f>TEXT(HR[[#This Row],[Date of Hire]],"YYYY")</f>
        <v>2020</v>
      </c>
      <c r="E186" t="s">
        <v>27</v>
      </c>
      <c r="F186" t="s">
        <v>6</v>
      </c>
      <c r="G186">
        <v>6</v>
      </c>
      <c r="H186">
        <v>2</v>
      </c>
      <c r="I186" s="2">
        <v>2.8305555555555557</v>
      </c>
      <c r="J186">
        <v>5</v>
      </c>
      <c r="K186">
        <v>5</v>
      </c>
      <c r="L186">
        <v>7</v>
      </c>
      <c r="M186" t="s">
        <v>48</v>
      </c>
      <c r="N186">
        <v>2</v>
      </c>
      <c r="O186" t="s">
        <v>49</v>
      </c>
      <c r="P186" t="s">
        <v>62</v>
      </c>
      <c r="Q186" t="s">
        <v>92</v>
      </c>
      <c r="R186" t="s">
        <v>237</v>
      </c>
      <c r="S186" t="s">
        <v>67</v>
      </c>
      <c r="T186">
        <v>1</v>
      </c>
      <c r="U186" s="1">
        <f>HR[[#This Row],[Date of Hire]]+HR[[#This Row],[Tenure]] * 365</f>
        <v>45191.152777777781</v>
      </c>
    </row>
    <row r="187" spans="1:21">
      <c r="A187">
        <v>1185</v>
      </c>
      <c r="B187" t="s">
        <v>4</v>
      </c>
      <c r="C187" s="1">
        <v>44319</v>
      </c>
      <c r="D187" s="1" t="str">
        <f>TEXT(HR[[#This Row],[Date of Hire]],"YYYY")</f>
        <v>2021</v>
      </c>
      <c r="E187" t="s">
        <v>20</v>
      </c>
      <c r="F187" t="s">
        <v>9</v>
      </c>
      <c r="G187">
        <v>8</v>
      </c>
      <c r="H187">
        <v>2</v>
      </c>
      <c r="I187" s="2">
        <v>7.2222222222222215E-2</v>
      </c>
      <c r="J187">
        <v>3</v>
      </c>
      <c r="K187">
        <v>7</v>
      </c>
      <c r="L187">
        <v>10</v>
      </c>
      <c r="M187" t="s">
        <v>60</v>
      </c>
      <c r="N187">
        <v>3</v>
      </c>
      <c r="O187" t="s">
        <v>69</v>
      </c>
      <c r="P187" t="s">
        <v>50</v>
      </c>
      <c r="Q187" t="s">
        <v>77</v>
      </c>
      <c r="R187" t="s">
        <v>240</v>
      </c>
      <c r="S187" t="s">
        <v>59</v>
      </c>
      <c r="T187">
        <v>4</v>
      </c>
      <c r="U187" s="1">
        <f>HR[[#This Row],[Date of Hire]]+HR[[#This Row],[Tenure]] * 365</f>
        <v>44345.361111111109</v>
      </c>
    </row>
    <row r="188" spans="1:21">
      <c r="A188">
        <v>1186</v>
      </c>
      <c r="B188" t="s">
        <v>13</v>
      </c>
      <c r="C188" s="1">
        <v>44035</v>
      </c>
      <c r="D188" s="1" t="str">
        <f>TEXT(HR[[#This Row],[Date of Hire]],"YYYY")</f>
        <v>2020</v>
      </c>
      <c r="E188" t="s">
        <v>5</v>
      </c>
      <c r="F188" t="s">
        <v>24</v>
      </c>
      <c r="G188">
        <v>8.1999999999999993</v>
      </c>
      <c r="H188">
        <v>1</v>
      </c>
      <c r="I188" s="2">
        <v>1.825</v>
      </c>
      <c r="J188">
        <v>4</v>
      </c>
      <c r="K188">
        <v>8</v>
      </c>
      <c r="L188">
        <v>10</v>
      </c>
      <c r="M188" t="s">
        <v>68</v>
      </c>
      <c r="N188">
        <v>3</v>
      </c>
      <c r="O188" t="s">
        <v>69</v>
      </c>
      <c r="P188" t="s">
        <v>50</v>
      </c>
      <c r="Q188" t="s">
        <v>77</v>
      </c>
      <c r="R188" t="s">
        <v>200</v>
      </c>
      <c r="S188" t="s">
        <v>53</v>
      </c>
      <c r="T188">
        <v>7</v>
      </c>
      <c r="U188" s="1">
        <f>HR[[#This Row],[Date of Hire]]+HR[[#This Row],[Tenure]] * 365</f>
        <v>44701.125</v>
      </c>
    </row>
    <row r="189" spans="1:21">
      <c r="A189">
        <v>1187</v>
      </c>
      <c r="B189" t="s">
        <v>7</v>
      </c>
      <c r="C189" s="1">
        <v>44294</v>
      </c>
      <c r="D189" s="1" t="str">
        <f>TEXT(HR[[#This Row],[Date of Hire]],"YYYY")</f>
        <v>2021</v>
      </c>
      <c r="E189" t="s">
        <v>5</v>
      </c>
      <c r="F189" t="s">
        <v>24</v>
      </c>
      <c r="G189">
        <v>7.2</v>
      </c>
      <c r="H189">
        <v>0</v>
      </c>
      <c r="I189" s="2">
        <v>3.9305555555555554</v>
      </c>
      <c r="J189">
        <v>3</v>
      </c>
      <c r="K189">
        <v>9</v>
      </c>
      <c r="L189">
        <v>9</v>
      </c>
      <c r="M189" t="s">
        <v>48</v>
      </c>
      <c r="N189">
        <v>2</v>
      </c>
      <c r="O189" t="s">
        <v>49</v>
      </c>
      <c r="P189" t="s">
        <v>50</v>
      </c>
      <c r="Q189" t="s">
        <v>77</v>
      </c>
      <c r="R189" t="s">
        <v>241</v>
      </c>
      <c r="S189" t="s">
        <v>53</v>
      </c>
      <c r="T189">
        <v>9</v>
      </c>
      <c r="U189" s="1">
        <f>HR[[#This Row],[Date of Hire]]+HR[[#This Row],[Tenure]] * 365</f>
        <v>45728.652777777781</v>
      </c>
    </row>
    <row r="190" spans="1:21">
      <c r="A190">
        <v>1188</v>
      </c>
      <c r="B190" t="s">
        <v>16</v>
      </c>
      <c r="C190" s="1">
        <v>44748</v>
      </c>
      <c r="D190" s="1" t="str">
        <f>TEXT(HR[[#This Row],[Date of Hire]],"YYYY")</f>
        <v>2022</v>
      </c>
      <c r="E190" t="s">
        <v>5</v>
      </c>
      <c r="F190" t="s">
        <v>9</v>
      </c>
      <c r="G190">
        <v>7.5</v>
      </c>
      <c r="H190">
        <v>2</v>
      </c>
      <c r="I190" s="2">
        <v>3.6111111111111112</v>
      </c>
      <c r="J190">
        <v>4</v>
      </c>
      <c r="K190">
        <v>5</v>
      </c>
      <c r="L190">
        <v>7</v>
      </c>
      <c r="M190" t="s">
        <v>48</v>
      </c>
      <c r="N190">
        <v>0</v>
      </c>
      <c r="O190" t="s">
        <v>49</v>
      </c>
      <c r="P190" t="s">
        <v>62</v>
      </c>
      <c r="Q190" t="s">
        <v>72</v>
      </c>
      <c r="R190" t="s">
        <v>242</v>
      </c>
      <c r="S190" t="s">
        <v>95</v>
      </c>
      <c r="T190">
        <v>8</v>
      </c>
      <c r="U190" s="1">
        <f>HR[[#This Row],[Date of Hire]]+HR[[#This Row],[Tenure]] * 365</f>
        <v>46066.055555555555</v>
      </c>
    </row>
    <row r="191" spans="1:21">
      <c r="A191">
        <v>1189</v>
      </c>
      <c r="B191" t="s">
        <v>10</v>
      </c>
      <c r="C191" s="1">
        <v>44060</v>
      </c>
      <c r="D191" s="1" t="str">
        <f>TEXT(HR[[#This Row],[Date of Hire]],"YYYY")</f>
        <v>2020</v>
      </c>
      <c r="E191" t="s">
        <v>27</v>
      </c>
      <c r="F191" t="s">
        <v>15</v>
      </c>
      <c r="G191">
        <v>7.2</v>
      </c>
      <c r="H191">
        <v>1</v>
      </c>
      <c r="I191" s="2">
        <v>1.5333333333333334</v>
      </c>
      <c r="J191">
        <v>3</v>
      </c>
      <c r="K191">
        <v>10</v>
      </c>
      <c r="L191">
        <v>8</v>
      </c>
      <c r="M191" t="s">
        <v>56</v>
      </c>
      <c r="N191">
        <v>2</v>
      </c>
      <c r="O191" t="s">
        <v>69</v>
      </c>
      <c r="P191" t="s">
        <v>50</v>
      </c>
      <c r="Q191" t="s">
        <v>77</v>
      </c>
      <c r="R191" t="s">
        <v>176</v>
      </c>
      <c r="S191" t="s">
        <v>71</v>
      </c>
      <c r="T191">
        <v>5</v>
      </c>
      <c r="U191" s="1">
        <f>HR[[#This Row],[Date of Hire]]+HR[[#This Row],[Tenure]] * 365</f>
        <v>44619.666666666664</v>
      </c>
    </row>
    <row r="192" spans="1:21">
      <c r="A192">
        <v>1190</v>
      </c>
      <c r="B192" t="s">
        <v>16</v>
      </c>
      <c r="C192" s="1">
        <v>44076</v>
      </c>
      <c r="D192" s="1" t="str">
        <f>TEXT(HR[[#This Row],[Date of Hire]],"YYYY")</f>
        <v>2020</v>
      </c>
      <c r="E192" t="s">
        <v>23</v>
      </c>
      <c r="F192" t="s">
        <v>21</v>
      </c>
      <c r="G192">
        <v>8</v>
      </c>
      <c r="H192">
        <v>3</v>
      </c>
      <c r="I192" s="2">
        <v>3.1388888888888888</v>
      </c>
      <c r="J192">
        <v>5</v>
      </c>
      <c r="K192">
        <v>9</v>
      </c>
      <c r="L192">
        <v>6</v>
      </c>
      <c r="M192" t="s">
        <v>56</v>
      </c>
      <c r="N192">
        <v>1</v>
      </c>
      <c r="O192" t="s">
        <v>61</v>
      </c>
      <c r="P192" t="s">
        <v>62</v>
      </c>
      <c r="Q192" t="s">
        <v>77</v>
      </c>
      <c r="R192" t="s">
        <v>228</v>
      </c>
      <c r="S192" t="s">
        <v>67</v>
      </c>
      <c r="T192">
        <v>8</v>
      </c>
      <c r="U192" s="1">
        <f>HR[[#This Row],[Date of Hire]]+HR[[#This Row],[Tenure]] * 365</f>
        <v>45221.694444444445</v>
      </c>
    </row>
    <row r="193" spans="1:21">
      <c r="A193">
        <v>1191</v>
      </c>
      <c r="B193" t="s">
        <v>7</v>
      </c>
      <c r="C193" s="1">
        <v>44358</v>
      </c>
      <c r="D193" s="1" t="str">
        <f>TEXT(HR[[#This Row],[Date of Hire]],"YYYY")</f>
        <v>2021</v>
      </c>
      <c r="E193" t="s">
        <v>5</v>
      </c>
      <c r="F193" t="s">
        <v>26</v>
      </c>
      <c r="G193">
        <v>3</v>
      </c>
      <c r="H193">
        <v>1</v>
      </c>
      <c r="I193" s="2">
        <v>2.3638888888888889</v>
      </c>
      <c r="J193">
        <v>1</v>
      </c>
      <c r="K193">
        <v>6</v>
      </c>
      <c r="L193">
        <v>8</v>
      </c>
      <c r="M193" t="s">
        <v>56</v>
      </c>
      <c r="N193">
        <v>0</v>
      </c>
      <c r="O193" t="s">
        <v>61</v>
      </c>
      <c r="P193" t="s">
        <v>50</v>
      </c>
      <c r="Q193" t="s">
        <v>113</v>
      </c>
      <c r="R193" t="s">
        <v>140</v>
      </c>
      <c r="S193" t="s">
        <v>59</v>
      </c>
      <c r="T193">
        <v>9</v>
      </c>
      <c r="U193" s="1">
        <f>HR[[#This Row],[Date of Hire]]+HR[[#This Row],[Tenure]] * 365</f>
        <v>45220.819444444445</v>
      </c>
    </row>
    <row r="194" spans="1:21">
      <c r="A194">
        <v>1192</v>
      </c>
      <c r="B194" t="s">
        <v>16</v>
      </c>
      <c r="C194" s="1">
        <v>44073</v>
      </c>
      <c r="D194" s="1" t="str">
        <f>TEXT(HR[[#This Row],[Date of Hire]],"YYYY")</f>
        <v>2020</v>
      </c>
      <c r="E194" t="s">
        <v>8</v>
      </c>
      <c r="F194" t="s">
        <v>12</v>
      </c>
      <c r="G194">
        <v>7</v>
      </c>
      <c r="H194">
        <v>0</v>
      </c>
      <c r="I194" s="2">
        <v>3.1444444444444444</v>
      </c>
      <c r="J194">
        <v>5</v>
      </c>
      <c r="K194">
        <v>6</v>
      </c>
      <c r="L194">
        <v>7</v>
      </c>
      <c r="M194" t="s">
        <v>68</v>
      </c>
      <c r="N194">
        <v>0</v>
      </c>
      <c r="O194" t="s">
        <v>49</v>
      </c>
      <c r="P194" t="s">
        <v>50</v>
      </c>
      <c r="Q194" t="s">
        <v>85</v>
      </c>
      <c r="R194" t="s">
        <v>100</v>
      </c>
      <c r="S194" t="s">
        <v>65</v>
      </c>
      <c r="T194">
        <v>2</v>
      </c>
      <c r="U194" s="1">
        <f>HR[[#This Row],[Date of Hire]]+HR[[#This Row],[Tenure]] * 365</f>
        <v>45220.722222222219</v>
      </c>
    </row>
    <row r="195" spans="1:21">
      <c r="A195">
        <v>1193</v>
      </c>
      <c r="B195" t="s">
        <v>4</v>
      </c>
      <c r="C195" s="1">
        <v>44704</v>
      </c>
      <c r="D195" s="1" t="str">
        <f>TEXT(HR[[#This Row],[Date of Hire]],"YYYY")</f>
        <v>2022</v>
      </c>
      <c r="E195" t="s">
        <v>8</v>
      </c>
      <c r="F195" t="s">
        <v>26</v>
      </c>
      <c r="G195">
        <v>7</v>
      </c>
      <c r="H195">
        <v>3</v>
      </c>
      <c r="I195" s="2">
        <v>1.413888888888889</v>
      </c>
      <c r="J195">
        <v>2</v>
      </c>
      <c r="K195">
        <v>8</v>
      </c>
      <c r="L195">
        <v>7</v>
      </c>
      <c r="M195" t="s">
        <v>48</v>
      </c>
      <c r="N195">
        <v>1</v>
      </c>
      <c r="O195" t="s">
        <v>69</v>
      </c>
      <c r="P195" t="s">
        <v>62</v>
      </c>
      <c r="Q195" t="s">
        <v>57</v>
      </c>
      <c r="R195" t="s">
        <v>243</v>
      </c>
      <c r="S195" t="s">
        <v>59</v>
      </c>
      <c r="T195">
        <v>3</v>
      </c>
      <c r="U195" s="1">
        <f>HR[[#This Row],[Date of Hire]]+HR[[#This Row],[Tenure]] * 365</f>
        <v>45220.069444444445</v>
      </c>
    </row>
    <row r="196" spans="1:21">
      <c r="A196">
        <v>1194</v>
      </c>
      <c r="B196" t="s">
        <v>19</v>
      </c>
      <c r="C196" s="1">
        <v>45126</v>
      </c>
      <c r="D196" s="1" t="str">
        <f>TEXT(HR[[#This Row],[Date of Hire]],"YYYY")</f>
        <v>2023</v>
      </c>
      <c r="E196" t="s">
        <v>20</v>
      </c>
      <c r="F196" t="s">
        <v>9</v>
      </c>
      <c r="G196">
        <v>8.1999999999999993</v>
      </c>
      <c r="H196">
        <v>2</v>
      </c>
      <c r="I196" s="2">
        <v>0.25833333333333336</v>
      </c>
      <c r="J196">
        <v>1</v>
      </c>
      <c r="K196">
        <v>10</v>
      </c>
      <c r="L196">
        <v>8</v>
      </c>
      <c r="M196" t="s">
        <v>56</v>
      </c>
      <c r="N196">
        <v>3</v>
      </c>
      <c r="O196" t="s">
        <v>69</v>
      </c>
      <c r="P196" t="s">
        <v>62</v>
      </c>
      <c r="Q196" t="s">
        <v>77</v>
      </c>
      <c r="R196" t="s">
        <v>244</v>
      </c>
      <c r="S196" t="s">
        <v>53</v>
      </c>
      <c r="T196">
        <v>6</v>
      </c>
      <c r="U196" s="1">
        <f>HR[[#This Row],[Date of Hire]]+HR[[#This Row],[Tenure]] * 365</f>
        <v>45220.291666666664</v>
      </c>
    </row>
    <row r="197" spans="1:21">
      <c r="A197">
        <v>1195</v>
      </c>
      <c r="B197" t="s">
        <v>19</v>
      </c>
      <c r="C197" s="1">
        <v>44027</v>
      </c>
      <c r="D197" s="1" t="str">
        <f>TEXT(HR[[#This Row],[Date of Hire]],"YYYY")</f>
        <v>2020</v>
      </c>
      <c r="E197" t="s">
        <v>27</v>
      </c>
      <c r="F197" t="s">
        <v>18</v>
      </c>
      <c r="G197">
        <v>6</v>
      </c>
      <c r="H197">
        <v>0</v>
      </c>
      <c r="I197" s="2">
        <v>3.2694444444444444</v>
      </c>
      <c r="J197">
        <v>5</v>
      </c>
      <c r="K197">
        <v>10</v>
      </c>
      <c r="L197">
        <v>10</v>
      </c>
      <c r="M197" t="s">
        <v>68</v>
      </c>
      <c r="N197">
        <v>2</v>
      </c>
      <c r="O197" t="s">
        <v>61</v>
      </c>
      <c r="P197" t="s">
        <v>50</v>
      </c>
      <c r="Q197" t="s">
        <v>63</v>
      </c>
      <c r="R197" t="s">
        <v>76</v>
      </c>
      <c r="S197" t="s">
        <v>67</v>
      </c>
      <c r="T197">
        <v>5</v>
      </c>
      <c r="U197" s="1">
        <f>HR[[#This Row],[Date of Hire]]+HR[[#This Row],[Tenure]] * 365</f>
        <v>45220.347222222219</v>
      </c>
    </row>
    <row r="198" spans="1:21">
      <c r="A198">
        <v>1196</v>
      </c>
      <c r="B198" t="s">
        <v>16</v>
      </c>
      <c r="C198" s="1">
        <v>44055</v>
      </c>
      <c r="D198" s="1" t="str">
        <f>TEXT(HR[[#This Row],[Date of Hire]],"YYYY")</f>
        <v>2020</v>
      </c>
      <c r="E198" t="s">
        <v>14</v>
      </c>
      <c r="F198" t="s">
        <v>9</v>
      </c>
      <c r="G198">
        <v>7</v>
      </c>
      <c r="H198">
        <v>0</v>
      </c>
      <c r="I198" s="2">
        <v>3.1944444444444446</v>
      </c>
      <c r="J198">
        <v>4</v>
      </c>
      <c r="K198">
        <v>9</v>
      </c>
      <c r="L198">
        <v>10</v>
      </c>
      <c r="M198" t="s">
        <v>68</v>
      </c>
      <c r="N198">
        <v>2</v>
      </c>
      <c r="O198" t="s">
        <v>49</v>
      </c>
      <c r="P198" t="s">
        <v>62</v>
      </c>
      <c r="Q198" t="s">
        <v>79</v>
      </c>
      <c r="R198" t="s">
        <v>245</v>
      </c>
      <c r="S198" t="s">
        <v>59</v>
      </c>
      <c r="T198">
        <v>9</v>
      </c>
      <c r="U198" s="1">
        <f>HR[[#This Row],[Date of Hire]]+HR[[#This Row],[Tenure]] * 365</f>
        <v>45220.972222222219</v>
      </c>
    </row>
    <row r="199" spans="1:21">
      <c r="A199">
        <v>1197</v>
      </c>
      <c r="B199" t="s">
        <v>10</v>
      </c>
      <c r="C199" s="1">
        <v>43447</v>
      </c>
      <c r="D199" s="1" t="str">
        <f>TEXT(HR[[#This Row],[Date of Hire]],"YYYY")</f>
        <v>2018</v>
      </c>
      <c r="E199" t="s">
        <v>27</v>
      </c>
      <c r="F199" t="s">
        <v>26</v>
      </c>
      <c r="G199">
        <v>7</v>
      </c>
      <c r="H199">
        <v>0</v>
      </c>
      <c r="I199" s="2">
        <v>4.8583333333333334</v>
      </c>
      <c r="J199">
        <v>4</v>
      </c>
      <c r="K199">
        <v>10</v>
      </c>
      <c r="L199">
        <v>10</v>
      </c>
      <c r="M199" t="s">
        <v>68</v>
      </c>
      <c r="N199">
        <v>3</v>
      </c>
      <c r="O199" t="s">
        <v>49</v>
      </c>
      <c r="P199" t="s">
        <v>50</v>
      </c>
      <c r="Q199" t="s">
        <v>85</v>
      </c>
      <c r="R199" t="s">
        <v>246</v>
      </c>
      <c r="S199" t="s">
        <v>102</v>
      </c>
      <c r="T199">
        <v>3</v>
      </c>
      <c r="U199" s="1">
        <f>HR[[#This Row],[Date of Hire]]+HR[[#This Row],[Tenure]] * 365</f>
        <v>45220.291666666664</v>
      </c>
    </row>
    <row r="200" spans="1:21">
      <c r="A200">
        <v>1198</v>
      </c>
      <c r="B200" t="s">
        <v>7</v>
      </c>
      <c r="C200" s="1">
        <v>43724</v>
      </c>
      <c r="D200" s="1" t="str">
        <f>TEXT(HR[[#This Row],[Date of Hire]],"YYYY")</f>
        <v>2019</v>
      </c>
      <c r="E200" t="s">
        <v>8</v>
      </c>
      <c r="F200" t="s">
        <v>26</v>
      </c>
      <c r="G200">
        <v>3.5</v>
      </c>
      <c r="H200">
        <v>2</v>
      </c>
      <c r="I200" s="2">
        <v>4.0999999999999996</v>
      </c>
      <c r="J200">
        <v>1</v>
      </c>
      <c r="K200">
        <v>6</v>
      </c>
      <c r="L200">
        <v>10</v>
      </c>
      <c r="M200" t="s">
        <v>60</v>
      </c>
      <c r="N200">
        <v>1</v>
      </c>
      <c r="O200" t="s">
        <v>69</v>
      </c>
      <c r="P200" t="s">
        <v>62</v>
      </c>
      <c r="Q200" t="s">
        <v>85</v>
      </c>
      <c r="R200" t="s">
        <v>247</v>
      </c>
      <c r="S200" t="s">
        <v>81</v>
      </c>
      <c r="T200">
        <v>9</v>
      </c>
      <c r="U200" s="1">
        <f>HR[[#This Row],[Date of Hire]]+HR[[#This Row],[Tenure]] * 365</f>
        <v>45220.5</v>
      </c>
    </row>
    <row r="201" spans="1:21">
      <c r="A201">
        <v>1199</v>
      </c>
      <c r="B201" t="s">
        <v>7</v>
      </c>
      <c r="C201" s="1">
        <v>44659</v>
      </c>
      <c r="D201" s="1" t="str">
        <f>TEXT(HR[[#This Row],[Date of Hire]],"YYYY")</f>
        <v>2022</v>
      </c>
      <c r="E201" t="s">
        <v>17</v>
      </c>
      <c r="F201" t="s">
        <v>9</v>
      </c>
      <c r="G201">
        <v>8.5</v>
      </c>
      <c r="H201">
        <v>3</v>
      </c>
      <c r="I201" s="2">
        <v>1.538888888888889</v>
      </c>
      <c r="J201">
        <v>5</v>
      </c>
      <c r="K201">
        <v>8</v>
      </c>
      <c r="L201">
        <v>9</v>
      </c>
      <c r="M201" t="s">
        <v>68</v>
      </c>
      <c r="N201">
        <v>1</v>
      </c>
      <c r="O201" t="s">
        <v>69</v>
      </c>
      <c r="P201" t="s">
        <v>50</v>
      </c>
      <c r="Q201" t="s">
        <v>77</v>
      </c>
      <c r="R201" t="s">
        <v>248</v>
      </c>
      <c r="S201" t="s">
        <v>81</v>
      </c>
      <c r="T201">
        <v>4</v>
      </c>
      <c r="U201" s="1">
        <f>HR[[#This Row],[Date of Hire]]+HR[[#This Row],[Tenure]] * 365</f>
        <v>45220.694444444445</v>
      </c>
    </row>
    <row r="202" spans="1:21">
      <c r="A202">
        <v>1200</v>
      </c>
      <c r="B202" t="s">
        <v>16</v>
      </c>
      <c r="C202" s="1">
        <v>44247</v>
      </c>
      <c r="D202" s="1" t="str">
        <f>TEXT(HR[[#This Row],[Date of Hire]],"YYYY")</f>
        <v>2021</v>
      </c>
      <c r="E202" t="s">
        <v>11</v>
      </c>
      <c r="F202" t="s">
        <v>26</v>
      </c>
      <c r="G202">
        <v>7</v>
      </c>
      <c r="H202">
        <v>0</v>
      </c>
      <c r="I202" s="2">
        <v>2.6722222222222221</v>
      </c>
      <c r="J202">
        <v>3</v>
      </c>
      <c r="K202">
        <v>5</v>
      </c>
      <c r="L202">
        <v>5</v>
      </c>
      <c r="M202" t="s">
        <v>56</v>
      </c>
      <c r="N202">
        <v>2</v>
      </c>
      <c r="O202" t="s">
        <v>61</v>
      </c>
      <c r="P202" t="s">
        <v>50</v>
      </c>
      <c r="Q202" t="s">
        <v>57</v>
      </c>
      <c r="R202" t="s">
        <v>249</v>
      </c>
      <c r="S202" t="s">
        <v>65</v>
      </c>
      <c r="T202">
        <v>5</v>
      </c>
      <c r="U202" s="1">
        <f>HR[[#This Row],[Date of Hire]]+HR[[#This Row],[Tenure]] * 365</f>
        <v>45222.361111111109</v>
      </c>
    </row>
    <row r="203" spans="1:21">
      <c r="A203">
        <v>1201</v>
      </c>
      <c r="B203" t="s">
        <v>19</v>
      </c>
      <c r="C203" s="1">
        <v>43704</v>
      </c>
      <c r="D203" s="1" t="str">
        <f>TEXT(HR[[#This Row],[Date of Hire]],"YYYY")</f>
        <v>2019</v>
      </c>
      <c r="E203" t="s">
        <v>23</v>
      </c>
      <c r="F203" t="s">
        <v>18</v>
      </c>
      <c r="G203">
        <v>5.5</v>
      </c>
      <c r="H203">
        <v>1</v>
      </c>
      <c r="I203" s="2">
        <v>4.1527777777777777</v>
      </c>
      <c r="J203">
        <v>4</v>
      </c>
      <c r="K203">
        <v>7</v>
      </c>
      <c r="L203">
        <v>7</v>
      </c>
      <c r="M203" t="s">
        <v>60</v>
      </c>
      <c r="N203">
        <v>3</v>
      </c>
      <c r="O203" t="s">
        <v>49</v>
      </c>
      <c r="P203" t="s">
        <v>50</v>
      </c>
      <c r="Q203" t="s">
        <v>63</v>
      </c>
      <c r="R203" t="s">
        <v>118</v>
      </c>
      <c r="S203" t="s">
        <v>81</v>
      </c>
      <c r="T203">
        <v>1</v>
      </c>
      <c r="U203" s="1">
        <f>HR[[#This Row],[Date of Hire]]+HR[[#This Row],[Tenure]] * 365</f>
        <v>45219.763888888891</v>
      </c>
    </row>
    <row r="204" spans="1:21">
      <c r="A204">
        <v>1202</v>
      </c>
      <c r="B204" t="s">
        <v>7</v>
      </c>
      <c r="C204" s="1">
        <v>43738</v>
      </c>
      <c r="D204" s="1" t="str">
        <f>TEXT(HR[[#This Row],[Date of Hire]],"YYYY")</f>
        <v>2019</v>
      </c>
      <c r="E204" t="s">
        <v>27</v>
      </c>
      <c r="F204" t="s">
        <v>18</v>
      </c>
      <c r="G204">
        <v>5.2</v>
      </c>
      <c r="H204">
        <v>2</v>
      </c>
      <c r="I204" s="2">
        <v>4.0611111111111109</v>
      </c>
      <c r="J204">
        <v>1</v>
      </c>
      <c r="K204">
        <v>7</v>
      </c>
      <c r="L204">
        <v>8</v>
      </c>
      <c r="M204" t="s">
        <v>48</v>
      </c>
      <c r="N204">
        <v>3</v>
      </c>
      <c r="O204" t="s">
        <v>61</v>
      </c>
      <c r="P204" t="s">
        <v>62</v>
      </c>
      <c r="Q204" t="s">
        <v>57</v>
      </c>
      <c r="R204" t="s">
        <v>250</v>
      </c>
      <c r="S204" t="s">
        <v>71</v>
      </c>
      <c r="T204">
        <v>3</v>
      </c>
      <c r="U204" s="1">
        <f>HR[[#This Row],[Date of Hire]]+HR[[#This Row],[Tenure]] * 365</f>
        <v>45220.305555555555</v>
      </c>
    </row>
    <row r="205" spans="1:21">
      <c r="A205">
        <v>1203</v>
      </c>
      <c r="B205" t="s">
        <v>4</v>
      </c>
      <c r="C205" s="1">
        <v>43597</v>
      </c>
      <c r="D205" s="1" t="str">
        <f>TEXT(HR[[#This Row],[Date of Hire]],"YYYY")</f>
        <v>2019</v>
      </c>
      <c r="E205" t="s">
        <v>8</v>
      </c>
      <c r="F205" t="s">
        <v>24</v>
      </c>
      <c r="G205">
        <v>7.5</v>
      </c>
      <c r="H205">
        <v>0</v>
      </c>
      <c r="I205" s="2">
        <v>4.4444444444444446</v>
      </c>
      <c r="J205">
        <v>1</v>
      </c>
      <c r="K205">
        <v>6</v>
      </c>
      <c r="L205">
        <v>8</v>
      </c>
      <c r="M205" t="s">
        <v>48</v>
      </c>
      <c r="N205">
        <v>1</v>
      </c>
      <c r="O205" t="s">
        <v>61</v>
      </c>
      <c r="P205" t="s">
        <v>50</v>
      </c>
      <c r="Q205" t="s">
        <v>77</v>
      </c>
      <c r="R205" t="s">
        <v>138</v>
      </c>
      <c r="S205" t="s">
        <v>81</v>
      </c>
      <c r="T205">
        <v>1</v>
      </c>
      <c r="U205" s="1">
        <f>HR[[#This Row],[Date of Hire]]+HR[[#This Row],[Tenure]] * 365</f>
        <v>45219.222222222219</v>
      </c>
    </row>
    <row r="206" spans="1:21">
      <c r="A206">
        <v>1204</v>
      </c>
      <c r="B206" t="s">
        <v>7</v>
      </c>
      <c r="C206" s="1">
        <v>45125</v>
      </c>
      <c r="D206" s="1" t="str">
        <f>TEXT(HR[[#This Row],[Date of Hire]],"YYYY")</f>
        <v>2023</v>
      </c>
      <c r="E206" t="s">
        <v>5</v>
      </c>
      <c r="F206" t="s">
        <v>6</v>
      </c>
      <c r="G206">
        <v>5</v>
      </c>
      <c r="H206">
        <v>3</v>
      </c>
      <c r="I206" s="2">
        <v>0.26111111111111113</v>
      </c>
      <c r="J206">
        <v>3</v>
      </c>
      <c r="K206">
        <v>6</v>
      </c>
      <c r="L206">
        <v>10</v>
      </c>
      <c r="M206" t="s">
        <v>56</v>
      </c>
      <c r="N206">
        <v>2</v>
      </c>
      <c r="O206" t="s">
        <v>49</v>
      </c>
      <c r="P206" t="s">
        <v>62</v>
      </c>
      <c r="Q206" t="s">
        <v>57</v>
      </c>
      <c r="R206" t="s">
        <v>175</v>
      </c>
      <c r="S206" t="s">
        <v>55</v>
      </c>
      <c r="T206">
        <v>4</v>
      </c>
      <c r="U206" s="1">
        <f>HR[[#This Row],[Date of Hire]]+HR[[#This Row],[Tenure]] * 365</f>
        <v>45220.305555555555</v>
      </c>
    </row>
    <row r="207" spans="1:21">
      <c r="A207">
        <v>1205</v>
      </c>
      <c r="B207" t="s">
        <v>13</v>
      </c>
      <c r="C207" s="1">
        <v>44277</v>
      </c>
      <c r="D207" s="1" t="str">
        <f>TEXT(HR[[#This Row],[Date of Hire]],"YYYY")</f>
        <v>2021</v>
      </c>
      <c r="E207" t="s">
        <v>20</v>
      </c>
      <c r="F207" t="s">
        <v>15</v>
      </c>
      <c r="G207">
        <v>7.5</v>
      </c>
      <c r="H207">
        <v>1</v>
      </c>
      <c r="I207" s="2">
        <v>2.5833333333333335</v>
      </c>
      <c r="J207">
        <v>1</v>
      </c>
      <c r="K207">
        <v>6</v>
      </c>
      <c r="L207">
        <v>5</v>
      </c>
      <c r="M207" t="s">
        <v>56</v>
      </c>
      <c r="N207">
        <v>0</v>
      </c>
      <c r="O207" t="s">
        <v>61</v>
      </c>
      <c r="P207" t="s">
        <v>50</v>
      </c>
      <c r="Q207" t="s">
        <v>79</v>
      </c>
      <c r="R207" t="s">
        <v>251</v>
      </c>
      <c r="S207" t="s">
        <v>81</v>
      </c>
      <c r="T207">
        <v>8</v>
      </c>
      <c r="U207" s="1">
        <f>HR[[#This Row],[Date of Hire]]+HR[[#This Row],[Tenure]] * 365</f>
        <v>45219.916666666664</v>
      </c>
    </row>
    <row r="208" spans="1:21">
      <c r="A208">
        <v>1206</v>
      </c>
      <c r="B208" t="s">
        <v>19</v>
      </c>
      <c r="C208" s="1">
        <v>44034</v>
      </c>
      <c r="D208" s="1" t="str">
        <f>TEXT(HR[[#This Row],[Date of Hire]],"YYYY")</f>
        <v>2020</v>
      </c>
      <c r="E208" t="s">
        <v>17</v>
      </c>
      <c r="F208" t="s">
        <v>6</v>
      </c>
      <c r="G208">
        <v>8</v>
      </c>
      <c r="H208">
        <v>2</v>
      </c>
      <c r="I208" s="2">
        <v>3.25</v>
      </c>
      <c r="J208">
        <v>1</v>
      </c>
      <c r="K208">
        <v>9</v>
      </c>
      <c r="L208">
        <v>5</v>
      </c>
      <c r="M208" t="s">
        <v>60</v>
      </c>
      <c r="N208">
        <v>2</v>
      </c>
      <c r="O208" t="s">
        <v>61</v>
      </c>
      <c r="P208" t="s">
        <v>50</v>
      </c>
      <c r="Q208" t="s">
        <v>77</v>
      </c>
      <c r="R208" t="s">
        <v>252</v>
      </c>
      <c r="S208" t="s">
        <v>102</v>
      </c>
      <c r="T208">
        <v>8</v>
      </c>
      <c r="U208" s="1">
        <f>HR[[#This Row],[Date of Hire]]+HR[[#This Row],[Tenure]] * 365</f>
        <v>45220.25</v>
      </c>
    </row>
    <row r="209" spans="1:21">
      <c r="A209">
        <v>1207</v>
      </c>
      <c r="B209" t="s">
        <v>10</v>
      </c>
      <c r="C209" s="1">
        <v>44982</v>
      </c>
      <c r="D209" s="1" t="str">
        <f>TEXT(HR[[#This Row],[Date of Hire]],"YYYY")</f>
        <v>2023</v>
      </c>
      <c r="E209" t="s">
        <v>11</v>
      </c>
      <c r="F209" t="s">
        <v>15</v>
      </c>
      <c r="G209">
        <v>7.5</v>
      </c>
      <c r="H209">
        <v>1</v>
      </c>
      <c r="I209" s="2">
        <v>0.65833333333333333</v>
      </c>
      <c r="J209">
        <v>5</v>
      </c>
      <c r="K209">
        <v>8</v>
      </c>
      <c r="L209">
        <v>10</v>
      </c>
      <c r="M209" t="s">
        <v>56</v>
      </c>
      <c r="N209">
        <v>0</v>
      </c>
      <c r="O209" t="s">
        <v>61</v>
      </c>
      <c r="P209" t="s">
        <v>50</v>
      </c>
      <c r="Q209" t="s">
        <v>77</v>
      </c>
      <c r="R209" t="s">
        <v>253</v>
      </c>
      <c r="S209" t="s">
        <v>81</v>
      </c>
      <c r="T209">
        <v>8</v>
      </c>
      <c r="U209" s="1">
        <f>HR[[#This Row],[Date of Hire]]+HR[[#This Row],[Tenure]] * 365</f>
        <v>45222.291666666664</v>
      </c>
    </row>
    <row r="210" spans="1:21">
      <c r="A210">
        <v>1208</v>
      </c>
      <c r="B210" t="s">
        <v>16</v>
      </c>
      <c r="C210" s="1">
        <v>43971</v>
      </c>
      <c r="D210" s="1" t="str">
        <f>TEXT(HR[[#This Row],[Date of Hire]],"YYYY")</f>
        <v>2020</v>
      </c>
      <c r="E210" t="s">
        <v>28</v>
      </c>
      <c r="F210" t="s">
        <v>24</v>
      </c>
      <c r="G210">
        <v>9</v>
      </c>
      <c r="H210">
        <v>2</v>
      </c>
      <c r="I210" s="2">
        <v>3.4222222222222221</v>
      </c>
      <c r="J210">
        <v>2</v>
      </c>
      <c r="K210">
        <v>8</v>
      </c>
      <c r="L210">
        <v>9</v>
      </c>
      <c r="M210" t="s">
        <v>56</v>
      </c>
      <c r="N210">
        <v>3</v>
      </c>
      <c r="O210" t="s">
        <v>69</v>
      </c>
      <c r="P210" t="s">
        <v>50</v>
      </c>
      <c r="Q210" t="s">
        <v>57</v>
      </c>
      <c r="R210" t="s">
        <v>254</v>
      </c>
      <c r="S210" t="s">
        <v>55</v>
      </c>
      <c r="T210">
        <v>6</v>
      </c>
      <c r="U210" s="1">
        <f>HR[[#This Row],[Date of Hire]]+HR[[#This Row],[Tenure]] * 365</f>
        <v>45220.111111111109</v>
      </c>
    </row>
    <row r="211" spans="1:21">
      <c r="A211">
        <v>1209</v>
      </c>
      <c r="B211" t="s">
        <v>10</v>
      </c>
      <c r="C211" s="1">
        <v>45161</v>
      </c>
      <c r="D211" s="1" t="str">
        <f>TEXT(HR[[#This Row],[Date of Hire]],"YYYY")</f>
        <v>2023</v>
      </c>
      <c r="E211" t="s">
        <v>5</v>
      </c>
      <c r="F211" t="s">
        <v>6</v>
      </c>
      <c r="G211">
        <v>5.2</v>
      </c>
      <c r="H211">
        <v>2</v>
      </c>
      <c r="I211" s="2">
        <v>0.16388888888888889</v>
      </c>
      <c r="J211">
        <v>2</v>
      </c>
      <c r="K211">
        <v>10</v>
      </c>
      <c r="L211">
        <v>10</v>
      </c>
      <c r="M211" t="s">
        <v>48</v>
      </c>
      <c r="N211">
        <v>2</v>
      </c>
      <c r="O211" t="s">
        <v>69</v>
      </c>
      <c r="P211" t="s">
        <v>50</v>
      </c>
      <c r="Q211" t="s">
        <v>77</v>
      </c>
      <c r="R211" t="s">
        <v>255</v>
      </c>
      <c r="S211" t="s">
        <v>71</v>
      </c>
      <c r="T211">
        <v>3</v>
      </c>
      <c r="U211" s="1">
        <f>HR[[#This Row],[Date of Hire]]+HR[[#This Row],[Tenure]] * 365</f>
        <v>45220.819444444445</v>
      </c>
    </row>
    <row r="212" spans="1:21">
      <c r="A212">
        <v>1210</v>
      </c>
      <c r="B212" t="s">
        <v>13</v>
      </c>
      <c r="C212" s="1">
        <v>44279</v>
      </c>
      <c r="D212" s="1" t="str">
        <f>TEXT(HR[[#This Row],[Date of Hire]],"YYYY")</f>
        <v>2021</v>
      </c>
      <c r="E212" t="s">
        <v>25</v>
      </c>
      <c r="F212" t="s">
        <v>24</v>
      </c>
      <c r="G212">
        <v>5</v>
      </c>
      <c r="H212">
        <v>3</v>
      </c>
      <c r="I212" s="2">
        <v>2.5777777777777779</v>
      </c>
      <c r="J212">
        <v>2</v>
      </c>
      <c r="K212">
        <v>8</v>
      </c>
      <c r="L212">
        <v>7</v>
      </c>
      <c r="M212" t="s">
        <v>56</v>
      </c>
      <c r="N212">
        <v>0</v>
      </c>
      <c r="O212" t="s">
        <v>61</v>
      </c>
      <c r="P212" t="s">
        <v>50</v>
      </c>
      <c r="Q212" t="s">
        <v>57</v>
      </c>
      <c r="R212" t="s">
        <v>256</v>
      </c>
      <c r="S212" t="s">
        <v>59</v>
      </c>
      <c r="T212">
        <v>2</v>
      </c>
      <c r="U212" s="1">
        <f>HR[[#This Row],[Date of Hire]]+HR[[#This Row],[Tenure]] * 365</f>
        <v>45219.888888888891</v>
      </c>
    </row>
    <row r="213" spans="1:21">
      <c r="A213">
        <v>1211</v>
      </c>
      <c r="B213" t="s">
        <v>4</v>
      </c>
      <c r="C213" s="1">
        <v>43535</v>
      </c>
      <c r="D213" s="1" t="str">
        <f>TEXT(HR[[#This Row],[Date of Hire]],"YYYY")</f>
        <v>2019</v>
      </c>
      <c r="E213" t="s">
        <v>17</v>
      </c>
      <c r="F213" t="s">
        <v>21</v>
      </c>
      <c r="G213">
        <v>6.5</v>
      </c>
      <c r="H213">
        <v>2</v>
      </c>
      <c r="I213" s="2">
        <v>4.6138888888888889</v>
      </c>
      <c r="J213">
        <v>2</v>
      </c>
      <c r="K213">
        <v>8</v>
      </c>
      <c r="L213">
        <v>9</v>
      </c>
      <c r="M213" t="s">
        <v>56</v>
      </c>
      <c r="N213">
        <v>1</v>
      </c>
      <c r="O213" t="s">
        <v>49</v>
      </c>
      <c r="P213" t="s">
        <v>50</v>
      </c>
      <c r="Q213" t="s">
        <v>79</v>
      </c>
      <c r="R213" t="s">
        <v>257</v>
      </c>
      <c r="S213" t="s">
        <v>81</v>
      </c>
      <c r="T213">
        <v>6</v>
      </c>
      <c r="U213" s="1">
        <f>HR[[#This Row],[Date of Hire]]+HR[[#This Row],[Tenure]] * 365</f>
        <v>45219.069444444445</v>
      </c>
    </row>
    <row r="214" spans="1:21">
      <c r="A214">
        <v>1212</v>
      </c>
      <c r="B214" t="s">
        <v>13</v>
      </c>
      <c r="C214" s="1">
        <v>45175</v>
      </c>
      <c r="D214" s="1" t="str">
        <f>TEXT(HR[[#This Row],[Date of Hire]],"YYYY")</f>
        <v>2023</v>
      </c>
      <c r="E214" t="s">
        <v>11</v>
      </c>
      <c r="F214" t="s">
        <v>9</v>
      </c>
      <c r="G214">
        <v>9</v>
      </c>
      <c r="H214">
        <v>1</v>
      </c>
      <c r="I214" s="2">
        <v>0.12777777777777777</v>
      </c>
      <c r="J214">
        <v>2</v>
      </c>
      <c r="K214">
        <v>6</v>
      </c>
      <c r="L214">
        <v>7</v>
      </c>
      <c r="M214" t="s">
        <v>60</v>
      </c>
      <c r="N214">
        <v>0</v>
      </c>
      <c r="O214" t="s">
        <v>69</v>
      </c>
      <c r="P214" t="s">
        <v>62</v>
      </c>
      <c r="Q214" t="s">
        <v>51</v>
      </c>
      <c r="R214" t="s">
        <v>201</v>
      </c>
      <c r="S214" t="s">
        <v>65</v>
      </c>
      <c r="T214">
        <v>2</v>
      </c>
      <c r="U214" s="1">
        <f>HR[[#This Row],[Date of Hire]]+HR[[#This Row],[Tenure]] * 365</f>
        <v>45221.638888888891</v>
      </c>
    </row>
    <row r="215" spans="1:21">
      <c r="A215">
        <v>1213</v>
      </c>
      <c r="B215" t="s">
        <v>13</v>
      </c>
      <c r="C215" s="1">
        <v>44552</v>
      </c>
      <c r="D215" s="1" t="str">
        <f>TEXT(HR[[#This Row],[Date of Hire]],"YYYY")</f>
        <v>2021</v>
      </c>
      <c r="E215" t="s">
        <v>23</v>
      </c>
      <c r="F215" t="s">
        <v>15</v>
      </c>
      <c r="G215">
        <v>6</v>
      </c>
      <c r="H215">
        <v>0</v>
      </c>
      <c r="I215" s="2">
        <v>1.8333333333333333</v>
      </c>
      <c r="J215">
        <v>2</v>
      </c>
      <c r="K215">
        <v>6</v>
      </c>
      <c r="L215">
        <v>10</v>
      </c>
      <c r="M215" t="s">
        <v>68</v>
      </c>
      <c r="N215">
        <v>1</v>
      </c>
      <c r="O215" t="s">
        <v>49</v>
      </c>
      <c r="P215" t="s">
        <v>50</v>
      </c>
      <c r="Q215" t="s">
        <v>79</v>
      </c>
      <c r="R215" t="s">
        <v>258</v>
      </c>
      <c r="S215" t="s">
        <v>55</v>
      </c>
      <c r="T215">
        <v>8</v>
      </c>
      <c r="U215" s="1">
        <f>HR[[#This Row],[Date of Hire]]+HR[[#This Row],[Tenure]] * 365</f>
        <v>45221.166666666664</v>
      </c>
    </row>
    <row r="216" spans="1:21">
      <c r="A216">
        <v>1214</v>
      </c>
      <c r="B216" t="s">
        <v>16</v>
      </c>
      <c r="C216" s="1">
        <v>43944</v>
      </c>
      <c r="D216" s="1" t="str">
        <f>TEXT(HR[[#This Row],[Date of Hire]],"YYYY")</f>
        <v>2020</v>
      </c>
      <c r="E216" t="s">
        <v>20</v>
      </c>
      <c r="F216" t="s">
        <v>18</v>
      </c>
      <c r="G216">
        <v>7.5</v>
      </c>
      <c r="H216">
        <v>1</v>
      </c>
      <c r="I216" s="2">
        <v>3.4972222222222222</v>
      </c>
      <c r="J216">
        <v>1</v>
      </c>
      <c r="K216">
        <v>5</v>
      </c>
      <c r="L216">
        <v>7</v>
      </c>
      <c r="M216" t="s">
        <v>48</v>
      </c>
      <c r="N216">
        <v>3</v>
      </c>
      <c r="O216" t="s">
        <v>61</v>
      </c>
      <c r="P216" t="s">
        <v>50</v>
      </c>
      <c r="Q216" t="s">
        <v>51</v>
      </c>
      <c r="R216" t="s">
        <v>259</v>
      </c>
      <c r="S216" t="s">
        <v>95</v>
      </c>
      <c r="T216">
        <v>1</v>
      </c>
      <c r="U216" s="1">
        <f>HR[[#This Row],[Date of Hire]]+HR[[#This Row],[Tenure]] * 365</f>
        <v>45220.486111111109</v>
      </c>
    </row>
    <row r="217" spans="1:21">
      <c r="A217">
        <v>1215</v>
      </c>
      <c r="B217" t="s">
        <v>7</v>
      </c>
      <c r="C217" s="1">
        <v>45183</v>
      </c>
      <c r="D217" s="1" t="str">
        <f>TEXT(HR[[#This Row],[Date of Hire]],"YYYY")</f>
        <v>2023</v>
      </c>
      <c r="E217" t="s">
        <v>14</v>
      </c>
      <c r="F217" t="s">
        <v>26</v>
      </c>
      <c r="G217">
        <v>4.5</v>
      </c>
      <c r="H217">
        <v>2</v>
      </c>
      <c r="I217" s="2">
        <v>0.10555555555555556</v>
      </c>
      <c r="J217">
        <v>5</v>
      </c>
      <c r="K217">
        <v>6</v>
      </c>
      <c r="L217">
        <v>10</v>
      </c>
      <c r="M217" t="s">
        <v>60</v>
      </c>
      <c r="N217">
        <v>3</v>
      </c>
      <c r="O217" t="s">
        <v>61</v>
      </c>
      <c r="P217" t="s">
        <v>62</v>
      </c>
      <c r="Q217" t="s">
        <v>77</v>
      </c>
      <c r="R217" t="s">
        <v>260</v>
      </c>
      <c r="S217" t="s">
        <v>81</v>
      </c>
      <c r="T217">
        <v>5</v>
      </c>
      <c r="U217" s="1">
        <f>HR[[#This Row],[Date of Hire]]+HR[[#This Row],[Tenure]] * 365</f>
        <v>45221.527777777781</v>
      </c>
    </row>
    <row r="218" spans="1:21">
      <c r="A218">
        <v>1216</v>
      </c>
      <c r="B218" t="s">
        <v>13</v>
      </c>
      <c r="C218" s="1">
        <v>44745</v>
      </c>
      <c r="D218" s="1" t="str">
        <f>TEXT(HR[[#This Row],[Date of Hire]],"YYYY")</f>
        <v>2022</v>
      </c>
      <c r="E218" t="s">
        <v>14</v>
      </c>
      <c r="F218" t="s">
        <v>26</v>
      </c>
      <c r="G218">
        <v>4</v>
      </c>
      <c r="H218">
        <v>2</v>
      </c>
      <c r="I218" s="2">
        <v>1.3027777777777778</v>
      </c>
      <c r="J218">
        <v>1</v>
      </c>
      <c r="K218">
        <v>10</v>
      </c>
      <c r="L218">
        <v>6</v>
      </c>
      <c r="M218" t="s">
        <v>68</v>
      </c>
      <c r="N218">
        <v>1</v>
      </c>
      <c r="O218" t="s">
        <v>61</v>
      </c>
      <c r="P218" t="s">
        <v>50</v>
      </c>
      <c r="Q218" t="s">
        <v>72</v>
      </c>
      <c r="R218" t="s">
        <v>261</v>
      </c>
      <c r="S218" t="s">
        <v>59</v>
      </c>
      <c r="T218">
        <v>2</v>
      </c>
      <c r="U218" s="1">
        <f>HR[[#This Row],[Date of Hire]]+HR[[#This Row],[Tenure]] * 365</f>
        <v>45220.513888888891</v>
      </c>
    </row>
    <row r="219" spans="1:21">
      <c r="A219">
        <v>1217</v>
      </c>
      <c r="B219" t="s">
        <v>7</v>
      </c>
      <c r="C219" s="1">
        <v>43752</v>
      </c>
      <c r="D219" s="1" t="str">
        <f>TEXT(HR[[#This Row],[Date of Hire]],"YYYY")</f>
        <v>2019</v>
      </c>
      <c r="E219" t="s">
        <v>5</v>
      </c>
      <c r="F219" t="s">
        <v>26</v>
      </c>
      <c r="G219">
        <v>7</v>
      </c>
      <c r="H219">
        <v>2</v>
      </c>
      <c r="I219" s="2">
        <v>4.0222222222222221</v>
      </c>
      <c r="J219">
        <v>5</v>
      </c>
      <c r="K219">
        <v>6</v>
      </c>
      <c r="L219">
        <v>9</v>
      </c>
      <c r="M219" t="s">
        <v>68</v>
      </c>
      <c r="N219">
        <v>1</v>
      </c>
      <c r="O219" t="s">
        <v>61</v>
      </c>
      <c r="P219" t="s">
        <v>62</v>
      </c>
      <c r="Q219" t="s">
        <v>113</v>
      </c>
      <c r="R219" t="s">
        <v>262</v>
      </c>
      <c r="S219" t="s">
        <v>75</v>
      </c>
      <c r="T219">
        <v>2</v>
      </c>
      <c r="U219" s="1">
        <f>HR[[#This Row],[Date of Hire]]+HR[[#This Row],[Tenure]] * 365</f>
        <v>45220.111111111109</v>
      </c>
    </row>
    <row r="220" spans="1:21">
      <c r="A220">
        <v>1218</v>
      </c>
      <c r="B220" t="s">
        <v>13</v>
      </c>
      <c r="C220" s="1">
        <v>45113</v>
      </c>
      <c r="D220" s="1" t="str">
        <f>TEXT(HR[[#This Row],[Date of Hire]],"YYYY")</f>
        <v>2023</v>
      </c>
      <c r="E220" t="s">
        <v>8</v>
      </c>
      <c r="F220" t="s">
        <v>12</v>
      </c>
      <c r="G220">
        <v>5</v>
      </c>
      <c r="H220">
        <v>1</v>
      </c>
      <c r="I220" s="2">
        <v>0.29444444444444445</v>
      </c>
      <c r="J220">
        <v>3</v>
      </c>
      <c r="K220">
        <v>8</v>
      </c>
      <c r="L220">
        <v>9</v>
      </c>
      <c r="M220" t="s">
        <v>56</v>
      </c>
      <c r="N220">
        <v>1</v>
      </c>
      <c r="O220" t="s">
        <v>61</v>
      </c>
      <c r="P220" t="s">
        <v>50</v>
      </c>
      <c r="Q220" t="s">
        <v>57</v>
      </c>
      <c r="R220" t="s">
        <v>263</v>
      </c>
      <c r="S220" t="s">
        <v>65</v>
      </c>
      <c r="T220">
        <v>10</v>
      </c>
      <c r="U220" s="1">
        <f>HR[[#This Row],[Date of Hire]]+HR[[#This Row],[Tenure]] * 365</f>
        <v>45220.472222222219</v>
      </c>
    </row>
    <row r="221" spans="1:21">
      <c r="A221">
        <v>1219</v>
      </c>
      <c r="B221" t="s">
        <v>10</v>
      </c>
      <c r="C221" s="1">
        <v>44315</v>
      </c>
      <c r="D221" s="1" t="str">
        <f>TEXT(HR[[#This Row],[Date of Hire]],"YYYY")</f>
        <v>2021</v>
      </c>
      <c r="E221" t="s">
        <v>23</v>
      </c>
      <c r="F221" t="s">
        <v>9</v>
      </c>
      <c r="G221">
        <v>9</v>
      </c>
      <c r="H221">
        <v>3</v>
      </c>
      <c r="I221" s="2">
        <v>2.4805555555555556</v>
      </c>
      <c r="J221">
        <v>3</v>
      </c>
      <c r="K221">
        <v>10</v>
      </c>
      <c r="L221">
        <v>6</v>
      </c>
      <c r="M221" t="s">
        <v>48</v>
      </c>
      <c r="N221">
        <v>3</v>
      </c>
      <c r="O221" t="s">
        <v>69</v>
      </c>
      <c r="P221" t="s">
        <v>62</v>
      </c>
      <c r="Q221" t="s">
        <v>51</v>
      </c>
      <c r="R221" t="s">
        <v>264</v>
      </c>
      <c r="S221" t="s">
        <v>65</v>
      </c>
      <c r="T221">
        <v>6</v>
      </c>
      <c r="U221" s="1">
        <f>HR[[#This Row],[Date of Hire]]+HR[[#This Row],[Tenure]] * 365</f>
        <v>45220.402777777781</v>
      </c>
    </row>
    <row r="222" spans="1:21">
      <c r="A222">
        <v>1220</v>
      </c>
      <c r="B222" t="s">
        <v>4</v>
      </c>
      <c r="C222" s="1">
        <v>44428</v>
      </c>
      <c r="D222" s="1" t="str">
        <f>TEXT(HR[[#This Row],[Date of Hire]],"YYYY")</f>
        <v>2021</v>
      </c>
      <c r="E222" t="s">
        <v>20</v>
      </c>
      <c r="F222" t="s">
        <v>9</v>
      </c>
      <c r="G222">
        <v>5</v>
      </c>
      <c r="H222">
        <v>0</v>
      </c>
      <c r="I222" s="2">
        <v>2.1722222222222221</v>
      </c>
      <c r="J222">
        <v>3</v>
      </c>
      <c r="K222">
        <v>9</v>
      </c>
      <c r="L222">
        <v>10</v>
      </c>
      <c r="M222" t="s">
        <v>48</v>
      </c>
      <c r="N222">
        <v>2</v>
      </c>
      <c r="O222" t="s">
        <v>49</v>
      </c>
      <c r="P222" t="s">
        <v>62</v>
      </c>
      <c r="Q222" t="s">
        <v>79</v>
      </c>
      <c r="R222" t="s">
        <v>265</v>
      </c>
      <c r="S222" t="s">
        <v>55</v>
      </c>
      <c r="T222">
        <v>8</v>
      </c>
      <c r="U222" s="1">
        <f>HR[[#This Row],[Date of Hire]]+HR[[#This Row],[Tenure]] * 365</f>
        <v>45220.861111111109</v>
      </c>
    </row>
    <row r="223" spans="1:21">
      <c r="A223">
        <v>1221</v>
      </c>
      <c r="B223" t="s">
        <v>7</v>
      </c>
      <c r="C223" s="1">
        <v>44867</v>
      </c>
      <c r="D223" s="1" t="str">
        <f>TEXT(HR[[#This Row],[Date of Hire]],"YYYY")</f>
        <v>2022</v>
      </c>
      <c r="E223" t="s">
        <v>8</v>
      </c>
      <c r="F223" t="s">
        <v>9</v>
      </c>
      <c r="G223">
        <v>8</v>
      </c>
      <c r="H223">
        <v>1</v>
      </c>
      <c r="I223" s="2">
        <v>0.97222222222222221</v>
      </c>
      <c r="J223">
        <v>2</v>
      </c>
      <c r="K223">
        <v>9</v>
      </c>
      <c r="L223">
        <v>6</v>
      </c>
      <c r="M223" t="s">
        <v>60</v>
      </c>
      <c r="N223">
        <v>0</v>
      </c>
      <c r="O223" t="s">
        <v>69</v>
      </c>
      <c r="P223" t="s">
        <v>50</v>
      </c>
      <c r="Q223" t="s">
        <v>77</v>
      </c>
      <c r="R223" t="s">
        <v>266</v>
      </c>
      <c r="S223" t="s">
        <v>65</v>
      </c>
      <c r="T223">
        <v>4</v>
      </c>
      <c r="U223" s="1">
        <f>HR[[#This Row],[Date of Hire]]+HR[[#This Row],[Tenure]] * 365</f>
        <v>45221.861111111109</v>
      </c>
    </row>
    <row r="224" spans="1:21">
      <c r="A224">
        <v>1222</v>
      </c>
      <c r="B224" t="s">
        <v>16</v>
      </c>
      <c r="C224" s="1">
        <v>44016</v>
      </c>
      <c r="D224" s="1" t="str">
        <f>TEXT(HR[[#This Row],[Date of Hire]],"YYYY")</f>
        <v>2020</v>
      </c>
      <c r="E224" t="s">
        <v>8</v>
      </c>
      <c r="F224" t="s">
        <v>21</v>
      </c>
      <c r="G224">
        <v>9</v>
      </c>
      <c r="H224">
        <v>2</v>
      </c>
      <c r="I224" s="2">
        <v>3.3</v>
      </c>
      <c r="J224">
        <v>2</v>
      </c>
      <c r="K224">
        <v>9</v>
      </c>
      <c r="L224">
        <v>5</v>
      </c>
      <c r="M224" t="s">
        <v>56</v>
      </c>
      <c r="N224">
        <v>2</v>
      </c>
      <c r="O224" t="s">
        <v>49</v>
      </c>
      <c r="P224" t="s">
        <v>50</v>
      </c>
      <c r="Q224" t="s">
        <v>99</v>
      </c>
      <c r="R224" t="s">
        <v>267</v>
      </c>
      <c r="S224" t="s">
        <v>65</v>
      </c>
      <c r="T224">
        <v>6</v>
      </c>
      <c r="U224" s="1">
        <f>HR[[#This Row],[Date of Hire]]+HR[[#This Row],[Tenure]] * 365</f>
        <v>45220.5</v>
      </c>
    </row>
    <row r="225" spans="1:21">
      <c r="A225">
        <v>1223</v>
      </c>
      <c r="B225" t="s">
        <v>7</v>
      </c>
      <c r="C225" s="1">
        <v>43784</v>
      </c>
      <c r="D225" s="1" t="str">
        <f>TEXT(HR[[#This Row],[Date of Hire]],"YYYY")</f>
        <v>2019</v>
      </c>
      <c r="E225" t="s">
        <v>23</v>
      </c>
      <c r="F225" t="s">
        <v>9</v>
      </c>
      <c r="G225">
        <v>9</v>
      </c>
      <c r="H225">
        <v>1</v>
      </c>
      <c r="I225" s="2">
        <v>3.9361111111111109</v>
      </c>
      <c r="J225">
        <v>1</v>
      </c>
      <c r="K225">
        <v>5</v>
      </c>
      <c r="L225">
        <v>9</v>
      </c>
      <c r="M225" t="s">
        <v>48</v>
      </c>
      <c r="N225">
        <v>2</v>
      </c>
      <c r="O225" t="s">
        <v>49</v>
      </c>
      <c r="P225" t="s">
        <v>50</v>
      </c>
      <c r="Q225" t="s">
        <v>77</v>
      </c>
      <c r="R225" t="s">
        <v>268</v>
      </c>
      <c r="S225" t="s">
        <v>65</v>
      </c>
      <c r="T225">
        <v>2</v>
      </c>
      <c r="U225" s="1">
        <f>HR[[#This Row],[Date of Hire]]+HR[[#This Row],[Tenure]] * 365</f>
        <v>45220.680555555555</v>
      </c>
    </row>
    <row r="226" spans="1:21">
      <c r="A226">
        <v>1224</v>
      </c>
      <c r="B226" t="s">
        <v>10</v>
      </c>
      <c r="C226" s="1">
        <v>44106</v>
      </c>
      <c r="D226" s="1" t="str">
        <f>TEXT(HR[[#This Row],[Date of Hire]],"YYYY")</f>
        <v>2020</v>
      </c>
      <c r="E226" t="s">
        <v>5</v>
      </c>
      <c r="F226" t="s">
        <v>24</v>
      </c>
      <c r="G226">
        <v>8.5</v>
      </c>
      <c r="H226">
        <v>3</v>
      </c>
      <c r="I226" s="2">
        <v>3.0555555555555554</v>
      </c>
      <c r="J226">
        <v>1</v>
      </c>
      <c r="K226">
        <v>6</v>
      </c>
      <c r="L226">
        <v>10</v>
      </c>
      <c r="M226" t="s">
        <v>68</v>
      </c>
      <c r="N226">
        <v>3</v>
      </c>
      <c r="O226" t="s">
        <v>61</v>
      </c>
      <c r="P226" t="s">
        <v>50</v>
      </c>
      <c r="Q226" t="s">
        <v>57</v>
      </c>
      <c r="R226" t="s">
        <v>269</v>
      </c>
      <c r="S226" t="s">
        <v>81</v>
      </c>
      <c r="T226">
        <v>3</v>
      </c>
      <c r="U226" s="1">
        <f>HR[[#This Row],[Date of Hire]]+HR[[#This Row],[Tenure]] * 365</f>
        <v>45221.277777777781</v>
      </c>
    </row>
    <row r="227" spans="1:21">
      <c r="A227">
        <v>1225</v>
      </c>
      <c r="B227" t="s">
        <v>10</v>
      </c>
      <c r="C227" s="1">
        <v>43725</v>
      </c>
      <c r="D227" s="1" t="str">
        <f>TEXT(HR[[#This Row],[Date of Hire]],"YYYY")</f>
        <v>2019</v>
      </c>
      <c r="E227" t="s">
        <v>27</v>
      </c>
      <c r="F227" t="s">
        <v>15</v>
      </c>
      <c r="G227">
        <v>6</v>
      </c>
      <c r="H227">
        <v>2</v>
      </c>
      <c r="I227" s="2">
        <v>4.0972222222222223</v>
      </c>
      <c r="J227">
        <v>2</v>
      </c>
      <c r="K227">
        <v>9</v>
      </c>
      <c r="L227">
        <v>9</v>
      </c>
      <c r="M227" t="s">
        <v>56</v>
      </c>
      <c r="N227">
        <v>1</v>
      </c>
      <c r="O227" t="s">
        <v>69</v>
      </c>
      <c r="P227" t="s">
        <v>62</v>
      </c>
      <c r="Q227" t="s">
        <v>63</v>
      </c>
      <c r="R227" t="s">
        <v>270</v>
      </c>
      <c r="S227" t="s">
        <v>65</v>
      </c>
      <c r="T227">
        <v>9</v>
      </c>
      <c r="U227" s="1">
        <f>HR[[#This Row],[Date of Hire]]+HR[[#This Row],[Tenure]] * 365</f>
        <v>45220.486111111109</v>
      </c>
    </row>
    <row r="228" spans="1:21">
      <c r="A228">
        <v>1226</v>
      </c>
      <c r="B228" t="s">
        <v>13</v>
      </c>
      <c r="C228" s="1">
        <v>44483</v>
      </c>
      <c r="D228" s="1" t="str">
        <f>TEXT(HR[[#This Row],[Date of Hire]],"YYYY")</f>
        <v>2021</v>
      </c>
      <c r="E228" t="s">
        <v>5</v>
      </c>
      <c r="F228" t="s">
        <v>15</v>
      </c>
      <c r="G228">
        <v>5</v>
      </c>
      <c r="H228">
        <v>3</v>
      </c>
      <c r="I228" s="2">
        <v>2.0222222222222221</v>
      </c>
      <c r="J228">
        <v>5</v>
      </c>
      <c r="K228">
        <v>5</v>
      </c>
      <c r="L228">
        <v>5</v>
      </c>
      <c r="M228" t="s">
        <v>68</v>
      </c>
      <c r="N228">
        <v>2</v>
      </c>
      <c r="O228" t="s">
        <v>49</v>
      </c>
      <c r="P228" t="s">
        <v>50</v>
      </c>
      <c r="Q228" t="s">
        <v>63</v>
      </c>
      <c r="R228" t="s">
        <v>271</v>
      </c>
      <c r="S228" t="s">
        <v>67</v>
      </c>
      <c r="T228">
        <v>2</v>
      </c>
      <c r="U228" s="1">
        <f>HR[[#This Row],[Date of Hire]]+HR[[#This Row],[Tenure]] * 365</f>
        <v>45221.111111111109</v>
      </c>
    </row>
    <row r="229" spans="1:21">
      <c r="A229">
        <v>1227</v>
      </c>
      <c r="B229" t="s">
        <v>4</v>
      </c>
      <c r="C229" s="1">
        <v>44660</v>
      </c>
      <c r="D229" s="1" t="str">
        <f>TEXT(HR[[#This Row],[Date of Hire]],"YYYY")</f>
        <v>2022</v>
      </c>
      <c r="E229" t="s">
        <v>27</v>
      </c>
      <c r="F229" t="s">
        <v>24</v>
      </c>
      <c r="G229">
        <v>3.2</v>
      </c>
      <c r="H229">
        <v>3</v>
      </c>
      <c r="I229" s="2">
        <v>1.5361111111111112</v>
      </c>
      <c r="J229">
        <v>3</v>
      </c>
      <c r="K229">
        <v>5</v>
      </c>
      <c r="L229">
        <v>5</v>
      </c>
      <c r="M229" t="s">
        <v>48</v>
      </c>
      <c r="N229">
        <v>1</v>
      </c>
      <c r="O229" t="s">
        <v>69</v>
      </c>
      <c r="P229" t="s">
        <v>62</v>
      </c>
      <c r="Q229" t="s">
        <v>79</v>
      </c>
      <c r="R229" t="s">
        <v>272</v>
      </c>
      <c r="S229" t="s">
        <v>53</v>
      </c>
      <c r="T229">
        <v>8</v>
      </c>
      <c r="U229" s="1">
        <f>HR[[#This Row],[Date of Hire]]+HR[[#This Row],[Tenure]] * 365</f>
        <v>45220.680555555555</v>
      </c>
    </row>
    <row r="230" spans="1:21">
      <c r="A230">
        <v>1228</v>
      </c>
      <c r="B230" t="s">
        <v>10</v>
      </c>
      <c r="C230" s="1">
        <v>43856</v>
      </c>
      <c r="D230" s="1" t="str">
        <f>TEXT(HR[[#This Row],[Date of Hire]],"YYYY")</f>
        <v>2020</v>
      </c>
      <c r="E230" t="s">
        <v>20</v>
      </c>
      <c r="F230" t="s">
        <v>18</v>
      </c>
      <c r="G230">
        <v>5</v>
      </c>
      <c r="H230">
        <v>0</v>
      </c>
      <c r="I230" s="2">
        <v>3.7388888888888889</v>
      </c>
      <c r="J230">
        <v>4</v>
      </c>
      <c r="K230">
        <v>6</v>
      </c>
      <c r="L230">
        <v>7</v>
      </c>
      <c r="M230" t="s">
        <v>60</v>
      </c>
      <c r="N230">
        <v>1</v>
      </c>
      <c r="O230" t="s">
        <v>69</v>
      </c>
      <c r="P230" t="s">
        <v>50</v>
      </c>
      <c r="Q230" t="s">
        <v>113</v>
      </c>
      <c r="R230" t="s">
        <v>273</v>
      </c>
      <c r="S230" t="s">
        <v>55</v>
      </c>
      <c r="T230">
        <v>9</v>
      </c>
      <c r="U230" s="1">
        <f>HR[[#This Row],[Date of Hire]]+HR[[#This Row],[Tenure]] * 365</f>
        <v>45220.694444444445</v>
      </c>
    </row>
    <row r="231" spans="1:21">
      <c r="A231">
        <v>1229</v>
      </c>
      <c r="B231" t="s">
        <v>7</v>
      </c>
      <c r="C231" s="1">
        <v>44283</v>
      </c>
      <c r="D231" s="1" t="str">
        <f>TEXT(HR[[#This Row],[Date of Hire]],"YYYY")</f>
        <v>2021</v>
      </c>
      <c r="E231" t="s">
        <v>5</v>
      </c>
      <c r="F231" t="s">
        <v>21</v>
      </c>
      <c r="G231">
        <v>5.2</v>
      </c>
      <c r="H231">
        <v>3</v>
      </c>
      <c r="I231" s="2">
        <v>2.5666666666666669</v>
      </c>
      <c r="J231">
        <v>3</v>
      </c>
      <c r="K231">
        <v>10</v>
      </c>
      <c r="L231">
        <v>6</v>
      </c>
      <c r="M231" t="s">
        <v>48</v>
      </c>
      <c r="N231">
        <v>1</v>
      </c>
      <c r="O231" t="s">
        <v>49</v>
      </c>
      <c r="P231" t="s">
        <v>62</v>
      </c>
      <c r="Q231" t="s">
        <v>63</v>
      </c>
      <c r="R231" t="s">
        <v>274</v>
      </c>
      <c r="S231" t="s">
        <v>71</v>
      </c>
      <c r="T231">
        <v>6</v>
      </c>
      <c r="U231" s="1">
        <f>HR[[#This Row],[Date of Hire]]+HR[[#This Row],[Tenure]] * 365</f>
        <v>45219.833333333336</v>
      </c>
    </row>
    <row r="232" spans="1:21">
      <c r="A232">
        <v>1230</v>
      </c>
      <c r="B232" t="s">
        <v>16</v>
      </c>
      <c r="C232" s="1">
        <v>43840</v>
      </c>
      <c r="D232" s="1" t="str">
        <f>TEXT(HR[[#This Row],[Date of Hire]],"YYYY")</f>
        <v>2020</v>
      </c>
      <c r="E232" t="s">
        <v>28</v>
      </c>
      <c r="F232" t="s">
        <v>26</v>
      </c>
      <c r="G232">
        <v>8</v>
      </c>
      <c r="H232">
        <v>1</v>
      </c>
      <c r="I232" s="2">
        <v>3.7833333333333332</v>
      </c>
      <c r="J232">
        <v>2</v>
      </c>
      <c r="K232">
        <v>7</v>
      </c>
      <c r="L232">
        <v>10</v>
      </c>
      <c r="M232" t="s">
        <v>48</v>
      </c>
      <c r="N232">
        <v>3</v>
      </c>
      <c r="O232" t="s">
        <v>69</v>
      </c>
      <c r="P232" t="s">
        <v>62</v>
      </c>
      <c r="Q232" t="s">
        <v>77</v>
      </c>
      <c r="R232" t="s">
        <v>148</v>
      </c>
      <c r="S232" t="s">
        <v>59</v>
      </c>
      <c r="T232">
        <v>5</v>
      </c>
      <c r="U232" s="1">
        <f>HR[[#This Row],[Date of Hire]]+HR[[#This Row],[Tenure]] * 365</f>
        <v>45220.916666666664</v>
      </c>
    </row>
    <row r="233" spans="1:21">
      <c r="A233">
        <v>1231</v>
      </c>
      <c r="B233" t="s">
        <v>4</v>
      </c>
      <c r="C233" s="1">
        <v>44407</v>
      </c>
      <c r="D233" s="1" t="str">
        <f>TEXT(HR[[#This Row],[Date of Hire]],"YYYY")</f>
        <v>2021</v>
      </c>
      <c r="E233" t="s">
        <v>28</v>
      </c>
      <c r="F233" t="s">
        <v>24</v>
      </c>
      <c r="G233">
        <v>6.5</v>
      </c>
      <c r="H233">
        <v>0</v>
      </c>
      <c r="I233" s="2">
        <v>2.2277777777777779</v>
      </c>
      <c r="J233">
        <v>5</v>
      </c>
      <c r="K233">
        <v>10</v>
      </c>
      <c r="L233">
        <v>6</v>
      </c>
      <c r="M233" t="s">
        <v>48</v>
      </c>
      <c r="N233">
        <v>1</v>
      </c>
      <c r="O233" t="s">
        <v>69</v>
      </c>
      <c r="P233" t="s">
        <v>62</v>
      </c>
      <c r="Q233" t="s">
        <v>57</v>
      </c>
      <c r="R233" t="s">
        <v>225</v>
      </c>
      <c r="S233" t="s">
        <v>95</v>
      </c>
      <c r="T233">
        <v>5</v>
      </c>
      <c r="U233" s="1">
        <f>HR[[#This Row],[Date of Hire]]+HR[[#This Row],[Tenure]] * 365</f>
        <v>45220.138888888891</v>
      </c>
    </row>
    <row r="234" spans="1:21">
      <c r="A234">
        <v>1232</v>
      </c>
      <c r="B234" t="s">
        <v>16</v>
      </c>
      <c r="C234" s="1">
        <v>43466</v>
      </c>
      <c r="D234" s="1" t="str">
        <f>TEXT(HR[[#This Row],[Date of Hire]],"YYYY")</f>
        <v>2019</v>
      </c>
      <c r="E234" t="s">
        <v>25</v>
      </c>
      <c r="F234" t="s">
        <v>12</v>
      </c>
      <c r="G234">
        <v>9</v>
      </c>
      <c r="H234">
        <v>2</v>
      </c>
      <c r="I234" s="2">
        <v>4.8083333333333336</v>
      </c>
      <c r="J234">
        <v>2</v>
      </c>
      <c r="K234">
        <v>7</v>
      </c>
      <c r="L234">
        <v>9</v>
      </c>
      <c r="M234" t="s">
        <v>60</v>
      </c>
      <c r="N234">
        <v>0</v>
      </c>
      <c r="O234" t="s">
        <v>49</v>
      </c>
      <c r="P234" t="s">
        <v>50</v>
      </c>
      <c r="Q234" t="s">
        <v>79</v>
      </c>
      <c r="R234" t="s">
        <v>144</v>
      </c>
      <c r="S234" t="s">
        <v>65</v>
      </c>
      <c r="T234">
        <v>1</v>
      </c>
      <c r="U234" s="1">
        <f>HR[[#This Row],[Date of Hire]]+HR[[#This Row],[Tenure]] * 365</f>
        <v>45221.041666666664</v>
      </c>
    </row>
    <row r="235" spans="1:21">
      <c r="A235">
        <v>1233</v>
      </c>
      <c r="B235" t="s">
        <v>10</v>
      </c>
      <c r="C235" s="1">
        <v>44960</v>
      </c>
      <c r="D235" s="1" t="str">
        <f>TEXT(HR[[#This Row],[Date of Hire]],"YYYY")</f>
        <v>2023</v>
      </c>
      <c r="E235" t="s">
        <v>20</v>
      </c>
      <c r="F235" t="s">
        <v>6</v>
      </c>
      <c r="G235">
        <v>9.5</v>
      </c>
      <c r="H235">
        <v>2</v>
      </c>
      <c r="I235" s="2">
        <v>0.71944444444444444</v>
      </c>
      <c r="J235">
        <v>5</v>
      </c>
      <c r="K235">
        <v>9</v>
      </c>
      <c r="L235">
        <v>8</v>
      </c>
      <c r="M235" t="s">
        <v>60</v>
      </c>
      <c r="N235">
        <v>3</v>
      </c>
      <c r="O235" t="s">
        <v>49</v>
      </c>
      <c r="P235" t="s">
        <v>50</v>
      </c>
      <c r="Q235" t="s">
        <v>99</v>
      </c>
      <c r="R235" t="s">
        <v>90</v>
      </c>
      <c r="S235" t="s">
        <v>95</v>
      </c>
      <c r="T235">
        <v>10</v>
      </c>
      <c r="U235" s="1">
        <f>HR[[#This Row],[Date of Hire]]+HR[[#This Row],[Tenure]] * 365</f>
        <v>45222.597222222219</v>
      </c>
    </row>
    <row r="236" spans="1:21">
      <c r="A236">
        <v>1234</v>
      </c>
      <c r="B236" t="s">
        <v>19</v>
      </c>
      <c r="C236" s="1">
        <v>44724</v>
      </c>
      <c r="D236" s="1" t="str">
        <f>TEXT(HR[[#This Row],[Date of Hire]],"YYYY")</f>
        <v>2022</v>
      </c>
      <c r="E236" t="s">
        <v>5</v>
      </c>
      <c r="F236" t="s">
        <v>12</v>
      </c>
      <c r="G236">
        <v>9</v>
      </c>
      <c r="H236">
        <v>1</v>
      </c>
      <c r="I236" s="2">
        <v>1.3611111111111112</v>
      </c>
      <c r="J236">
        <v>5</v>
      </c>
      <c r="K236">
        <v>6</v>
      </c>
      <c r="L236">
        <v>9</v>
      </c>
      <c r="M236" t="s">
        <v>68</v>
      </c>
      <c r="N236">
        <v>3</v>
      </c>
      <c r="O236" t="s">
        <v>49</v>
      </c>
      <c r="P236" t="s">
        <v>50</v>
      </c>
      <c r="Q236" t="s">
        <v>77</v>
      </c>
      <c r="R236" t="s">
        <v>275</v>
      </c>
      <c r="S236" t="s">
        <v>55</v>
      </c>
      <c r="T236">
        <v>5</v>
      </c>
      <c r="U236" s="1">
        <f>HR[[#This Row],[Date of Hire]]+HR[[#This Row],[Tenure]] * 365</f>
        <v>45220.805555555555</v>
      </c>
    </row>
    <row r="237" spans="1:21">
      <c r="A237">
        <v>1235</v>
      </c>
      <c r="B237" t="s">
        <v>13</v>
      </c>
      <c r="C237" s="1">
        <v>44603</v>
      </c>
      <c r="D237" s="1" t="str">
        <f>TEXT(HR[[#This Row],[Date of Hire]],"YYYY")</f>
        <v>2022</v>
      </c>
      <c r="E237" t="s">
        <v>25</v>
      </c>
      <c r="F237" t="s">
        <v>21</v>
      </c>
      <c r="G237">
        <v>5.5</v>
      </c>
      <c r="H237">
        <v>0</v>
      </c>
      <c r="I237" s="2">
        <v>1.6972222222222222</v>
      </c>
      <c r="J237">
        <v>3</v>
      </c>
      <c r="K237">
        <v>6</v>
      </c>
      <c r="L237">
        <v>7</v>
      </c>
      <c r="M237" t="s">
        <v>56</v>
      </c>
      <c r="N237">
        <v>2</v>
      </c>
      <c r="O237" t="s">
        <v>49</v>
      </c>
      <c r="P237" t="s">
        <v>62</v>
      </c>
      <c r="Q237" t="s">
        <v>79</v>
      </c>
      <c r="R237" t="s">
        <v>112</v>
      </c>
      <c r="S237" t="s">
        <v>81</v>
      </c>
      <c r="T237">
        <v>8</v>
      </c>
      <c r="U237" s="1">
        <f>HR[[#This Row],[Date of Hire]]+HR[[#This Row],[Tenure]] * 365</f>
        <v>45222.486111111109</v>
      </c>
    </row>
    <row r="238" spans="1:21">
      <c r="A238">
        <v>1236</v>
      </c>
      <c r="B238" t="s">
        <v>19</v>
      </c>
      <c r="C238" s="1">
        <v>43643</v>
      </c>
      <c r="D238" s="1" t="str">
        <f>TEXT(HR[[#This Row],[Date of Hire]],"YYYY")</f>
        <v>2019</v>
      </c>
      <c r="E238" t="s">
        <v>20</v>
      </c>
      <c r="F238" t="s">
        <v>15</v>
      </c>
      <c r="G238">
        <v>8</v>
      </c>
      <c r="H238">
        <v>2</v>
      </c>
      <c r="I238" s="2">
        <v>4.3194444444444446</v>
      </c>
      <c r="J238">
        <v>3</v>
      </c>
      <c r="K238">
        <v>9</v>
      </c>
      <c r="L238">
        <v>7</v>
      </c>
      <c r="M238" t="s">
        <v>48</v>
      </c>
      <c r="N238">
        <v>2</v>
      </c>
      <c r="O238" t="s">
        <v>49</v>
      </c>
      <c r="P238" t="s">
        <v>50</v>
      </c>
      <c r="Q238" t="s">
        <v>77</v>
      </c>
      <c r="R238" t="s">
        <v>276</v>
      </c>
      <c r="S238" t="s">
        <v>102</v>
      </c>
      <c r="T238">
        <v>4</v>
      </c>
      <c r="U238" s="1">
        <f>HR[[#This Row],[Date of Hire]]+HR[[#This Row],[Tenure]] * 365</f>
        <v>45219.597222222219</v>
      </c>
    </row>
    <row r="239" spans="1:21">
      <c r="A239">
        <v>1237</v>
      </c>
      <c r="B239" t="s">
        <v>13</v>
      </c>
      <c r="C239" s="1">
        <v>44709</v>
      </c>
      <c r="D239" s="1" t="str">
        <f>TEXT(HR[[#This Row],[Date of Hire]],"YYYY")</f>
        <v>2022</v>
      </c>
      <c r="E239" t="s">
        <v>8</v>
      </c>
      <c r="F239" t="s">
        <v>12</v>
      </c>
      <c r="G239">
        <v>10</v>
      </c>
      <c r="H239">
        <v>3</v>
      </c>
      <c r="I239" s="2">
        <v>1.4</v>
      </c>
      <c r="J239">
        <v>3</v>
      </c>
      <c r="K239">
        <v>6</v>
      </c>
      <c r="L239">
        <v>8</v>
      </c>
      <c r="M239" t="s">
        <v>60</v>
      </c>
      <c r="N239">
        <v>3</v>
      </c>
      <c r="O239" t="s">
        <v>69</v>
      </c>
      <c r="P239" t="s">
        <v>62</v>
      </c>
      <c r="Q239" t="s">
        <v>57</v>
      </c>
      <c r="R239" t="s">
        <v>277</v>
      </c>
      <c r="S239" t="s">
        <v>75</v>
      </c>
      <c r="T239">
        <v>9</v>
      </c>
      <c r="U239" s="1">
        <f>HR[[#This Row],[Date of Hire]]+HR[[#This Row],[Tenure]] * 365</f>
        <v>45220</v>
      </c>
    </row>
    <row r="240" spans="1:21">
      <c r="A240">
        <v>1238</v>
      </c>
      <c r="B240" t="s">
        <v>16</v>
      </c>
      <c r="C240" s="1">
        <v>43950</v>
      </c>
      <c r="D240" s="1" t="str">
        <f>TEXT(HR[[#This Row],[Date of Hire]],"YYYY")</f>
        <v>2020</v>
      </c>
      <c r="E240" t="s">
        <v>5</v>
      </c>
      <c r="F240" t="s">
        <v>26</v>
      </c>
      <c r="G240">
        <v>8</v>
      </c>
      <c r="H240">
        <v>0</v>
      </c>
      <c r="I240" s="2">
        <v>3.4805555555555556</v>
      </c>
      <c r="J240">
        <v>1</v>
      </c>
      <c r="K240">
        <v>9</v>
      </c>
      <c r="L240">
        <v>7</v>
      </c>
      <c r="M240" t="s">
        <v>60</v>
      </c>
      <c r="N240">
        <v>0</v>
      </c>
      <c r="O240" t="s">
        <v>61</v>
      </c>
      <c r="P240" t="s">
        <v>62</v>
      </c>
      <c r="Q240" t="s">
        <v>57</v>
      </c>
      <c r="R240" t="s">
        <v>275</v>
      </c>
      <c r="S240" t="s">
        <v>55</v>
      </c>
      <c r="T240">
        <v>9</v>
      </c>
      <c r="U240" s="1">
        <f>HR[[#This Row],[Date of Hire]]+HR[[#This Row],[Tenure]] * 365</f>
        <v>45220.402777777781</v>
      </c>
    </row>
    <row r="241" spans="1:21">
      <c r="A241">
        <v>1239</v>
      </c>
      <c r="B241" t="s">
        <v>13</v>
      </c>
      <c r="C241" s="1">
        <v>44839</v>
      </c>
      <c r="D241" s="1" t="str">
        <f>TEXT(HR[[#This Row],[Date of Hire]],"YYYY")</f>
        <v>2022</v>
      </c>
      <c r="E241" t="s">
        <v>25</v>
      </c>
      <c r="F241" t="s">
        <v>15</v>
      </c>
      <c r="G241">
        <v>5</v>
      </c>
      <c r="H241">
        <v>3</v>
      </c>
      <c r="I241" s="2">
        <v>1.0472222222222223</v>
      </c>
      <c r="J241">
        <v>2</v>
      </c>
      <c r="K241">
        <v>5</v>
      </c>
      <c r="L241">
        <v>5</v>
      </c>
      <c r="M241" t="s">
        <v>56</v>
      </c>
      <c r="N241">
        <v>3</v>
      </c>
      <c r="O241" t="s">
        <v>49</v>
      </c>
      <c r="P241" t="s">
        <v>62</v>
      </c>
      <c r="Q241" t="s">
        <v>77</v>
      </c>
      <c r="R241" t="s">
        <v>278</v>
      </c>
      <c r="S241" t="s">
        <v>65</v>
      </c>
      <c r="T241">
        <v>5</v>
      </c>
      <c r="U241" s="1">
        <f>HR[[#This Row],[Date of Hire]]+HR[[#This Row],[Tenure]] * 365</f>
        <v>45221.236111111109</v>
      </c>
    </row>
    <row r="242" spans="1:21">
      <c r="A242">
        <v>1240</v>
      </c>
      <c r="B242" t="s">
        <v>10</v>
      </c>
      <c r="C242" s="1">
        <v>43573</v>
      </c>
      <c r="D242" s="1" t="str">
        <f>TEXT(HR[[#This Row],[Date of Hire]],"YYYY")</f>
        <v>2019</v>
      </c>
      <c r="E242" t="s">
        <v>27</v>
      </c>
      <c r="F242" t="s">
        <v>21</v>
      </c>
      <c r="G242">
        <v>8</v>
      </c>
      <c r="H242">
        <v>2</v>
      </c>
      <c r="I242" s="2">
        <v>4.5111111111111111</v>
      </c>
      <c r="J242">
        <v>1</v>
      </c>
      <c r="K242">
        <v>5</v>
      </c>
      <c r="L242">
        <v>6</v>
      </c>
      <c r="M242" t="s">
        <v>68</v>
      </c>
      <c r="N242">
        <v>0</v>
      </c>
      <c r="O242" t="s">
        <v>61</v>
      </c>
      <c r="P242" t="s">
        <v>62</v>
      </c>
      <c r="Q242" t="s">
        <v>77</v>
      </c>
      <c r="R242" t="s">
        <v>214</v>
      </c>
      <c r="S242" t="s">
        <v>75</v>
      </c>
      <c r="T242">
        <v>4</v>
      </c>
      <c r="U242" s="1">
        <f>HR[[#This Row],[Date of Hire]]+HR[[#This Row],[Tenure]] * 365</f>
        <v>45219.555555555555</v>
      </c>
    </row>
    <row r="243" spans="1:21">
      <c r="A243">
        <v>1241</v>
      </c>
      <c r="B243" t="s">
        <v>19</v>
      </c>
      <c r="C243" s="1">
        <v>43911</v>
      </c>
      <c r="D243" s="1" t="str">
        <f>TEXT(HR[[#This Row],[Date of Hire]],"YYYY")</f>
        <v>2020</v>
      </c>
      <c r="E243" t="s">
        <v>23</v>
      </c>
      <c r="F243" t="s">
        <v>24</v>
      </c>
      <c r="G243">
        <v>8</v>
      </c>
      <c r="H243">
        <v>2</v>
      </c>
      <c r="I243" s="2">
        <v>3.5861111111111112</v>
      </c>
      <c r="J243">
        <v>3</v>
      </c>
      <c r="K243">
        <v>7</v>
      </c>
      <c r="L243">
        <v>6</v>
      </c>
      <c r="M243" t="s">
        <v>68</v>
      </c>
      <c r="N243">
        <v>2</v>
      </c>
      <c r="O243" t="s">
        <v>49</v>
      </c>
      <c r="P243" t="s">
        <v>50</v>
      </c>
      <c r="Q243" t="s">
        <v>77</v>
      </c>
      <c r="R243" t="s">
        <v>66</v>
      </c>
      <c r="S243" t="s">
        <v>102</v>
      </c>
      <c r="T243">
        <v>7</v>
      </c>
      <c r="U243" s="1">
        <f>HR[[#This Row],[Date of Hire]]+HR[[#This Row],[Tenure]] * 365</f>
        <v>45219.930555555555</v>
      </c>
    </row>
    <row r="244" spans="1:21">
      <c r="A244">
        <v>1242</v>
      </c>
      <c r="B244" t="s">
        <v>7</v>
      </c>
      <c r="C244" s="1">
        <v>43540</v>
      </c>
      <c r="D244" s="1" t="str">
        <f>TEXT(HR[[#This Row],[Date of Hire]],"YYYY")</f>
        <v>2019</v>
      </c>
      <c r="E244" t="s">
        <v>20</v>
      </c>
      <c r="F244" t="s">
        <v>24</v>
      </c>
      <c r="G244">
        <v>9</v>
      </c>
      <c r="H244">
        <v>1</v>
      </c>
      <c r="I244" s="2">
        <v>4.5999999999999996</v>
      </c>
      <c r="J244">
        <v>3</v>
      </c>
      <c r="K244">
        <v>10</v>
      </c>
      <c r="L244">
        <v>5</v>
      </c>
      <c r="M244" t="s">
        <v>68</v>
      </c>
      <c r="N244">
        <v>0</v>
      </c>
      <c r="O244" t="s">
        <v>49</v>
      </c>
      <c r="P244" t="s">
        <v>50</v>
      </c>
      <c r="Q244" t="s">
        <v>77</v>
      </c>
      <c r="R244" t="s">
        <v>279</v>
      </c>
      <c r="S244" t="s">
        <v>55</v>
      </c>
      <c r="T244">
        <v>7</v>
      </c>
      <c r="U244" s="1">
        <f>HR[[#This Row],[Date of Hire]]+HR[[#This Row],[Tenure]] * 365</f>
        <v>45219</v>
      </c>
    </row>
    <row r="245" spans="1:21">
      <c r="A245">
        <v>1243</v>
      </c>
      <c r="B245" t="s">
        <v>16</v>
      </c>
      <c r="C245" s="1">
        <v>44145</v>
      </c>
      <c r="D245" s="1" t="str">
        <f>TEXT(HR[[#This Row],[Date of Hire]],"YYYY")</f>
        <v>2020</v>
      </c>
      <c r="E245" t="s">
        <v>14</v>
      </c>
      <c r="F245" t="s">
        <v>24</v>
      </c>
      <c r="G245">
        <v>8</v>
      </c>
      <c r="H245">
        <v>2</v>
      </c>
      <c r="I245" s="2">
        <v>2.95</v>
      </c>
      <c r="J245">
        <v>2</v>
      </c>
      <c r="K245">
        <v>9</v>
      </c>
      <c r="L245">
        <v>10</v>
      </c>
      <c r="M245" t="s">
        <v>60</v>
      </c>
      <c r="N245">
        <v>0</v>
      </c>
      <c r="O245" t="s">
        <v>61</v>
      </c>
      <c r="P245" t="s">
        <v>62</v>
      </c>
      <c r="Q245" t="s">
        <v>79</v>
      </c>
      <c r="R245" t="s">
        <v>280</v>
      </c>
      <c r="S245" t="s">
        <v>102</v>
      </c>
      <c r="T245">
        <v>10</v>
      </c>
      <c r="U245" s="1">
        <f>HR[[#This Row],[Date of Hire]]+HR[[#This Row],[Tenure]] * 365</f>
        <v>45221.75</v>
      </c>
    </row>
    <row r="246" spans="1:21">
      <c r="A246">
        <v>1244</v>
      </c>
      <c r="B246" t="s">
        <v>13</v>
      </c>
      <c r="C246" s="1">
        <v>44150</v>
      </c>
      <c r="D246" s="1" t="str">
        <f>TEXT(HR[[#This Row],[Date of Hire]],"YYYY")</f>
        <v>2020</v>
      </c>
      <c r="E246" t="s">
        <v>27</v>
      </c>
      <c r="F246" t="s">
        <v>18</v>
      </c>
      <c r="G246">
        <v>3.5</v>
      </c>
      <c r="H246">
        <v>0</v>
      </c>
      <c r="I246" s="2">
        <v>2.9361111111111109</v>
      </c>
      <c r="J246">
        <v>1</v>
      </c>
      <c r="K246">
        <v>6</v>
      </c>
      <c r="L246">
        <v>7</v>
      </c>
      <c r="M246" t="s">
        <v>48</v>
      </c>
      <c r="N246">
        <v>1</v>
      </c>
      <c r="O246" t="s">
        <v>49</v>
      </c>
      <c r="P246" t="s">
        <v>50</v>
      </c>
      <c r="Q246" t="s">
        <v>51</v>
      </c>
      <c r="R246" t="s">
        <v>281</v>
      </c>
      <c r="S246" t="s">
        <v>81</v>
      </c>
      <c r="T246">
        <v>2</v>
      </c>
      <c r="U246" s="1">
        <f>HR[[#This Row],[Date of Hire]]+HR[[#This Row],[Tenure]] * 365</f>
        <v>45221.680555555555</v>
      </c>
    </row>
    <row r="247" spans="1:21">
      <c r="A247">
        <v>1245</v>
      </c>
      <c r="B247" t="s">
        <v>7</v>
      </c>
      <c r="C247" s="1">
        <v>45024</v>
      </c>
      <c r="D247" s="1" t="str">
        <f>TEXT(HR[[#This Row],[Date of Hire]],"YYYY")</f>
        <v>2023</v>
      </c>
      <c r="E247" t="s">
        <v>23</v>
      </c>
      <c r="F247" t="s">
        <v>6</v>
      </c>
      <c r="G247">
        <v>8</v>
      </c>
      <c r="H247">
        <v>1</v>
      </c>
      <c r="I247" s="2">
        <v>0.53888888888888886</v>
      </c>
      <c r="J247">
        <v>1</v>
      </c>
      <c r="K247">
        <v>9</v>
      </c>
      <c r="L247">
        <v>5</v>
      </c>
      <c r="M247" t="s">
        <v>56</v>
      </c>
      <c r="N247">
        <v>2</v>
      </c>
      <c r="O247" t="s">
        <v>61</v>
      </c>
      <c r="P247" t="s">
        <v>62</v>
      </c>
      <c r="Q247" t="s">
        <v>51</v>
      </c>
      <c r="R247" t="s">
        <v>282</v>
      </c>
      <c r="S247" t="s">
        <v>67</v>
      </c>
      <c r="T247">
        <v>9</v>
      </c>
      <c r="U247" s="1">
        <f>HR[[#This Row],[Date of Hire]]+HR[[#This Row],[Tenure]] * 365</f>
        <v>45220.694444444445</v>
      </c>
    </row>
    <row r="248" spans="1:21">
      <c r="A248">
        <v>1246</v>
      </c>
      <c r="B248" t="s">
        <v>10</v>
      </c>
      <c r="C248" s="1">
        <v>44182</v>
      </c>
      <c r="D248" s="1" t="str">
        <f>TEXT(HR[[#This Row],[Date of Hire]],"YYYY")</f>
        <v>2020</v>
      </c>
      <c r="E248" t="s">
        <v>11</v>
      </c>
      <c r="F248" t="s">
        <v>24</v>
      </c>
      <c r="G248">
        <v>7.5</v>
      </c>
      <c r="H248">
        <v>2</v>
      </c>
      <c r="I248" s="2">
        <v>2.8472222222222223</v>
      </c>
      <c r="J248">
        <v>3</v>
      </c>
      <c r="K248">
        <v>10</v>
      </c>
      <c r="L248">
        <v>7</v>
      </c>
      <c r="M248" t="s">
        <v>48</v>
      </c>
      <c r="N248">
        <v>1</v>
      </c>
      <c r="O248" t="s">
        <v>61</v>
      </c>
      <c r="P248" t="s">
        <v>50</v>
      </c>
      <c r="Q248" t="s">
        <v>77</v>
      </c>
      <c r="R248" t="s">
        <v>248</v>
      </c>
      <c r="S248" t="s">
        <v>95</v>
      </c>
      <c r="T248">
        <v>7</v>
      </c>
      <c r="U248" s="1">
        <f>HR[[#This Row],[Date of Hire]]+HR[[#This Row],[Tenure]] * 365</f>
        <v>45221.236111111109</v>
      </c>
    </row>
    <row r="249" spans="1:21">
      <c r="A249">
        <v>1247</v>
      </c>
      <c r="B249" t="s">
        <v>10</v>
      </c>
      <c r="C249" s="1">
        <v>44305</v>
      </c>
      <c r="D249" s="1" t="str">
        <f>TEXT(HR[[#This Row],[Date of Hire]],"YYYY")</f>
        <v>2021</v>
      </c>
      <c r="E249" t="s">
        <v>11</v>
      </c>
      <c r="F249" t="s">
        <v>18</v>
      </c>
      <c r="G249">
        <v>4.5</v>
      </c>
      <c r="H249">
        <v>1</v>
      </c>
      <c r="I249" s="2">
        <v>2.5083333333333333</v>
      </c>
      <c r="J249">
        <v>5</v>
      </c>
      <c r="K249">
        <v>9</v>
      </c>
      <c r="L249">
        <v>6</v>
      </c>
      <c r="M249" t="s">
        <v>56</v>
      </c>
      <c r="N249">
        <v>2</v>
      </c>
      <c r="O249" t="s">
        <v>49</v>
      </c>
      <c r="P249" t="s">
        <v>62</v>
      </c>
      <c r="Q249" t="s">
        <v>51</v>
      </c>
      <c r="R249" t="s">
        <v>283</v>
      </c>
      <c r="S249" t="s">
        <v>95</v>
      </c>
      <c r="T249">
        <v>1</v>
      </c>
      <c r="U249" s="1">
        <f>HR[[#This Row],[Date of Hire]]+HR[[#This Row],[Tenure]] * 365</f>
        <v>45220.541666666664</v>
      </c>
    </row>
    <row r="250" spans="1:21">
      <c r="A250">
        <v>1248</v>
      </c>
      <c r="B250" t="s">
        <v>7</v>
      </c>
      <c r="C250" s="1">
        <v>44791</v>
      </c>
      <c r="D250" s="1" t="str">
        <f>TEXT(HR[[#This Row],[Date of Hire]],"YYYY")</f>
        <v>2022</v>
      </c>
      <c r="E250" t="s">
        <v>27</v>
      </c>
      <c r="F250" t="s">
        <v>26</v>
      </c>
      <c r="G250">
        <v>7.5</v>
      </c>
      <c r="H250">
        <v>3</v>
      </c>
      <c r="I250" s="2">
        <v>1.1777777777777778</v>
      </c>
      <c r="J250">
        <v>4</v>
      </c>
      <c r="K250">
        <v>10</v>
      </c>
      <c r="L250">
        <v>10</v>
      </c>
      <c r="M250" t="s">
        <v>60</v>
      </c>
      <c r="N250">
        <v>3</v>
      </c>
      <c r="O250" t="s">
        <v>69</v>
      </c>
      <c r="P250" t="s">
        <v>62</v>
      </c>
      <c r="Q250" t="s">
        <v>99</v>
      </c>
      <c r="R250" t="s">
        <v>250</v>
      </c>
      <c r="S250" t="s">
        <v>81</v>
      </c>
      <c r="T250">
        <v>9</v>
      </c>
      <c r="U250" s="1">
        <f>HR[[#This Row],[Date of Hire]]+HR[[#This Row],[Tenure]] * 365</f>
        <v>45220.888888888891</v>
      </c>
    </row>
    <row r="251" spans="1:21">
      <c r="A251">
        <v>1249</v>
      </c>
      <c r="B251" t="s">
        <v>16</v>
      </c>
      <c r="C251" s="1">
        <v>44139</v>
      </c>
      <c r="D251" s="1" t="str">
        <f>TEXT(HR[[#This Row],[Date of Hire]],"YYYY")</f>
        <v>2020</v>
      </c>
      <c r="E251" t="s">
        <v>20</v>
      </c>
      <c r="F251" t="s">
        <v>6</v>
      </c>
      <c r="G251">
        <v>8</v>
      </c>
      <c r="H251">
        <v>3</v>
      </c>
      <c r="I251" s="2">
        <v>2.9666666666666668</v>
      </c>
      <c r="J251">
        <v>2</v>
      </c>
      <c r="K251">
        <v>9</v>
      </c>
      <c r="L251">
        <v>8</v>
      </c>
      <c r="M251" t="s">
        <v>56</v>
      </c>
      <c r="N251">
        <v>3</v>
      </c>
      <c r="O251" t="s">
        <v>49</v>
      </c>
      <c r="P251" t="s">
        <v>62</v>
      </c>
      <c r="Q251" t="s">
        <v>77</v>
      </c>
      <c r="R251" t="s">
        <v>146</v>
      </c>
      <c r="S251" t="s">
        <v>55</v>
      </c>
      <c r="T251">
        <v>7</v>
      </c>
      <c r="U251" s="1">
        <f>HR[[#This Row],[Date of Hire]]+HR[[#This Row],[Tenure]] * 365</f>
        <v>45221.833333333336</v>
      </c>
    </row>
    <row r="252" spans="1:21">
      <c r="A252">
        <v>1250</v>
      </c>
      <c r="B252" t="s">
        <v>16</v>
      </c>
      <c r="C252" s="1">
        <v>44042</v>
      </c>
      <c r="D252" s="1" t="str">
        <f>TEXT(HR[[#This Row],[Date of Hire]],"YYYY")</f>
        <v>2020</v>
      </c>
      <c r="E252" t="s">
        <v>27</v>
      </c>
      <c r="F252" t="s">
        <v>18</v>
      </c>
      <c r="G252">
        <v>7.2</v>
      </c>
      <c r="H252">
        <v>0</v>
      </c>
      <c r="I252" s="2">
        <v>3.2277777777777779</v>
      </c>
      <c r="J252">
        <v>3</v>
      </c>
      <c r="K252">
        <v>8</v>
      </c>
      <c r="L252">
        <v>6</v>
      </c>
      <c r="M252" t="s">
        <v>48</v>
      </c>
      <c r="N252">
        <v>0</v>
      </c>
      <c r="O252" t="s">
        <v>69</v>
      </c>
      <c r="P252" t="s">
        <v>62</v>
      </c>
      <c r="Q252" t="s">
        <v>72</v>
      </c>
      <c r="R252" t="s">
        <v>284</v>
      </c>
      <c r="S252" t="s">
        <v>71</v>
      </c>
      <c r="T252">
        <v>3</v>
      </c>
      <c r="U252" s="1">
        <f>HR[[#This Row],[Date of Hire]]+HR[[#This Row],[Tenure]] * 365</f>
        <v>45220.138888888891</v>
      </c>
    </row>
    <row r="253" spans="1:21">
      <c r="A253">
        <v>1251</v>
      </c>
      <c r="B253" t="s">
        <v>19</v>
      </c>
      <c r="C253" s="1">
        <v>44563</v>
      </c>
      <c r="D253" s="1" t="str">
        <f>TEXT(HR[[#This Row],[Date of Hire]],"YYYY")</f>
        <v>2022</v>
      </c>
      <c r="E253" t="s">
        <v>5</v>
      </c>
      <c r="F253" t="s">
        <v>15</v>
      </c>
      <c r="G253">
        <v>7</v>
      </c>
      <c r="H253">
        <v>2</v>
      </c>
      <c r="I253" s="2">
        <v>1.8055555555555556</v>
      </c>
      <c r="J253">
        <v>3</v>
      </c>
      <c r="K253">
        <v>6</v>
      </c>
      <c r="L253">
        <v>5</v>
      </c>
      <c r="M253" t="s">
        <v>60</v>
      </c>
      <c r="N253">
        <v>1</v>
      </c>
      <c r="O253" t="s">
        <v>49</v>
      </c>
      <c r="P253" t="s">
        <v>50</v>
      </c>
      <c r="Q253" t="s">
        <v>63</v>
      </c>
      <c r="R253" t="s">
        <v>285</v>
      </c>
      <c r="S253" t="s">
        <v>67</v>
      </c>
      <c r="T253">
        <v>4</v>
      </c>
      <c r="U253" s="1">
        <f>HR[[#This Row],[Date of Hire]]+HR[[#This Row],[Tenure]] * 365</f>
        <v>45222.027777777781</v>
      </c>
    </row>
    <row r="254" spans="1:21">
      <c r="A254">
        <v>1252</v>
      </c>
      <c r="B254" t="s">
        <v>7</v>
      </c>
      <c r="C254" s="1">
        <v>45070</v>
      </c>
      <c r="D254" s="1" t="str">
        <f>TEXT(HR[[#This Row],[Date of Hire]],"YYYY")</f>
        <v>2023</v>
      </c>
      <c r="E254" t="s">
        <v>14</v>
      </c>
      <c r="F254" t="s">
        <v>24</v>
      </c>
      <c r="G254">
        <v>8</v>
      </c>
      <c r="H254">
        <v>2</v>
      </c>
      <c r="I254" s="2">
        <v>0.41111111111111109</v>
      </c>
      <c r="J254">
        <v>5</v>
      </c>
      <c r="K254">
        <v>7</v>
      </c>
      <c r="L254">
        <v>10</v>
      </c>
      <c r="M254" t="s">
        <v>56</v>
      </c>
      <c r="N254">
        <v>0</v>
      </c>
      <c r="O254" t="s">
        <v>69</v>
      </c>
      <c r="P254" t="s">
        <v>50</v>
      </c>
      <c r="Q254" t="s">
        <v>99</v>
      </c>
      <c r="R254" t="s">
        <v>286</v>
      </c>
      <c r="S254" t="s">
        <v>75</v>
      </c>
      <c r="T254">
        <v>3</v>
      </c>
      <c r="U254" s="1">
        <f>HR[[#This Row],[Date of Hire]]+HR[[#This Row],[Tenure]] * 365</f>
        <v>45220.055555555555</v>
      </c>
    </row>
    <row r="255" spans="1:21">
      <c r="A255">
        <v>1253</v>
      </c>
      <c r="B255" t="s">
        <v>19</v>
      </c>
      <c r="C255" s="1">
        <v>43795</v>
      </c>
      <c r="D255" s="1" t="str">
        <f>TEXT(HR[[#This Row],[Date of Hire]],"YYYY")</f>
        <v>2019</v>
      </c>
      <c r="E255" t="s">
        <v>20</v>
      </c>
      <c r="F255" t="s">
        <v>21</v>
      </c>
      <c r="G255">
        <v>5</v>
      </c>
      <c r="H255">
        <v>2</v>
      </c>
      <c r="I255" s="2">
        <v>3.9055555555555554</v>
      </c>
      <c r="J255">
        <v>2</v>
      </c>
      <c r="K255">
        <v>5</v>
      </c>
      <c r="L255">
        <v>6</v>
      </c>
      <c r="M255" t="s">
        <v>48</v>
      </c>
      <c r="N255">
        <v>3</v>
      </c>
      <c r="O255" t="s">
        <v>61</v>
      </c>
      <c r="P255" t="s">
        <v>50</v>
      </c>
      <c r="Q255" t="s">
        <v>79</v>
      </c>
      <c r="R255" t="s">
        <v>287</v>
      </c>
      <c r="S255" t="s">
        <v>67</v>
      </c>
      <c r="T255">
        <v>6</v>
      </c>
      <c r="U255" s="1">
        <f>HR[[#This Row],[Date of Hire]]+HR[[#This Row],[Tenure]] * 365</f>
        <v>45220.527777777781</v>
      </c>
    </row>
    <row r="256" spans="1:21">
      <c r="A256">
        <v>1254</v>
      </c>
      <c r="B256" t="s">
        <v>7</v>
      </c>
      <c r="C256" s="1">
        <v>44039</v>
      </c>
      <c r="D256" s="1" t="str">
        <f>TEXT(HR[[#This Row],[Date of Hire]],"YYYY")</f>
        <v>2020</v>
      </c>
      <c r="E256" t="s">
        <v>23</v>
      </c>
      <c r="F256" t="s">
        <v>21</v>
      </c>
      <c r="G256">
        <v>5</v>
      </c>
      <c r="H256">
        <v>0</v>
      </c>
      <c r="I256" s="2">
        <v>3.2361111111111112</v>
      </c>
      <c r="J256">
        <v>3</v>
      </c>
      <c r="K256">
        <v>9</v>
      </c>
      <c r="L256">
        <v>7</v>
      </c>
      <c r="M256" t="s">
        <v>48</v>
      </c>
      <c r="N256">
        <v>1</v>
      </c>
      <c r="O256" t="s">
        <v>49</v>
      </c>
      <c r="P256" t="s">
        <v>62</v>
      </c>
      <c r="Q256" t="s">
        <v>57</v>
      </c>
      <c r="R256" t="s">
        <v>199</v>
      </c>
      <c r="S256" t="s">
        <v>65</v>
      </c>
      <c r="T256">
        <v>9</v>
      </c>
      <c r="U256" s="1">
        <f>HR[[#This Row],[Date of Hire]]+HR[[#This Row],[Tenure]] * 365</f>
        <v>45220.180555555555</v>
      </c>
    </row>
    <row r="257" spans="1:21">
      <c r="A257">
        <v>1255</v>
      </c>
      <c r="B257" t="s">
        <v>4</v>
      </c>
      <c r="C257" s="1">
        <v>43856</v>
      </c>
      <c r="D257" s="1" t="str">
        <f>TEXT(HR[[#This Row],[Date of Hire]],"YYYY")</f>
        <v>2020</v>
      </c>
      <c r="E257" t="s">
        <v>8</v>
      </c>
      <c r="F257" t="s">
        <v>21</v>
      </c>
      <c r="G257">
        <v>8.1999999999999993</v>
      </c>
      <c r="H257">
        <v>2</v>
      </c>
      <c r="I257" s="2">
        <v>3.7388888888888889</v>
      </c>
      <c r="J257">
        <v>1</v>
      </c>
      <c r="K257">
        <v>8</v>
      </c>
      <c r="L257">
        <v>8</v>
      </c>
      <c r="M257" t="s">
        <v>56</v>
      </c>
      <c r="N257">
        <v>0</v>
      </c>
      <c r="O257" t="s">
        <v>49</v>
      </c>
      <c r="P257" t="s">
        <v>62</v>
      </c>
      <c r="Q257" t="s">
        <v>99</v>
      </c>
      <c r="R257" t="s">
        <v>288</v>
      </c>
      <c r="S257" t="s">
        <v>53</v>
      </c>
      <c r="T257">
        <v>4</v>
      </c>
      <c r="U257" s="1">
        <f>HR[[#This Row],[Date of Hire]]+HR[[#This Row],[Tenure]] * 365</f>
        <v>45220.694444444445</v>
      </c>
    </row>
    <row r="258" spans="1:21">
      <c r="A258">
        <v>1256</v>
      </c>
      <c r="B258" t="s">
        <v>16</v>
      </c>
      <c r="C258" s="1">
        <v>43987</v>
      </c>
      <c r="D258" s="1" t="str">
        <f>TEXT(HR[[#This Row],[Date of Hire]],"YYYY")</f>
        <v>2020</v>
      </c>
      <c r="E258" t="s">
        <v>23</v>
      </c>
      <c r="F258" t="s">
        <v>15</v>
      </c>
      <c r="G258">
        <v>9</v>
      </c>
      <c r="H258">
        <v>3</v>
      </c>
      <c r="I258" s="2">
        <v>3.3805555555555555</v>
      </c>
      <c r="J258">
        <v>2</v>
      </c>
      <c r="K258">
        <v>10</v>
      </c>
      <c r="L258">
        <v>5</v>
      </c>
      <c r="M258" t="s">
        <v>48</v>
      </c>
      <c r="N258">
        <v>1</v>
      </c>
      <c r="O258" t="s">
        <v>49</v>
      </c>
      <c r="P258" t="s">
        <v>62</v>
      </c>
      <c r="Q258" t="s">
        <v>99</v>
      </c>
      <c r="R258" t="s">
        <v>289</v>
      </c>
      <c r="S258" t="s">
        <v>75</v>
      </c>
      <c r="T258">
        <v>10</v>
      </c>
      <c r="U258" s="1">
        <f>HR[[#This Row],[Date of Hire]]+HR[[#This Row],[Tenure]] * 365</f>
        <v>45220.902777777781</v>
      </c>
    </row>
    <row r="259" spans="1:21">
      <c r="A259">
        <v>1257</v>
      </c>
      <c r="B259" t="s">
        <v>16</v>
      </c>
      <c r="C259" s="1">
        <v>43800</v>
      </c>
      <c r="D259" s="1" t="str">
        <f>TEXT(HR[[#This Row],[Date of Hire]],"YYYY")</f>
        <v>2019</v>
      </c>
      <c r="E259" t="s">
        <v>8</v>
      </c>
      <c r="F259" t="s">
        <v>15</v>
      </c>
      <c r="G259">
        <v>8.1999999999999993</v>
      </c>
      <c r="H259">
        <v>0</v>
      </c>
      <c r="I259" s="2">
        <v>3.8916666666666666</v>
      </c>
      <c r="J259">
        <v>5</v>
      </c>
      <c r="K259">
        <v>8</v>
      </c>
      <c r="L259">
        <v>9</v>
      </c>
      <c r="M259" t="s">
        <v>68</v>
      </c>
      <c r="N259">
        <v>0</v>
      </c>
      <c r="O259" t="s">
        <v>61</v>
      </c>
      <c r="P259" t="s">
        <v>50</v>
      </c>
      <c r="Q259" t="s">
        <v>92</v>
      </c>
      <c r="R259" t="s">
        <v>290</v>
      </c>
      <c r="S259" t="s">
        <v>71</v>
      </c>
      <c r="T259">
        <v>9</v>
      </c>
      <c r="U259" s="1">
        <f>HR[[#This Row],[Date of Hire]]+HR[[#This Row],[Tenure]] * 365</f>
        <v>45220.458333333336</v>
      </c>
    </row>
    <row r="260" spans="1:21">
      <c r="A260">
        <v>1258</v>
      </c>
      <c r="B260" t="s">
        <v>19</v>
      </c>
      <c r="C260" s="1">
        <v>43684</v>
      </c>
      <c r="D260" s="1" t="str">
        <f>TEXT(HR[[#This Row],[Date of Hire]],"YYYY")</f>
        <v>2019</v>
      </c>
      <c r="E260" t="s">
        <v>11</v>
      </c>
      <c r="F260" t="s">
        <v>6</v>
      </c>
      <c r="G260">
        <v>10</v>
      </c>
      <c r="H260">
        <v>0</v>
      </c>
      <c r="I260" s="2">
        <v>4.208333333333333</v>
      </c>
      <c r="J260">
        <v>1</v>
      </c>
      <c r="K260">
        <v>9</v>
      </c>
      <c r="L260">
        <v>8</v>
      </c>
      <c r="M260" t="s">
        <v>60</v>
      </c>
      <c r="N260">
        <v>0</v>
      </c>
      <c r="O260" t="s">
        <v>69</v>
      </c>
      <c r="P260" t="s">
        <v>62</v>
      </c>
      <c r="Q260" t="s">
        <v>77</v>
      </c>
      <c r="R260" t="s">
        <v>291</v>
      </c>
      <c r="S260" t="s">
        <v>102</v>
      </c>
      <c r="T260">
        <v>7</v>
      </c>
      <c r="U260" s="1">
        <f>HR[[#This Row],[Date of Hire]]+HR[[#This Row],[Tenure]] * 365</f>
        <v>45220.041666666664</v>
      </c>
    </row>
    <row r="261" spans="1:21">
      <c r="A261">
        <v>1259</v>
      </c>
      <c r="B261" t="s">
        <v>4</v>
      </c>
      <c r="C261" s="1">
        <v>43626</v>
      </c>
      <c r="D261" s="1" t="str">
        <f>TEXT(HR[[#This Row],[Date of Hire]],"YYYY")</f>
        <v>2019</v>
      </c>
      <c r="E261" t="s">
        <v>17</v>
      </c>
      <c r="F261" t="s">
        <v>26</v>
      </c>
      <c r="G261">
        <v>7</v>
      </c>
      <c r="H261">
        <v>1</v>
      </c>
      <c r="I261" s="2">
        <v>4.3666666666666663</v>
      </c>
      <c r="J261">
        <v>5</v>
      </c>
      <c r="K261">
        <v>8</v>
      </c>
      <c r="L261">
        <v>9</v>
      </c>
      <c r="M261" t="s">
        <v>60</v>
      </c>
      <c r="N261">
        <v>1</v>
      </c>
      <c r="O261" t="s">
        <v>61</v>
      </c>
      <c r="P261" t="s">
        <v>50</v>
      </c>
      <c r="Q261" t="s">
        <v>77</v>
      </c>
      <c r="R261" t="s">
        <v>281</v>
      </c>
      <c r="S261" t="s">
        <v>102</v>
      </c>
      <c r="T261">
        <v>2</v>
      </c>
      <c r="U261" s="1">
        <f>HR[[#This Row],[Date of Hire]]+HR[[#This Row],[Tenure]] * 365</f>
        <v>45219.833333333336</v>
      </c>
    </row>
    <row r="262" spans="1:21">
      <c r="A262">
        <v>1260</v>
      </c>
      <c r="B262" t="s">
        <v>4</v>
      </c>
      <c r="C262" s="1">
        <v>43508</v>
      </c>
      <c r="D262" s="1" t="str">
        <f>TEXT(HR[[#This Row],[Date of Hire]],"YYYY")</f>
        <v>2019</v>
      </c>
      <c r="E262" t="s">
        <v>25</v>
      </c>
      <c r="F262" t="s">
        <v>26</v>
      </c>
      <c r="G262">
        <v>5</v>
      </c>
      <c r="H262">
        <v>1</v>
      </c>
      <c r="I262" s="2">
        <v>4.6944444444444446</v>
      </c>
      <c r="J262">
        <v>1</v>
      </c>
      <c r="K262">
        <v>5</v>
      </c>
      <c r="L262">
        <v>8</v>
      </c>
      <c r="M262" t="s">
        <v>60</v>
      </c>
      <c r="N262">
        <v>3</v>
      </c>
      <c r="O262" t="s">
        <v>61</v>
      </c>
      <c r="P262" t="s">
        <v>50</v>
      </c>
      <c r="Q262" t="s">
        <v>57</v>
      </c>
      <c r="R262" t="s">
        <v>292</v>
      </c>
      <c r="S262" t="s">
        <v>65</v>
      </c>
      <c r="T262">
        <v>1</v>
      </c>
      <c r="U262" s="1">
        <f>HR[[#This Row],[Date of Hire]]+HR[[#This Row],[Tenure]] * 365</f>
        <v>45221.472222222219</v>
      </c>
    </row>
    <row r="263" spans="1:21">
      <c r="A263">
        <v>1261</v>
      </c>
      <c r="B263" t="s">
        <v>19</v>
      </c>
      <c r="C263" s="1">
        <v>43737</v>
      </c>
      <c r="D263" s="1" t="str">
        <f>TEXT(HR[[#This Row],[Date of Hire]],"YYYY")</f>
        <v>2019</v>
      </c>
      <c r="E263" t="s">
        <v>17</v>
      </c>
      <c r="F263" t="s">
        <v>26</v>
      </c>
      <c r="G263">
        <v>5</v>
      </c>
      <c r="H263">
        <v>3</v>
      </c>
      <c r="I263" s="2">
        <v>4.0638888888888891</v>
      </c>
      <c r="J263">
        <v>2</v>
      </c>
      <c r="K263">
        <v>8</v>
      </c>
      <c r="L263">
        <v>6</v>
      </c>
      <c r="M263" t="s">
        <v>48</v>
      </c>
      <c r="N263">
        <v>0</v>
      </c>
      <c r="O263" t="s">
        <v>69</v>
      </c>
      <c r="P263" t="s">
        <v>50</v>
      </c>
      <c r="Q263" t="s">
        <v>63</v>
      </c>
      <c r="R263" t="s">
        <v>91</v>
      </c>
      <c r="S263" t="s">
        <v>59</v>
      </c>
      <c r="T263">
        <v>3</v>
      </c>
      <c r="U263" s="1">
        <f>HR[[#This Row],[Date of Hire]]+HR[[#This Row],[Tenure]] * 365</f>
        <v>45220.319444444445</v>
      </c>
    </row>
    <row r="264" spans="1:21">
      <c r="A264">
        <v>1262</v>
      </c>
      <c r="B264" t="s">
        <v>4</v>
      </c>
      <c r="C264" s="1">
        <v>44330</v>
      </c>
      <c r="D264" s="1" t="str">
        <f>TEXT(HR[[#This Row],[Date of Hire]],"YYYY")</f>
        <v>2021</v>
      </c>
      <c r="E264" t="s">
        <v>14</v>
      </c>
      <c r="F264" t="s">
        <v>6</v>
      </c>
      <c r="G264">
        <v>3</v>
      </c>
      <c r="H264">
        <v>3</v>
      </c>
      <c r="I264" s="2">
        <v>2.4388888888888891</v>
      </c>
      <c r="J264">
        <v>4</v>
      </c>
      <c r="K264">
        <v>5</v>
      </c>
      <c r="L264">
        <v>10</v>
      </c>
      <c r="M264" t="s">
        <v>68</v>
      </c>
      <c r="N264">
        <v>1</v>
      </c>
      <c r="O264" t="s">
        <v>61</v>
      </c>
      <c r="P264" t="s">
        <v>62</v>
      </c>
      <c r="Q264" t="s">
        <v>99</v>
      </c>
      <c r="R264" t="s">
        <v>262</v>
      </c>
      <c r="S264" t="s">
        <v>59</v>
      </c>
      <c r="T264">
        <v>10</v>
      </c>
      <c r="U264" s="1">
        <f>HR[[#This Row],[Date of Hire]]+HR[[#This Row],[Tenure]] * 365</f>
        <v>45220.194444444445</v>
      </c>
    </row>
    <row r="265" spans="1:21">
      <c r="A265">
        <v>1263</v>
      </c>
      <c r="B265" t="s">
        <v>10</v>
      </c>
      <c r="C265" s="1">
        <v>43702</v>
      </c>
      <c r="D265" s="1" t="str">
        <f>TEXT(HR[[#This Row],[Date of Hire]],"YYYY")</f>
        <v>2019</v>
      </c>
      <c r="E265" t="s">
        <v>8</v>
      </c>
      <c r="F265" t="s">
        <v>18</v>
      </c>
      <c r="G265">
        <v>6.5</v>
      </c>
      <c r="H265">
        <v>1</v>
      </c>
      <c r="I265" s="2">
        <v>4.1583333333333332</v>
      </c>
      <c r="J265">
        <v>2</v>
      </c>
      <c r="K265">
        <v>7</v>
      </c>
      <c r="L265">
        <v>9</v>
      </c>
      <c r="M265" t="s">
        <v>48</v>
      </c>
      <c r="N265">
        <v>3</v>
      </c>
      <c r="O265" t="s">
        <v>49</v>
      </c>
      <c r="P265" t="s">
        <v>62</v>
      </c>
      <c r="Q265" t="s">
        <v>57</v>
      </c>
      <c r="R265" t="s">
        <v>293</v>
      </c>
      <c r="S265" t="s">
        <v>81</v>
      </c>
      <c r="T265">
        <v>8</v>
      </c>
      <c r="U265" s="1">
        <f>HR[[#This Row],[Date of Hire]]+HR[[#This Row],[Tenure]] * 365</f>
        <v>45219.791666666664</v>
      </c>
    </row>
    <row r="266" spans="1:21">
      <c r="A266">
        <v>1264</v>
      </c>
      <c r="B266" t="s">
        <v>19</v>
      </c>
      <c r="C266" s="1">
        <v>44770</v>
      </c>
      <c r="D266" s="1" t="str">
        <f>TEXT(HR[[#This Row],[Date of Hire]],"YYYY")</f>
        <v>2022</v>
      </c>
      <c r="E266" t="s">
        <v>8</v>
      </c>
      <c r="F266" t="s">
        <v>15</v>
      </c>
      <c r="G266">
        <v>5.5</v>
      </c>
      <c r="H266">
        <v>2</v>
      </c>
      <c r="I266" s="2">
        <v>1.2333333333333334</v>
      </c>
      <c r="J266">
        <v>5</v>
      </c>
      <c r="K266">
        <v>5</v>
      </c>
      <c r="L266">
        <v>5</v>
      </c>
      <c r="M266" t="s">
        <v>48</v>
      </c>
      <c r="N266">
        <v>1</v>
      </c>
      <c r="O266" t="s">
        <v>49</v>
      </c>
      <c r="P266" t="s">
        <v>50</v>
      </c>
      <c r="Q266" t="s">
        <v>79</v>
      </c>
      <c r="R266" t="s">
        <v>294</v>
      </c>
      <c r="S266" t="s">
        <v>81</v>
      </c>
      <c r="T266">
        <v>4</v>
      </c>
      <c r="U266" s="1">
        <f>HR[[#This Row],[Date of Hire]]+HR[[#This Row],[Tenure]] * 365</f>
        <v>45220.166666666664</v>
      </c>
    </row>
    <row r="267" spans="1:21">
      <c r="A267">
        <v>1265</v>
      </c>
      <c r="B267" t="s">
        <v>7</v>
      </c>
      <c r="C267" s="1">
        <v>44314</v>
      </c>
      <c r="D267" s="1" t="str">
        <f>TEXT(HR[[#This Row],[Date of Hire]],"YYYY")</f>
        <v>2021</v>
      </c>
      <c r="E267" t="s">
        <v>5</v>
      </c>
      <c r="F267" t="s">
        <v>6</v>
      </c>
      <c r="G267">
        <v>9</v>
      </c>
      <c r="H267">
        <v>1</v>
      </c>
      <c r="I267" s="2">
        <v>2.4833333333333334</v>
      </c>
      <c r="J267">
        <v>3</v>
      </c>
      <c r="K267">
        <v>10</v>
      </c>
      <c r="L267">
        <v>8</v>
      </c>
      <c r="M267" t="s">
        <v>60</v>
      </c>
      <c r="N267">
        <v>1</v>
      </c>
      <c r="O267" t="s">
        <v>61</v>
      </c>
      <c r="P267" t="s">
        <v>50</v>
      </c>
      <c r="Q267" t="s">
        <v>77</v>
      </c>
      <c r="R267" t="s">
        <v>295</v>
      </c>
      <c r="S267" t="s">
        <v>67</v>
      </c>
      <c r="T267">
        <v>10</v>
      </c>
      <c r="U267" s="1">
        <f>HR[[#This Row],[Date of Hire]]+HR[[#This Row],[Tenure]] * 365</f>
        <v>45220.416666666664</v>
      </c>
    </row>
    <row r="268" spans="1:21">
      <c r="A268">
        <v>1266</v>
      </c>
      <c r="B268" t="s">
        <v>16</v>
      </c>
      <c r="C268" s="1">
        <v>44214</v>
      </c>
      <c r="D268" s="1" t="str">
        <f>TEXT(HR[[#This Row],[Date of Hire]],"YYYY")</f>
        <v>2021</v>
      </c>
      <c r="E268" t="s">
        <v>17</v>
      </c>
      <c r="F268" t="s">
        <v>12</v>
      </c>
      <c r="G268">
        <v>8.5</v>
      </c>
      <c r="H268">
        <v>3</v>
      </c>
      <c r="I268" s="2">
        <v>2.7611111111111111</v>
      </c>
      <c r="J268">
        <v>5</v>
      </c>
      <c r="K268">
        <v>6</v>
      </c>
      <c r="L268">
        <v>10</v>
      </c>
      <c r="M268" t="s">
        <v>56</v>
      </c>
      <c r="N268">
        <v>2</v>
      </c>
      <c r="O268" t="s">
        <v>61</v>
      </c>
      <c r="P268" t="s">
        <v>50</v>
      </c>
      <c r="Q268" t="s">
        <v>77</v>
      </c>
      <c r="R268" t="s">
        <v>296</v>
      </c>
      <c r="S268" t="s">
        <v>95</v>
      </c>
      <c r="T268">
        <v>10</v>
      </c>
      <c r="U268" s="1">
        <f>HR[[#This Row],[Date of Hire]]+HR[[#This Row],[Tenure]] * 365</f>
        <v>45221.805555555555</v>
      </c>
    </row>
    <row r="269" spans="1:21">
      <c r="A269">
        <v>1267</v>
      </c>
      <c r="B269" t="s">
        <v>4</v>
      </c>
      <c r="C269" s="1">
        <v>44027</v>
      </c>
      <c r="D269" s="1" t="str">
        <f>TEXT(HR[[#This Row],[Date of Hire]],"YYYY")</f>
        <v>2020</v>
      </c>
      <c r="E269" t="s">
        <v>11</v>
      </c>
      <c r="F269" t="s">
        <v>6</v>
      </c>
      <c r="G269">
        <v>5</v>
      </c>
      <c r="H269">
        <v>2</v>
      </c>
      <c r="I269" s="2">
        <v>3.2694444444444444</v>
      </c>
      <c r="J269">
        <v>4</v>
      </c>
      <c r="K269">
        <v>10</v>
      </c>
      <c r="L269">
        <v>6</v>
      </c>
      <c r="M269" t="s">
        <v>48</v>
      </c>
      <c r="N269">
        <v>3</v>
      </c>
      <c r="O269" t="s">
        <v>49</v>
      </c>
      <c r="P269" t="s">
        <v>50</v>
      </c>
      <c r="Q269" t="s">
        <v>63</v>
      </c>
      <c r="R269" t="s">
        <v>297</v>
      </c>
      <c r="S269" t="s">
        <v>65</v>
      </c>
      <c r="T269">
        <v>7</v>
      </c>
      <c r="U269" s="1">
        <f>HR[[#This Row],[Date of Hire]]+HR[[#This Row],[Tenure]] * 365</f>
        <v>45220.347222222219</v>
      </c>
    </row>
    <row r="270" spans="1:21">
      <c r="A270">
        <v>1268</v>
      </c>
      <c r="B270" t="s">
        <v>4</v>
      </c>
      <c r="C270" s="1">
        <v>44005</v>
      </c>
      <c r="D270" s="1" t="str">
        <f>TEXT(HR[[#This Row],[Date of Hire]],"YYYY")</f>
        <v>2020</v>
      </c>
      <c r="E270" t="s">
        <v>20</v>
      </c>
      <c r="F270" t="s">
        <v>15</v>
      </c>
      <c r="G270">
        <v>3</v>
      </c>
      <c r="H270">
        <v>3</v>
      </c>
      <c r="I270" s="2">
        <v>3.3305555555555557</v>
      </c>
      <c r="J270">
        <v>3</v>
      </c>
      <c r="K270">
        <v>8</v>
      </c>
      <c r="L270">
        <v>5</v>
      </c>
      <c r="M270" t="s">
        <v>68</v>
      </c>
      <c r="N270">
        <v>0</v>
      </c>
      <c r="O270" t="s">
        <v>49</v>
      </c>
      <c r="P270" t="s">
        <v>50</v>
      </c>
      <c r="Q270" t="s">
        <v>57</v>
      </c>
      <c r="R270" t="s">
        <v>132</v>
      </c>
      <c r="S270" t="s">
        <v>59</v>
      </c>
      <c r="T270">
        <v>3</v>
      </c>
      <c r="U270" s="1">
        <f>HR[[#This Row],[Date of Hire]]+HR[[#This Row],[Tenure]] * 365</f>
        <v>45220.652777777781</v>
      </c>
    </row>
    <row r="271" spans="1:21">
      <c r="A271">
        <v>1269</v>
      </c>
      <c r="B271" t="s">
        <v>4</v>
      </c>
      <c r="C271" s="1">
        <v>44366</v>
      </c>
      <c r="D271" s="1" t="str">
        <f>TEXT(HR[[#This Row],[Date of Hire]],"YYYY")</f>
        <v>2021</v>
      </c>
      <c r="E271" t="s">
        <v>23</v>
      </c>
      <c r="F271" t="s">
        <v>6</v>
      </c>
      <c r="G271">
        <v>7</v>
      </c>
      <c r="H271">
        <v>0</v>
      </c>
      <c r="I271" s="2">
        <v>2.3416666666666668</v>
      </c>
      <c r="J271">
        <v>1</v>
      </c>
      <c r="K271">
        <v>8</v>
      </c>
      <c r="L271">
        <v>7</v>
      </c>
      <c r="M271" t="s">
        <v>48</v>
      </c>
      <c r="N271">
        <v>0</v>
      </c>
      <c r="O271" t="s">
        <v>61</v>
      </c>
      <c r="P271" t="s">
        <v>62</v>
      </c>
      <c r="Q271" t="s">
        <v>79</v>
      </c>
      <c r="R271" t="s">
        <v>223</v>
      </c>
      <c r="S271" t="s">
        <v>75</v>
      </c>
      <c r="T271">
        <v>10</v>
      </c>
      <c r="U271" s="1">
        <f>HR[[#This Row],[Date of Hire]]+HR[[#This Row],[Tenure]] * 365</f>
        <v>45220.708333333336</v>
      </c>
    </row>
    <row r="272" spans="1:21">
      <c r="A272">
        <v>1270</v>
      </c>
      <c r="B272" t="s">
        <v>7</v>
      </c>
      <c r="C272" s="1">
        <v>44621</v>
      </c>
      <c r="D272" s="1" t="str">
        <f>TEXT(HR[[#This Row],[Date of Hire]],"YYYY")</f>
        <v>2022</v>
      </c>
      <c r="E272" t="s">
        <v>25</v>
      </c>
      <c r="F272" t="s">
        <v>18</v>
      </c>
      <c r="G272">
        <v>5.5</v>
      </c>
      <c r="H272">
        <v>2</v>
      </c>
      <c r="I272" s="2">
        <v>1.6416666666666666</v>
      </c>
      <c r="J272">
        <v>2</v>
      </c>
      <c r="K272">
        <v>5</v>
      </c>
      <c r="L272">
        <v>5</v>
      </c>
      <c r="M272" t="s">
        <v>48</v>
      </c>
      <c r="N272">
        <v>0</v>
      </c>
      <c r="O272" t="s">
        <v>69</v>
      </c>
      <c r="P272" t="s">
        <v>62</v>
      </c>
      <c r="Q272" t="s">
        <v>51</v>
      </c>
      <c r="R272" t="s">
        <v>290</v>
      </c>
      <c r="S272" t="s">
        <v>81</v>
      </c>
      <c r="T272">
        <v>7</v>
      </c>
      <c r="U272" s="1">
        <f>HR[[#This Row],[Date of Hire]]+HR[[#This Row],[Tenure]] * 365</f>
        <v>45220.208333333336</v>
      </c>
    </row>
    <row r="273" spans="1:21">
      <c r="A273">
        <v>1271</v>
      </c>
      <c r="B273" t="s">
        <v>10</v>
      </c>
      <c r="C273" s="1">
        <v>43503</v>
      </c>
      <c r="D273" s="1" t="str">
        <f>TEXT(HR[[#This Row],[Date of Hire]],"YYYY")</f>
        <v>2019</v>
      </c>
      <c r="E273" t="s">
        <v>28</v>
      </c>
      <c r="F273" t="s">
        <v>15</v>
      </c>
      <c r="G273">
        <v>6</v>
      </c>
      <c r="H273">
        <v>0</v>
      </c>
      <c r="I273" s="2">
        <v>4.708333333333333</v>
      </c>
      <c r="J273">
        <v>5</v>
      </c>
      <c r="K273">
        <v>8</v>
      </c>
      <c r="L273">
        <v>9</v>
      </c>
      <c r="M273" t="s">
        <v>56</v>
      </c>
      <c r="N273">
        <v>3</v>
      </c>
      <c r="O273" t="s">
        <v>49</v>
      </c>
      <c r="P273" t="s">
        <v>62</v>
      </c>
      <c r="Q273" t="s">
        <v>85</v>
      </c>
      <c r="R273" t="s">
        <v>298</v>
      </c>
      <c r="S273" t="s">
        <v>65</v>
      </c>
      <c r="T273">
        <v>1</v>
      </c>
      <c r="U273" s="1">
        <f>HR[[#This Row],[Date of Hire]]+HR[[#This Row],[Tenure]] * 365</f>
        <v>45221.541666666664</v>
      </c>
    </row>
    <row r="274" spans="1:21">
      <c r="A274">
        <v>1272</v>
      </c>
      <c r="B274" t="s">
        <v>16</v>
      </c>
      <c r="C274" s="1">
        <v>43659</v>
      </c>
      <c r="D274" s="1" t="str">
        <f>TEXT(HR[[#This Row],[Date of Hire]],"YYYY")</f>
        <v>2019</v>
      </c>
      <c r="E274" t="s">
        <v>5</v>
      </c>
      <c r="F274" t="s">
        <v>15</v>
      </c>
      <c r="G274">
        <v>8</v>
      </c>
      <c r="H274">
        <v>1</v>
      </c>
      <c r="I274" s="2">
        <v>4.2750000000000004</v>
      </c>
      <c r="J274">
        <v>1</v>
      </c>
      <c r="K274">
        <v>7</v>
      </c>
      <c r="L274">
        <v>7</v>
      </c>
      <c r="M274" t="s">
        <v>56</v>
      </c>
      <c r="N274">
        <v>0</v>
      </c>
      <c r="O274" t="s">
        <v>69</v>
      </c>
      <c r="P274" t="s">
        <v>62</v>
      </c>
      <c r="Q274" t="s">
        <v>79</v>
      </c>
      <c r="R274" t="s">
        <v>299</v>
      </c>
      <c r="S274" t="s">
        <v>102</v>
      </c>
      <c r="T274">
        <v>7</v>
      </c>
      <c r="U274" s="1">
        <f>HR[[#This Row],[Date of Hire]]+HR[[#This Row],[Tenure]] * 365</f>
        <v>45219.375</v>
      </c>
    </row>
    <row r="275" spans="1:21">
      <c r="A275">
        <v>1273</v>
      </c>
      <c r="B275" t="s">
        <v>7</v>
      </c>
      <c r="C275" s="1">
        <v>44984</v>
      </c>
      <c r="D275" s="1" t="str">
        <f>TEXT(HR[[#This Row],[Date of Hire]],"YYYY")</f>
        <v>2023</v>
      </c>
      <c r="E275" t="s">
        <v>25</v>
      </c>
      <c r="F275" t="s">
        <v>18</v>
      </c>
      <c r="G275">
        <v>7.2</v>
      </c>
      <c r="H275">
        <v>2</v>
      </c>
      <c r="I275" s="2">
        <v>0.65277777777777779</v>
      </c>
      <c r="J275">
        <v>1</v>
      </c>
      <c r="K275">
        <v>6</v>
      </c>
      <c r="L275">
        <v>7</v>
      </c>
      <c r="M275" t="s">
        <v>60</v>
      </c>
      <c r="N275">
        <v>3</v>
      </c>
      <c r="O275" t="s">
        <v>61</v>
      </c>
      <c r="P275" t="s">
        <v>50</v>
      </c>
      <c r="Q275" t="s">
        <v>79</v>
      </c>
      <c r="R275" t="s">
        <v>300</v>
      </c>
      <c r="S275" t="s">
        <v>71</v>
      </c>
      <c r="T275">
        <v>5</v>
      </c>
      <c r="U275" s="1">
        <f>HR[[#This Row],[Date of Hire]]+HR[[#This Row],[Tenure]] * 365</f>
        <v>45222.263888888891</v>
      </c>
    </row>
    <row r="276" spans="1:21">
      <c r="A276">
        <v>1274</v>
      </c>
      <c r="B276" t="s">
        <v>10</v>
      </c>
      <c r="C276" s="1">
        <v>43467</v>
      </c>
      <c r="D276" s="1" t="str">
        <f>TEXT(HR[[#This Row],[Date of Hire]],"YYYY")</f>
        <v>2019</v>
      </c>
      <c r="E276" t="s">
        <v>28</v>
      </c>
      <c r="F276" t="s">
        <v>9</v>
      </c>
      <c r="G276">
        <v>8</v>
      </c>
      <c r="H276">
        <v>1</v>
      </c>
      <c r="I276" s="2">
        <v>4.8055555555555554</v>
      </c>
      <c r="J276">
        <v>3</v>
      </c>
      <c r="K276">
        <v>6</v>
      </c>
      <c r="L276">
        <v>7</v>
      </c>
      <c r="M276" t="s">
        <v>68</v>
      </c>
      <c r="N276">
        <v>0</v>
      </c>
      <c r="O276" t="s">
        <v>61</v>
      </c>
      <c r="P276" t="s">
        <v>62</v>
      </c>
      <c r="Q276" t="s">
        <v>77</v>
      </c>
      <c r="R276" t="s">
        <v>250</v>
      </c>
      <c r="S276" t="s">
        <v>67</v>
      </c>
      <c r="T276">
        <v>3</v>
      </c>
      <c r="U276" s="1">
        <f>HR[[#This Row],[Date of Hire]]+HR[[#This Row],[Tenure]] * 365</f>
        <v>45221.027777777781</v>
      </c>
    </row>
    <row r="277" spans="1:21">
      <c r="A277">
        <v>1275</v>
      </c>
      <c r="B277" t="s">
        <v>16</v>
      </c>
      <c r="C277" s="1">
        <v>43987</v>
      </c>
      <c r="D277" s="1" t="str">
        <f>TEXT(HR[[#This Row],[Date of Hire]],"YYYY")</f>
        <v>2020</v>
      </c>
      <c r="E277" t="s">
        <v>17</v>
      </c>
      <c r="F277" t="s">
        <v>15</v>
      </c>
      <c r="G277">
        <v>7.2</v>
      </c>
      <c r="H277">
        <v>0</v>
      </c>
      <c r="I277" s="2">
        <v>3.3805555555555555</v>
      </c>
      <c r="J277">
        <v>1</v>
      </c>
      <c r="K277">
        <v>9</v>
      </c>
      <c r="L277">
        <v>7</v>
      </c>
      <c r="M277" t="s">
        <v>48</v>
      </c>
      <c r="N277">
        <v>2</v>
      </c>
      <c r="O277" t="s">
        <v>69</v>
      </c>
      <c r="P277" t="s">
        <v>50</v>
      </c>
      <c r="Q277" t="s">
        <v>51</v>
      </c>
      <c r="R277" t="s">
        <v>301</v>
      </c>
      <c r="S277" t="s">
        <v>53</v>
      </c>
      <c r="T277">
        <v>8</v>
      </c>
      <c r="U277" s="1">
        <f>HR[[#This Row],[Date of Hire]]+HR[[#This Row],[Tenure]] * 365</f>
        <v>45220.902777777781</v>
      </c>
    </row>
    <row r="278" spans="1:21">
      <c r="A278">
        <v>1276</v>
      </c>
      <c r="B278" t="s">
        <v>7</v>
      </c>
      <c r="C278" s="1">
        <v>44672</v>
      </c>
      <c r="D278" s="1" t="str">
        <f>TEXT(HR[[#This Row],[Date of Hire]],"YYYY")</f>
        <v>2022</v>
      </c>
      <c r="E278" t="s">
        <v>23</v>
      </c>
      <c r="F278" t="s">
        <v>21</v>
      </c>
      <c r="G278">
        <v>7</v>
      </c>
      <c r="H278">
        <v>3</v>
      </c>
      <c r="I278" s="2">
        <v>1.5027777777777778</v>
      </c>
      <c r="J278">
        <v>5</v>
      </c>
      <c r="K278">
        <v>10</v>
      </c>
      <c r="L278">
        <v>5</v>
      </c>
      <c r="M278" t="s">
        <v>68</v>
      </c>
      <c r="N278">
        <v>0</v>
      </c>
      <c r="O278" t="s">
        <v>49</v>
      </c>
      <c r="P278" t="s">
        <v>62</v>
      </c>
      <c r="Q278" t="s">
        <v>77</v>
      </c>
      <c r="R278" t="s">
        <v>224</v>
      </c>
      <c r="S278" t="s">
        <v>55</v>
      </c>
      <c r="T278">
        <v>6</v>
      </c>
      <c r="U278" s="1">
        <f>HR[[#This Row],[Date of Hire]]+HR[[#This Row],[Tenure]] * 365</f>
        <v>45220.513888888891</v>
      </c>
    </row>
    <row r="279" spans="1:21">
      <c r="A279">
        <v>1277</v>
      </c>
      <c r="B279" t="s">
        <v>10</v>
      </c>
      <c r="C279" s="1">
        <v>44644</v>
      </c>
      <c r="D279" s="1" t="str">
        <f>TEXT(HR[[#This Row],[Date of Hire]],"YYYY")</f>
        <v>2022</v>
      </c>
      <c r="E279" t="s">
        <v>14</v>
      </c>
      <c r="F279" t="s">
        <v>26</v>
      </c>
      <c r="G279">
        <v>8</v>
      </c>
      <c r="H279">
        <v>2</v>
      </c>
      <c r="I279" s="2">
        <v>1.5777777777777777</v>
      </c>
      <c r="J279">
        <v>3</v>
      </c>
      <c r="K279">
        <v>9</v>
      </c>
      <c r="L279">
        <v>10</v>
      </c>
      <c r="M279" t="s">
        <v>60</v>
      </c>
      <c r="N279">
        <v>3</v>
      </c>
      <c r="O279" t="s">
        <v>61</v>
      </c>
      <c r="P279" t="s">
        <v>50</v>
      </c>
      <c r="Q279" t="s">
        <v>99</v>
      </c>
      <c r="R279" t="s">
        <v>302</v>
      </c>
      <c r="S279" t="s">
        <v>65</v>
      </c>
      <c r="T279">
        <v>6</v>
      </c>
      <c r="U279" s="1">
        <f>HR[[#This Row],[Date of Hire]]+HR[[#This Row],[Tenure]] * 365</f>
        <v>45219.888888888891</v>
      </c>
    </row>
    <row r="280" spans="1:21">
      <c r="A280">
        <v>1278</v>
      </c>
      <c r="B280" t="s">
        <v>19</v>
      </c>
      <c r="C280" s="1">
        <v>44912</v>
      </c>
      <c r="D280" s="1" t="str">
        <f>TEXT(HR[[#This Row],[Date of Hire]],"YYYY")</f>
        <v>2022</v>
      </c>
      <c r="E280" t="s">
        <v>23</v>
      </c>
      <c r="F280" t="s">
        <v>9</v>
      </c>
      <c r="G280">
        <v>6.5</v>
      </c>
      <c r="H280">
        <v>2</v>
      </c>
      <c r="I280" s="2">
        <v>0.84722222222222221</v>
      </c>
      <c r="J280">
        <v>3</v>
      </c>
      <c r="K280">
        <v>9</v>
      </c>
      <c r="L280">
        <v>10</v>
      </c>
      <c r="M280" t="s">
        <v>48</v>
      </c>
      <c r="N280">
        <v>0</v>
      </c>
      <c r="O280" t="s">
        <v>69</v>
      </c>
      <c r="P280" t="s">
        <v>62</v>
      </c>
      <c r="Q280" t="s">
        <v>72</v>
      </c>
      <c r="R280" t="s">
        <v>303</v>
      </c>
      <c r="S280" t="s">
        <v>81</v>
      </c>
      <c r="T280">
        <v>4</v>
      </c>
      <c r="U280" s="1">
        <f>HR[[#This Row],[Date of Hire]]+HR[[#This Row],[Tenure]] * 365</f>
        <v>45221.236111111109</v>
      </c>
    </row>
    <row r="281" spans="1:21">
      <c r="A281">
        <v>1279</v>
      </c>
      <c r="B281" t="s">
        <v>16</v>
      </c>
      <c r="C281" s="1">
        <v>43540</v>
      </c>
      <c r="D281" s="1" t="str">
        <f>TEXT(HR[[#This Row],[Date of Hire]],"YYYY")</f>
        <v>2019</v>
      </c>
      <c r="E281" t="s">
        <v>27</v>
      </c>
      <c r="F281" t="s">
        <v>12</v>
      </c>
      <c r="G281">
        <v>6.2</v>
      </c>
      <c r="H281">
        <v>2</v>
      </c>
      <c r="I281" s="2">
        <v>4.5999999999999996</v>
      </c>
      <c r="J281">
        <v>5</v>
      </c>
      <c r="K281">
        <v>5</v>
      </c>
      <c r="L281">
        <v>7</v>
      </c>
      <c r="M281" t="s">
        <v>68</v>
      </c>
      <c r="N281">
        <v>0</v>
      </c>
      <c r="O281" t="s">
        <v>69</v>
      </c>
      <c r="P281" t="s">
        <v>50</v>
      </c>
      <c r="Q281" t="s">
        <v>72</v>
      </c>
      <c r="R281" t="s">
        <v>304</v>
      </c>
      <c r="S281" t="s">
        <v>53</v>
      </c>
      <c r="T281">
        <v>3</v>
      </c>
      <c r="U281" s="1">
        <f>HR[[#This Row],[Date of Hire]]+HR[[#This Row],[Tenure]] * 365</f>
        <v>45219</v>
      </c>
    </row>
    <row r="282" spans="1:21">
      <c r="A282">
        <v>1280</v>
      </c>
      <c r="B282" t="s">
        <v>10</v>
      </c>
      <c r="C282" s="1">
        <v>43432</v>
      </c>
      <c r="D282" s="1" t="str">
        <f>TEXT(HR[[#This Row],[Date of Hire]],"YYYY")</f>
        <v>2018</v>
      </c>
      <c r="E282" t="s">
        <v>17</v>
      </c>
      <c r="F282" t="s">
        <v>15</v>
      </c>
      <c r="G282">
        <v>4.2</v>
      </c>
      <c r="H282">
        <v>3</v>
      </c>
      <c r="I282" s="2">
        <v>4.9000000000000004</v>
      </c>
      <c r="J282">
        <v>2</v>
      </c>
      <c r="K282">
        <v>10</v>
      </c>
      <c r="L282">
        <v>9</v>
      </c>
      <c r="M282" t="s">
        <v>60</v>
      </c>
      <c r="N282">
        <v>0</v>
      </c>
      <c r="O282" t="s">
        <v>69</v>
      </c>
      <c r="P282" t="s">
        <v>62</v>
      </c>
      <c r="Q282" t="s">
        <v>79</v>
      </c>
      <c r="R282" t="s">
        <v>305</v>
      </c>
      <c r="S282" t="s">
        <v>71</v>
      </c>
      <c r="T282">
        <v>8</v>
      </c>
      <c r="U282" s="1">
        <f>HR[[#This Row],[Date of Hire]]+HR[[#This Row],[Tenure]] * 365</f>
        <v>45220.5</v>
      </c>
    </row>
    <row r="283" spans="1:21">
      <c r="A283">
        <v>1281</v>
      </c>
      <c r="B283" t="s">
        <v>19</v>
      </c>
      <c r="C283" s="1">
        <v>45119</v>
      </c>
      <c r="D283" s="1" t="str">
        <f>TEXT(HR[[#This Row],[Date of Hire]],"YYYY")</f>
        <v>2023</v>
      </c>
      <c r="E283" t="s">
        <v>20</v>
      </c>
      <c r="F283" t="s">
        <v>26</v>
      </c>
      <c r="G283">
        <v>3</v>
      </c>
      <c r="H283">
        <v>3</v>
      </c>
      <c r="I283" s="2">
        <v>0.27777777777777779</v>
      </c>
      <c r="J283">
        <v>4</v>
      </c>
      <c r="K283">
        <v>5</v>
      </c>
      <c r="L283">
        <v>9</v>
      </c>
      <c r="M283" t="s">
        <v>56</v>
      </c>
      <c r="N283">
        <v>2</v>
      </c>
      <c r="O283" t="s">
        <v>69</v>
      </c>
      <c r="P283" t="s">
        <v>50</v>
      </c>
      <c r="Q283" t="s">
        <v>51</v>
      </c>
      <c r="R283" t="s">
        <v>306</v>
      </c>
      <c r="S283" t="s">
        <v>59</v>
      </c>
      <c r="T283">
        <v>1</v>
      </c>
      <c r="U283" s="1">
        <f>HR[[#This Row],[Date of Hire]]+HR[[#This Row],[Tenure]] * 365</f>
        <v>45220.388888888891</v>
      </c>
    </row>
    <row r="284" spans="1:21">
      <c r="A284">
        <v>1282</v>
      </c>
      <c r="B284" t="s">
        <v>19</v>
      </c>
      <c r="C284" s="1">
        <v>44034</v>
      </c>
      <c r="D284" s="1" t="str">
        <f>TEXT(HR[[#This Row],[Date of Hire]],"YYYY")</f>
        <v>2020</v>
      </c>
      <c r="E284" t="s">
        <v>28</v>
      </c>
      <c r="F284" t="s">
        <v>12</v>
      </c>
      <c r="G284">
        <v>8.1999999999999993</v>
      </c>
      <c r="H284">
        <v>2</v>
      </c>
      <c r="I284" s="2">
        <v>3.25</v>
      </c>
      <c r="J284">
        <v>3</v>
      </c>
      <c r="K284">
        <v>9</v>
      </c>
      <c r="L284">
        <v>5</v>
      </c>
      <c r="M284" t="s">
        <v>68</v>
      </c>
      <c r="N284">
        <v>1</v>
      </c>
      <c r="O284" t="s">
        <v>49</v>
      </c>
      <c r="P284" t="s">
        <v>50</v>
      </c>
      <c r="Q284" t="s">
        <v>99</v>
      </c>
      <c r="R284" t="s">
        <v>245</v>
      </c>
      <c r="S284" t="s">
        <v>53</v>
      </c>
      <c r="T284">
        <v>8</v>
      </c>
      <c r="U284" s="1">
        <f>HR[[#This Row],[Date of Hire]]+HR[[#This Row],[Tenure]] * 365</f>
        <v>45220.25</v>
      </c>
    </row>
    <row r="285" spans="1:21">
      <c r="A285">
        <v>1283</v>
      </c>
      <c r="B285" t="s">
        <v>10</v>
      </c>
      <c r="C285" s="1">
        <v>44943</v>
      </c>
      <c r="D285" s="1" t="str">
        <f>TEXT(HR[[#This Row],[Date of Hire]],"YYYY")</f>
        <v>2023</v>
      </c>
      <c r="E285" t="s">
        <v>23</v>
      </c>
      <c r="F285" t="s">
        <v>21</v>
      </c>
      <c r="G285">
        <v>9</v>
      </c>
      <c r="H285">
        <v>1</v>
      </c>
      <c r="I285" s="2">
        <v>0.76388888888888884</v>
      </c>
      <c r="J285">
        <v>1</v>
      </c>
      <c r="K285">
        <v>7</v>
      </c>
      <c r="L285">
        <v>8</v>
      </c>
      <c r="M285" t="s">
        <v>48</v>
      </c>
      <c r="N285">
        <v>1</v>
      </c>
      <c r="O285" t="s">
        <v>49</v>
      </c>
      <c r="P285" t="s">
        <v>50</v>
      </c>
      <c r="Q285" t="s">
        <v>77</v>
      </c>
      <c r="R285" t="s">
        <v>307</v>
      </c>
      <c r="S285" t="s">
        <v>75</v>
      </c>
      <c r="T285">
        <v>3</v>
      </c>
      <c r="U285" s="1">
        <f>HR[[#This Row],[Date of Hire]]+HR[[#This Row],[Tenure]] * 365</f>
        <v>45221.819444444445</v>
      </c>
    </row>
    <row r="286" spans="1:21">
      <c r="A286">
        <v>1284</v>
      </c>
      <c r="B286" t="s">
        <v>13</v>
      </c>
      <c r="C286" s="1">
        <v>44519</v>
      </c>
      <c r="D286" s="1" t="str">
        <f>TEXT(HR[[#This Row],[Date of Hire]],"YYYY")</f>
        <v>2021</v>
      </c>
      <c r="E286" t="s">
        <v>14</v>
      </c>
      <c r="F286" t="s">
        <v>12</v>
      </c>
      <c r="G286">
        <v>6.5</v>
      </c>
      <c r="H286">
        <v>2</v>
      </c>
      <c r="I286" s="2">
        <v>1.925</v>
      </c>
      <c r="J286">
        <v>4</v>
      </c>
      <c r="K286">
        <v>9</v>
      </c>
      <c r="L286">
        <v>5</v>
      </c>
      <c r="M286" t="s">
        <v>48</v>
      </c>
      <c r="N286">
        <v>0</v>
      </c>
      <c r="O286" t="s">
        <v>61</v>
      </c>
      <c r="P286" t="s">
        <v>62</v>
      </c>
      <c r="Q286" t="s">
        <v>79</v>
      </c>
      <c r="R286" t="s">
        <v>308</v>
      </c>
      <c r="S286" t="s">
        <v>95</v>
      </c>
      <c r="T286">
        <v>8</v>
      </c>
      <c r="U286" s="1">
        <f>HR[[#This Row],[Date of Hire]]+HR[[#This Row],[Tenure]] * 365</f>
        <v>45221.625</v>
      </c>
    </row>
    <row r="287" spans="1:21">
      <c r="A287">
        <v>1285</v>
      </c>
      <c r="B287" t="s">
        <v>10</v>
      </c>
      <c r="C287" s="1">
        <v>45120</v>
      </c>
      <c r="D287" s="1" t="str">
        <f>TEXT(HR[[#This Row],[Date of Hire]],"YYYY")</f>
        <v>2023</v>
      </c>
      <c r="E287" t="s">
        <v>20</v>
      </c>
      <c r="F287" t="s">
        <v>6</v>
      </c>
      <c r="G287">
        <v>8</v>
      </c>
      <c r="H287">
        <v>2</v>
      </c>
      <c r="I287" s="2">
        <v>0.27500000000000002</v>
      </c>
      <c r="J287">
        <v>4</v>
      </c>
      <c r="K287">
        <v>6</v>
      </c>
      <c r="L287">
        <v>7</v>
      </c>
      <c r="M287" t="s">
        <v>68</v>
      </c>
      <c r="N287">
        <v>0</v>
      </c>
      <c r="O287" t="s">
        <v>49</v>
      </c>
      <c r="P287" t="s">
        <v>50</v>
      </c>
      <c r="Q287" t="s">
        <v>77</v>
      </c>
      <c r="R287" t="s">
        <v>309</v>
      </c>
      <c r="S287" t="s">
        <v>102</v>
      </c>
      <c r="T287">
        <v>9</v>
      </c>
      <c r="U287" s="1">
        <f>HR[[#This Row],[Date of Hire]]+HR[[#This Row],[Tenure]] * 365</f>
        <v>45220.375</v>
      </c>
    </row>
    <row r="288" spans="1:21">
      <c r="A288">
        <v>1286</v>
      </c>
      <c r="B288" t="s">
        <v>10</v>
      </c>
      <c r="C288" s="1">
        <v>44266</v>
      </c>
      <c r="D288" s="1" t="str">
        <f>TEXT(HR[[#This Row],[Date of Hire]],"YYYY")</f>
        <v>2021</v>
      </c>
      <c r="E288" t="s">
        <v>20</v>
      </c>
      <c r="F288" t="s">
        <v>9</v>
      </c>
      <c r="G288">
        <v>6</v>
      </c>
      <c r="H288">
        <v>2</v>
      </c>
      <c r="I288" s="2">
        <v>2.6138888888888889</v>
      </c>
      <c r="J288">
        <v>5</v>
      </c>
      <c r="K288">
        <v>7</v>
      </c>
      <c r="L288">
        <v>10</v>
      </c>
      <c r="M288" t="s">
        <v>48</v>
      </c>
      <c r="N288">
        <v>2</v>
      </c>
      <c r="O288" t="s">
        <v>69</v>
      </c>
      <c r="P288" t="s">
        <v>62</v>
      </c>
      <c r="Q288" t="s">
        <v>99</v>
      </c>
      <c r="R288" t="s">
        <v>301</v>
      </c>
      <c r="S288" t="s">
        <v>65</v>
      </c>
      <c r="T288">
        <v>10</v>
      </c>
      <c r="U288" s="1">
        <f>HR[[#This Row],[Date of Hire]]+HR[[#This Row],[Tenure]] * 365</f>
        <v>45220.069444444445</v>
      </c>
    </row>
    <row r="289" spans="1:21">
      <c r="A289">
        <v>1287</v>
      </c>
      <c r="B289" t="s">
        <v>10</v>
      </c>
      <c r="C289" s="1">
        <v>43825</v>
      </c>
      <c r="D289" s="1" t="str">
        <f>TEXT(HR[[#This Row],[Date of Hire]],"YYYY")</f>
        <v>2019</v>
      </c>
      <c r="E289" t="s">
        <v>20</v>
      </c>
      <c r="F289" t="s">
        <v>21</v>
      </c>
      <c r="G289">
        <v>3.2</v>
      </c>
      <c r="H289">
        <v>3</v>
      </c>
      <c r="I289" s="2">
        <v>3.8222222222222224</v>
      </c>
      <c r="J289">
        <v>5</v>
      </c>
      <c r="K289">
        <v>9</v>
      </c>
      <c r="L289">
        <v>7</v>
      </c>
      <c r="M289" t="s">
        <v>48</v>
      </c>
      <c r="N289">
        <v>3</v>
      </c>
      <c r="O289" t="s">
        <v>69</v>
      </c>
      <c r="P289" t="s">
        <v>50</v>
      </c>
      <c r="Q289" t="s">
        <v>92</v>
      </c>
      <c r="R289" t="s">
        <v>107</v>
      </c>
      <c r="S289" t="s">
        <v>53</v>
      </c>
      <c r="T289">
        <v>5</v>
      </c>
      <c r="U289" s="1">
        <f>HR[[#This Row],[Date of Hire]]+HR[[#This Row],[Tenure]] * 365</f>
        <v>45220.111111111109</v>
      </c>
    </row>
    <row r="290" spans="1:21">
      <c r="A290">
        <v>1288</v>
      </c>
      <c r="B290" t="s">
        <v>13</v>
      </c>
      <c r="C290" s="1">
        <v>44458</v>
      </c>
      <c r="D290" s="1" t="str">
        <f>TEXT(HR[[#This Row],[Date of Hire]],"YYYY")</f>
        <v>2021</v>
      </c>
      <c r="E290" t="s">
        <v>23</v>
      </c>
      <c r="F290" t="s">
        <v>9</v>
      </c>
      <c r="G290">
        <v>8</v>
      </c>
      <c r="H290">
        <v>0</v>
      </c>
      <c r="I290" s="2">
        <v>2.0916666666666668</v>
      </c>
      <c r="J290">
        <v>1</v>
      </c>
      <c r="K290">
        <v>9</v>
      </c>
      <c r="L290">
        <v>8</v>
      </c>
      <c r="M290" t="s">
        <v>60</v>
      </c>
      <c r="N290">
        <v>2</v>
      </c>
      <c r="O290" t="s">
        <v>61</v>
      </c>
      <c r="P290" t="s">
        <v>62</v>
      </c>
      <c r="Q290" t="s">
        <v>72</v>
      </c>
      <c r="R290" t="s">
        <v>310</v>
      </c>
      <c r="S290" t="s">
        <v>75</v>
      </c>
      <c r="T290">
        <v>7</v>
      </c>
      <c r="U290" s="1">
        <f>HR[[#This Row],[Date of Hire]]+HR[[#This Row],[Tenure]] * 365</f>
        <v>45221.458333333336</v>
      </c>
    </row>
    <row r="291" spans="1:21">
      <c r="A291">
        <v>1289</v>
      </c>
      <c r="B291" t="s">
        <v>16</v>
      </c>
      <c r="C291" s="1">
        <v>44103</v>
      </c>
      <c r="D291" s="1" t="str">
        <f>TEXT(HR[[#This Row],[Date of Hire]],"YYYY")</f>
        <v>2020</v>
      </c>
      <c r="E291" t="s">
        <v>20</v>
      </c>
      <c r="F291" t="s">
        <v>26</v>
      </c>
      <c r="G291">
        <v>9.5</v>
      </c>
      <c r="H291">
        <v>3</v>
      </c>
      <c r="I291" s="2">
        <v>3.0638888888888891</v>
      </c>
      <c r="J291">
        <v>2</v>
      </c>
      <c r="K291">
        <v>7</v>
      </c>
      <c r="L291">
        <v>7</v>
      </c>
      <c r="M291" t="s">
        <v>60</v>
      </c>
      <c r="N291">
        <v>1</v>
      </c>
      <c r="O291" t="s">
        <v>49</v>
      </c>
      <c r="P291" t="s">
        <v>50</v>
      </c>
      <c r="Q291" t="s">
        <v>77</v>
      </c>
      <c r="R291" t="s">
        <v>224</v>
      </c>
      <c r="S291" t="s">
        <v>95</v>
      </c>
      <c r="T291">
        <v>6</v>
      </c>
      <c r="U291" s="1">
        <f>HR[[#This Row],[Date of Hire]]+HR[[#This Row],[Tenure]] * 365</f>
        <v>45221.319444444445</v>
      </c>
    </row>
    <row r="292" spans="1:21">
      <c r="A292">
        <v>1290</v>
      </c>
      <c r="B292" t="s">
        <v>7</v>
      </c>
      <c r="C292" s="1">
        <v>45106</v>
      </c>
      <c r="D292" s="1" t="str">
        <f>TEXT(HR[[#This Row],[Date of Hire]],"YYYY")</f>
        <v>2023</v>
      </c>
      <c r="E292" t="s">
        <v>25</v>
      </c>
      <c r="F292" t="s">
        <v>24</v>
      </c>
      <c r="G292">
        <v>3.2</v>
      </c>
      <c r="H292">
        <v>1</v>
      </c>
      <c r="I292" s="2">
        <v>0.31388888888888888</v>
      </c>
      <c r="J292">
        <v>4</v>
      </c>
      <c r="K292">
        <v>10</v>
      </c>
      <c r="L292">
        <v>7</v>
      </c>
      <c r="M292" t="s">
        <v>56</v>
      </c>
      <c r="N292">
        <v>0</v>
      </c>
      <c r="O292" t="s">
        <v>61</v>
      </c>
      <c r="P292" t="s">
        <v>62</v>
      </c>
      <c r="Q292" t="s">
        <v>113</v>
      </c>
      <c r="R292" t="s">
        <v>127</v>
      </c>
      <c r="S292" t="s">
        <v>53</v>
      </c>
      <c r="T292">
        <v>10</v>
      </c>
      <c r="U292" s="1">
        <f>HR[[#This Row],[Date of Hire]]+HR[[#This Row],[Tenure]] * 365</f>
        <v>45220.569444444445</v>
      </c>
    </row>
    <row r="293" spans="1:21">
      <c r="A293">
        <v>1291</v>
      </c>
      <c r="B293" t="s">
        <v>13</v>
      </c>
      <c r="C293" s="1">
        <v>44215</v>
      </c>
      <c r="D293" s="1" t="str">
        <f>TEXT(HR[[#This Row],[Date of Hire]],"YYYY")</f>
        <v>2021</v>
      </c>
      <c r="E293" t="s">
        <v>8</v>
      </c>
      <c r="F293" t="s">
        <v>26</v>
      </c>
      <c r="G293">
        <v>8</v>
      </c>
      <c r="H293">
        <v>0</v>
      </c>
      <c r="I293" s="2">
        <v>2.7583333333333333</v>
      </c>
      <c r="J293">
        <v>2</v>
      </c>
      <c r="K293">
        <v>5</v>
      </c>
      <c r="L293">
        <v>6</v>
      </c>
      <c r="M293" t="s">
        <v>60</v>
      </c>
      <c r="N293">
        <v>2</v>
      </c>
      <c r="O293" t="s">
        <v>69</v>
      </c>
      <c r="P293" t="s">
        <v>50</v>
      </c>
      <c r="Q293" t="s">
        <v>99</v>
      </c>
      <c r="R293" t="s">
        <v>311</v>
      </c>
      <c r="S293" t="s">
        <v>102</v>
      </c>
      <c r="T293">
        <v>4</v>
      </c>
      <c r="U293" s="1">
        <f>HR[[#This Row],[Date of Hire]]+HR[[#This Row],[Tenure]] * 365</f>
        <v>45221.791666666664</v>
      </c>
    </row>
    <row r="294" spans="1:21">
      <c r="A294">
        <v>1292</v>
      </c>
      <c r="B294" t="s">
        <v>4</v>
      </c>
      <c r="C294" s="1">
        <v>44626</v>
      </c>
      <c r="D294" s="1" t="str">
        <f>TEXT(HR[[#This Row],[Date of Hire]],"YYYY")</f>
        <v>2022</v>
      </c>
      <c r="E294" t="s">
        <v>17</v>
      </c>
      <c r="F294" t="s">
        <v>6</v>
      </c>
      <c r="G294">
        <v>9.1999999999999993</v>
      </c>
      <c r="H294">
        <v>0</v>
      </c>
      <c r="I294" s="2">
        <v>1.6277777777777778</v>
      </c>
      <c r="J294">
        <v>3</v>
      </c>
      <c r="K294">
        <v>7</v>
      </c>
      <c r="L294">
        <v>6</v>
      </c>
      <c r="M294" t="s">
        <v>68</v>
      </c>
      <c r="N294">
        <v>3</v>
      </c>
      <c r="O294" t="s">
        <v>69</v>
      </c>
      <c r="P294" t="s">
        <v>50</v>
      </c>
      <c r="Q294" t="s">
        <v>99</v>
      </c>
      <c r="R294" t="s">
        <v>301</v>
      </c>
      <c r="S294" t="s">
        <v>71</v>
      </c>
      <c r="T294">
        <v>6</v>
      </c>
      <c r="U294" s="1">
        <f>HR[[#This Row],[Date of Hire]]+HR[[#This Row],[Tenure]] * 365</f>
        <v>45220.138888888891</v>
      </c>
    </row>
    <row r="295" spans="1:21">
      <c r="A295">
        <v>1293</v>
      </c>
      <c r="B295" t="s">
        <v>10</v>
      </c>
      <c r="C295" s="1">
        <v>44420</v>
      </c>
      <c r="D295" s="1" t="str">
        <f>TEXT(HR[[#This Row],[Date of Hire]],"YYYY")</f>
        <v>2021</v>
      </c>
      <c r="E295" t="s">
        <v>27</v>
      </c>
      <c r="F295" t="s">
        <v>18</v>
      </c>
      <c r="G295">
        <v>8.1999999999999993</v>
      </c>
      <c r="H295">
        <v>1</v>
      </c>
      <c r="I295" s="2">
        <v>2.1944444444444446</v>
      </c>
      <c r="J295">
        <v>5</v>
      </c>
      <c r="K295">
        <v>9</v>
      </c>
      <c r="L295">
        <v>9</v>
      </c>
      <c r="M295" t="s">
        <v>48</v>
      </c>
      <c r="N295">
        <v>3</v>
      </c>
      <c r="O295" t="s">
        <v>49</v>
      </c>
      <c r="P295" t="s">
        <v>62</v>
      </c>
      <c r="Q295" t="s">
        <v>77</v>
      </c>
      <c r="R295" t="s">
        <v>312</v>
      </c>
      <c r="S295" t="s">
        <v>71</v>
      </c>
      <c r="T295">
        <v>5</v>
      </c>
      <c r="U295" s="1">
        <f>HR[[#This Row],[Date of Hire]]+HR[[#This Row],[Tenure]] * 365</f>
        <v>45220.972222222219</v>
      </c>
    </row>
    <row r="296" spans="1:21">
      <c r="A296">
        <v>1294</v>
      </c>
      <c r="B296" t="s">
        <v>4</v>
      </c>
      <c r="C296" s="1">
        <v>43575</v>
      </c>
      <c r="D296" s="1" t="str">
        <f>TEXT(HR[[#This Row],[Date of Hire]],"YYYY")</f>
        <v>2019</v>
      </c>
      <c r="E296" t="s">
        <v>17</v>
      </c>
      <c r="F296" t="s">
        <v>15</v>
      </c>
      <c r="G296">
        <v>8</v>
      </c>
      <c r="H296">
        <v>2</v>
      </c>
      <c r="I296" s="2">
        <v>4.5055555555555555</v>
      </c>
      <c r="J296">
        <v>1</v>
      </c>
      <c r="K296">
        <v>10</v>
      </c>
      <c r="L296">
        <v>6</v>
      </c>
      <c r="M296" t="s">
        <v>68</v>
      </c>
      <c r="N296">
        <v>3</v>
      </c>
      <c r="O296" t="s">
        <v>69</v>
      </c>
      <c r="P296" t="s">
        <v>50</v>
      </c>
      <c r="Q296" t="s">
        <v>77</v>
      </c>
      <c r="R296" t="s">
        <v>313</v>
      </c>
      <c r="S296" t="s">
        <v>102</v>
      </c>
      <c r="T296">
        <v>2</v>
      </c>
      <c r="U296" s="1">
        <f>HR[[#This Row],[Date of Hire]]+HR[[#This Row],[Tenure]] * 365</f>
        <v>45219.527777777781</v>
      </c>
    </row>
    <row r="297" spans="1:21">
      <c r="A297">
        <v>1295</v>
      </c>
      <c r="B297" t="s">
        <v>16</v>
      </c>
      <c r="C297" s="1">
        <v>44098</v>
      </c>
      <c r="D297" s="1" t="str">
        <f>TEXT(HR[[#This Row],[Date of Hire]],"YYYY")</f>
        <v>2020</v>
      </c>
      <c r="E297" t="s">
        <v>5</v>
      </c>
      <c r="F297" t="s">
        <v>9</v>
      </c>
      <c r="G297">
        <v>6.2</v>
      </c>
      <c r="H297">
        <v>0</v>
      </c>
      <c r="I297" s="2">
        <v>3.0777777777777779</v>
      </c>
      <c r="J297">
        <v>5</v>
      </c>
      <c r="K297">
        <v>10</v>
      </c>
      <c r="L297">
        <v>10</v>
      </c>
      <c r="M297" t="s">
        <v>48</v>
      </c>
      <c r="N297">
        <v>3</v>
      </c>
      <c r="O297" t="s">
        <v>69</v>
      </c>
      <c r="P297" t="s">
        <v>62</v>
      </c>
      <c r="Q297" t="s">
        <v>79</v>
      </c>
      <c r="R297" t="s">
        <v>314</v>
      </c>
      <c r="S297" t="s">
        <v>53</v>
      </c>
      <c r="T297">
        <v>4</v>
      </c>
      <c r="U297" s="1">
        <f>HR[[#This Row],[Date of Hire]]+HR[[#This Row],[Tenure]] * 365</f>
        <v>45221.388888888891</v>
      </c>
    </row>
    <row r="298" spans="1:21">
      <c r="A298">
        <v>1296</v>
      </c>
      <c r="B298" t="s">
        <v>16</v>
      </c>
      <c r="C298" s="1">
        <v>43402</v>
      </c>
      <c r="D298" s="1" t="str">
        <f>TEXT(HR[[#This Row],[Date of Hire]],"YYYY")</f>
        <v>2018</v>
      </c>
      <c r="E298" t="s">
        <v>23</v>
      </c>
      <c r="F298" t="s">
        <v>24</v>
      </c>
      <c r="G298">
        <v>9.1999999999999993</v>
      </c>
      <c r="H298">
        <v>3</v>
      </c>
      <c r="I298" s="2">
        <v>4.9805555555555552</v>
      </c>
      <c r="J298">
        <v>3</v>
      </c>
      <c r="K298">
        <v>8</v>
      </c>
      <c r="L298">
        <v>10</v>
      </c>
      <c r="M298" t="s">
        <v>56</v>
      </c>
      <c r="N298">
        <v>3</v>
      </c>
      <c r="O298" t="s">
        <v>61</v>
      </c>
      <c r="P298" t="s">
        <v>62</v>
      </c>
      <c r="Q298" t="s">
        <v>79</v>
      </c>
      <c r="R298" t="s">
        <v>315</v>
      </c>
      <c r="S298" t="s">
        <v>71</v>
      </c>
      <c r="T298">
        <v>8</v>
      </c>
      <c r="U298" s="1">
        <f>HR[[#This Row],[Date of Hire]]+HR[[#This Row],[Tenure]] * 365</f>
        <v>45219.902777777781</v>
      </c>
    </row>
    <row r="299" spans="1:21">
      <c r="A299">
        <v>1297</v>
      </c>
      <c r="B299" t="s">
        <v>13</v>
      </c>
      <c r="C299" s="1">
        <v>44408</v>
      </c>
      <c r="D299" s="1" t="str">
        <f>TEXT(HR[[#This Row],[Date of Hire]],"YYYY")</f>
        <v>2021</v>
      </c>
      <c r="E299" t="s">
        <v>17</v>
      </c>
      <c r="F299" t="s">
        <v>12</v>
      </c>
      <c r="G299">
        <v>8.1999999999999993</v>
      </c>
      <c r="H299">
        <v>3</v>
      </c>
      <c r="I299" s="2">
        <v>2.2277777777777779</v>
      </c>
      <c r="J299">
        <v>3</v>
      </c>
      <c r="K299">
        <v>8</v>
      </c>
      <c r="L299">
        <v>6</v>
      </c>
      <c r="M299" t="s">
        <v>60</v>
      </c>
      <c r="N299">
        <v>3</v>
      </c>
      <c r="O299" t="s">
        <v>61</v>
      </c>
      <c r="P299" t="s">
        <v>50</v>
      </c>
      <c r="Q299" t="s">
        <v>79</v>
      </c>
      <c r="R299" t="s">
        <v>188</v>
      </c>
      <c r="S299" t="s">
        <v>53</v>
      </c>
      <c r="T299">
        <v>9</v>
      </c>
      <c r="U299" s="1">
        <f>HR[[#This Row],[Date of Hire]]+HR[[#This Row],[Tenure]] * 365</f>
        <v>45221.138888888891</v>
      </c>
    </row>
    <row r="300" spans="1:21">
      <c r="A300">
        <v>1298</v>
      </c>
      <c r="B300" t="s">
        <v>13</v>
      </c>
      <c r="C300" s="1">
        <v>44276</v>
      </c>
      <c r="D300" s="1" t="str">
        <f>TEXT(HR[[#This Row],[Date of Hire]],"YYYY")</f>
        <v>2021</v>
      </c>
      <c r="E300" t="s">
        <v>11</v>
      </c>
      <c r="F300" t="s">
        <v>18</v>
      </c>
      <c r="G300">
        <v>8</v>
      </c>
      <c r="H300">
        <v>3</v>
      </c>
      <c r="I300" s="2">
        <v>2.5861111111111112</v>
      </c>
      <c r="J300">
        <v>3</v>
      </c>
      <c r="K300">
        <v>10</v>
      </c>
      <c r="L300">
        <v>10</v>
      </c>
      <c r="M300" t="s">
        <v>48</v>
      </c>
      <c r="N300">
        <v>3</v>
      </c>
      <c r="O300" t="s">
        <v>49</v>
      </c>
      <c r="P300" t="s">
        <v>62</v>
      </c>
      <c r="Q300" t="s">
        <v>77</v>
      </c>
      <c r="R300" t="s">
        <v>316</v>
      </c>
      <c r="S300" t="s">
        <v>65</v>
      </c>
      <c r="T300">
        <v>2</v>
      </c>
      <c r="U300" s="1">
        <f>HR[[#This Row],[Date of Hire]]+HR[[#This Row],[Tenure]] * 365</f>
        <v>45219.930555555555</v>
      </c>
    </row>
    <row r="301" spans="1:21">
      <c r="A301">
        <v>1299</v>
      </c>
      <c r="B301" t="s">
        <v>4</v>
      </c>
      <c r="C301" s="1">
        <v>45183</v>
      </c>
      <c r="D301" s="1" t="str">
        <f>TEXT(HR[[#This Row],[Date of Hire]],"YYYY")</f>
        <v>2023</v>
      </c>
      <c r="E301" t="s">
        <v>27</v>
      </c>
      <c r="F301" t="s">
        <v>18</v>
      </c>
      <c r="G301">
        <v>9</v>
      </c>
      <c r="H301">
        <v>1</v>
      </c>
      <c r="I301" s="2">
        <v>0.10555555555555556</v>
      </c>
      <c r="J301">
        <v>4</v>
      </c>
      <c r="K301">
        <v>6</v>
      </c>
      <c r="L301">
        <v>5</v>
      </c>
      <c r="M301" t="s">
        <v>68</v>
      </c>
      <c r="N301">
        <v>1</v>
      </c>
      <c r="O301" t="s">
        <v>49</v>
      </c>
      <c r="P301" t="s">
        <v>50</v>
      </c>
      <c r="Q301" t="s">
        <v>77</v>
      </c>
      <c r="R301" t="s">
        <v>98</v>
      </c>
      <c r="S301" t="s">
        <v>55</v>
      </c>
      <c r="T301">
        <v>10</v>
      </c>
      <c r="U301" s="1">
        <f>HR[[#This Row],[Date of Hire]]+HR[[#This Row],[Tenure]] * 365</f>
        <v>45221.527777777781</v>
      </c>
    </row>
    <row r="302" spans="1:21">
      <c r="A302">
        <v>1300</v>
      </c>
      <c r="B302" t="s">
        <v>7</v>
      </c>
      <c r="C302" s="1">
        <v>44388</v>
      </c>
      <c r="D302" s="1" t="str">
        <f>TEXT(HR[[#This Row],[Date of Hire]],"YYYY")</f>
        <v>2021</v>
      </c>
      <c r="E302" t="s">
        <v>27</v>
      </c>
      <c r="F302" t="s">
        <v>26</v>
      </c>
      <c r="G302">
        <v>4.5</v>
      </c>
      <c r="H302">
        <v>1</v>
      </c>
      <c r="I302" s="2">
        <v>2.2805555555555554</v>
      </c>
      <c r="J302">
        <v>3</v>
      </c>
      <c r="K302">
        <v>10</v>
      </c>
      <c r="L302">
        <v>10</v>
      </c>
      <c r="M302" t="s">
        <v>48</v>
      </c>
      <c r="N302">
        <v>3</v>
      </c>
      <c r="O302" t="s">
        <v>61</v>
      </c>
      <c r="P302" t="s">
        <v>50</v>
      </c>
      <c r="Q302" t="s">
        <v>79</v>
      </c>
      <c r="R302" t="s">
        <v>197</v>
      </c>
      <c r="S302" t="s">
        <v>81</v>
      </c>
      <c r="T302">
        <v>8</v>
      </c>
      <c r="U302" s="1">
        <f>HR[[#This Row],[Date of Hire]]+HR[[#This Row],[Tenure]] * 365</f>
        <v>45220.402777777781</v>
      </c>
    </row>
    <row r="303" spans="1:21">
      <c r="A303">
        <v>1301</v>
      </c>
      <c r="B303" t="s">
        <v>10</v>
      </c>
      <c r="C303" s="1">
        <v>43517</v>
      </c>
      <c r="D303" s="1" t="str">
        <f>TEXT(HR[[#This Row],[Date of Hire]],"YYYY")</f>
        <v>2019</v>
      </c>
      <c r="E303" t="s">
        <v>8</v>
      </c>
      <c r="F303" t="s">
        <v>18</v>
      </c>
      <c r="G303">
        <v>7</v>
      </c>
      <c r="H303">
        <v>3</v>
      </c>
      <c r="I303" s="2">
        <v>4.6694444444444443</v>
      </c>
      <c r="J303">
        <v>5</v>
      </c>
      <c r="K303">
        <v>7</v>
      </c>
      <c r="L303">
        <v>9</v>
      </c>
      <c r="M303" t="s">
        <v>56</v>
      </c>
      <c r="N303">
        <v>0</v>
      </c>
      <c r="O303" t="s">
        <v>69</v>
      </c>
      <c r="P303" t="s">
        <v>50</v>
      </c>
      <c r="Q303" t="s">
        <v>85</v>
      </c>
      <c r="R303" t="s">
        <v>317</v>
      </c>
      <c r="S303" t="s">
        <v>59</v>
      </c>
      <c r="T303">
        <v>4</v>
      </c>
      <c r="U303" s="1">
        <f>HR[[#This Row],[Date of Hire]]+HR[[#This Row],[Tenure]] * 365</f>
        <v>45221.347222222219</v>
      </c>
    </row>
    <row r="304" spans="1:21">
      <c r="A304">
        <v>1302</v>
      </c>
      <c r="B304" t="s">
        <v>4</v>
      </c>
      <c r="C304" s="1">
        <v>44114</v>
      </c>
      <c r="D304" s="1" t="str">
        <f>TEXT(HR[[#This Row],[Date of Hire]],"YYYY")</f>
        <v>2020</v>
      </c>
      <c r="E304" t="s">
        <v>20</v>
      </c>
      <c r="F304" t="s">
        <v>12</v>
      </c>
      <c r="G304">
        <v>6.5</v>
      </c>
      <c r="H304">
        <v>3</v>
      </c>
      <c r="I304" s="2">
        <v>3.0333333333333332</v>
      </c>
      <c r="J304">
        <v>3</v>
      </c>
      <c r="K304">
        <v>9</v>
      </c>
      <c r="L304">
        <v>7</v>
      </c>
      <c r="M304" t="s">
        <v>48</v>
      </c>
      <c r="N304">
        <v>0</v>
      </c>
      <c r="O304" t="s">
        <v>61</v>
      </c>
      <c r="P304" t="s">
        <v>62</v>
      </c>
      <c r="Q304" t="s">
        <v>92</v>
      </c>
      <c r="R304" t="s">
        <v>318</v>
      </c>
      <c r="S304" t="s">
        <v>95</v>
      </c>
      <c r="T304">
        <v>10</v>
      </c>
      <c r="U304" s="1">
        <f>HR[[#This Row],[Date of Hire]]+HR[[#This Row],[Tenure]] * 365</f>
        <v>45221.166666666664</v>
      </c>
    </row>
    <row r="305" spans="1:21">
      <c r="A305">
        <v>1303</v>
      </c>
      <c r="B305" t="s">
        <v>16</v>
      </c>
      <c r="C305" s="1">
        <v>43870</v>
      </c>
      <c r="D305" s="1" t="str">
        <f>TEXT(HR[[#This Row],[Date of Hire]],"YYYY")</f>
        <v>2020</v>
      </c>
      <c r="E305" t="s">
        <v>8</v>
      </c>
      <c r="F305" t="s">
        <v>12</v>
      </c>
      <c r="G305">
        <v>8.1999999999999993</v>
      </c>
      <c r="H305">
        <v>0</v>
      </c>
      <c r="I305" s="2">
        <v>3.7027777777777779</v>
      </c>
      <c r="J305">
        <v>3</v>
      </c>
      <c r="K305">
        <v>10</v>
      </c>
      <c r="L305">
        <v>9</v>
      </c>
      <c r="M305" t="s">
        <v>68</v>
      </c>
      <c r="N305">
        <v>0</v>
      </c>
      <c r="O305" t="s">
        <v>69</v>
      </c>
      <c r="P305" t="s">
        <v>50</v>
      </c>
      <c r="Q305" t="s">
        <v>77</v>
      </c>
      <c r="R305" t="s">
        <v>319</v>
      </c>
      <c r="S305" t="s">
        <v>71</v>
      </c>
      <c r="T305">
        <v>1</v>
      </c>
      <c r="U305" s="1">
        <f>HR[[#This Row],[Date of Hire]]+HR[[#This Row],[Tenure]] * 365</f>
        <v>45221.513888888891</v>
      </c>
    </row>
    <row r="306" spans="1:21">
      <c r="A306">
        <v>1304</v>
      </c>
      <c r="B306" t="s">
        <v>10</v>
      </c>
      <c r="C306" s="1">
        <v>44411</v>
      </c>
      <c r="D306" s="1" t="str">
        <f>TEXT(HR[[#This Row],[Date of Hire]],"YYYY")</f>
        <v>2021</v>
      </c>
      <c r="E306" t="s">
        <v>14</v>
      </c>
      <c r="F306" t="s">
        <v>9</v>
      </c>
      <c r="G306">
        <v>8</v>
      </c>
      <c r="H306">
        <v>0</v>
      </c>
      <c r="I306" s="2">
        <v>2.2194444444444446</v>
      </c>
      <c r="J306">
        <v>4</v>
      </c>
      <c r="K306">
        <v>6</v>
      </c>
      <c r="L306">
        <v>5</v>
      </c>
      <c r="M306" t="s">
        <v>60</v>
      </c>
      <c r="N306">
        <v>0</v>
      </c>
      <c r="O306" t="s">
        <v>69</v>
      </c>
      <c r="P306" t="s">
        <v>50</v>
      </c>
      <c r="Q306" t="s">
        <v>72</v>
      </c>
      <c r="R306" t="s">
        <v>73</v>
      </c>
      <c r="S306" t="s">
        <v>75</v>
      </c>
      <c r="T306">
        <v>2</v>
      </c>
      <c r="U306" s="1">
        <f>HR[[#This Row],[Date of Hire]]+HR[[#This Row],[Tenure]] * 365</f>
        <v>45221.097222222219</v>
      </c>
    </row>
    <row r="307" spans="1:21">
      <c r="A307">
        <v>1305</v>
      </c>
      <c r="B307" t="s">
        <v>16</v>
      </c>
      <c r="C307" s="1">
        <v>43902</v>
      </c>
      <c r="D307" s="1" t="str">
        <f>TEXT(HR[[#This Row],[Date of Hire]],"YYYY")</f>
        <v>2020</v>
      </c>
      <c r="E307" t="s">
        <v>17</v>
      </c>
      <c r="F307" t="s">
        <v>12</v>
      </c>
      <c r="G307">
        <v>9.5</v>
      </c>
      <c r="H307">
        <v>3</v>
      </c>
      <c r="I307" s="2">
        <v>3.6111111111111112</v>
      </c>
      <c r="J307">
        <v>4</v>
      </c>
      <c r="K307">
        <v>10</v>
      </c>
      <c r="L307">
        <v>7</v>
      </c>
      <c r="M307" t="s">
        <v>68</v>
      </c>
      <c r="N307">
        <v>0</v>
      </c>
      <c r="O307" t="s">
        <v>49</v>
      </c>
      <c r="P307" t="s">
        <v>50</v>
      </c>
      <c r="Q307" t="s">
        <v>51</v>
      </c>
      <c r="R307" t="s">
        <v>145</v>
      </c>
      <c r="S307" t="s">
        <v>95</v>
      </c>
      <c r="T307">
        <v>6</v>
      </c>
      <c r="U307" s="1">
        <f>HR[[#This Row],[Date of Hire]]+HR[[#This Row],[Tenure]] * 365</f>
        <v>45220.055555555555</v>
      </c>
    </row>
    <row r="308" spans="1:21">
      <c r="A308">
        <v>1306</v>
      </c>
      <c r="B308" t="s">
        <v>19</v>
      </c>
      <c r="C308" s="1">
        <v>43726</v>
      </c>
      <c r="D308" s="1" t="str">
        <f>TEXT(HR[[#This Row],[Date of Hire]],"YYYY")</f>
        <v>2019</v>
      </c>
      <c r="E308" t="s">
        <v>11</v>
      </c>
      <c r="F308" t="s">
        <v>12</v>
      </c>
      <c r="G308">
        <v>9</v>
      </c>
      <c r="H308">
        <v>2</v>
      </c>
      <c r="I308" s="2">
        <v>4.0944444444444441</v>
      </c>
      <c r="J308">
        <v>2</v>
      </c>
      <c r="K308">
        <v>6</v>
      </c>
      <c r="L308">
        <v>9</v>
      </c>
      <c r="M308" t="s">
        <v>68</v>
      </c>
      <c r="N308">
        <v>0</v>
      </c>
      <c r="O308" t="s">
        <v>61</v>
      </c>
      <c r="P308" t="s">
        <v>62</v>
      </c>
      <c r="Q308" t="s">
        <v>77</v>
      </c>
      <c r="R308" t="s">
        <v>305</v>
      </c>
      <c r="S308" t="s">
        <v>65</v>
      </c>
      <c r="T308">
        <v>8</v>
      </c>
      <c r="U308" s="1">
        <f>HR[[#This Row],[Date of Hire]]+HR[[#This Row],[Tenure]] * 365</f>
        <v>45220.472222222219</v>
      </c>
    </row>
    <row r="309" spans="1:21">
      <c r="A309">
        <v>1307</v>
      </c>
      <c r="B309" t="s">
        <v>10</v>
      </c>
      <c r="C309" s="1">
        <v>44589</v>
      </c>
      <c r="D309" s="1" t="str">
        <f>TEXT(HR[[#This Row],[Date of Hire]],"YYYY")</f>
        <v>2022</v>
      </c>
      <c r="E309" t="s">
        <v>5</v>
      </c>
      <c r="F309" t="s">
        <v>6</v>
      </c>
      <c r="G309">
        <v>4.2</v>
      </c>
      <c r="H309">
        <v>3</v>
      </c>
      <c r="I309" s="2">
        <v>1.7333333333333334</v>
      </c>
      <c r="J309">
        <v>5</v>
      </c>
      <c r="K309">
        <v>9</v>
      </c>
      <c r="L309">
        <v>8</v>
      </c>
      <c r="M309" t="s">
        <v>56</v>
      </c>
      <c r="N309">
        <v>1</v>
      </c>
      <c r="O309" t="s">
        <v>61</v>
      </c>
      <c r="P309" t="s">
        <v>62</v>
      </c>
      <c r="Q309" t="s">
        <v>113</v>
      </c>
      <c r="R309" t="s">
        <v>317</v>
      </c>
      <c r="S309" t="s">
        <v>71</v>
      </c>
      <c r="T309">
        <v>6</v>
      </c>
      <c r="U309" s="1">
        <f>HR[[#This Row],[Date of Hire]]+HR[[#This Row],[Tenure]] * 365</f>
        <v>45221.666666666664</v>
      </c>
    </row>
    <row r="310" spans="1:21">
      <c r="A310">
        <v>1308</v>
      </c>
      <c r="B310" t="s">
        <v>7</v>
      </c>
      <c r="C310" s="1">
        <v>44915</v>
      </c>
      <c r="D310" s="1" t="str">
        <f>TEXT(HR[[#This Row],[Date of Hire]],"YYYY")</f>
        <v>2022</v>
      </c>
      <c r="E310" t="s">
        <v>8</v>
      </c>
      <c r="F310" t="s">
        <v>15</v>
      </c>
      <c r="G310">
        <v>4</v>
      </c>
      <c r="H310">
        <v>1</v>
      </c>
      <c r="I310" s="2">
        <v>0.83888888888888891</v>
      </c>
      <c r="J310">
        <v>2</v>
      </c>
      <c r="K310">
        <v>8</v>
      </c>
      <c r="L310">
        <v>9</v>
      </c>
      <c r="M310" t="s">
        <v>56</v>
      </c>
      <c r="N310">
        <v>3</v>
      </c>
      <c r="O310" t="s">
        <v>49</v>
      </c>
      <c r="P310" t="s">
        <v>50</v>
      </c>
      <c r="Q310" t="s">
        <v>77</v>
      </c>
      <c r="R310" t="s">
        <v>320</v>
      </c>
      <c r="S310" t="s">
        <v>65</v>
      </c>
      <c r="T310">
        <v>6</v>
      </c>
      <c r="U310" s="1">
        <f>HR[[#This Row],[Date of Hire]]+HR[[#This Row],[Tenure]] * 365</f>
        <v>45221.194444444445</v>
      </c>
    </row>
    <row r="311" spans="1:21">
      <c r="A311">
        <v>1309</v>
      </c>
      <c r="B311" t="s">
        <v>10</v>
      </c>
      <c r="C311" s="1">
        <v>45129</v>
      </c>
      <c r="D311" s="1" t="str">
        <f>TEXT(HR[[#This Row],[Date of Hire]],"YYYY")</f>
        <v>2023</v>
      </c>
      <c r="E311" t="s">
        <v>28</v>
      </c>
      <c r="F311" t="s">
        <v>12</v>
      </c>
      <c r="G311">
        <v>9</v>
      </c>
      <c r="H311">
        <v>0</v>
      </c>
      <c r="I311" s="2">
        <v>0.25</v>
      </c>
      <c r="J311">
        <v>2</v>
      </c>
      <c r="K311">
        <v>7</v>
      </c>
      <c r="L311">
        <v>10</v>
      </c>
      <c r="M311" t="s">
        <v>48</v>
      </c>
      <c r="N311">
        <v>2</v>
      </c>
      <c r="O311" t="s">
        <v>49</v>
      </c>
      <c r="P311" t="s">
        <v>50</v>
      </c>
      <c r="Q311" t="s">
        <v>77</v>
      </c>
      <c r="R311" t="s">
        <v>321</v>
      </c>
      <c r="S311" t="s">
        <v>65</v>
      </c>
      <c r="T311">
        <v>7</v>
      </c>
      <c r="U311" s="1">
        <f>HR[[#This Row],[Date of Hire]]+HR[[#This Row],[Tenure]] * 365</f>
        <v>45220.25</v>
      </c>
    </row>
    <row r="312" spans="1:21">
      <c r="A312">
        <v>1310</v>
      </c>
      <c r="B312" t="s">
        <v>19</v>
      </c>
      <c r="C312" s="1">
        <v>44929</v>
      </c>
      <c r="D312" s="1" t="str">
        <f>TEXT(HR[[#This Row],[Date of Hire]],"YYYY")</f>
        <v>2023</v>
      </c>
      <c r="E312" t="s">
        <v>20</v>
      </c>
      <c r="F312" t="s">
        <v>26</v>
      </c>
      <c r="G312">
        <v>7</v>
      </c>
      <c r="H312">
        <v>3</v>
      </c>
      <c r="I312" s="2">
        <v>0.80277777777777781</v>
      </c>
      <c r="J312">
        <v>2</v>
      </c>
      <c r="K312">
        <v>8</v>
      </c>
      <c r="L312">
        <v>9</v>
      </c>
      <c r="M312" t="s">
        <v>48</v>
      </c>
      <c r="N312">
        <v>3</v>
      </c>
      <c r="O312" t="s">
        <v>49</v>
      </c>
      <c r="P312" t="s">
        <v>50</v>
      </c>
      <c r="Q312" t="s">
        <v>99</v>
      </c>
      <c r="R312" t="s">
        <v>322</v>
      </c>
      <c r="S312" t="s">
        <v>67</v>
      </c>
      <c r="T312">
        <v>4</v>
      </c>
      <c r="U312" s="1">
        <f>HR[[#This Row],[Date of Hire]]+HR[[#This Row],[Tenure]] * 365</f>
        <v>45222.013888888891</v>
      </c>
    </row>
    <row r="313" spans="1:21">
      <c r="A313">
        <v>1311</v>
      </c>
      <c r="B313" t="s">
        <v>10</v>
      </c>
      <c r="C313" s="1">
        <v>44365</v>
      </c>
      <c r="D313" s="1" t="str">
        <f>TEXT(HR[[#This Row],[Date of Hire]],"YYYY")</f>
        <v>2021</v>
      </c>
      <c r="E313" t="s">
        <v>11</v>
      </c>
      <c r="F313" t="s">
        <v>26</v>
      </c>
      <c r="G313">
        <v>8.1999999999999993</v>
      </c>
      <c r="H313">
        <v>3</v>
      </c>
      <c r="I313" s="2">
        <v>2.3444444444444446</v>
      </c>
      <c r="J313">
        <v>2</v>
      </c>
      <c r="K313">
        <v>8</v>
      </c>
      <c r="L313">
        <v>5</v>
      </c>
      <c r="M313" t="s">
        <v>48</v>
      </c>
      <c r="N313">
        <v>0</v>
      </c>
      <c r="O313" t="s">
        <v>69</v>
      </c>
      <c r="P313" t="s">
        <v>62</v>
      </c>
      <c r="Q313" t="s">
        <v>72</v>
      </c>
      <c r="R313" t="s">
        <v>323</v>
      </c>
      <c r="S313" t="s">
        <v>53</v>
      </c>
      <c r="T313">
        <v>10</v>
      </c>
      <c r="U313" s="1">
        <f>HR[[#This Row],[Date of Hire]]+HR[[#This Row],[Tenure]] * 365</f>
        <v>45220.722222222219</v>
      </c>
    </row>
    <row r="314" spans="1:21">
      <c r="A314">
        <v>1312</v>
      </c>
      <c r="B314" t="s">
        <v>4</v>
      </c>
      <c r="C314" s="1">
        <v>44648</v>
      </c>
      <c r="D314" s="1" t="str">
        <f>TEXT(HR[[#This Row],[Date of Hire]],"YYYY")</f>
        <v>2022</v>
      </c>
      <c r="E314" t="s">
        <v>14</v>
      </c>
      <c r="F314" t="s">
        <v>9</v>
      </c>
      <c r="G314">
        <v>3</v>
      </c>
      <c r="H314">
        <v>0</v>
      </c>
      <c r="I314" s="2">
        <v>1.5666666666666667</v>
      </c>
      <c r="J314">
        <v>5</v>
      </c>
      <c r="K314">
        <v>10</v>
      </c>
      <c r="L314">
        <v>6</v>
      </c>
      <c r="M314" t="s">
        <v>56</v>
      </c>
      <c r="N314">
        <v>1</v>
      </c>
      <c r="O314" t="s">
        <v>49</v>
      </c>
      <c r="P314" t="s">
        <v>50</v>
      </c>
      <c r="Q314" t="s">
        <v>79</v>
      </c>
      <c r="R314" t="s">
        <v>272</v>
      </c>
      <c r="S314" t="s">
        <v>59</v>
      </c>
      <c r="T314">
        <v>2</v>
      </c>
      <c r="U314" s="1">
        <f>HR[[#This Row],[Date of Hire]]+HR[[#This Row],[Tenure]] * 365</f>
        <v>45219.833333333336</v>
      </c>
    </row>
    <row r="315" spans="1:21">
      <c r="A315">
        <v>1313</v>
      </c>
      <c r="B315" t="s">
        <v>4</v>
      </c>
      <c r="C315" s="1">
        <v>44994</v>
      </c>
      <c r="D315" s="1" t="str">
        <f>TEXT(HR[[#This Row],[Date of Hire]],"YYYY")</f>
        <v>2023</v>
      </c>
      <c r="E315" t="s">
        <v>23</v>
      </c>
      <c r="F315" t="s">
        <v>24</v>
      </c>
      <c r="G315">
        <v>4</v>
      </c>
      <c r="H315">
        <v>2</v>
      </c>
      <c r="I315" s="2">
        <v>0.61944444444444446</v>
      </c>
      <c r="J315">
        <v>3</v>
      </c>
      <c r="K315">
        <v>7</v>
      </c>
      <c r="L315">
        <v>7</v>
      </c>
      <c r="M315" t="s">
        <v>48</v>
      </c>
      <c r="N315">
        <v>2</v>
      </c>
      <c r="O315" t="s">
        <v>61</v>
      </c>
      <c r="P315" t="s">
        <v>50</v>
      </c>
      <c r="Q315" t="s">
        <v>72</v>
      </c>
      <c r="R315" t="s">
        <v>324</v>
      </c>
      <c r="S315" t="s">
        <v>59</v>
      </c>
      <c r="T315">
        <v>3</v>
      </c>
      <c r="U315" s="1">
        <f>HR[[#This Row],[Date of Hire]]+HR[[#This Row],[Tenure]] * 365</f>
        <v>45220.097222222219</v>
      </c>
    </row>
    <row r="316" spans="1:21">
      <c r="A316">
        <v>1314</v>
      </c>
      <c r="B316" t="s">
        <v>4</v>
      </c>
      <c r="C316" s="1">
        <v>43634</v>
      </c>
      <c r="D316" s="1" t="str">
        <f>TEXT(HR[[#This Row],[Date of Hire]],"YYYY")</f>
        <v>2019</v>
      </c>
      <c r="E316" t="s">
        <v>25</v>
      </c>
      <c r="F316" t="s">
        <v>24</v>
      </c>
      <c r="G316">
        <v>8</v>
      </c>
      <c r="H316">
        <v>2</v>
      </c>
      <c r="I316" s="2">
        <v>4.3444444444444441</v>
      </c>
      <c r="J316">
        <v>5</v>
      </c>
      <c r="K316">
        <v>9</v>
      </c>
      <c r="L316">
        <v>5</v>
      </c>
      <c r="M316" t="s">
        <v>56</v>
      </c>
      <c r="N316">
        <v>1</v>
      </c>
      <c r="O316" t="s">
        <v>69</v>
      </c>
      <c r="P316" t="s">
        <v>50</v>
      </c>
      <c r="Q316" t="s">
        <v>57</v>
      </c>
      <c r="R316" t="s">
        <v>325</v>
      </c>
      <c r="S316" t="s">
        <v>65</v>
      </c>
      <c r="T316">
        <v>9</v>
      </c>
      <c r="U316" s="1">
        <f>HR[[#This Row],[Date of Hire]]+HR[[#This Row],[Tenure]] * 365</f>
        <v>45219.722222222219</v>
      </c>
    </row>
    <row r="317" spans="1:21">
      <c r="A317">
        <v>1315</v>
      </c>
      <c r="B317" t="s">
        <v>16</v>
      </c>
      <c r="C317" s="1">
        <v>44089</v>
      </c>
      <c r="D317" s="1" t="str">
        <f>TEXT(HR[[#This Row],[Date of Hire]],"YYYY")</f>
        <v>2020</v>
      </c>
      <c r="E317" t="s">
        <v>27</v>
      </c>
      <c r="F317" t="s">
        <v>15</v>
      </c>
      <c r="G317">
        <v>8</v>
      </c>
      <c r="H317">
        <v>0</v>
      </c>
      <c r="I317" s="2">
        <v>3.1027777777777779</v>
      </c>
      <c r="J317">
        <v>5</v>
      </c>
      <c r="K317">
        <v>6</v>
      </c>
      <c r="L317">
        <v>10</v>
      </c>
      <c r="M317" t="s">
        <v>48</v>
      </c>
      <c r="N317">
        <v>2</v>
      </c>
      <c r="O317" t="s">
        <v>49</v>
      </c>
      <c r="P317" t="s">
        <v>62</v>
      </c>
      <c r="Q317" t="s">
        <v>79</v>
      </c>
      <c r="R317" t="s">
        <v>233</v>
      </c>
      <c r="S317" t="s">
        <v>55</v>
      </c>
      <c r="T317">
        <v>8</v>
      </c>
      <c r="U317" s="1">
        <f>HR[[#This Row],[Date of Hire]]+HR[[#This Row],[Tenure]] * 365</f>
        <v>45221.513888888891</v>
      </c>
    </row>
    <row r="318" spans="1:21">
      <c r="A318">
        <v>1316</v>
      </c>
      <c r="B318" t="s">
        <v>19</v>
      </c>
      <c r="C318" s="1">
        <v>44547</v>
      </c>
      <c r="D318" s="1" t="str">
        <f>TEXT(HR[[#This Row],[Date of Hire]],"YYYY")</f>
        <v>2021</v>
      </c>
      <c r="E318" t="s">
        <v>11</v>
      </c>
      <c r="F318" t="s">
        <v>26</v>
      </c>
      <c r="G318">
        <v>5.5</v>
      </c>
      <c r="H318">
        <v>2</v>
      </c>
      <c r="I318" s="2">
        <v>1.8472222222222223</v>
      </c>
      <c r="J318">
        <v>1</v>
      </c>
      <c r="K318">
        <v>8</v>
      </c>
      <c r="L318">
        <v>7</v>
      </c>
      <c r="M318" t="s">
        <v>48</v>
      </c>
      <c r="N318">
        <v>0</v>
      </c>
      <c r="O318" t="s">
        <v>49</v>
      </c>
      <c r="P318" t="s">
        <v>62</v>
      </c>
      <c r="Q318" t="s">
        <v>92</v>
      </c>
      <c r="R318" t="s">
        <v>326</v>
      </c>
      <c r="S318" t="s">
        <v>81</v>
      </c>
      <c r="T318">
        <v>8</v>
      </c>
      <c r="U318" s="1">
        <f>HR[[#This Row],[Date of Hire]]+HR[[#This Row],[Tenure]] * 365</f>
        <v>45221.236111111109</v>
      </c>
    </row>
    <row r="319" spans="1:21">
      <c r="A319">
        <v>1317</v>
      </c>
      <c r="B319" t="s">
        <v>10</v>
      </c>
      <c r="C319" s="1">
        <v>44757</v>
      </c>
      <c r="D319" s="1" t="str">
        <f>TEXT(HR[[#This Row],[Date of Hire]],"YYYY")</f>
        <v>2022</v>
      </c>
      <c r="E319" t="s">
        <v>28</v>
      </c>
      <c r="F319" t="s">
        <v>26</v>
      </c>
      <c r="G319">
        <v>8</v>
      </c>
      <c r="H319">
        <v>3</v>
      </c>
      <c r="I319" s="2">
        <v>1.2694444444444444</v>
      </c>
      <c r="J319">
        <v>5</v>
      </c>
      <c r="K319">
        <v>9</v>
      </c>
      <c r="L319">
        <v>10</v>
      </c>
      <c r="M319" t="s">
        <v>48</v>
      </c>
      <c r="N319">
        <v>0</v>
      </c>
      <c r="O319" t="s">
        <v>69</v>
      </c>
      <c r="P319" t="s">
        <v>50</v>
      </c>
      <c r="Q319" t="s">
        <v>92</v>
      </c>
      <c r="R319" t="s">
        <v>327</v>
      </c>
      <c r="S319" t="s">
        <v>75</v>
      </c>
      <c r="T319">
        <v>2</v>
      </c>
      <c r="U319" s="1">
        <f>HR[[#This Row],[Date of Hire]]+HR[[#This Row],[Tenure]] * 365</f>
        <v>45220.347222222219</v>
      </c>
    </row>
    <row r="320" spans="1:21">
      <c r="A320">
        <v>1318</v>
      </c>
      <c r="B320" t="s">
        <v>16</v>
      </c>
      <c r="C320" s="1">
        <v>44119</v>
      </c>
      <c r="D320" s="1" t="str">
        <f>TEXT(HR[[#This Row],[Date of Hire]],"YYYY")</f>
        <v>2020</v>
      </c>
      <c r="E320" t="s">
        <v>20</v>
      </c>
      <c r="F320" t="s">
        <v>26</v>
      </c>
      <c r="G320">
        <v>10</v>
      </c>
      <c r="H320">
        <v>1</v>
      </c>
      <c r="I320" s="2">
        <v>3.0194444444444444</v>
      </c>
      <c r="J320">
        <v>5</v>
      </c>
      <c r="K320">
        <v>7</v>
      </c>
      <c r="L320">
        <v>10</v>
      </c>
      <c r="M320" t="s">
        <v>48</v>
      </c>
      <c r="N320">
        <v>2</v>
      </c>
      <c r="O320" t="s">
        <v>49</v>
      </c>
      <c r="P320" t="s">
        <v>50</v>
      </c>
      <c r="Q320" t="s">
        <v>77</v>
      </c>
      <c r="R320" t="s">
        <v>111</v>
      </c>
      <c r="S320" t="s">
        <v>102</v>
      </c>
      <c r="T320">
        <v>8</v>
      </c>
      <c r="U320" s="1">
        <f>HR[[#This Row],[Date of Hire]]+HR[[#This Row],[Tenure]] * 365</f>
        <v>45221.097222222219</v>
      </c>
    </row>
    <row r="321" spans="1:21">
      <c r="A321">
        <v>1319</v>
      </c>
      <c r="B321" t="s">
        <v>4</v>
      </c>
      <c r="C321" s="1">
        <v>44384</v>
      </c>
      <c r="D321" s="1" t="str">
        <f>TEXT(HR[[#This Row],[Date of Hire]],"YYYY")</f>
        <v>2021</v>
      </c>
      <c r="E321" t="s">
        <v>8</v>
      </c>
      <c r="F321" t="s">
        <v>18</v>
      </c>
      <c r="G321">
        <v>8.1999999999999993</v>
      </c>
      <c r="H321">
        <v>0</v>
      </c>
      <c r="I321" s="2">
        <v>2.2916666666666665</v>
      </c>
      <c r="J321">
        <v>5</v>
      </c>
      <c r="K321">
        <v>6</v>
      </c>
      <c r="L321">
        <v>5</v>
      </c>
      <c r="M321" t="s">
        <v>68</v>
      </c>
      <c r="N321">
        <v>1</v>
      </c>
      <c r="O321" t="s">
        <v>69</v>
      </c>
      <c r="P321" t="s">
        <v>50</v>
      </c>
      <c r="Q321" t="s">
        <v>113</v>
      </c>
      <c r="R321" t="s">
        <v>208</v>
      </c>
      <c r="S321" t="s">
        <v>53</v>
      </c>
      <c r="T321">
        <v>6</v>
      </c>
      <c r="U321" s="1">
        <f>HR[[#This Row],[Date of Hire]]+HR[[#This Row],[Tenure]] * 365</f>
        <v>45220.458333333336</v>
      </c>
    </row>
    <row r="322" spans="1:21">
      <c r="A322">
        <v>1320</v>
      </c>
      <c r="B322" t="s">
        <v>16</v>
      </c>
      <c r="C322" s="1">
        <v>43429</v>
      </c>
      <c r="D322" s="1" t="str">
        <f>TEXT(HR[[#This Row],[Date of Hire]],"YYYY")</f>
        <v>2018</v>
      </c>
      <c r="E322" t="s">
        <v>23</v>
      </c>
      <c r="F322" t="s">
        <v>12</v>
      </c>
      <c r="G322">
        <v>8</v>
      </c>
      <c r="H322">
        <v>3</v>
      </c>
      <c r="I322" s="2">
        <v>4.9083333333333332</v>
      </c>
      <c r="J322">
        <v>4</v>
      </c>
      <c r="K322">
        <v>7</v>
      </c>
      <c r="L322">
        <v>5</v>
      </c>
      <c r="M322" t="s">
        <v>60</v>
      </c>
      <c r="N322">
        <v>1</v>
      </c>
      <c r="O322" t="s">
        <v>49</v>
      </c>
      <c r="P322" t="s">
        <v>50</v>
      </c>
      <c r="Q322" t="s">
        <v>57</v>
      </c>
      <c r="R322" t="s">
        <v>328</v>
      </c>
      <c r="S322" t="s">
        <v>102</v>
      </c>
      <c r="T322">
        <v>9</v>
      </c>
      <c r="U322" s="1">
        <f>HR[[#This Row],[Date of Hire]]+HR[[#This Row],[Tenure]] * 365</f>
        <v>45220.541666666664</v>
      </c>
    </row>
    <row r="323" spans="1:21">
      <c r="A323">
        <v>1321</v>
      </c>
      <c r="B323" t="s">
        <v>10</v>
      </c>
      <c r="C323" s="1">
        <v>44805</v>
      </c>
      <c r="D323" s="1" t="str">
        <f>TEXT(HR[[#This Row],[Date of Hire]],"YYYY")</f>
        <v>2022</v>
      </c>
      <c r="E323" t="s">
        <v>5</v>
      </c>
      <c r="F323" t="s">
        <v>26</v>
      </c>
      <c r="G323">
        <v>6</v>
      </c>
      <c r="H323">
        <v>3</v>
      </c>
      <c r="I323" s="2">
        <v>1.1416666666666666</v>
      </c>
      <c r="J323">
        <v>5</v>
      </c>
      <c r="K323">
        <v>7</v>
      </c>
      <c r="L323">
        <v>9</v>
      </c>
      <c r="M323" t="s">
        <v>48</v>
      </c>
      <c r="N323">
        <v>2</v>
      </c>
      <c r="O323" t="s">
        <v>69</v>
      </c>
      <c r="P323" t="s">
        <v>50</v>
      </c>
      <c r="Q323" t="s">
        <v>77</v>
      </c>
      <c r="R323" t="s">
        <v>329</v>
      </c>
      <c r="S323" t="s">
        <v>59</v>
      </c>
      <c r="T323">
        <v>2</v>
      </c>
      <c r="U323" s="1">
        <f>HR[[#This Row],[Date of Hire]]+HR[[#This Row],[Tenure]] * 365</f>
        <v>45221.708333333336</v>
      </c>
    </row>
    <row r="324" spans="1:21">
      <c r="A324">
        <v>1322</v>
      </c>
      <c r="B324" t="s">
        <v>4</v>
      </c>
      <c r="C324" s="1">
        <v>43460</v>
      </c>
      <c r="D324" s="1" t="str">
        <f>TEXT(HR[[#This Row],[Date of Hire]],"YYYY")</f>
        <v>2018</v>
      </c>
      <c r="E324" t="s">
        <v>11</v>
      </c>
      <c r="F324" t="s">
        <v>26</v>
      </c>
      <c r="G324">
        <v>8</v>
      </c>
      <c r="H324">
        <v>0</v>
      </c>
      <c r="I324" s="2">
        <v>4.822222222222222</v>
      </c>
      <c r="J324">
        <v>2</v>
      </c>
      <c r="K324">
        <v>6</v>
      </c>
      <c r="L324">
        <v>6</v>
      </c>
      <c r="M324" t="s">
        <v>48</v>
      </c>
      <c r="N324">
        <v>2</v>
      </c>
      <c r="O324" t="s">
        <v>61</v>
      </c>
      <c r="P324" t="s">
        <v>50</v>
      </c>
      <c r="Q324" t="s">
        <v>77</v>
      </c>
      <c r="R324" t="s">
        <v>330</v>
      </c>
      <c r="S324" t="s">
        <v>67</v>
      </c>
      <c r="T324">
        <v>2</v>
      </c>
      <c r="U324" s="1">
        <f>HR[[#This Row],[Date of Hire]]+HR[[#This Row],[Tenure]] * 365</f>
        <v>45220.111111111109</v>
      </c>
    </row>
    <row r="325" spans="1:21">
      <c r="A325">
        <v>1323</v>
      </c>
      <c r="B325" t="s">
        <v>7</v>
      </c>
      <c r="C325" s="1">
        <v>44392</v>
      </c>
      <c r="D325" s="1" t="str">
        <f>TEXT(HR[[#This Row],[Date of Hire]],"YYYY")</f>
        <v>2021</v>
      </c>
      <c r="E325" t="s">
        <v>27</v>
      </c>
      <c r="F325" t="s">
        <v>24</v>
      </c>
      <c r="G325">
        <v>3.5</v>
      </c>
      <c r="H325">
        <v>3</v>
      </c>
      <c r="I325" s="2">
        <v>2.2694444444444444</v>
      </c>
      <c r="J325">
        <v>5</v>
      </c>
      <c r="K325">
        <v>5</v>
      </c>
      <c r="L325">
        <v>8</v>
      </c>
      <c r="M325" t="s">
        <v>48</v>
      </c>
      <c r="N325">
        <v>3</v>
      </c>
      <c r="O325" t="s">
        <v>69</v>
      </c>
      <c r="P325" t="s">
        <v>62</v>
      </c>
      <c r="Q325" t="s">
        <v>85</v>
      </c>
      <c r="R325" t="s">
        <v>331</v>
      </c>
      <c r="S325" t="s">
        <v>81</v>
      </c>
      <c r="T325">
        <v>9</v>
      </c>
      <c r="U325" s="1">
        <f>HR[[#This Row],[Date of Hire]]+HR[[#This Row],[Tenure]] * 365</f>
        <v>45220.347222222219</v>
      </c>
    </row>
    <row r="326" spans="1:21">
      <c r="A326">
        <v>1324</v>
      </c>
      <c r="B326" t="s">
        <v>4</v>
      </c>
      <c r="C326" s="1">
        <v>43828</v>
      </c>
      <c r="D326" s="1" t="str">
        <f>TEXT(HR[[#This Row],[Date of Hire]],"YYYY")</f>
        <v>2019</v>
      </c>
      <c r="E326" t="s">
        <v>14</v>
      </c>
      <c r="F326" t="s">
        <v>15</v>
      </c>
      <c r="G326">
        <v>4</v>
      </c>
      <c r="H326">
        <v>2</v>
      </c>
      <c r="I326" s="2">
        <v>3.8138888888888891</v>
      </c>
      <c r="J326">
        <v>4</v>
      </c>
      <c r="K326">
        <v>7</v>
      </c>
      <c r="L326">
        <v>7</v>
      </c>
      <c r="M326" t="s">
        <v>68</v>
      </c>
      <c r="N326">
        <v>0</v>
      </c>
      <c r="O326" t="s">
        <v>69</v>
      </c>
      <c r="P326" t="s">
        <v>50</v>
      </c>
      <c r="Q326" t="s">
        <v>57</v>
      </c>
      <c r="R326" t="s">
        <v>332</v>
      </c>
      <c r="S326" t="s">
        <v>65</v>
      </c>
      <c r="T326">
        <v>7</v>
      </c>
      <c r="U326" s="1">
        <f>HR[[#This Row],[Date of Hire]]+HR[[#This Row],[Tenure]] * 365</f>
        <v>45220.069444444445</v>
      </c>
    </row>
    <row r="327" spans="1:21">
      <c r="A327">
        <v>1325</v>
      </c>
      <c r="B327" t="s">
        <v>13</v>
      </c>
      <c r="C327" s="1">
        <v>44467</v>
      </c>
      <c r="D327" s="1" t="str">
        <f>TEXT(HR[[#This Row],[Date of Hire]],"YYYY")</f>
        <v>2021</v>
      </c>
      <c r="E327" t="s">
        <v>14</v>
      </c>
      <c r="F327" t="s">
        <v>9</v>
      </c>
      <c r="G327">
        <v>6</v>
      </c>
      <c r="H327">
        <v>3</v>
      </c>
      <c r="I327" s="2">
        <v>2.0666666666666669</v>
      </c>
      <c r="J327">
        <v>4</v>
      </c>
      <c r="K327">
        <v>6</v>
      </c>
      <c r="L327">
        <v>9</v>
      </c>
      <c r="M327" t="s">
        <v>68</v>
      </c>
      <c r="N327">
        <v>2</v>
      </c>
      <c r="O327" t="s">
        <v>69</v>
      </c>
      <c r="P327" t="s">
        <v>50</v>
      </c>
      <c r="Q327" t="s">
        <v>51</v>
      </c>
      <c r="R327" t="s">
        <v>310</v>
      </c>
      <c r="S327" t="s">
        <v>67</v>
      </c>
      <c r="T327">
        <v>1</v>
      </c>
      <c r="U327" s="1">
        <f>HR[[#This Row],[Date of Hire]]+HR[[#This Row],[Tenure]] * 365</f>
        <v>45221.333333333336</v>
      </c>
    </row>
    <row r="328" spans="1:21">
      <c r="A328">
        <v>1326</v>
      </c>
      <c r="B328" t="s">
        <v>7</v>
      </c>
      <c r="C328" s="1">
        <v>43591</v>
      </c>
      <c r="D328" s="1" t="str">
        <f>TEXT(HR[[#This Row],[Date of Hire]],"YYYY")</f>
        <v>2019</v>
      </c>
      <c r="E328" t="s">
        <v>25</v>
      </c>
      <c r="F328" t="s">
        <v>15</v>
      </c>
      <c r="G328">
        <v>6.2</v>
      </c>
      <c r="H328">
        <v>2</v>
      </c>
      <c r="I328" s="2">
        <v>4.4611111111111112</v>
      </c>
      <c r="J328">
        <v>4</v>
      </c>
      <c r="K328">
        <v>7</v>
      </c>
      <c r="L328">
        <v>10</v>
      </c>
      <c r="M328" t="s">
        <v>60</v>
      </c>
      <c r="N328">
        <v>2</v>
      </c>
      <c r="O328" t="s">
        <v>69</v>
      </c>
      <c r="P328" t="s">
        <v>50</v>
      </c>
      <c r="Q328" t="s">
        <v>63</v>
      </c>
      <c r="R328" t="s">
        <v>333</v>
      </c>
      <c r="S328" t="s">
        <v>71</v>
      </c>
      <c r="T328">
        <v>6</v>
      </c>
      <c r="U328" s="1">
        <f>HR[[#This Row],[Date of Hire]]+HR[[#This Row],[Tenure]] * 365</f>
        <v>45219.305555555555</v>
      </c>
    </row>
    <row r="329" spans="1:21">
      <c r="A329">
        <v>1327</v>
      </c>
      <c r="B329" t="s">
        <v>13</v>
      </c>
      <c r="C329" s="1">
        <v>44430</v>
      </c>
      <c r="D329" s="1" t="str">
        <f>TEXT(HR[[#This Row],[Date of Hire]],"YYYY")</f>
        <v>2021</v>
      </c>
      <c r="E329" t="s">
        <v>17</v>
      </c>
      <c r="F329" t="s">
        <v>9</v>
      </c>
      <c r="G329">
        <v>6</v>
      </c>
      <c r="H329">
        <v>3</v>
      </c>
      <c r="I329" s="2">
        <v>2.1666666666666665</v>
      </c>
      <c r="J329">
        <v>5</v>
      </c>
      <c r="K329">
        <v>6</v>
      </c>
      <c r="L329">
        <v>9</v>
      </c>
      <c r="M329" t="s">
        <v>60</v>
      </c>
      <c r="N329">
        <v>2</v>
      </c>
      <c r="O329" t="s">
        <v>61</v>
      </c>
      <c r="P329" t="s">
        <v>50</v>
      </c>
      <c r="Q329" t="s">
        <v>85</v>
      </c>
      <c r="R329" t="s">
        <v>334</v>
      </c>
      <c r="S329" t="s">
        <v>55</v>
      </c>
      <c r="T329">
        <v>2</v>
      </c>
      <c r="U329" s="1">
        <f>HR[[#This Row],[Date of Hire]]+HR[[#This Row],[Tenure]] * 365</f>
        <v>45220.833333333336</v>
      </c>
    </row>
    <row r="330" spans="1:21">
      <c r="A330">
        <v>1328</v>
      </c>
      <c r="B330" t="s">
        <v>10</v>
      </c>
      <c r="C330" s="1">
        <v>45107</v>
      </c>
      <c r="D330" s="1" t="str">
        <f>TEXT(HR[[#This Row],[Date of Hire]],"YYYY")</f>
        <v>2023</v>
      </c>
      <c r="E330" t="s">
        <v>28</v>
      </c>
      <c r="F330" t="s">
        <v>24</v>
      </c>
      <c r="G330">
        <v>10</v>
      </c>
      <c r="H330">
        <v>2</v>
      </c>
      <c r="I330" s="2">
        <v>0.31111111111111112</v>
      </c>
      <c r="J330">
        <v>2</v>
      </c>
      <c r="K330">
        <v>5</v>
      </c>
      <c r="L330">
        <v>10</v>
      </c>
      <c r="M330" t="s">
        <v>56</v>
      </c>
      <c r="N330">
        <v>0</v>
      </c>
      <c r="O330" t="s">
        <v>69</v>
      </c>
      <c r="P330" t="s">
        <v>50</v>
      </c>
      <c r="Q330" t="s">
        <v>92</v>
      </c>
      <c r="R330" t="s">
        <v>335</v>
      </c>
      <c r="S330" t="s">
        <v>102</v>
      </c>
      <c r="T330">
        <v>7</v>
      </c>
      <c r="U330" s="1">
        <f>HR[[#This Row],[Date of Hire]]+HR[[#This Row],[Tenure]] * 365</f>
        <v>45220.555555555555</v>
      </c>
    </row>
    <row r="331" spans="1:21">
      <c r="A331">
        <v>1329</v>
      </c>
      <c r="B331" t="s">
        <v>7</v>
      </c>
      <c r="C331" s="1">
        <v>45064</v>
      </c>
      <c r="D331" s="1" t="str">
        <f>TEXT(HR[[#This Row],[Date of Hire]],"YYYY")</f>
        <v>2023</v>
      </c>
      <c r="E331" t="s">
        <v>11</v>
      </c>
      <c r="F331" t="s">
        <v>12</v>
      </c>
      <c r="G331">
        <v>9</v>
      </c>
      <c r="H331">
        <v>1</v>
      </c>
      <c r="I331" s="2">
        <v>0.42777777777777776</v>
      </c>
      <c r="J331">
        <v>2</v>
      </c>
      <c r="K331">
        <v>5</v>
      </c>
      <c r="L331">
        <v>9</v>
      </c>
      <c r="M331" t="s">
        <v>56</v>
      </c>
      <c r="N331">
        <v>2</v>
      </c>
      <c r="O331" t="s">
        <v>69</v>
      </c>
      <c r="P331" t="s">
        <v>62</v>
      </c>
      <c r="Q331" t="s">
        <v>77</v>
      </c>
      <c r="R331" t="s">
        <v>336</v>
      </c>
      <c r="S331" t="s">
        <v>67</v>
      </c>
      <c r="T331">
        <v>7</v>
      </c>
      <c r="U331" s="1">
        <f>HR[[#This Row],[Date of Hire]]+HR[[#This Row],[Tenure]] * 365</f>
        <v>45220.138888888891</v>
      </c>
    </row>
    <row r="332" spans="1:21">
      <c r="A332">
        <v>1330</v>
      </c>
      <c r="B332" t="s">
        <v>16</v>
      </c>
      <c r="C332" s="1">
        <v>43963</v>
      </c>
      <c r="D332" s="1" t="str">
        <f>TEXT(HR[[#This Row],[Date of Hire]],"YYYY")</f>
        <v>2020</v>
      </c>
      <c r="E332" t="s">
        <v>17</v>
      </c>
      <c r="F332" t="s">
        <v>12</v>
      </c>
      <c r="G332">
        <v>6.2</v>
      </c>
      <c r="H332">
        <v>0</v>
      </c>
      <c r="I332" s="2">
        <v>3.4444444444444446</v>
      </c>
      <c r="J332">
        <v>3</v>
      </c>
      <c r="K332">
        <v>10</v>
      </c>
      <c r="L332">
        <v>10</v>
      </c>
      <c r="M332" t="s">
        <v>48</v>
      </c>
      <c r="N332">
        <v>3</v>
      </c>
      <c r="O332" t="s">
        <v>61</v>
      </c>
      <c r="P332" t="s">
        <v>62</v>
      </c>
      <c r="Q332" t="s">
        <v>72</v>
      </c>
      <c r="R332" t="s">
        <v>337</v>
      </c>
      <c r="S332" t="s">
        <v>53</v>
      </c>
      <c r="T332">
        <v>8</v>
      </c>
      <c r="U332" s="1">
        <f>HR[[#This Row],[Date of Hire]]+HR[[#This Row],[Tenure]] * 365</f>
        <v>45220.222222222219</v>
      </c>
    </row>
    <row r="333" spans="1:21">
      <c r="A333">
        <v>1331</v>
      </c>
      <c r="B333" t="s">
        <v>4</v>
      </c>
      <c r="C333" s="1">
        <v>44420</v>
      </c>
      <c r="D333" s="1" t="str">
        <f>TEXT(HR[[#This Row],[Date of Hire]],"YYYY")</f>
        <v>2021</v>
      </c>
      <c r="E333" t="s">
        <v>28</v>
      </c>
      <c r="F333" t="s">
        <v>9</v>
      </c>
      <c r="G333">
        <v>8</v>
      </c>
      <c r="H333">
        <v>0</v>
      </c>
      <c r="I333" s="2">
        <v>2.1944444444444446</v>
      </c>
      <c r="J333">
        <v>2</v>
      </c>
      <c r="K333">
        <v>5</v>
      </c>
      <c r="L333">
        <v>7</v>
      </c>
      <c r="M333" t="s">
        <v>56</v>
      </c>
      <c r="N333">
        <v>0</v>
      </c>
      <c r="O333" t="s">
        <v>69</v>
      </c>
      <c r="P333" t="s">
        <v>62</v>
      </c>
      <c r="Q333" t="s">
        <v>79</v>
      </c>
      <c r="R333" t="s">
        <v>289</v>
      </c>
      <c r="S333" t="s">
        <v>75</v>
      </c>
      <c r="T333">
        <v>1</v>
      </c>
      <c r="U333" s="1">
        <f>HR[[#This Row],[Date of Hire]]+HR[[#This Row],[Tenure]] * 365</f>
        <v>45220.972222222219</v>
      </c>
    </row>
    <row r="334" spans="1:21">
      <c r="A334">
        <v>1332</v>
      </c>
      <c r="B334" t="s">
        <v>16</v>
      </c>
      <c r="C334" s="1">
        <v>43554</v>
      </c>
      <c r="D334" s="1" t="str">
        <f>TEXT(HR[[#This Row],[Date of Hire]],"YYYY")</f>
        <v>2019</v>
      </c>
      <c r="E334" t="s">
        <v>11</v>
      </c>
      <c r="F334" t="s">
        <v>12</v>
      </c>
      <c r="G334">
        <v>7.5</v>
      </c>
      <c r="H334">
        <v>3</v>
      </c>
      <c r="I334" s="2">
        <v>4.5611111111111109</v>
      </c>
      <c r="J334">
        <v>4</v>
      </c>
      <c r="K334">
        <v>5</v>
      </c>
      <c r="L334">
        <v>9</v>
      </c>
      <c r="M334" t="s">
        <v>56</v>
      </c>
      <c r="N334">
        <v>3</v>
      </c>
      <c r="O334" t="s">
        <v>61</v>
      </c>
      <c r="P334" t="s">
        <v>62</v>
      </c>
      <c r="Q334" t="s">
        <v>99</v>
      </c>
      <c r="R334" t="s">
        <v>338</v>
      </c>
      <c r="S334" t="s">
        <v>95</v>
      </c>
      <c r="T334">
        <v>8</v>
      </c>
      <c r="U334" s="1">
        <f>HR[[#This Row],[Date of Hire]]+HR[[#This Row],[Tenure]] * 365</f>
        <v>45218.805555555555</v>
      </c>
    </row>
    <row r="335" spans="1:21">
      <c r="A335">
        <v>1333</v>
      </c>
      <c r="B335" t="s">
        <v>13</v>
      </c>
      <c r="C335" s="1">
        <v>44585</v>
      </c>
      <c r="D335" s="1" t="str">
        <f>TEXT(HR[[#This Row],[Date of Hire]],"YYYY")</f>
        <v>2022</v>
      </c>
      <c r="E335" t="s">
        <v>17</v>
      </c>
      <c r="F335" t="s">
        <v>24</v>
      </c>
      <c r="G335">
        <v>6.5</v>
      </c>
      <c r="H335">
        <v>2</v>
      </c>
      <c r="I335" s="2">
        <v>1.7444444444444445</v>
      </c>
      <c r="J335">
        <v>5</v>
      </c>
      <c r="K335">
        <v>5</v>
      </c>
      <c r="L335">
        <v>10</v>
      </c>
      <c r="M335" t="s">
        <v>68</v>
      </c>
      <c r="N335">
        <v>0</v>
      </c>
      <c r="O335" t="s">
        <v>49</v>
      </c>
      <c r="P335" t="s">
        <v>50</v>
      </c>
      <c r="Q335" t="s">
        <v>113</v>
      </c>
      <c r="R335" t="s">
        <v>339</v>
      </c>
      <c r="S335" t="s">
        <v>81</v>
      </c>
      <c r="T335">
        <v>1</v>
      </c>
      <c r="U335" s="1">
        <f>HR[[#This Row],[Date of Hire]]+HR[[#This Row],[Tenure]] * 365</f>
        <v>45221.722222222219</v>
      </c>
    </row>
    <row r="336" spans="1:21">
      <c r="A336">
        <v>1334</v>
      </c>
      <c r="B336" t="s">
        <v>13</v>
      </c>
      <c r="C336" s="1">
        <v>44761</v>
      </c>
      <c r="D336" s="1" t="str">
        <f>TEXT(HR[[#This Row],[Date of Hire]],"YYYY")</f>
        <v>2022</v>
      </c>
      <c r="E336" t="s">
        <v>27</v>
      </c>
      <c r="F336" t="s">
        <v>26</v>
      </c>
      <c r="G336">
        <v>7</v>
      </c>
      <c r="H336">
        <v>2</v>
      </c>
      <c r="I336" s="2">
        <v>1.2583333333333333</v>
      </c>
      <c r="J336">
        <v>4</v>
      </c>
      <c r="K336">
        <v>7</v>
      </c>
      <c r="L336">
        <v>7</v>
      </c>
      <c r="M336" t="s">
        <v>68</v>
      </c>
      <c r="N336">
        <v>1</v>
      </c>
      <c r="O336" t="s">
        <v>49</v>
      </c>
      <c r="P336" t="s">
        <v>62</v>
      </c>
      <c r="Q336" t="s">
        <v>57</v>
      </c>
      <c r="R336" t="s">
        <v>180</v>
      </c>
      <c r="S336" t="s">
        <v>65</v>
      </c>
      <c r="T336">
        <v>10</v>
      </c>
      <c r="U336" s="1">
        <f>HR[[#This Row],[Date of Hire]]+HR[[#This Row],[Tenure]] * 365</f>
        <v>45220.291666666664</v>
      </c>
    </row>
    <row r="337" spans="1:21">
      <c r="A337">
        <v>1335</v>
      </c>
      <c r="B337" t="s">
        <v>10</v>
      </c>
      <c r="C337" s="1">
        <v>44485</v>
      </c>
      <c r="D337" s="1" t="str">
        <f>TEXT(HR[[#This Row],[Date of Hire]],"YYYY")</f>
        <v>2021</v>
      </c>
      <c r="E337" t="s">
        <v>20</v>
      </c>
      <c r="F337" t="s">
        <v>12</v>
      </c>
      <c r="G337">
        <v>3</v>
      </c>
      <c r="H337">
        <v>3</v>
      </c>
      <c r="I337" s="2">
        <v>2.0166666666666666</v>
      </c>
      <c r="J337">
        <v>5</v>
      </c>
      <c r="K337">
        <v>8</v>
      </c>
      <c r="L337">
        <v>10</v>
      </c>
      <c r="M337" t="s">
        <v>60</v>
      </c>
      <c r="N337">
        <v>1</v>
      </c>
      <c r="O337" t="s">
        <v>49</v>
      </c>
      <c r="P337" t="s">
        <v>62</v>
      </c>
      <c r="Q337" t="s">
        <v>51</v>
      </c>
      <c r="R337" t="s">
        <v>340</v>
      </c>
      <c r="S337" t="s">
        <v>59</v>
      </c>
      <c r="T337">
        <v>6</v>
      </c>
      <c r="U337" s="1">
        <f>HR[[#This Row],[Date of Hire]]+HR[[#This Row],[Tenure]] * 365</f>
        <v>45221.083333333336</v>
      </c>
    </row>
    <row r="338" spans="1:21">
      <c r="A338">
        <v>1336</v>
      </c>
      <c r="B338" t="s">
        <v>7</v>
      </c>
      <c r="C338" s="1">
        <v>43661</v>
      </c>
      <c r="D338" s="1" t="str">
        <f>TEXT(HR[[#This Row],[Date of Hire]],"YYYY")</f>
        <v>2019</v>
      </c>
      <c r="E338" t="s">
        <v>8</v>
      </c>
      <c r="F338" t="s">
        <v>12</v>
      </c>
      <c r="G338">
        <v>6.2</v>
      </c>
      <c r="H338">
        <v>3</v>
      </c>
      <c r="I338" s="2">
        <v>4.2694444444444448</v>
      </c>
      <c r="J338">
        <v>5</v>
      </c>
      <c r="K338">
        <v>5</v>
      </c>
      <c r="L338">
        <v>7</v>
      </c>
      <c r="M338" t="s">
        <v>60</v>
      </c>
      <c r="N338">
        <v>3</v>
      </c>
      <c r="O338" t="s">
        <v>61</v>
      </c>
      <c r="P338" t="s">
        <v>62</v>
      </c>
      <c r="Q338" t="s">
        <v>85</v>
      </c>
      <c r="R338" t="s">
        <v>341</v>
      </c>
      <c r="S338" t="s">
        <v>71</v>
      </c>
      <c r="T338">
        <v>10</v>
      </c>
      <c r="U338" s="1">
        <f>HR[[#This Row],[Date of Hire]]+HR[[#This Row],[Tenure]] * 365</f>
        <v>45219.347222222219</v>
      </c>
    </row>
    <row r="339" spans="1:21">
      <c r="A339">
        <v>1337</v>
      </c>
      <c r="B339" t="s">
        <v>4</v>
      </c>
      <c r="C339" s="1">
        <v>44271</v>
      </c>
      <c r="D339" s="1" t="str">
        <f>TEXT(HR[[#This Row],[Date of Hire]],"YYYY")</f>
        <v>2021</v>
      </c>
      <c r="E339" t="s">
        <v>27</v>
      </c>
      <c r="F339" t="s">
        <v>26</v>
      </c>
      <c r="G339">
        <v>8</v>
      </c>
      <c r="H339">
        <v>2</v>
      </c>
      <c r="I339" s="2">
        <v>2.6</v>
      </c>
      <c r="J339">
        <v>3</v>
      </c>
      <c r="K339">
        <v>6</v>
      </c>
      <c r="L339">
        <v>10</v>
      </c>
      <c r="M339" t="s">
        <v>68</v>
      </c>
      <c r="N339">
        <v>1</v>
      </c>
      <c r="O339" t="s">
        <v>49</v>
      </c>
      <c r="P339" t="s">
        <v>62</v>
      </c>
      <c r="Q339" t="s">
        <v>72</v>
      </c>
      <c r="R339" t="s">
        <v>133</v>
      </c>
      <c r="S339" t="s">
        <v>59</v>
      </c>
      <c r="T339">
        <v>1</v>
      </c>
      <c r="U339" s="1">
        <f>HR[[#This Row],[Date of Hire]]+HR[[#This Row],[Tenure]] * 365</f>
        <v>45220</v>
      </c>
    </row>
    <row r="340" spans="1:21">
      <c r="A340">
        <v>1338</v>
      </c>
      <c r="B340" t="s">
        <v>19</v>
      </c>
      <c r="C340" s="1">
        <v>44603</v>
      </c>
      <c r="D340" s="1" t="str">
        <f>TEXT(HR[[#This Row],[Date of Hire]],"YYYY")</f>
        <v>2022</v>
      </c>
      <c r="E340" t="s">
        <v>8</v>
      </c>
      <c r="F340" t="s">
        <v>18</v>
      </c>
      <c r="G340">
        <v>7</v>
      </c>
      <c r="H340">
        <v>3</v>
      </c>
      <c r="I340" s="2">
        <v>1.6972222222222222</v>
      </c>
      <c r="J340">
        <v>1</v>
      </c>
      <c r="K340">
        <v>9</v>
      </c>
      <c r="L340">
        <v>9</v>
      </c>
      <c r="M340" t="s">
        <v>56</v>
      </c>
      <c r="N340">
        <v>2</v>
      </c>
      <c r="O340" t="s">
        <v>61</v>
      </c>
      <c r="P340" t="s">
        <v>62</v>
      </c>
      <c r="Q340" t="s">
        <v>51</v>
      </c>
      <c r="R340" t="s">
        <v>342</v>
      </c>
      <c r="S340" t="s">
        <v>55</v>
      </c>
      <c r="T340">
        <v>9</v>
      </c>
      <c r="U340" s="1">
        <f>HR[[#This Row],[Date of Hire]]+HR[[#This Row],[Tenure]] * 365</f>
        <v>45222.486111111109</v>
      </c>
    </row>
    <row r="341" spans="1:21">
      <c r="A341">
        <v>1339</v>
      </c>
      <c r="B341" t="s">
        <v>4</v>
      </c>
      <c r="C341" s="1">
        <v>43399</v>
      </c>
      <c r="D341" s="1" t="str">
        <f>TEXT(HR[[#This Row],[Date of Hire]],"YYYY")</f>
        <v>2018</v>
      </c>
      <c r="E341" t="s">
        <v>27</v>
      </c>
      <c r="F341" t="s">
        <v>6</v>
      </c>
      <c r="G341">
        <v>8.1999999999999993</v>
      </c>
      <c r="H341">
        <v>2</v>
      </c>
      <c r="I341" s="2">
        <v>4.9888888888888889</v>
      </c>
      <c r="J341">
        <v>5</v>
      </c>
      <c r="K341">
        <v>9</v>
      </c>
      <c r="L341">
        <v>10</v>
      </c>
      <c r="M341" t="s">
        <v>48</v>
      </c>
      <c r="N341">
        <v>3</v>
      </c>
      <c r="O341" t="s">
        <v>61</v>
      </c>
      <c r="P341" t="s">
        <v>62</v>
      </c>
      <c r="Q341" t="s">
        <v>79</v>
      </c>
      <c r="R341" t="s">
        <v>343</v>
      </c>
      <c r="S341" t="s">
        <v>53</v>
      </c>
      <c r="T341">
        <v>5</v>
      </c>
      <c r="U341" s="1">
        <f>HR[[#This Row],[Date of Hire]]+HR[[#This Row],[Tenure]] * 365</f>
        <v>45219.944444444445</v>
      </c>
    </row>
    <row r="342" spans="1:21">
      <c r="A342">
        <v>1340</v>
      </c>
      <c r="B342" t="s">
        <v>7</v>
      </c>
      <c r="C342" s="1">
        <v>45041</v>
      </c>
      <c r="D342" s="1" t="str">
        <f>TEXT(HR[[#This Row],[Date of Hire]],"YYYY")</f>
        <v>2023</v>
      </c>
      <c r="E342" t="s">
        <v>14</v>
      </c>
      <c r="F342" t="s">
        <v>18</v>
      </c>
      <c r="G342">
        <v>9</v>
      </c>
      <c r="H342">
        <v>0</v>
      </c>
      <c r="I342" s="2">
        <v>0.49166666666666664</v>
      </c>
      <c r="J342">
        <v>4</v>
      </c>
      <c r="K342">
        <v>9</v>
      </c>
      <c r="L342">
        <v>8</v>
      </c>
      <c r="M342" t="s">
        <v>68</v>
      </c>
      <c r="N342">
        <v>0</v>
      </c>
      <c r="O342" t="s">
        <v>49</v>
      </c>
      <c r="P342" t="s">
        <v>50</v>
      </c>
      <c r="Q342" t="s">
        <v>99</v>
      </c>
      <c r="R342" t="s">
        <v>344</v>
      </c>
      <c r="S342" t="s">
        <v>75</v>
      </c>
      <c r="T342">
        <v>4</v>
      </c>
      <c r="U342" s="1">
        <f>HR[[#This Row],[Date of Hire]]+HR[[#This Row],[Tenure]] * 365</f>
        <v>45220.458333333336</v>
      </c>
    </row>
    <row r="343" spans="1:21">
      <c r="A343">
        <v>1341</v>
      </c>
      <c r="B343" t="s">
        <v>4</v>
      </c>
      <c r="C343" s="1">
        <v>43943</v>
      </c>
      <c r="D343" s="1" t="str">
        <f>TEXT(HR[[#This Row],[Date of Hire]],"YYYY")</f>
        <v>2020</v>
      </c>
      <c r="E343" t="s">
        <v>14</v>
      </c>
      <c r="F343" t="s">
        <v>18</v>
      </c>
      <c r="G343">
        <v>10</v>
      </c>
      <c r="H343">
        <v>3</v>
      </c>
      <c r="I343" s="2">
        <v>3.5</v>
      </c>
      <c r="J343">
        <v>5</v>
      </c>
      <c r="K343">
        <v>5</v>
      </c>
      <c r="L343">
        <v>6</v>
      </c>
      <c r="M343" t="s">
        <v>60</v>
      </c>
      <c r="N343">
        <v>0</v>
      </c>
      <c r="O343" t="s">
        <v>49</v>
      </c>
      <c r="P343" t="s">
        <v>62</v>
      </c>
      <c r="Q343" t="s">
        <v>79</v>
      </c>
      <c r="R343" t="s">
        <v>345</v>
      </c>
      <c r="S343" t="s">
        <v>67</v>
      </c>
      <c r="T343">
        <v>9</v>
      </c>
      <c r="U343" s="1">
        <f>HR[[#This Row],[Date of Hire]]+HR[[#This Row],[Tenure]] * 365</f>
        <v>45220.5</v>
      </c>
    </row>
    <row r="344" spans="1:21">
      <c r="A344">
        <v>1342</v>
      </c>
      <c r="B344" t="s">
        <v>16</v>
      </c>
      <c r="C344" s="1">
        <v>44050</v>
      </c>
      <c r="D344" s="1" t="str">
        <f>TEXT(HR[[#This Row],[Date of Hire]],"YYYY")</f>
        <v>2020</v>
      </c>
      <c r="E344" t="s">
        <v>23</v>
      </c>
      <c r="F344" t="s">
        <v>9</v>
      </c>
      <c r="G344">
        <v>8</v>
      </c>
      <c r="H344">
        <v>0</v>
      </c>
      <c r="I344" s="2">
        <v>3.2083333333333335</v>
      </c>
      <c r="J344">
        <v>3</v>
      </c>
      <c r="K344">
        <v>8</v>
      </c>
      <c r="L344">
        <v>7</v>
      </c>
      <c r="M344" t="s">
        <v>48</v>
      </c>
      <c r="N344">
        <v>2</v>
      </c>
      <c r="O344" t="s">
        <v>69</v>
      </c>
      <c r="P344" t="s">
        <v>50</v>
      </c>
      <c r="Q344" t="s">
        <v>77</v>
      </c>
      <c r="R344" t="s">
        <v>116</v>
      </c>
      <c r="S344" t="s">
        <v>75</v>
      </c>
      <c r="T344">
        <v>8</v>
      </c>
      <c r="U344" s="1">
        <f>HR[[#This Row],[Date of Hire]]+HR[[#This Row],[Tenure]] * 365</f>
        <v>45221.041666666664</v>
      </c>
    </row>
    <row r="345" spans="1:21">
      <c r="A345">
        <v>1343</v>
      </c>
      <c r="B345" t="s">
        <v>13</v>
      </c>
      <c r="C345" s="1">
        <v>44742</v>
      </c>
      <c r="D345" s="1" t="str">
        <f>TEXT(HR[[#This Row],[Date of Hire]],"YYYY")</f>
        <v>2022</v>
      </c>
      <c r="E345" t="s">
        <v>5</v>
      </c>
      <c r="F345" t="s">
        <v>21</v>
      </c>
      <c r="G345">
        <v>6</v>
      </c>
      <c r="H345">
        <v>1</v>
      </c>
      <c r="I345" s="2">
        <v>1.3111111111111111</v>
      </c>
      <c r="J345">
        <v>2</v>
      </c>
      <c r="K345">
        <v>7</v>
      </c>
      <c r="L345">
        <v>7</v>
      </c>
      <c r="M345" t="s">
        <v>56</v>
      </c>
      <c r="N345">
        <v>0</v>
      </c>
      <c r="O345" t="s">
        <v>61</v>
      </c>
      <c r="P345" t="s">
        <v>62</v>
      </c>
      <c r="Q345" t="s">
        <v>57</v>
      </c>
      <c r="R345" t="s">
        <v>88</v>
      </c>
      <c r="S345" t="s">
        <v>59</v>
      </c>
      <c r="T345">
        <v>9</v>
      </c>
      <c r="U345" s="1">
        <f>HR[[#This Row],[Date of Hire]]+HR[[#This Row],[Tenure]] * 365</f>
        <v>45220.555555555555</v>
      </c>
    </row>
    <row r="346" spans="1:21">
      <c r="A346">
        <v>1344</v>
      </c>
      <c r="B346" t="s">
        <v>19</v>
      </c>
      <c r="C346" s="1">
        <v>43641</v>
      </c>
      <c r="D346" s="1" t="str">
        <f>TEXT(HR[[#This Row],[Date of Hire]],"YYYY")</f>
        <v>2019</v>
      </c>
      <c r="E346" t="s">
        <v>17</v>
      </c>
      <c r="F346" t="s">
        <v>18</v>
      </c>
      <c r="G346">
        <v>8.5</v>
      </c>
      <c r="H346">
        <v>2</v>
      </c>
      <c r="I346" s="2">
        <v>4.3250000000000002</v>
      </c>
      <c r="J346">
        <v>3</v>
      </c>
      <c r="K346">
        <v>9</v>
      </c>
      <c r="L346">
        <v>9</v>
      </c>
      <c r="M346" t="s">
        <v>60</v>
      </c>
      <c r="N346">
        <v>0</v>
      </c>
      <c r="O346" t="s">
        <v>49</v>
      </c>
      <c r="P346" t="s">
        <v>62</v>
      </c>
      <c r="Q346" t="s">
        <v>113</v>
      </c>
      <c r="R346" t="s">
        <v>291</v>
      </c>
      <c r="S346" t="s">
        <v>81</v>
      </c>
      <c r="T346">
        <v>3</v>
      </c>
      <c r="U346" s="1">
        <f>HR[[#This Row],[Date of Hire]]+HR[[#This Row],[Tenure]] * 365</f>
        <v>45219.625</v>
      </c>
    </row>
    <row r="347" spans="1:21">
      <c r="A347">
        <v>1345</v>
      </c>
      <c r="B347" t="s">
        <v>4</v>
      </c>
      <c r="C347" s="1">
        <v>44306</v>
      </c>
      <c r="D347" s="1" t="str">
        <f>TEXT(HR[[#This Row],[Date of Hire]],"YYYY")</f>
        <v>2021</v>
      </c>
      <c r="E347" t="s">
        <v>25</v>
      </c>
      <c r="F347" t="s">
        <v>24</v>
      </c>
      <c r="G347">
        <v>5.2</v>
      </c>
      <c r="H347">
        <v>1</v>
      </c>
      <c r="I347" s="2">
        <v>2.5055555555555555</v>
      </c>
      <c r="J347">
        <v>1</v>
      </c>
      <c r="K347">
        <v>7</v>
      </c>
      <c r="L347">
        <v>8</v>
      </c>
      <c r="M347" t="s">
        <v>60</v>
      </c>
      <c r="N347">
        <v>3</v>
      </c>
      <c r="O347" t="s">
        <v>49</v>
      </c>
      <c r="P347" t="s">
        <v>62</v>
      </c>
      <c r="Q347" t="s">
        <v>77</v>
      </c>
      <c r="R347" t="s">
        <v>346</v>
      </c>
      <c r="S347" t="s">
        <v>71</v>
      </c>
      <c r="T347">
        <v>8</v>
      </c>
      <c r="U347" s="1">
        <f>HR[[#This Row],[Date of Hire]]+HR[[#This Row],[Tenure]] * 365</f>
        <v>45220.527777777781</v>
      </c>
    </row>
    <row r="348" spans="1:21">
      <c r="A348">
        <v>1346</v>
      </c>
      <c r="B348" t="s">
        <v>10</v>
      </c>
      <c r="C348" s="1">
        <v>44277</v>
      </c>
      <c r="D348" s="1" t="str">
        <f>TEXT(HR[[#This Row],[Date of Hire]],"YYYY")</f>
        <v>2021</v>
      </c>
      <c r="E348" t="s">
        <v>11</v>
      </c>
      <c r="F348" t="s">
        <v>18</v>
      </c>
      <c r="G348">
        <v>9</v>
      </c>
      <c r="H348">
        <v>3</v>
      </c>
      <c r="I348" s="2">
        <v>2.5833333333333335</v>
      </c>
      <c r="J348">
        <v>2</v>
      </c>
      <c r="K348">
        <v>5</v>
      </c>
      <c r="L348">
        <v>8</v>
      </c>
      <c r="M348" t="s">
        <v>60</v>
      </c>
      <c r="N348">
        <v>2</v>
      </c>
      <c r="O348" t="s">
        <v>49</v>
      </c>
      <c r="P348" t="s">
        <v>50</v>
      </c>
      <c r="Q348" t="s">
        <v>113</v>
      </c>
      <c r="R348" t="s">
        <v>347</v>
      </c>
      <c r="S348" t="s">
        <v>65</v>
      </c>
      <c r="T348">
        <v>8</v>
      </c>
      <c r="U348" s="1">
        <f>HR[[#This Row],[Date of Hire]]+HR[[#This Row],[Tenure]] * 365</f>
        <v>45219.916666666664</v>
      </c>
    </row>
    <row r="349" spans="1:21">
      <c r="A349">
        <v>1347</v>
      </c>
      <c r="B349" t="s">
        <v>13</v>
      </c>
      <c r="C349" s="1">
        <v>44736</v>
      </c>
      <c r="D349" s="1" t="str">
        <f>TEXT(HR[[#This Row],[Date of Hire]],"YYYY")</f>
        <v>2022</v>
      </c>
      <c r="E349" t="s">
        <v>27</v>
      </c>
      <c r="F349" t="s">
        <v>9</v>
      </c>
      <c r="G349">
        <v>9</v>
      </c>
      <c r="H349">
        <v>0</v>
      </c>
      <c r="I349" s="2">
        <v>1.3277777777777777</v>
      </c>
      <c r="J349">
        <v>1</v>
      </c>
      <c r="K349">
        <v>5</v>
      </c>
      <c r="L349">
        <v>9</v>
      </c>
      <c r="M349" t="s">
        <v>68</v>
      </c>
      <c r="N349">
        <v>1</v>
      </c>
      <c r="O349" t="s">
        <v>49</v>
      </c>
      <c r="P349" t="s">
        <v>50</v>
      </c>
      <c r="Q349" t="s">
        <v>57</v>
      </c>
      <c r="R349" t="s">
        <v>348</v>
      </c>
      <c r="S349" t="s">
        <v>75</v>
      </c>
      <c r="T349">
        <v>1</v>
      </c>
      <c r="U349" s="1">
        <f>HR[[#This Row],[Date of Hire]]+HR[[#This Row],[Tenure]] * 365</f>
        <v>45220.638888888891</v>
      </c>
    </row>
    <row r="350" spans="1:21">
      <c r="A350">
        <v>1348</v>
      </c>
      <c r="B350" t="s">
        <v>16</v>
      </c>
      <c r="C350" s="1">
        <v>43911</v>
      </c>
      <c r="D350" s="1" t="str">
        <f>TEXT(HR[[#This Row],[Date of Hire]],"YYYY")</f>
        <v>2020</v>
      </c>
      <c r="E350" t="s">
        <v>14</v>
      </c>
      <c r="F350" t="s">
        <v>6</v>
      </c>
      <c r="G350">
        <v>6.5</v>
      </c>
      <c r="H350">
        <v>1</v>
      </c>
      <c r="I350" s="2">
        <v>3.5861111111111112</v>
      </c>
      <c r="J350">
        <v>5</v>
      </c>
      <c r="K350">
        <v>8</v>
      </c>
      <c r="L350">
        <v>10</v>
      </c>
      <c r="M350" t="s">
        <v>68</v>
      </c>
      <c r="N350">
        <v>1</v>
      </c>
      <c r="O350" t="s">
        <v>69</v>
      </c>
      <c r="P350" t="s">
        <v>50</v>
      </c>
      <c r="Q350" t="s">
        <v>72</v>
      </c>
      <c r="R350" t="s">
        <v>349</v>
      </c>
      <c r="S350" t="s">
        <v>81</v>
      </c>
      <c r="T350">
        <v>8</v>
      </c>
      <c r="U350" s="1">
        <f>HR[[#This Row],[Date of Hire]]+HR[[#This Row],[Tenure]] * 365</f>
        <v>45219.930555555555</v>
      </c>
    </row>
    <row r="351" spans="1:21">
      <c r="A351">
        <v>1349</v>
      </c>
      <c r="B351" t="s">
        <v>13</v>
      </c>
      <c r="C351" s="1">
        <v>44730</v>
      </c>
      <c r="D351" s="1" t="str">
        <f>TEXT(HR[[#This Row],[Date of Hire]],"YYYY")</f>
        <v>2022</v>
      </c>
      <c r="E351" t="s">
        <v>25</v>
      </c>
      <c r="F351" t="s">
        <v>15</v>
      </c>
      <c r="G351">
        <v>4</v>
      </c>
      <c r="H351">
        <v>3</v>
      </c>
      <c r="I351" s="2">
        <v>1.3444444444444446</v>
      </c>
      <c r="J351">
        <v>1</v>
      </c>
      <c r="K351">
        <v>8</v>
      </c>
      <c r="L351">
        <v>9</v>
      </c>
      <c r="M351" t="s">
        <v>48</v>
      </c>
      <c r="N351">
        <v>1</v>
      </c>
      <c r="O351" t="s">
        <v>49</v>
      </c>
      <c r="P351" t="s">
        <v>62</v>
      </c>
      <c r="Q351" t="s">
        <v>63</v>
      </c>
      <c r="R351" t="s">
        <v>350</v>
      </c>
      <c r="S351" t="s">
        <v>59</v>
      </c>
      <c r="T351">
        <v>9</v>
      </c>
      <c r="U351" s="1">
        <f>HR[[#This Row],[Date of Hire]]+HR[[#This Row],[Tenure]] * 365</f>
        <v>45220.722222222219</v>
      </c>
    </row>
    <row r="352" spans="1:21">
      <c r="A352">
        <v>1350</v>
      </c>
      <c r="B352" t="s">
        <v>4</v>
      </c>
      <c r="C352" s="1">
        <v>44530</v>
      </c>
      <c r="D352" s="1" t="str">
        <f>TEXT(HR[[#This Row],[Date of Hire]],"YYYY")</f>
        <v>2021</v>
      </c>
      <c r="E352" t="s">
        <v>25</v>
      </c>
      <c r="F352" t="s">
        <v>6</v>
      </c>
      <c r="G352">
        <v>8</v>
      </c>
      <c r="H352">
        <v>3</v>
      </c>
      <c r="I352" s="2">
        <v>1.8944444444444444</v>
      </c>
      <c r="J352">
        <v>2</v>
      </c>
      <c r="K352">
        <v>6</v>
      </c>
      <c r="L352">
        <v>9</v>
      </c>
      <c r="M352" t="s">
        <v>60</v>
      </c>
      <c r="N352">
        <v>0</v>
      </c>
      <c r="O352" t="s">
        <v>61</v>
      </c>
      <c r="P352" t="s">
        <v>50</v>
      </c>
      <c r="Q352" t="s">
        <v>77</v>
      </c>
      <c r="R352" t="s">
        <v>351</v>
      </c>
      <c r="S352" t="s">
        <v>102</v>
      </c>
      <c r="T352">
        <v>1</v>
      </c>
      <c r="U352" s="1">
        <f>HR[[#This Row],[Date of Hire]]+HR[[#This Row],[Tenure]] * 365</f>
        <v>45221.472222222219</v>
      </c>
    </row>
    <row r="353" spans="1:21">
      <c r="A353">
        <v>1351</v>
      </c>
      <c r="B353" t="s">
        <v>13</v>
      </c>
      <c r="C353" s="1">
        <v>44938</v>
      </c>
      <c r="D353" s="1" t="str">
        <f>TEXT(HR[[#This Row],[Date of Hire]],"YYYY")</f>
        <v>2023</v>
      </c>
      <c r="E353" t="s">
        <v>27</v>
      </c>
      <c r="F353" t="s">
        <v>18</v>
      </c>
      <c r="G353">
        <v>9.1999999999999993</v>
      </c>
      <c r="H353">
        <v>2</v>
      </c>
      <c r="I353" s="2">
        <v>0.77777777777777779</v>
      </c>
      <c r="J353">
        <v>3</v>
      </c>
      <c r="K353">
        <v>9</v>
      </c>
      <c r="L353">
        <v>6</v>
      </c>
      <c r="M353" t="s">
        <v>68</v>
      </c>
      <c r="N353">
        <v>0</v>
      </c>
      <c r="O353" t="s">
        <v>69</v>
      </c>
      <c r="P353" t="s">
        <v>62</v>
      </c>
      <c r="Q353" t="s">
        <v>77</v>
      </c>
      <c r="R353" t="s">
        <v>301</v>
      </c>
      <c r="S353" t="s">
        <v>71</v>
      </c>
      <c r="T353">
        <v>3</v>
      </c>
      <c r="U353" s="1">
        <f>HR[[#This Row],[Date of Hire]]+HR[[#This Row],[Tenure]] * 365</f>
        <v>45221.888888888891</v>
      </c>
    </row>
    <row r="354" spans="1:21">
      <c r="A354">
        <v>1352</v>
      </c>
      <c r="B354" t="s">
        <v>4</v>
      </c>
      <c r="C354" s="1">
        <v>44634</v>
      </c>
      <c r="D354" s="1" t="str">
        <f>TEXT(HR[[#This Row],[Date of Hire]],"YYYY")</f>
        <v>2022</v>
      </c>
      <c r="E354" t="s">
        <v>27</v>
      </c>
      <c r="F354" t="s">
        <v>6</v>
      </c>
      <c r="G354">
        <v>7</v>
      </c>
      <c r="H354">
        <v>2</v>
      </c>
      <c r="I354" s="2">
        <v>1.6055555555555556</v>
      </c>
      <c r="J354">
        <v>4</v>
      </c>
      <c r="K354">
        <v>9</v>
      </c>
      <c r="L354">
        <v>5</v>
      </c>
      <c r="M354" t="s">
        <v>68</v>
      </c>
      <c r="N354">
        <v>1</v>
      </c>
      <c r="O354" t="s">
        <v>61</v>
      </c>
      <c r="P354" t="s">
        <v>62</v>
      </c>
      <c r="Q354" t="s">
        <v>79</v>
      </c>
      <c r="R354" t="s">
        <v>352</v>
      </c>
      <c r="S354" t="s">
        <v>59</v>
      </c>
      <c r="T354">
        <v>7</v>
      </c>
      <c r="U354" s="1">
        <f>HR[[#This Row],[Date of Hire]]+HR[[#This Row],[Tenure]] * 365</f>
        <v>45220.027777777781</v>
      </c>
    </row>
    <row r="355" spans="1:21">
      <c r="A355">
        <v>1353</v>
      </c>
      <c r="B355" t="s">
        <v>10</v>
      </c>
      <c r="C355" s="1">
        <v>43850</v>
      </c>
      <c r="D355" s="1" t="str">
        <f>TEXT(HR[[#This Row],[Date of Hire]],"YYYY")</f>
        <v>2020</v>
      </c>
      <c r="E355" t="s">
        <v>11</v>
      </c>
      <c r="F355" t="s">
        <v>26</v>
      </c>
      <c r="G355">
        <v>9.1999999999999993</v>
      </c>
      <c r="H355">
        <v>2</v>
      </c>
      <c r="I355" s="2">
        <v>3.7555555555555555</v>
      </c>
      <c r="J355">
        <v>2</v>
      </c>
      <c r="K355">
        <v>10</v>
      </c>
      <c r="L355">
        <v>8</v>
      </c>
      <c r="M355" t="s">
        <v>56</v>
      </c>
      <c r="N355">
        <v>1</v>
      </c>
      <c r="O355" t="s">
        <v>69</v>
      </c>
      <c r="P355" t="s">
        <v>50</v>
      </c>
      <c r="Q355" t="s">
        <v>99</v>
      </c>
      <c r="R355" t="s">
        <v>353</v>
      </c>
      <c r="S355" t="s">
        <v>71</v>
      </c>
      <c r="T355">
        <v>4</v>
      </c>
      <c r="U355" s="1">
        <f>HR[[#This Row],[Date of Hire]]+HR[[#This Row],[Tenure]] * 365</f>
        <v>45220.777777777781</v>
      </c>
    </row>
    <row r="356" spans="1:21">
      <c r="A356">
        <v>1354</v>
      </c>
      <c r="B356" t="s">
        <v>4</v>
      </c>
      <c r="C356" s="1">
        <v>43744</v>
      </c>
      <c r="D356" s="1" t="str">
        <f>TEXT(HR[[#This Row],[Date of Hire]],"YYYY")</f>
        <v>2019</v>
      </c>
      <c r="E356" t="s">
        <v>5</v>
      </c>
      <c r="F356" t="s">
        <v>18</v>
      </c>
      <c r="G356">
        <v>6.5</v>
      </c>
      <c r="H356">
        <v>1</v>
      </c>
      <c r="I356" s="2">
        <v>4.0444444444444443</v>
      </c>
      <c r="J356">
        <v>4</v>
      </c>
      <c r="K356">
        <v>10</v>
      </c>
      <c r="L356">
        <v>8</v>
      </c>
      <c r="M356" t="s">
        <v>60</v>
      </c>
      <c r="N356">
        <v>3</v>
      </c>
      <c r="O356" t="s">
        <v>69</v>
      </c>
      <c r="P356" t="s">
        <v>50</v>
      </c>
      <c r="Q356" t="s">
        <v>72</v>
      </c>
      <c r="R356" t="s">
        <v>354</v>
      </c>
      <c r="S356" t="s">
        <v>81</v>
      </c>
      <c r="T356">
        <v>9</v>
      </c>
      <c r="U356" s="1">
        <f>HR[[#This Row],[Date of Hire]]+HR[[#This Row],[Tenure]] * 365</f>
        <v>45220.222222222219</v>
      </c>
    </row>
    <row r="357" spans="1:21">
      <c r="A357">
        <v>1355</v>
      </c>
      <c r="B357" t="s">
        <v>4</v>
      </c>
      <c r="C357" s="1">
        <v>43807</v>
      </c>
      <c r="D357" s="1" t="str">
        <f>TEXT(HR[[#This Row],[Date of Hire]],"YYYY")</f>
        <v>2019</v>
      </c>
      <c r="E357" t="s">
        <v>11</v>
      </c>
      <c r="F357" t="s">
        <v>18</v>
      </c>
      <c r="G357">
        <v>9</v>
      </c>
      <c r="H357">
        <v>3</v>
      </c>
      <c r="I357" s="2">
        <v>3.8722222222222222</v>
      </c>
      <c r="J357">
        <v>3</v>
      </c>
      <c r="K357">
        <v>6</v>
      </c>
      <c r="L357">
        <v>9</v>
      </c>
      <c r="M357" t="s">
        <v>48</v>
      </c>
      <c r="N357">
        <v>2</v>
      </c>
      <c r="O357" t="s">
        <v>69</v>
      </c>
      <c r="P357" t="s">
        <v>50</v>
      </c>
      <c r="Q357" t="s">
        <v>92</v>
      </c>
      <c r="R357" t="s">
        <v>355</v>
      </c>
      <c r="S357" t="s">
        <v>55</v>
      </c>
      <c r="T357">
        <v>1</v>
      </c>
      <c r="U357" s="1">
        <f>HR[[#This Row],[Date of Hire]]+HR[[#This Row],[Tenure]] * 365</f>
        <v>45220.361111111109</v>
      </c>
    </row>
    <row r="358" spans="1:21">
      <c r="A358">
        <v>1356</v>
      </c>
      <c r="B358" t="s">
        <v>4</v>
      </c>
      <c r="C358" s="1">
        <v>44189</v>
      </c>
      <c r="D358" s="1" t="str">
        <f>TEXT(HR[[#This Row],[Date of Hire]],"YYYY")</f>
        <v>2020</v>
      </c>
      <c r="E358" t="s">
        <v>17</v>
      </c>
      <c r="F358" t="s">
        <v>6</v>
      </c>
      <c r="G358">
        <v>3.5</v>
      </c>
      <c r="H358">
        <v>2</v>
      </c>
      <c r="I358" s="2">
        <v>2.8277777777777779</v>
      </c>
      <c r="J358">
        <v>3</v>
      </c>
      <c r="K358">
        <v>7</v>
      </c>
      <c r="L358">
        <v>5</v>
      </c>
      <c r="M358" t="s">
        <v>68</v>
      </c>
      <c r="N358">
        <v>0</v>
      </c>
      <c r="O358" t="s">
        <v>61</v>
      </c>
      <c r="P358" t="s">
        <v>62</v>
      </c>
      <c r="Q358" t="s">
        <v>85</v>
      </c>
      <c r="R358" t="s">
        <v>356</v>
      </c>
      <c r="S358" t="s">
        <v>81</v>
      </c>
      <c r="T358">
        <v>9</v>
      </c>
      <c r="U358" s="1">
        <f>HR[[#This Row],[Date of Hire]]+HR[[#This Row],[Tenure]] * 365</f>
        <v>45221.138888888891</v>
      </c>
    </row>
    <row r="359" spans="1:21">
      <c r="A359">
        <v>1357</v>
      </c>
      <c r="B359" t="s">
        <v>13</v>
      </c>
      <c r="C359" s="1">
        <v>44623</v>
      </c>
      <c r="D359" s="1" t="str">
        <f>TEXT(HR[[#This Row],[Date of Hire]],"YYYY")</f>
        <v>2022</v>
      </c>
      <c r="E359" t="s">
        <v>20</v>
      </c>
      <c r="F359" t="s">
        <v>6</v>
      </c>
      <c r="G359">
        <v>5</v>
      </c>
      <c r="H359">
        <v>1</v>
      </c>
      <c r="I359" s="2">
        <v>1.6361111111111111</v>
      </c>
      <c r="J359">
        <v>1</v>
      </c>
      <c r="K359">
        <v>7</v>
      </c>
      <c r="L359">
        <v>5</v>
      </c>
      <c r="M359" t="s">
        <v>68</v>
      </c>
      <c r="N359">
        <v>1</v>
      </c>
      <c r="O359" t="s">
        <v>69</v>
      </c>
      <c r="P359" t="s">
        <v>50</v>
      </c>
      <c r="Q359" t="s">
        <v>77</v>
      </c>
      <c r="R359" t="s">
        <v>357</v>
      </c>
      <c r="S359" t="s">
        <v>65</v>
      </c>
      <c r="T359">
        <v>5</v>
      </c>
      <c r="U359" s="1">
        <f>HR[[#This Row],[Date of Hire]]+HR[[#This Row],[Tenure]] * 365</f>
        <v>45220.180555555555</v>
      </c>
    </row>
    <row r="360" spans="1:21">
      <c r="A360">
        <v>1358</v>
      </c>
      <c r="B360" t="s">
        <v>4</v>
      </c>
      <c r="C360" s="1">
        <v>43890</v>
      </c>
      <c r="D360" s="1" t="str">
        <f>TEXT(HR[[#This Row],[Date of Hire]],"YYYY")</f>
        <v>2020</v>
      </c>
      <c r="E360" t="s">
        <v>27</v>
      </c>
      <c r="F360" t="s">
        <v>24</v>
      </c>
      <c r="G360">
        <v>7</v>
      </c>
      <c r="H360">
        <v>1</v>
      </c>
      <c r="I360" s="2">
        <v>3.6444444444444444</v>
      </c>
      <c r="J360">
        <v>1</v>
      </c>
      <c r="K360">
        <v>9</v>
      </c>
      <c r="L360">
        <v>7</v>
      </c>
      <c r="M360" t="s">
        <v>68</v>
      </c>
      <c r="N360">
        <v>0</v>
      </c>
      <c r="O360" t="s">
        <v>69</v>
      </c>
      <c r="P360" t="s">
        <v>62</v>
      </c>
      <c r="Q360" t="s">
        <v>79</v>
      </c>
      <c r="R360" t="s">
        <v>358</v>
      </c>
      <c r="S360" t="s">
        <v>55</v>
      </c>
      <c r="T360">
        <v>4</v>
      </c>
      <c r="U360" s="1">
        <f>HR[[#This Row],[Date of Hire]]+HR[[#This Row],[Tenure]] * 365</f>
        <v>45220.222222222219</v>
      </c>
    </row>
    <row r="361" spans="1:21">
      <c r="A361">
        <v>1359</v>
      </c>
      <c r="B361" t="s">
        <v>7</v>
      </c>
      <c r="C361" s="1">
        <v>43794</v>
      </c>
      <c r="D361" s="1" t="str">
        <f>TEXT(HR[[#This Row],[Date of Hire]],"YYYY")</f>
        <v>2019</v>
      </c>
      <c r="E361" t="s">
        <v>11</v>
      </c>
      <c r="F361" t="s">
        <v>15</v>
      </c>
      <c r="G361">
        <v>5</v>
      </c>
      <c r="H361">
        <v>0</v>
      </c>
      <c r="I361" s="2">
        <v>3.9083333333333332</v>
      </c>
      <c r="J361">
        <v>3</v>
      </c>
      <c r="K361">
        <v>10</v>
      </c>
      <c r="L361">
        <v>6</v>
      </c>
      <c r="M361" t="s">
        <v>60</v>
      </c>
      <c r="N361">
        <v>3</v>
      </c>
      <c r="O361" t="s">
        <v>61</v>
      </c>
      <c r="P361" t="s">
        <v>62</v>
      </c>
      <c r="Q361" t="s">
        <v>77</v>
      </c>
      <c r="R361" t="s">
        <v>359</v>
      </c>
      <c r="S361" t="s">
        <v>65</v>
      </c>
      <c r="T361">
        <v>6</v>
      </c>
      <c r="U361" s="1">
        <f>HR[[#This Row],[Date of Hire]]+HR[[#This Row],[Tenure]] * 365</f>
        <v>45220.541666666664</v>
      </c>
    </row>
    <row r="362" spans="1:21">
      <c r="A362">
        <v>1360</v>
      </c>
      <c r="B362" t="s">
        <v>4</v>
      </c>
      <c r="C362" s="1">
        <v>44411</v>
      </c>
      <c r="D362" s="1" t="str">
        <f>TEXT(HR[[#This Row],[Date of Hire]],"YYYY")</f>
        <v>2021</v>
      </c>
      <c r="E362" t="s">
        <v>28</v>
      </c>
      <c r="F362" t="s">
        <v>21</v>
      </c>
      <c r="G362">
        <v>4.2</v>
      </c>
      <c r="H362">
        <v>0</v>
      </c>
      <c r="I362" s="2">
        <v>2.2194444444444446</v>
      </c>
      <c r="J362">
        <v>4</v>
      </c>
      <c r="K362">
        <v>10</v>
      </c>
      <c r="L362">
        <v>8</v>
      </c>
      <c r="M362" t="s">
        <v>48</v>
      </c>
      <c r="N362">
        <v>1</v>
      </c>
      <c r="O362" t="s">
        <v>61</v>
      </c>
      <c r="P362" t="s">
        <v>62</v>
      </c>
      <c r="Q362" t="s">
        <v>51</v>
      </c>
      <c r="R362" t="s">
        <v>360</v>
      </c>
      <c r="S362" t="s">
        <v>71</v>
      </c>
      <c r="T362">
        <v>3</v>
      </c>
      <c r="U362" s="1">
        <f>HR[[#This Row],[Date of Hire]]+HR[[#This Row],[Tenure]] * 365</f>
        <v>45221.097222222219</v>
      </c>
    </row>
    <row r="363" spans="1:21">
      <c r="A363">
        <v>1361</v>
      </c>
      <c r="B363" t="s">
        <v>19</v>
      </c>
      <c r="C363" s="1">
        <v>44755</v>
      </c>
      <c r="D363" s="1" t="str">
        <f>TEXT(HR[[#This Row],[Date of Hire]],"YYYY")</f>
        <v>2022</v>
      </c>
      <c r="E363" t="s">
        <v>14</v>
      </c>
      <c r="F363" t="s">
        <v>9</v>
      </c>
      <c r="G363">
        <v>5</v>
      </c>
      <c r="H363">
        <v>1</v>
      </c>
      <c r="I363" s="2">
        <v>1.2749999999999999</v>
      </c>
      <c r="J363">
        <v>4</v>
      </c>
      <c r="K363">
        <v>7</v>
      </c>
      <c r="L363">
        <v>10</v>
      </c>
      <c r="M363" t="s">
        <v>68</v>
      </c>
      <c r="N363">
        <v>3</v>
      </c>
      <c r="O363" t="s">
        <v>61</v>
      </c>
      <c r="P363" t="s">
        <v>50</v>
      </c>
      <c r="Q363" t="s">
        <v>85</v>
      </c>
      <c r="R363" t="s">
        <v>302</v>
      </c>
      <c r="S363" t="s">
        <v>67</v>
      </c>
      <c r="T363">
        <v>10</v>
      </c>
      <c r="U363" s="1">
        <f>HR[[#This Row],[Date of Hire]]+HR[[#This Row],[Tenure]] * 365</f>
        <v>45220.375</v>
      </c>
    </row>
    <row r="364" spans="1:21">
      <c r="A364">
        <v>1362</v>
      </c>
      <c r="B364" t="s">
        <v>4</v>
      </c>
      <c r="C364" s="1">
        <v>44408</v>
      </c>
      <c r="D364" s="1" t="str">
        <f>TEXT(HR[[#This Row],[Date of Hire]],"YYYY")</f>
        <v>2021</v>
      </c>
      <c r="E364" t="s">
        <v>17</v>
      </c>
      <c r="F364" t="s">
        <v>9</v>
      </c>
      <c r="G364">
        <v>6</v>
      </c>
      <c r="H364">
        <v>2</v>
      </c>
      <c r="I364" s="2">
        <v>2.2277777777777779</v>
      </c>
      <c r="J364">
        <v>1</v>
      </c>
      <c r="K364">
        <v>5</v>
      </c>
      <c r="L364">
        <v>6</v>
      </c>
      <c r="M364" t="s">
        <v>60</v>
      </c>
      <c r="N364">
        <v>1</v>
      </c>
      <c r="O364" t="s">
        <v>69</v>
      </c>
      <c r="P364" t="s">
        <v>62</v>
      </c>
      <c r="Q364" t="s">
        <v>79</v>
      </c>
      <c r="R364" t="s">
        <v>361</v>
      </c>
      <c r="S364" t="s">
        <v>55</v>
      </c>
      <c r="T364">
        <v>6</v>
      </c>
      <c r="U364" s="1">
        <f>HR[[#This Row],[Date of Hire]]+HR[[#This Row],[Tenure]] * 365</f>
        <v>45221.138888888891</v>
      </c>
    </row>
    <row r="365" spans="1:21">
      <c r="A365">
        <v>1363</v>
      </c>
      <c r="B365" t="s">
        <v>16</v>
      </c>
      <c r="C365" s="1">
        <v>43784</v>
      </c>
      <c r="D365" s="1" t="str">
        <f>TEXT(HR[[#This Row],[Date of Hire]],"YYYY")</f>
        <v>2019</v>
      </c>
      <c r="E365" t="s">
        <v>23</v>
      </c>
      <c r="F365" t="s">
        <v>21</v>
      </c>
      <c r="G365">
        <v>7</v>
      </c>
      <c r="H365">
        <v>0</v>
      </c>
      <c r="I365" s="2">
        <v>3.9361111111111109</v>
      </c>
      <c r="J365">
        <v>3</v>
      </c>
      <c r="K365">
        <v>5</v>
      </c>
      <c r="L365">
        <v>9</v>
      </c>
      <c r="M365" t="s">
        <v>56</v>
      </c>
      <c r="N365">
        <v>2</v>
      </c>
      <c r="O365" t="s">
        <v>49</v>
      </c>
      <c r="P365" t="s">
        <v>62</v>
      </c>
      <c r="Q365" t="s">
        <v>113</v>
      </c>
      <c r="R365" t="s">
        <v>362</v>
      </c>
      <c r="S365" t="s">
        <v>65</v>
      </c>
      <c r="T365">
        <v>1</v>
      </c>
      <c r="U365" s="1">
        <f>HR[[#This Row],[Date of Hire]]+HR[[#This Row],[Tenure]] * 365</f>
        <v>45220.680555555555</v>
      </c>
    </row>
    <row r="366" spans="1:21">
      <c r="A366">
        <v>1364</v>
      </c>
      <c r="B366" t="s">
        <v>16</v>
      </c>
      <c r="C366" s="1">
        <v>43986</v>
      </c>
      <c r="D366" s="1" t="str">
        <f>TEXT(HR[[#This Row],[Date of Hire]],"YYYY")</f>
        <v>2020</v>
      </c>
      <c r="E366" t="s">
        <v>11</v>
      </c>
      <c r="F366" t="s">
        <v>6</v>
      </c>
      <c r="G366">
        <v>6.5</v>
      </c>
      <c r="H366">
        <v>0</v>
      </c>
      <c r="I366" s="2">
        <v>3.3833333333333333</v>
      </c>
      <c r="J366">
        <v>1</v>
      </c>
      <c r="K366">
        <v>9</v>
      </c>
      <c r="L366">
        <v>5</v>
      </c>
      <c r="M366" t="s">
        <v>56</v>
      </c>
      <c r="N366">
        <v>0</v>
      </c>
      <c r="O366" t="s">
        <v>69</v>
      </c>
      <c r="P366" t="s">
        <v>50</v>
      </c>
      <c r="Q366" t="s">
        <v>77</v>
      </c>
      <c r="R366" t="s">
        <v>210</v>
      </c>
      <c r="S366" t="s">
        <v>81</v>
      </c>
      <c r="T366">
        <v>10</v>
      </c>
      <c r="U366" s="1">
        <f>HR[[#This Row],[Date of Hire]]+HR[[#This Row],[Tenure]] * 365</f>
        <v>45220.916666666664</v>
      </c>
    </row>
    <row r="367" spans="1:21">
      <c r="A367">
        <v>1365</v>
      </c>
      <c r="B367" t="s">
        <v>16</v>
      </c>
      <c r="C367" s="1">
        <v>43983</v>
      </c>
      <c r="D367" s="1" t="str">
        <f>TEXT(HR[[#This Row],[Date of Hire]],"YYYY")</f>
        <v>2020</v>
      </c>
      <c r="E367" t="s">
        <v>11</v>
      </c>
      <c r="F367" t="s">
        <v>9</v>
      </c>
      <c r="G367">
        <v>7.2</v>
      </c>
      <c r="H367">
        <v>3</v>
      </c>
      <c r="I367" s="2">
        <v>3.3916666666666666</v>
      </c>
      <c r="J367">
        <v>3</v>
      </c>
      <c r="K367">
        <v>5</v>
      </c>
      <c r="L367">
        <v>6</v>
      </c>
      <c r="M367" t="s">
        <v>60</v>
      </c>
      <c r="N367">
        <v>2</v>
      </c>
      <c r="O367" t="s">
        <v>49</v>
      </c>
      <c r="P367" t="s">
        <v>50</v>
      </c>
      <c r="Q367" t="s">
        <v>92</v>
      </c>
      <c r="R367" t="s">
        <v>111</v>
      </c>
      <c r="S367" t="s">
        <v>71</v>
      </c>
      <c r="T367">
        <v>7</v>
      </c>
      <c r="U367" s="1">
        <f>HR[[#This Row],[Date of Hire]]+HR[[#This Row],[Tenure]] * 365</f>
        <v>45220.958333333336</v>
      </c>
    </row>
    <row r="368" spans="1:21">
      <c r="A368">
        <v>1366</v>
      </c>
      <c r="B368" t="s">
        <v>7</v>
      </c>
      <c r="C368" s="1">
        <v>45049</v>
      </c>
      <c r="D368" s="1" t="str">
        <f>TEXT(HR[[#This Row],[Date of Hire]],"YYYY")</f>
        <v>2023</v>
      </c>
      <c r="E368" t="s">
        <v>20</v>
      </c>
      <c r="F368" t="s">
        <v>24</v>
      </c>
      <c r="G368">
        <v>6.2</v>
      </c>
      <c r="H368">
        <v>2</v>
      </c>
      <c r="I368" s="2">
        <v>0.46944444444444444</v>
      </c>
      <c r="J368">
        <v>2</v>
      </c>
      <c r="K368">
        <v>10</v>
      </c>
      <c r="L368">
        <v>10</v>
      </c>
      <c r="M368" t="s">
        <v>48</v>
      </c>
      <c r="N368">
        <v>3</v>
      </c>
      <c r="O368" t="s">
        <v>69</v>
      </c>
      <c r="P368" t="s">
        <v>50</v>
      </c>
      <c r="Q368" t="s">
        <v>113</v>
      </c>
      <c r="R368" t="s">
        <v>185</v>
      </c>
      <c r="S368" t="s">
        <v>71</v>
      </c>
      <c r="T368">
        <v>4</v>
      </c>
      <c r="U368" s="1">
        <f>HR[[#This Row],[Date of Hire]]+HR[[#This Row],[Tenure]] * 365</f>
        <v>45220.347222222219</v>
      </c>
    </row>
    <row r="369" spans="1:21">
      <c r="A369">
        <v>1367</v>
      </c>
      <c r="B369" t="s">
        <v>19</v>
      </c>
      <c r="C369" s="1">
        <v>43457</v>
      </c>
      <c r="D369" s="1" t="str">
        <f>TEXT(HR[[#This Row],[Date of Hire]],"YYYY")</f>
        <v>2018</v>
      </c>
      <c r="E369" t="s">
        <v>25</v>
      </c>
      <c r="F369" t="s">
        <v>15</v>
      </c>
      <c r="G369">
        <v>5</v>
      </c>
      <c r="H369">
        <v>3</v>
      </c>
      <c r="I369" s="2">
        <v>4.8305555555555557</v>
      </c>
      <c r="J369">
        <v>2</v>
      </c>
      <c r="K369">
        <v>7</v>
      </c>
      <c r="L369">
        <v>6</v>
      </c>
      <c r="M369" t="s">
        <v>56</v>
      </c>
      <c r="N369">
        <v>3</v>
      </c>
      <c r="O369" t="s">
        <v>49</v>
      </c>
      <c r="P369" t="s">
        <v>50</v>
      </c>
      <c r="Q369" t="s">
        <v>85</v>
      </c>
      <c r="R369" t="s">
        <v>363</v>
      </c>
      <c r="S369" t="s">
        <v>55</v>
      </c>
      <c r="T369">
        <v>7</v>
      </c>
      <c r="U369" s="1">
        <f>HR[[#This Row],[Date of Hire]]+HR[[#This Row],[Tenure]] * 365</f>
        <v>45220.152777777781</v>
      </c>
    </row>
    <row r="370" spans="1:21">
      <c r="A370">
        <v>1368</v>
      </c>
      <c r="B370" t="s">
        <v>16</v>
      </c>
      <c r="C370" s="1">
        <v>44046</v>
      </c>
      <c r="D370" s="1" t="str">
        <f>TEXT(HR[[#This Row],[Date of Hire]],"YYYY")</f>
        <v>2020</v>
      </c>
      <c r="E370" t="s">
        <v>28</v>
      </c>
      <c r="F370" t="s">
        <v>26</v>
      </c>
      <c r="G370">
        <v>8</v>
      </c>
      <c r="H370">
        <v>3</v>
      </c>
      <c r="I370" s="2">
        <v>3.2194444444444446</v>
      </c>
      <c r="J370">
        <v>1</v>
      </c>
      <c r="K370">
        <v>7</v>
      </c>
      <c r="L370">
        <v>7</v>
      </c>
      <c r="M370" t="s">
        <v>48</v>
      </c>
      <c r="N370">
        <v>1</v>
      </c>
      <c r="O370" t="s">
        <v>61</v>
      </c>
      <c r="P370" t="s">
        <v>62</v>
      </c>
      <c r="Q370" t="s">
        <v>113</v>
      </c>
      <c r="R370" t="s">
        <v>364</v>
      </c>
      <c r="S370" t="s">
        <v>55</v>
      </c>
      <c r="T370">
        <v>5</v>
      </c>
      <c r="U370" s="1">
        <f>HR[[#This Row],[Date of Hire]]+HR[[#This Row],[Tenure]] * 365</f>
        <v>45221.097222222219</v>
      </c>
    </row>
    <row r="371" spans="1:21">
      <c r="A371">
        <v>1369</v>
      </c>
      <c r="B371" t="s">
        <v>16</v>
      </c>
      <c r="C371" s="1">
        <v>44184</v>
      </c>
      <c r="D371" s="1" t="str">
        <f>TEXT(HR[[#This Row],[Date of Hire]],"YYYY")</f>
        <v>2020</v>
      </c>
      <c r="E371" t="s">
        <v>8</v>
      </c>
      <c r="F371" t="s">
        <v>6</v>
      </c>
      <c r="G371">
        <v>6.5</v>
      </c>
      <c r="H371">
        <v>3</v>
      </c>
      <c r="I371" s="2">
        <v>2.8416666666666668</v>
      </c>
      <c r="J371">
        <v>3</v>
      </c>
      <c r="K371">
        <v>6</v>
      </c>
      <c r="L371">
        <v>5</v>
      </c>
      <c r="M371" t="s">
        <v>48</v>
      </c>
      <c r="N371">
        <v>0</v>
      </c>
      <c r="O371" t="s">
        <v>69</v>
      </c>
      <c r="P371" t="s">
        <v>50</v>
      </c>
      <c r="Q371" t="s">
        <v>72</v>
      </c>
      <c r="R371" t="s">
        <v>365</v>
      </c>
      <c r="S371" t="s">
        <v>81</v>
      </c>
      <c r="T371">
        <v>9</v>
      </c>
      <c r="U371" s="1">
        <f>HR[[#This Row],[Date of Hire]]+HR[[#This Row],[Tenure]] * 365</f>
        <v>45221.208333333336</v>
      </c>
    </row>
    <row r="372" spans="1:21">
      <c r="A372">
        <v>1370</v>
      </c>
      <c r="B372" t="s">
        <v>16</v>
      </c>
      <c r="C372" s="1">
        <v>43601</v>
      </c>
      <c r="D372" s="1" t="str">
        <f>TEXT(HR[[#This Row],[Date of Hire]],"YYYY")</f>
        <v>2019</v>
      </c>
      <c r="E372" t="s">
        <v>20</v>
      </c>
      <c r="F372" t="s">
        <v>6</v>
      </c>
      <c r="G372">
        <v>7</v>
      </c>
      <c r="H372">
        <v>0</v>
      </c>
      <c r="I372" s="2">
        <v>4.4333333333333336</v>
      </c>
      <c r="J372">
        <v>2</v>
      </c>
      <c r="K372">
        <v>8</v>
      </c>
      <c r="L372">
        <v>5</v>
      </c>
      <c r="M372" t="s">
        <v>48</v>
      </c>
      <c r="N372">
        <v>0</v>
      </c>
      <c r="O372" t="s">
        <v>69</v>
      </c>
      <c r="P372" t="s">
        <v>50</v>
      </c>
      <c r="Q372" t="s">
        <v>72</v>
      </c>
      <c r="R372" t="s">
        <v>366</v>
      </c>
      <c r="S372" t="s">
        <v>65</v>
      </c>
      <c r="T372">
        <v>4</v>
      </c>
      <c r="U372" s="1">
        <f>HR[[#This Row],[Date of Hire]]+HR[[#This Row],[Tenure]] * 365</f>
        <v>45219.166666666664</v>
      </c>
    </row>
    <row r="373" spans="1:21">
      <c r="A373">
        <v>1371</v>
      </c>
      <c r="B373" t="s">
        <v>13</v>
      </c>
      <c r="C373" s="1">
        <v>44633</v>
      </c>
      <c r="D373" s="1" t="str">
        <f>TEXT(HR[[#This Row],[Date of Hire]],"YYYY")</f>
        <v>2022</v>
      </c>
      <c r="E373" t="s">
        <v>27</v>
      </c>
      <c r="F373" t="s">
        <v>26</v>
      </c>
      <c r="G373">
        <v>8.1999999999999993</v>
      </c>
      <c r="H373">
        <v>1</v>
      </c>
      <c r="I373" s="2">
        <v>1.6083333333333334</v>
      </c>
      <c r="J373">
        <v>4</v>
      </c>
      <c r="K373">
        <v>7</v>
      </c>
      <c r="L373">
        <v>6</v>
      </c>
      <c r="M373" t="s">
        <v>56</v>
      </c>
      <c r="N373">
        <v>1</v>
      </c>
      <c r="O373" t="s">
        <v>61</v>
      </c>
      <c r="P373" t="s">
        <v>50</v>
      </c>
      <c r="Q373" t="s">
        <v>77</v>
      </c>
      <c r="R373" t="s">
        <v>367</v>
      </c>
      <c r="S373" t="s">
        <v>71</v>
      </c>
      <c r="T373">
        <v>2</v>
      </c>
      <c r="U373" s="1">
        <f>HR[[#This Row],[Date of Hire]]+HR[[#This Row],[Tenure]] * 365</f>
        <v>45220.041666666664</v>
      </c>
    </row>
    <row r="374" spans="1:21">
      <c r="A374">
        <v>1372</v>
      </c>
      <c r="B374" t="s">
        <v>7</v>
      </c>
      <c r="C374" s="1">
        <v>43966</v>
      </c>
      <c r="D374" s="1" t="str">
        <f>TEXT(HR[[#This Row],[Date of Hire]],"YYYY")</f>
        <v>2020</v>
      </c>
      <c r="E374" t="s">
        <v>25</v>
      </c>
      <c r="F374" t="s">
        <v>18</v>
      </c>
      <c r="G374">
        <v>10</v>
      </c>
      <c r="H374">
        <v>2</v>
      </c>
      <c r="I374" s="2">
        <v>3.4361111111111109</v>
      </c>
      <c r="J374">
        <v>1</v>
      </c>
      <c r="K374">
        <v>7</v>
      </c>
      <c r="L374">
        <v>9</v>
      </c>
      <c r="M374" t="s">
        <v>60</v>
      </c>
      <c r="N374">
        <v>1</v>
      </c>
      <c r="O374" t="s">
        <v>61</v>
      </c>
      <c r="P374" t="s">
        <v>50</v>
      </c>
      <c r="Q374" t="s">
        <v>113</v>
      </c>
      <c r="R374" t="s">
        <v>368</v>
      </c>
      <c r="S374" t="s">
        <v>102</v>
      </c>
      <c r="T374">
        <v>1</v>
      </c>
      <c r="U374" s="1">
        <f>HR[[#This Row],[Date of Hire]]+HR[[#This Row],[Tenure]] * 365</f>
        <v>45220.180555555555</v>
      </c>
    </row>
    <row r="375" spans="1:21">
      <c r="A375">
        <v>1373</v>
      </c>
      <c r="B375" t="s">
        <v>19</v>
      </c>
      <c r="C375" s="1">
        <v>45161</v>
      </c>
      <c r="D375" s="1" t="str">
        <f>TEXT(HR[[#This Row],[Date of Hire]],"YYYY")</f>
        <v>2023</v>
      </c>
      <c r="E375" t="s">
        <v>17</v>
      </c>
      <c r="F375" t="s">
        <v>24</v>
      </c>
      <c r="G375">
        <v>9</v>
      </c>
      <c r="H375">
        <v>2</v>
      </c>
      <c r="I375" s="2">
        <v>0.16388888888888889</v>
      </c>
      <c r="J375">
        <v>4</v>
      </c>
      <c r="K375">
        <v>6</v>
      </c>
      <c r="L375">
        <v>9</v>
      </c>
      <c r="M375" t="s">
        <v>56</v>
      </c>
      <c r="N375">
        <v>1</v>
      </c>
      <c r="O375" t="s">
        <v>69</v>
      </c>
      <c r="P375" t="s">
        <v>62</v>
      </c>
      <c r="Q375" t="s">
        <v>77</v>
      </c>
      <c r="R375" t="s">
        <v>369</v>
      </c>
      <c r="S375" t="s">
        <v>102</v>
      </c>
      <c r="T375">
        <v>3</v>
      </c>
      <c r="U375" s="1">
        <f>HR[[#This Row],[Date of Hire]]+HR[[#This Row],[Tenure]] * 365</f>
        <v>45220.819444444445</v>
      </c>
    </row>
    <row r="376" spans="1:21">
      <c r="A376">
        <v>1374</v>
      </c>
      <c r="B376" t="s">
        <v>16</v>
      </c>
      <c r="C376" s="1">
        <v>43640</v>
      </c>
      <c r="D376" s="1" t="str">
        <f>TEXT(HR[[#This Row],[Date of Hire]],"YYYY")</f>
        <v>2019</v>
      </c>
      <c r="E376" t="s">
        <v>14</v>
      </c>
      <c r="F376" t="s">
        <v>9</v>
      </c>
      <c r="G376">
        <v>8.5</v>
      </c>
      <c r="H376">
        <v>3</v>
      </c>
      <c r="I376" s="2">
        <v>4.3277777777777775</v>
      </c>
      <c r="J376">
        <v>1</v>
      </c>
      <c r="K376">
        <v>10</v>
      </c>
      <c r="L376">
        <v>8</v>
      </c>
      <c r="M376" t="s">
        <v>60</v>
      </c>
      <c r="N376">
        <v>2</v>
      </c>
      <c r="O376" t="s">
        <v>69</v>
      </c>
      <c r="P376" t="s">
        <v>50</v>
      </c>
      <c r="Q376" t="s">
        <v>57</v>
      </c>
      <c r="R376" t="s">
        <v>264</v>
      </c>
      <c r="S376" t="s">
        <v>95</v>
      </c>
      <c r="T376">
        <v>8</v>
      </c>
      <c r="U376" s="1">
        <f>HR[[#This Row],[Date of Hire]]+HR[[#This Row],[Tenure]] * 365</f>
        <v>45219.638888888891</v>
      </c>
    </row>
    <row r="377" spans="1:21">
      <c r="A377">
        <v>1375</v>
      </c>
      <c r="B377" t="s">
        <v>10</v>
      </c>
      <c r="C377" s="1">
        <v>43482</v>
      </c>
      <c r="D377" s="1" t="str">
        <f>TEXT(HR[[#This Row],[Date of Hire]],"YYYY")</f>
        <v>2019</v>
      </c>
      <c r="E377" t="s">
        <v>20</v>
      </c>
      <c r="F377" t="s">
        <v>12</v>
      </c>
      <c r="G377">
        <v>4.2</v>
      </c>
      <c r="H377">
        <v>0</v>
      </c>
      <c r="I377" s="2">
        <v>4.7638888888888893</v>
      </c>
      <c r="J377">
        <v>4</v>
      </c>
      <c r="K377">
        <v>5</v>
      </c>
      <c r="L377">
        <v>7</v>
      </c>
      <c r="M377" t="s">
        <v>48</v>
      </c>
      <c r="N377">
        <v>1</v>
      </c>
      <c r="O377" t="s">
        <v>49</v>
      </c>
      <c r="P377" t="s">
        <v>62</v>
      </c>
      <c r="Q377" t="s">
        <v>51</v>
      </c>
      <c r="R377" t="s">
        <v>370</v>
      </c>
      <c r="S377" t="s">
        <v>53</v>
      </c>
      <c r="T377">
        <v>10</v>
      </c>
      <c r="U377" s="1">
        <f>HR[[#This Row],[Date of Hire]]+HR[[#This Row],[Tenure]] * 365</f>
        <v>45220.819444444445</v>
      </c>
    </row>
    <row r="378" spans="1:21">
      <c r="A378">
        <v>1376</v>
      </c>
      <c r="B378" t="s">
        <v>19</v>
      </c>
      <c r="C378" s="1">
        <v>43540</v>
      </c>
      <c r="D378" s="1" t="str">
        <f>TEXT(HR[[#This Row],[Date of Hire]],"YYYY")</f>
        <v>2019</v>
      </c>
      <c r="E378" t="s">
        <v>20</v>
      </c>
      <c r="F378" t="s">
        <v>26</v>
      </c>
      <c r="G378">
        <v>8</v>
      </c>
      <c r="H378">
        <v>2</v>
      </c>
      <c r="I378" s="2">
        <v>4.5999999999999996</v>
      </c>
      <c r="J378">
        <v>3</v>
      </c>
      <c r="K378">
        <v>7</v>
      </c>
      <c r="L378">
        <v>10</v>
      </c>
      <c r="M378" t="s">
        <v>68</v>
      </c>
      <c r="N378">
        <v>1</v>
      </c>
      <c r="O378" t="s">
        <v>49</v>
      </c>
      <c r="P378" t="s">
        <v>50</v>
      </c>
      <c r="Q378" t="s">
        <v>79</v>
      </c>
      <c r="R378" t="s">
        <v>371</v>
      </c>
      <c r="S378" t="s">
        <v>75</v>
      </c>
      <c r="T378">
        <v>1</v>
      </c>
      <c r="U378" s="1">
        <f>HR[[#This Row],[Date of Hire]]+HR[[#This Row],[Tenure]] * 365</f>
        <v>45219</v>
      </c>
    </row>
    <row r="379" spans="1:21">
      <c r="A379">
        <v>1377</v>
      </c>
      <c r="B379" t="s">
        <v>10</v>
      </c>
      <c r="C379" s="1">
        <v>44914</v>
      </c>
      <c r="D379" s="1" t="str">
        <f>TEXT(HR[[#This Row],[Date of Hire]],"YYYY")</f>
        <v>2022</v>
      </c>
      <c r="E379" t="s">
        <v>27</v>
      </c>
      <c r="F379" t="s">
        <v>18</v>
      </c>
      <c r="G379">
        <v>5.5</v>
      </c>
      <c r="H379">
        <v>0</v>
      </c>
      <c r="I379" s="2">
        <v>0.84166666666666667</v>
      </c>
      <c r="J379">
        <v>1</v>
      </c>
      <c r="K379">
        <v>8</v>
      </c>
      <c r="L379">
        <v>8</v>
      </c>
      <c r="M379" t="s">
        <v>68</v>
      </c>
      <c r="N379">
        <v>1</v>
      </c>
      <c r="O379" t="s">
        <v>69</v>
      </c>
      <c r="P379" t="s">
        <v>50</v>
      </c>
      <c r="Q379" t="s">
        <v>63</v>
      </c>
      <c r="R379" t="s">
        <v>372</v>
      </c>
      <c r="S379" t="s">
        <v>95</v>
      </c>
      <c r="T379">
        <v>7</v>
      </c>
      <c r="U379" s="1">
        <f>HR[[#This Row],[Date of Hire]]+HR[[#This Row],[Tenure]] * 365</f>
        <v>45221.208333333336</v>
      </c>
    </row>
    <row r="380" spans="1:21">
      <c r="A380">
        <v>1378</v>
      </c>
      <c r="B380" t="s">
        <v>4</v>
      </c>
      <c r="C380" s="1">
        <v>43738</v>
      </c>
      <c r="D380" s="1" t="str">
        <f>TEXT(HR[[#This Row],[Date of Hire]],"YYYY")</f>
        <v>2019</v>
      </c>
      <c r="E380" t="s">
        <v>23</v>
      </c>
      <c r="F380" t="s">
        <v>6</v>
      </c>
      <c r="G380">
        <v>6</v>
      </c>
      <c r="H380">
        <v>0</v>
      </c>
      <c r="I380" s="2">
        <v>4.0611111111111109</v>
      </c>
      <c r="J380">
        <v>5</v>
      </c>
      <c r="K380">
        <v>10</v>
      </c>
      <c r="L380">
        <v>5</v>
      </c>
      <c r="M380" t="s">
        <v>56</v>
      </c>
      <c r="N380">
        <v>0</v>
      </c>
      <c r="O380" t="s">
        <v>49</v>
      </c>
      <c r="P380" t="s">
        <v>62</v>
      </c>
      <c r="Q380" t="s">
        <v>51</v>
      </c>
      <c r="R380" t="s">
        <v>301</v>
      </c>
      <c r="S380" t="s">
        <v>65</v>
      </c>
      <c r="T380">
        <v>7</v>
      </c>
      <c r="U380" s="1">
        <f>HR[[#This Row],[Date of Hire]]+HR[[#This Row],[Tenure]] * 365</f>
        <v>45220.305555555555</v>
      </c>
    </row>
    <row r="381" spans="1:21">
      <c r="A381">
        <v>1379</v>
      </c>
      <c r="B381" t="s">
        <v>16</v>
      </c>
      <c r="C381" s="1">
        <v>44120</v>
      </c>
      <c r="D381" s="1" t="str">
        <f>TEXT(HR[[#This Row],[Date of Hire]],"YYYY")</f>
        <v>2020</v>
      </c>
      <c r="E381" t="s">
        <v>25</v>
      </c>
      <c r="F381" t="s">
        <v>26</v>
      </c>
      <c r="G381">
        <v>8</v>
      </c>
      <c r="H381">
        <v>0</v>
      </c>
      <c r="I381" s="2">
        <v>3.0166666666666666</v>
      </c>
      <c r="J381">
        <v>1</v>
      </c>
      <c r="K381">
        <v>9</v>
      </c>
      <c r="L381">
        <v>7</v>
      </c>
      <c r="M381" t="s">
        <v>60</v>
      </c>
      <c r="N381">
        <v>1</v>
      </c>
      <c r="O381" t="s">
        <v>61</v>
      </c>
      <c r="P381" t="s">
        <v>62</v>
      </c>
      <c r="Q381" t="s">
        <v>79</v>
      </c>
      <c r="R381" t="s">
        <v>373</v>
      </c>
      <c r="S381" t="s">
        <v>65</v>
      </c>
      <c r="T381">
        <v>6</v>
      </c>
      <c r="U381" s="1">
        <f>HR[[#This Row],[Date of Hire]]+HR[[#This Row],[Tenure]] * 365</f>
        <v>45221.083333333336</v>
      </c>
    </row>
    <row r="382" spans="1:21">
      <c r="A382">
        <v>1380</v>
      </c>
      <c r="B382" t="s">
        <v>10</v>
      </c>
      <c r="C382" s="1">
        <v>43743</v>
      </c>
      <c r="D382" s="1" t="str">
        <f>TEXT(HR[[#This Row],[Date of Hire]],"YYYY")</f>
        <v>2019</v>
      </c>
      <c r="E382" t="s">
        <v>28</v>
      </c>
      <c r="F382" t="s">
        <v>15</v>
      </c>
      <c r="G382">
        <v>8</v>
      </c>
      <c r="H382">
        <v>0</v>
      </c>
      <c r="I382" s="2">
        <v>4.0472222222222225</v>
      </c>
      <c r="J382">
        <v>3</v>
      </c>
      <c r="K382">
        <v>9</v>
      </c>
      <c r="L382">
        <v>7</v>
      </c>
      <c r="M382" t="s">
        <v>68</v>
      </c>
      <c r="N382">
        <v>0</v>
      </c>
      <c r="O382" t="s">
        <v>49</v>
      </c>
      <c r="P382" t="s">
        <v>62</v>
      </c>
      <c r="Q382" t="s">
        <v>72</v>
      </c>
      <c r="R382" t="s">
        <v>224</v>
      </c>
      <c r="S382" t="s">
        <v>102</v>
      </c>
      <c r="T382">
        <v>3</v>
      </c>
      <c r="U382" s="1">
        <f>HR[[#This Row],[Date of Hire]]+HR[[#This Row],[Tenure]] * 365</f>
        <v>45220.236111111109</v>
      </c>
    </row>
    <row r="383" spans="1:21">
      <c r="A383">
        <v>1381</v>
      </c>
      <c r="B383" t="s">
        <v>19</v>
      </c>
      <c r="C383" s="1">
        <v>45137</v>
      </c>
      <c r="D383" s="1" t="str">
        <f>TEXT(HR[[#This Row],[Date of Hire]],"YYYY")</f>
        <v>2023</v>
      </c>
      <c r="E383" t="s">
        <v>14</v>
      </c>
      <c r="F383" t="s">
        <v>26</v>
      </c>
      <c r="G383">
        <v>5.5</v>
      </c>
      <c r="H383">
        <v>1</v>
      </c>
      <c r="I383" s="2">
        <v>0.22777777777777777</v>
      </c>
      <c r="J383">
        <v>4</v>
      </c>
      <c r="K383">
        <v>7</v>
      </c>
      <c r="L383">
        <v>8</v>
      </c>
      <c r="M383" t="s">
        <v>56</v>
      </c>
      <c r="N383">
        <v>1</v>
      </c>
      <c r="O383" t="s">
        <v>61</v>
      </c>
      <c r="P383" t="s">
        <v>62</v>
      </c>
      <c r="Q383" t="s">
        <v>85</v>
      </c>
      <c r="R383" t="s">
        <v>374</v>
      </c>
      <c r="S383" t="s">
        <v>95</v>
      </c>
      <c r="T383">
        <v>1</v>
      </c>
      <c r="U383" s="1">
        <f>HR[[#This Row],[Date of Hire]]+HR[[#This Row],[Tenure]] * 365</f>
        <v>45220.138888888891</v>
      </c>
    </row>
    <row r="384" spans="1:21">
      <c r="A384">
        <v>1382</v>
      </c>
      <c r="B384" t="s">
        <v>19</v>
      </c>
      <c r="C384" s="1">
        <v>45145</v>
      </c>
      <c r="D384" s="1" t="str">
        <f>TEXT(HR[[#This Row],[Date of Hire]],"YYYY")</f>
        <v>2023</v>
      </c>
      <c r="E384" t="s">
        <v>17</v>
      </c>
      <c r="F384" t="s">
        <v>9</v>
      </c>
      <c r="G384">
        <v>8.5</v>
      </c>
      <c r="H384">
        <v>0</v>
      </c>
      <c r="I384" s="2">
        <v>0.20833333333333334</v>
      </c>
      <c r="J384">
        <v>5</v>
      </c>
      <c r="K384">
        <v>7</v>
      </c>
      <c r="L384">
        <v>7</v>
      </c>
      <c r="M384" t="s">
        <v>68</v>
      </c>
      <c r="N384">
        <v>2</v>
      </c>
      <c r="O384" t="s">
        <v>49</v>
      </c>
      <c r="P384" t="s">
        <v>50</v>
      </c>
      <c r="Q384" t="s">
        <v>99</v>
      </c>
      <c r="R384" t="s">
        <v>375</v>
      </c>
      <c r="S384" t="s">
        <v>81</v>
      </c>
      <c r="T384">
        <v>5</v>
      </c>
      <c r="U384" s="1">
        <f>HR[[#This Row],[Date of Hire]]+HR[[#This Row],[Tenure]] * 365</f>
        <v>45221.041666666664</v>
      </c>
    </row>
    <row r="385" spans="1:21">
      <c r="A385">
        <v>1383</v>
      </c>
      <c r="B385" t="s">
        <v>10</v>
      </c>
      <c r="C385" s="1">
        <v>44864</v>
      </c>
      <c r="D385" s="1" t="str">
        <f>TEXT(HR[[#This Row],[Date of Hire]],"YYYY")</f>
        <v>2022</v>
      </c>
      <c r="E385" t="s">
        <v>27</v>
      </c>
      <c r="F385" t="s">
        <v>24</v>
      </c>
      <c r="G385">
        <v>6.5</v>
      </c>
      <c r="H385">
        <v>1</v>
      </c>
      <c r="I385" s="2">
        <v>0.97777777777777775</v>
      </c>
      <c r="J385">
        <v>5</v>
      </c>
      <c r="K385">
        <v>7</v>
      </c>
      <c r="L385">
        <v>9</v>
      </c>
      <c r="M385" t="s">
        <v>68</v>
      </c>
      <c r="N385">
        <v>3</v>
      </c>
      <c r="O385" t="s">
        <v>61</v>
      </c>
      <c r="P385" t="s">
        <v>62</v>
      </c>
      <c r="Q385" t="s">
        <v>99</v>
      </c>
      <c r="R385" t="s">
        <v>376</v>
      </c>
      <c r="S385" t="s">
        <v>81</v>
      </c>
      <c r="T385">
        <v>8</v>
      </c>
      <c r="U385" s="1">
        <f>HR[[#This Row],[Date of Hire]]+HR[[#This Row],[Tenure]] * 365</f>
        <v>45220.888888888891</v>
      </c>
    </row>
    <row r="386" spans="1:21">
      <c r="A386">
        <v>1384</v>
      </c>
      <c r="B386" t="s">
        <v>16</v>
      </c>
      <c r="C386" s="1">
        <v>44178</v>
      </c>
      <c r="D386" s="1" t="str">
        <f>TEXT(HR[[#This Row],[Date of Hire]],"YYYY")</f>
        <v>2020</v>
      </c>
      <c r="E386" t="s">
        <v>27</v>
      </c>
      <c r="F386" t="s">
        <v>6</v>
      </c>
      <c r="G386">
        <v>8</v>
      </c>
      <c r="H386">
        <v>2</v>
      </c>
      <c r="I386" s="2">
        <v>2.8583333333333334</v>
      </c>
      <c r="J386">
        <v>1</v>
      </c>
      <c r="K386">
        <v>7</v>
      </c>
      <c r="L386">
        <v>6</v>
      </c>
      <c r="M386" t="s">
        <v>68</v>
      </c>
      <c r="N386">
        <v>2</v>
      </c>
      <c r="O386" t="s">
        <v>49</v>
      </c>
      <c r="P386" t="s">
        <v>62</v>
      </c>
      <c r="Q386" t="s">
        <v>99</v>
      </c>
      <c r="R386" t="s">
        <v>192</v>
      </c>
      <c r="S386" t="s">
        <v>75</v>
      </c>
      <c r="T386">
        <v>9</v>
      </c>
      <c r="U386" s="1">
        <f>HR[[#This Row],[Date of Hire]]+HR[[#This Row],[Tenure]] * 365</f>
        <v>45221.291666666664</v>
      </c>
    </row>
    <row r="387" spans="1:21">
      <c r="A387">
        <v>1385</v>
      </c>
      <c r="B387" t="s">
        <v>19</v>
      </c>
      <c r="C387" s="1">
        <v>45069</v>
      </c>
      <c r="D387" s="1" t="str">
        <f>TEXT(HR[[#This Row],[Date of Hire]],"YYYY")</f>
        <v>2023</v>
      </c>
      <c r="E387" t="s">
        <v>5</v>
      </c>
      <c r="F387" t="s">
        <v>18</v>
      </c>
      <c r="G387">
        <v>8</v>
      </c>
      <c r="H387">
        <v>0</v>
      </c>
      <c r="I387" s="2">
        <v>0.41388888888888886</v>
      </c>
      <c r="J387">
        <v>4</v>
      </c>
      <c r="K387">
        <v>9</v>
      </c>
      <c r="L387">
        <v>6</v>
      </c>
      <c r="M387" t="s">
        <v>48</v>
      </c>
      <c r="N387">
        <v>3</v>
      </c>
      <c r="O387" t="s">
        <v>49</v>
      </c>
      <c r="P387" t="s">
        <v>50</v>
      </c>
      <c r="Q387" t="s">
        <v>113</v>
      </c>
      <c r="R387" t="s">
        <v>377</v>
      </c>
      <c r="S387" t="s">
        <v>75</v>
      </c>
      <c r="T387">
        <v>7</v>
      </c>
      <c r="U387" s="1">
        <f>HR[[#This Row],[Date of Hire]]+HR[[#This Row],[Tenure]] * 365</f>
        <v>45220.069444444445</v>
      </c>
    </row>
    <row r="388" spans="1:21">
      <c r="A388">
        <v>1386</v>
      </c>
      <c r="B388" t="s">
        <v>10</v>
      </c>
      <c r="C388" s="1">
        <v>43738</v>
      </c>
      <c r="D388" s="1" t="str">
        <f>TEXT(HR[[#This Row],[Date of Hire]],"YYYY")</f>
        <v>2019</v>
      </c>
      <c r="E388" t="s">
        <v>8</v>
      </c>
      <c r="F388" t="s">
        <v>15</v>
      </c>
      <c r="G388">
        <v>3</v>
      </c>
      <c r="H388">
        <v>3</v>
      </c>
      <c r="I388" s="2">
        <v>4.0611111111111109</v>
      </c>
      <c r="J388">
        <v>5</v>
      </c>
      <c r="K388">
        <v>5</v>
      </c>
      <c r="L388">
        <v>9</v>
      </c>
      <c r="M388" t="s">
        <v>56</v>
      </c>
      <c r="N388">
        <v>1</v>
      </c>
      <c r="O388" t="s">
        <v>69</v>
      </c>
      <c r="P388" t="s">
        <v>50</v>
      </c>
      <c r="Q388" t="s">
        <v>77</v>
      </c>
      <c r="R388" t="s">
        <v>141</v>
      </c>
      <c r="S388" t="s">
        <v>59</v>
      </c>
      <c r="T388">
        <v>1</v>
      </c>
      <c r="U388" s="1">
        <f>HR[[#This Row],[Date of Hire]]+HR[[#This Row],[Tenure]] * 365</f>
        <v>45220.305555555555</v>
      </c>
    </row>
    <row r="389" spans="1:21">
      <c r="A389">
        <v>1387</v>
      </c>
      <c r="B389" t="s">
        <v>13</v>
      </c>
      <c r="C389" s="1">
        <v>44747</v>
      </c>
      <c r="D389" s="1" t="str">
        <f>TEXT(HR[[#This Row],[Date of Hire]],"YYYY")</f>
        <v>2022</v>
      </c>
      <c r="E389" t="s">
        <v>27</v>
      </c>
      <c r="F389" t="s">
        <v>18</v>
      </c>
      <c r="G389">
        <v>3.5</v>
      </c>
      <c r="H389">
        <v>3</v>
      </c>
      <c r="I389" s="2">
        <v>1.2972222222222223</v>
      </c>
      <c r="J389">
        <v>2</v>
      </c>
      <c r="K389">
        <v>6</v>
      </c>
      <c r="L389">
        <v>9</v>
      </c>
      <c r="M389" t="s">
        <v>68</v>
      </c>
      <c r="N389">
        <v>1</v>
      </c>
      <c r="O389" t="s">
        <v>49</v>
      </c>
      <c r="P389" t="s">
        <v>50</v>
      </c>
      <c r="Q389" t="s">
        <v>85</v>
      </c>
      <c r="R389" t="s">
        <v>367</v>
      </c>
      <c r="S389" t="s">
        <v>81</v>
      </c>
      <c r="T389">
        <v>1</v>
      </c>
      <c r="U389" s="1">
        <f>HR[[#This Row],[Date of Hire]]+HR[[#This Row],[Tenure]] * 365</f>
        <v>45220.486111111109</v>
      </c>
    </row>
    <row r="390" spans="1:21">
      <c r="A390">
        <v>1388</v>
      </c>
      <c r="B390" t="s">
        <v>7</v>
      </c>
      <c r="C390" s="1">
        <v>44345</v>
      </c>
      <c r="D390" s="1" t="str">
        <f>TEXT(HR[[#This Row],[Date of Hire]],"YYYY")</f>
        <v>2021</v>
      </c>
      <c r="E390" t="s">
        <v>5</v>
      </c>
      <c r="F390" t="s">
        <v>21</v>
      </c>
      <c r="G390">
        <v>8</v>
      </c>
      <c r="H390">
        <v>1</v>
      </c>
      <c r="I390" s="2">
        <v>2.3972222222222221</v>
      </c>
      <c r="J390">
        <v>2</v>
      </c>
      <c r="K390">
        <v>7</v>
      </c>
      <c r="L390">
        <v>5</v>
      </c>
      <c r="M390" t="s">
        <v>60</v>
      </c>
      <c r="N390">
        <v>1</v>
      </c>
      <c r="O390" t="s">
        <v>69</v>
      </c>
      <c r="P390" t="s">
        <v>50</v>
      </c>
      <c r="Q390" t="s">
        <v>77</v>
      </c>
      <c r="R390" t="s">
        <v>378</v>
      </c>
      <c r="S390" t="s">
        <v>102</v>
      </c>
      <c r="T390">
        <v>9</v>
      </c>
      <c r="U390" s="1">
        <f>HR[[#This Row],[Date of Hire]]+HR[[#This Row],[Tenure]] * 365</f>
        <v>45219.986111111109</v>
      </c>
    </row>
    <row r="391" spans="1:21">
      <c r="A391">
        <v>1389</v>
      </c>
      <c r="B391" t="s">
        <v>4</v>
      </c>
      <c r="C391" s="1">
        <v>43928</v>
      </c>
      <c r="D391" s="1" t="str">
        <f>TEXT(HR[[#This Row],[Date of Hire]],"YYYY")</f>
        <v>2020</v>
      </c>
      <c r="E391" t="s">
        <v>23</v>
      </c>
      <c r="F391" t="s">
        <v>15</v>
      </c>
      <c r="G391">
        <v>6</v>
      </c>
      <c r="H391">
        <v>3</v>
      </c>
      <c r="I391" s="2">
        <v>3.5416666666666665</v>
      </c>
      <c r="J391">
        <v>2</v>
      </c>
      <c r="K391">
        <v>7</v>
      </c>
      <c r="L391">
        <v>5</v>
      </c>
      <c r="M391" t="s">
        <v>60</v>
      </c>
      <c r="N391">
        <v>1</v>
      </c>
      <c r="O391" t="s">
        <v>49</v>
      </c>
      <c r="P391" t="s">
        <v>50</v>
      </c>
      <c r="Q391" t="s">
        <v>72</v>
      </c>
      <c r="R391" t="s">
        <v>379</v>
      </c>
      <c r="S391" t="s">
        <v>59</v>
      </c>
      <c r="T391">
        <v>8</v>
      </c>
      <c r="U391" s="1">
        <f>HR[[#This Row],[Date of Hire]]+HR[[#This Row],[Tenure]] * 365</f>
        <v>45220.708333333336</v>
      </c>
    </row>
    <row r="392" spans="1:21">
      <c r="A392">
        <v>1390</v>
      </c>
      <c r="B392" t="s">
        <v>7</v>
      </c>
      <c r="C392" s="1">
        <v>44375</v>
      </c>
      <c r="D392" s="1" t="str">
        <f>TEXT(HR[[#This Row],[Date of Hire]],"YYYY")</f>
        <v>2021</v>
      </c>
      <c r="E392" t="s">
        <v>5</v>
      </c>
      <c r="F392" t="s">
        <v>24</v>
      </c>
      <c r="G392">
        <v>10</v>
      </c>
      <c r="H392">
        <v>3</v>
      </c>
      <c r="I392" s="2">
        <v>2.3166666666666669</v>
      </c>
      <c r="J392">
        <v>4</v>
      </c>
      <c r="K392">
        <v>6</v>
      </c>
      <c r="L392">
        <v>6</v>
      </c>
      <c r="M392" t="s">
        <v>56</v>
      </c>
      <c r="N392">
        <v>3</v>
      </c>
      <c r="O392" t="s">
        <v>61</v>
      </c>
      <c r="P392" t="s">
        <v>50</v>
      </c>
      <c r="Q392" t="s">
        <v>99</v>
      </c>
      <c r="R392" t="s">
        <v>74</v>
      </c>
      <c r="S392" t="s">
        <v>67</v>
      </c>
      <c r="T392">
        <v>9</v>
      </c>
      <c r="U392" s="1">
        <f>HR[[#This Row],[Date of Hire]]+HR[[#This Row],[Tenure]] * 365</f>
        <v>45220.583333333336</v>
      </c>
    </row>
    <row r="393" spans="1:21">
      <c r="A393">
        <v>1391</v>
      </c>
      <c r="B393" t="s">
        <v>13</v>
      </c>
      <c r="C393" s="1">
        <v>44571</v>
      </c>
      <c r="D393" s="1" t="str">
        <f>TEXT(HR[[#This Row],[Date of Hire]],"YYYY")</f>
        <v>2022</v>
      </c>
      <c r="E393" t="s">
        <v>25</v>
      </c>
      <c r="F393" t="s">
        <v>12</v>
      </c>
      <c r="G393">
        <v>10</v>
      </c>
      <c r="H393">
        <v>2</v>
      </c>
      <c r="I393" s="2">
        <v>1.7833333333333334</v>
      </c>
      <c r="J393">
        <v>4</v>
      </c>
      <c r="K393">
        <v>6</v>
      </c>
      <c r="L393">
        <v>7</v>
      </c>
      <c r="M393" t="s">
        <v>60</v>
      </c>
      <c r="N393">
        <v>2</v>
      </c>
      <c r="O393" t="s">
        <v>69</v>
      </c>
      <c r="P393" t="s">
        <v>50</v>
      </c>
      <c r="Q393" t="s">
        <v>77</v>
      </c>
      <c r="R393" t="s">
        <v>380</v>
      </c>
      <c r="S393" t="s">
        <v>67</v>
      </c>
      <c r="T393">
        <v>6</v>
      </c>
      <c r="U393" s="1">
        <f>HR[[#This Row],[Date of Hire]]+HR[[#This Row],[Tenure]] * 365</f>
        <v>45221.916666666664</v>
      </c>
    </row>
    <row r="394" spans="1:21">
      <c r="A394">
        <v>1392</v>
      </c>
      <c r="B394" t="s">
        <v>16</v>
      </c>
      <c r="C394" s="1">
        <v>43990</v>
      </c>
      <c r="D394" s="1" t="str">
        <f>TEXT(HR[[#This Row],[Date of Hire]],"YYYY")</f>
        <v>2020</v>
      </c>
      <c r="E394" t="s">
        <v>11</v>
      </c>
      <c r="F394" t="s">
        <v>21</v>
      </c>
      <c r="G394">
        <v>7</v>
      </c>
      <c r="H394">
        <v>2</v>
      </c>
      <c r="I394" s="2">
        <v>3.3722222222222222</v>
      </c>
      <c r="J394">
        <v>2</v>
      </c>
      <c r="K394">
        <v>7</v>
      </c>
      <c r="L394">
        <v>5</v>
      </c>
      <c r="M394" t="s">
        <v>68</v>
      </c>
      <c r="N394">
        <v>0</v>
      </c>
      <c r="O394" t="s">
        <v>49</v>
      </c>
      <c r="P394" t="s">
        <v>50</v>
      </c>
      <c r="Q394" t="s">
        <v>85</v>
      </c>
      <c r="R394" t="s">
        <v>381</v>
      </c>
      <c r="S394" t="s">
        <v>65</v>
      </c>
      <c r="T394">
        <v>9</v>
      </c>
      <c r="U394" s="1">
        <f>HR[[#This Row],[Date of Hire]]+HR[[#This Row],[Tenure]] * 365</f>
        <v>45220.861111111109</v>
      </c>
    </row>
    <row r="395" spans="1:21">
      <c r="A395">
        <v>1393</v>
      </c>
      <c r="B395" t="s">
        <v>16</v>
      </c>
      <c r="C395" s="1">
        <v>43793</v>
      </c>
      <c r="D395" s="1" t="str">
        <f>TEXT(HR[[#This Row],[Date of Hire]],"YYYY")</f>
        <v>2019</v>
      </c>
      <c r="E395" t="s">
        <v>25</v>
      </c>
      <c r="F395" t="s">
        <v>6</v>
      </c>
      <c r="G395">
        <v>9.5</v>
      </c>
      <c r="H395">
        <v>0</v>
      </c>
      <c r="I395" s="2">
        <v>3.911111111111111</v>
      </c>
      <c r="J395">
        <v>1</v>
      </c>
      <c r="K395">
        <v>6</v>
      </c>
      <c r="L395">
        <v>5</v>
      </c>
      <c r="M395" t="s">
        <v>48</v>
      </c>
      <c r="N395">
        <v>3</v>
      </c>
      <c r="O395" t="s">
        <v>61</v>
      </c>
      <c r="P395" t="s">
        <v>50</v>
      </c>
      <c r="Q395" t="s">
        <v>72</v>
      </c>
      <c r="R395" t="s">
        <v>93</v>
      </c>
      <c r="S395" t="s">
        <v>95</v>
      </c>
      <c r="T395">
        <v>5</v>
      </c>
      <c r="U395" s="1">
        <f>HR[[#This Row],[Date of Hire]]+HR[[#This Row],[Tenure]] * 365</f>
        <v>45220.555555555555</v>
      </c>
    </row>
    <row r="396" spans="1:21">
      <c r="A396">
        <v>1394</v>
      </c>
      <c r="B396" t="s">
        <v>4</v>
      </c>
      <c r="C396" s="1">
        <v>44030</v>
      </c>
      <c r="D396" s="1" t="str">
        <f>TEXT(HR[[#This Row],[Date of Hire]],"YYYY")</f>
        <v>2020</v>
      </c>
      <c r="E396" t="s">
        <v>11</v>
      </c>
      <c r="F396" t="s">
        <v>26</v>
      </c>
      <c r="G396">
        <v>8.1999999999999993</v>
      </c>
      <c r="H396">
        <v>0</v>
      </c>
      <c r="I396" s="2">
        <v>3.2611111111111111</v>
      </c>
      <c r="J396">
        <v>5</v>
      </c>
      <c r="K396">
        <v>9</v>
      </c>
      <c r="L396">
        <v>5</v>
      </c>
      <c r="M396" t="s">
        <v>56</v>
      </c>
      <c r="N396">
        <v>2</v>
      </c>
      <c r="O396" t="s">
        <v>49</v>
      </c>
      <c r="P396" t="s">
        <v>50</v>
      </c>
      <c r="Q396" t="s">
        <v>77</v>
      </c>
      <c r="R396" t="s">
        <v>382</v>
      </c>
      <c r="S396" t="s">
        <v>71</v>
      </c>
      <c r="T396">
        <v>3</v>
      </c>
      <c r="U396" s="1">
        <f>HR[[#This Row],[Date of Hire]]+HR[[#This Row],[Tenure]] * 365</f>
        <v>45220.305555555555</v>
      </c>
    </row>
    <row r="397" spans="1:21">
      <c r="A397">
        <v>1395</v>
      </c>
      <c r="B397" t="s">
        <v>19</v>
      </c>
      <c r="C397" s="1">
        <v>44775</v>
      </c>
      <c r="D397" s="1" t="str">
        <f>TEXT(HR[[#This Row],[Date of Hire]],"YYYY")</f>
        <v>2022</v>
      </c>
      <c r="E397" t="s">
        <v>5</v>
      </c>
      <c r="F397" t="s">
        <v>9</v>
      </c>
      <c r="G397">
        <v>5</v>
      </c>
      <c r="H397">
        <v>1</v>
      </c>
      <c r="I397" s="2">
        <v>1.2222222222222223</v>
      </c>
      <c r="J397">
        <v>2</v>
      </c>
      <c r="K397">
        <v>6</v>
      </c>
      <c r="L397">
        <v>8</v>
      </c>
      <c r="M397" t="s">
        <v>48</v>
      </c>
      <c r="N397">
        <v>1</v>
      </c>
      <c r="O397" t="s">
        <v>49</v>
      </c>
      <c r="P397" t="s">
        <v>62</v>
      </c>
      <c r="Q397" t="s">
        <v>99</v>
      </c>
      <c r="R397" t="s">
        <v>226</v>
      </c>
      <c r="S397" t="s">
        <v>55</v>
      </c>
      <c r="T397">
        <v>7</v>
      </c>
      <c r="U397" s="1">
        <f>HR[[#This Row],[Date of Hire]]+HR[[#This Row],[Tenure]] * 365</f>
        <v>45221.111111111109</v>
      </c>
    </row>
    <row r="398" spans="1:21">
      <c r="A398">
        <v>1396</v>
      </c>
      <c r="B398" t="s">
        <v>13</v>
      </c>
      <c r="C398" s="1">
        <v>44915</v>
      </c>
      <c r="D398" s="1" t="str">
        <f>TEXT(HR[[#This Row],[Date of Hire]],"YYYY")</f>
        <v>2022</v>
      </c>
      <c r="E398" t="s">
        <v>20</v>
      </c>
      <c r="F398" t="s">
        <v>9</v>
      </c>
      <c r="G398">
        <v>4</v>
      </c>
      <c r="H398">
        <v>3</v>
      </c>
      <c r="I398" s="2">
        <v>0.83888888888888891</v>
      </c>
      <c r="J398">
        <v>1</v>
      </c>
      <c r="K398">
        <v>7</v>
      </c>
      <c r="L398">
        <v>7</v>
      </c>
      <c r="M398" t="s">
        <v>60</v>
      </c>
      <c r="N398">
        <v>0</v>
      </c>
      <c r="O398" t="s">
        <v>69</v>
      </c>
      <c r="P398" t="s">
        <v>62</v>
      </c>
      <c r="Q398" t="s">
        <v>99</v>
      </c>
      <c r="R398" t="s">
        <v>315</v>
      </c>
      <c r="S398" t="s">
        <v>65</v>
      </c>
      <c r="T398">
        <v>4</v>
      </c>
      <c r="U398" s="1">
        <f>HR[[#This Row],[Date of Hire]]+HR[[#This Row],[Tenure]] * 365</f>
        <v>45221.194444444445</v>
      </c>
    </row>
    <row r="399" spans="1:21">
      <c r="A399">
        <v>1397</v>
      </c>
      <c r="B399" t="s">
        <v>19</v>
      </c>
      <c r="C399" s="1">
        <v>43479</v>
      </c>
      <c r="D399" s="1" t="str">
        <f>TEXT(HR[[#This Row],[Date of Hire]],"YYYY")</f>
        <v>2019</v>
      </c>
      <c r="E399" t="s">
        <v>14</v>
      </c>
      <c r="F399" t="s">
        <v>21</v>
      </c>
      <c r="G399">
        <v>8</v>
      </c>
      <c r="H399">
        <v>0</v>
      </c>
      <c r="I399" s="2">
        <v>4.7722222222222221</v>
      </c>
      <c r="J399">
        <v>2</v>
      </c>
      <c r="K399">
        <v>6</v>
      </c>
      <c r="L399">
        <v>5</v>
      </c>
      <c r="M399" t="s">
        <v>68</v>
      </c>
      <c r="N399">
        <v>0</v>
      </c>
      <c r="O399" t="s">
        <v>61</v>
      </c>
      <c r="P399" t="s">
        <v>50</v>
      </c>
      <c r="Q399" t="s">
        <v>113</v>
      </c>
      <c r="R399" t="s">
        <v>383</v>
      </c>
      <c r="S399" t="s">
        <v>102</v>
      </c>
      <c r="T399">
        <v>4</v>
      </c>
      <c r="U399" s="1">
        <f>HR[[#This Row],[Date of Hire]]+HR[[#This Row],[Tenure]] * 365</f>
        <v>45220.861111111109</v>
      </c>
    </row>
    <row r="400" spans="1:21">
      <c r="A400">
        <v>1398</v>
      </c>
      <c r="B400" t="s">
        <v>13</v>
      </c>
      <c r="C400" s="1">
        <v>44566</v>
      </c>
      <c r="D400" s="1" t="str">
        <f>TEXT(HR[[#This Row],[Date of Hire]],"YYYY")</f>
        <v>2022</v>
      </c>
      <c r="E400" t="s">
        <v>27</v>
      </c>
      <c r="F400" t="s">
        <v>21</v>
      </c>
      <c r="G400">
        <v>9</v>
      </c>
      <c r="H400">
        <v>0</v>
      </c>
      <c r="I400" s="2">
        <v>1.7972222222222223</v>
      </c>
      <c r="J400">
        <v>4</v>
      </c>
      <c r="K400">
        <v>8</v>
      </c>
      <c r="L400">
        <v>7</v>
      </c>
      <c r="M400" t="s">
        <v>68</v>
      </c>
      <c r="N400">
        <v>2</v>
      </c>
      <c r="O400" t="s">
        <v>61</v>
      </c>
      <c r="P400" t="s">
        <v>62</v>
      </c>
      <c r="Q400" t="s">
        <v>99</v>
      </c>
      <c r="R400" t="s">
        <v>345</v>
      </c>
      <c r="S400" t="s">
        <v>102</v>
      </c>
      <c r="T400">
        <v>7</v>
      </c>
      <c r="U400" s="1">
        <f>HR[[#This Row],[Date of Hire]]+HR[[#This Row],[Tenure]] * 365</f>
        <v>45221.986111111109</v>
      </c>
    </row>
    <row r="401" spans="1:21">
      <c r="A401">
        <v>1399</v>
      </c>
      <c r="B401" t="s">
        <v>13</v>
      </c>
      <c r="C401" s="1">
        <v>44553</v>
      </c>
      <c r="D401" s="1" t="str">
        <f>TEXT(HR[[#This Row],[Date of Hire]],"YYYY")</f>
        <v>2021</v>
      </c>
      <c r="E401" t="s">
        <v>25</v>
      </c>
      <c r="F401" t="s">
        <v>24</v>
      </c>
      <c r="G401">
        <v>7</v>
      </c>
      <c r="H401">
        <v>1</v>
      </c>
      <c r="I401" s="2">
        <v>1.8305555555555555</v>
      </c>
      <c r="J401">
        <v>2</v>
      </c>
      <c r="K401">
        <v>9</v>
      </c>
      <c r="L401">
        <v>5</v>
      </c>
      <c r="M401" t="s">
        <v>56</v>
      </c>
      <c r="N401">
        <v>2</v>
      </c>
      <c r="O401" t="s">
        <v>49</v>
      </c>
      <c r="P401" t="s">
        <v>50</v>
      </c>
      <c r="Q401" t="s">
        <v>63</v>
      </c>
      <c r="R401" t="s">
        <v>189</v>
      </c>
      <c r="S401" t="s">
        <v>75</v>
      </c>
      <c r="T401">
        <v>10</v>
      </c>
      <c r="U401" s="1">
        <f>HR[[#This Row],[Date of Hire]]+HR[[#This Row],[Tenure]] * 365</f>
        <v>45221.152777777781</v>
      </c>
    </row>
    <row r="402" spans="1:21">
      <c r="A402">
        <v>1400</v>
      </c>
      <c r="B402" t="s">
        <v>10</v>
      </c>
      <c r="C402" s="1">
        <v>44448</v>
      </c>
      <c r="D402" s="1" t="str">
        <f>TEXT(HR[[#This Row],[Date of Hire]],"YYYY")</f>
        <v>2021</v>
      </c>
      <c r="E402" t="s">
        <v>27</v>
      </c>
      <c r="F402" t="s">
        <v>21</v>
      </c>
      <c r="G402">
        <v>8.5</v>
      </c>
      <c r="H402">
        <v>2</v>
      </c>
      <c r="I402" s="2">
        <v>2.1194444444444445</v>
      </c>
      <c r="J402">
        <v>3</v>
      </c>
      <c r="K402">
        <v>7</v>
      </c>
      <c r="L402">
        <v>8</v>
      </c>
      <c r="M402" t="s">
        <v>48</v>
      </c>
      <c r="N402">
        <v>1</v>
      </c>
      <c r="O402" t="s">
        <v>49</v>
      </c>
      <c r="P402" t="s">
        <v>50</v>
      </c>
      <c r="Q402" t="s">
        <v>79</v>
      </c>
      <c r="R402" t="s">
        <v>197</v>
      </c>
      <c r="S402" t="s">
        <v>95</v>
      </c>
      <c r="T402">
        <v>3</v>
      </c>
      <c r="U402" s="1">
        <f>HR[[#This Row],[Date of Hire]]+HR[[#This Row],[Tenure]] * 365</f>
        <v>45221.597222222219</v>
      </c>
    </row>
    <row r="403" spans="1:21">
      <c r="A403">
        <v>1401</v>
      </c>
      <c r="B403" t="s">
        <v>13</v>
      </c>
      <c r="C403" s="1">
        <v>44199</v>
      </c>
      <c r="D403" s="1" t="str">
        <f>TEXT(HR[[#This Row],[Date of Hire]],"YYYY")</f>
        <v>2021</v>
      </c>
      <c r="E403" t="s">
        <v>23</v>
      </c>
      <c r="F403" t="s">
        <v>15</v>
      </c>
      <c r="G403">
        <v>6</v>
      </c>
      <c r="H403">
        <v>1</v>
      </c>
      <c r="I403" s="2">
        <v>2.8027777777777776</v>
      </c>
      <c r="J403">
        <v>1</v>
      </c>
      <c r="K403">
        <v>10</v>
      </c>
      <c r="L403">
        <v>7</v>
      </c>
      <c r="M403" t="s">
        <v>68</v>
      </c>
      <c r="N403">
        <v>3</v>
      </c>
      <c r="O403" t="s">
        <v>61</v>
      </c>
      <c r="P403" t="s">
        <v>50</v>
      </c>
      <c r="Q403" t="s">
        <v>51</v>
      </c>
      <c r="R403" t="s">
        <v>384</v>
      </c>
      <c r="S403" t="s">
        <v>55</v>
      </c>
      <c r="T403">
        <v>1</v>
      </c>
      <c r="U403" s="1">
        <f>HR[[#This Row],[Date of Hire]]+HR[[#This Row],[Tenure]] * 365</f>
        <v>45222.013888888891</v>
      </c>
    </row>
    <row r="404" spans="1:21">
      <c r="A404">
        <v>1402</v>
      </c>
      <c r="B404" t="s">
        <v>13</v>
      </c>
      <c r="C404" s="1">
        <v>44650</v>
      </c>
      <c r="D404" s="1" t="str">
        <f>TEXT(HR[[#This Row],[Date of Hire]],"YYYY")</f>
        <v>2022</v>
      </c>
      <c r="E404" t="s">
        <v>5</v>
      </c>
      <c r="F404" t="s">
        <v>15</v>
      </c>
      <c r="G404">
        <v>5.2</v>
      </c>
      <c r="H404">
        <v>1</v>
      </c>
      <c r="I404" s="2">
        <v>1.5611111111111111</v>
      </c>
      <c r="J404">
        <v>3</v>
      </c>
      <c r="K404">
        <v>7</v>
      </c>
      <c r="L404">
        <v>10</v>
      </c>
      <c r="M404" t="s">
        <v>68</v>
      </c>
      <c r="N404">
        <v>2</v>
      </c>
      <c r="O404" t="s">
        <v>61</v>
      </c>
      <c r="P404" t="s">
        <v>50</v>
      </c>
      <c r="Q404" t="s">
        <v>99</v>
      </c>
      <c r="R404" t="s">
        <v>225</v>
      </c>
      <c r="S404" t="s">
        <v>71</v>
      </c>
      <c r="T404">
        <v>10</v>
      </c>
      <c r="U404" s="1">
        <f>HR[[#This Row],[Date of Hire]]+HR[[#This Row],[Tenure]] * 365</f>
        <v>45219.805555555555</v>
      </c>
    </row>
    <row r="405" spans="1:21">
      <c r="A405">
        <v>1403</v>
      </c>
      <c r="B405" t="s">
        <v>13</v>
      </c>
      <c r="C405" s="1">
        <v>44717</v>
      </c>
      <c r="D405" s="1" t="str">
        <f>TEXT(HR[[#This Row],[Date of Hire]],"YYYY")</f>
        <v>2022</v>
      </c>
      <c r="E405" t="s">
        <v>20</v>
      </c>
      <c r="F405" t="s">
        <v>12</v>
      </c>
      <c r="G405">
        <v>5</v>
      </c>
      <c r="H405">
        <v>0</v>
      </c>
      <c r="I405" s="2">
        <v>1.3805555555555555</v>
      </c>
      <c r="J405">
        <v>2</v>
      </c>
      <c r="K405">
        <v>6</v>
      </c>
      <c r="L405">
        <v>9</v>
      </c>
      <c r="M405" t="s">
        <v>48</v>
      </c>
      <c r="N405">
        <v>1</v>
      </c>
      <c r="O405" t="s">
        <v>61</v>
      </c>
      <c r="P405" t="s">
        <v>50</v>
      </c>
      <c r="Q405" t="s">
        <v>92</v>
      </c>
      <c r="R405" t="s">
        <v>385</v>
      </c>
      <c r="S405" t="s">
        <v>59</v>
      </c>
      <c r="T405">
        <v>3</v>
      </c>
      <c r="U405" s="1">
        <f>HR[[#This Row],[Date of Hire]]+HR[[#This Row],[Tenure]] * 365</f>
        <v>45220.902777777781</v>
      </c>
    </row>
    <row r="406" spans="1:21">
      <c r="A406">
        <v>1404</v>
      </c>
      <c r="B406" t="s">
        <v>16</v>
      </c>
      <c r="C406" s="1">
        <v>44083</v>
      </c>
      <c r="D406" s="1" t="str">
        <f>TEXT(HR[[#This Row],[Date of Hire]],"YYYY")</f>
        <v>2020</v>
      </c>
      <c r="E406" t="s">
        <v>28</v>
      </c>
      <c r="F406" t="s">
        <v>12</v>
      </c>
      <c r="G406">
        <v>6.5</v>
      </c>
      <c r="H406">
        <v>3</v>
      </c>
      <c r="I406" s="2">
        <v>3.1194444444444445</v>
      </c>
      <c r="J406">
        <v>5</v>
      </c>
      <c r="K406">
        <v>7</v>
      </c>
      <c r="L406">
        <v>6</v>
      </c>
      <c r="M406" t="s">
        <v>56</v>
      </c>
      <c r="N406">
        <v>1</v>
      </c>
      <c r="O406" t="s">
        <v>49</v>
      </c>
      <c r="P406" t="s">
        <v>50</v>
      </c>
      <c r="Q406" t="s">
        <v>99</v>
      </c>
      <c r="R406" t="s">
        <v>386</v>
      </c>
      <c r="S406" t="s">
        <v>81</v>
      </c>
      <c r="T406">
        <v>6</v>
      </c>
      <c r="U406" s="1">
        <f>HR[[#This Row],[Date of Hire]]+HR[[#This Row],[Tenure]] * 365</f>
        <v>45221.597222222219</v>
      </c>
    </row>
    <row r="407" spans="1:21">
      <c r="A407">
        <v>1405</v>
      </c>
      <c r="B407" t="s">
        <v>19</v>
      </c>
      <c r="C407" s="1">
        <v>44885</v>
      </c>
      <c r="D407" s="1" t="str">
        <f>TEXT(HR[[#This Row],[Date of Hire]],"YYYY")</f>
        <v>2022</v>
      </c>
      <c r="E407" t="s">
        <v>27</v>
      </c>
      <c r="F407" t="s">
        <v>18</v>
      </c>
      <c r="G407">
        <v>6</v>
      </c>
      <c r="H407">
        <v>0</v>
      </c>
      <c r="I407" s="2">
        <v>0.92222222222222228</v>
      </c>
      <c r="J407">
        <v>2</v>
      </c>
      <c r="K407">
        <v>9</v>
      </c>
      <c r="L407">
        <v>6</v>
      </c>
      <c r="M407" t="s">
        <v>48</v>
      </c>
      <c r="N407">
        <v>2</v>
      </c>
      <c r="O407" t="s">
        <v>69</v>
      </c>
      <c r="P407" t="s">
        <v>50</v>
      </c>
      <c r="Q407" t="s">
        <v>57</v>
      </c>
      <c r="R407" t="s">
        <v>387</v>
      </c>
      <c r="S407" t="s">
        <v>59</v>
      </c>
      <c r="T407">
        <v>4</v>
      </c>
      <c r="U407" s="1">
        <f>HR[[#This Row],[Date of Hire]]+HR[[#This Row],[Tenure]] * 365</f>
        <v>45221.611111111109</v>
      </c>
    </row>
    <row r="408" spans="1:21">
      <c r="A408">
        <v>1406</v>
      </c>
      <c r="B408" t="s">
        <v>4</v>
      </c>
      <c r="C408" s="1">
        <v>44525</v>
      </c>
      <c r="D408" s="1" t="str">
        <f>TEXT(HR[[#This Row],[Date of Hire]],"YYYY")</f>
        <v>2021</v>
      </c>
      <c r="E408" t="s">
        <v>23</v>
      </c>
      <c r="F408" t="s">
        <v>12</v>
      </c>
      <c r="G408">
        <v>6</v>
      </c>
      <c r="H408">
        <v>1</v>
      </c>
      <c r="I408" s="2">
        <v>1.9083333333333334</v>
      </c>
      <c r="J408">
        <v>1</v>
      </c>
      <c r="K408">
        <v>8</v>
      </c>
      <c r="L408">
        <v>5</v>
      </c>
      <c r="M408" t="s">
        <v>56</v>
      </c>
      <c r="N408">
        <v>0</v>
      </c>
      <c r="O408" t="s">
        <v>49</v>
      </c>
      <c r="P408" t="s">
        <v>62</v>
      </c>
      <c r="Q408" t="s">
        <v>57</v>
      </c>
      <c r="R408" t="s">
        <v>388</v>
      </c>
      <c r="S408" t="s">
        <v>55</v>
      </c>
      <c r="T408">
        <v>7</v>
      </c>
      <c r="U408" s="1">
        <f>HR[[#This Row],[Date of Hire]]+HR[[#This Row],[Tenure]] * 365</f>
        <v>45221.541666666664</v>
      </c>
    </row>
    <row r="409" spans="1:21">
      <c r="A409">
        <v>1407</v>
      </c>
      <c r="B409" t="s">
        <v>13</v>
      </c>
      <c r="C409" s="1">
        <v>44717</v>
      </c>
      <c r="D409" s="1" t="str">
        <f>TEXT(HR[[#This Row],[Date of Hire]],"YYYY")</f>
        <v>2022</v>
      </c>
      <c r="E409" t="s">
        <v>14</v>
      </c>
      <c r="F409" t="s">
        <v>18</v>
      </c>
      <c r="G409">
        <v>8</v>
      </c>
      <c r="H409">
        <v>0</v>
      </c>
      <c r="I409" s="2">
        <v>1.3805555555555555</v>
      </c>
      <c r="J409">
        <v>4</v>
      </c>
      <c r="K409">
        <v>7</v>
      </c>
      <c r="L409">
        <v>5</v>
      </c>
      <c r="M409" t="s">
        <v>60</v>
      </c>
      <c r="N409">
        <v>3</v>
      </c>
      <c r="O409" t="s">
        <v>61</v>
      </c>
      <c r="P409" t="s">
        <v>50</v>
      </c>
      <c r="Q409" t="s">
        <v>57</v>
      </c>
      <c r="R409" t="s">
        <v>243</v>
      </c>
      <c r="S409" t="s">
        <v>75</v>
      </c>
      <c r="T409">
        <v>2</v>
      </c>
      <c r="U409" s="1">
        <f>HR[[#This Row],[Date of Hire]]+HR[[#This Row],[Tenure]] * 365</f>
        <v>45220.902777777781</v>
      </c>
    </row>
    <row r="410" spans="1:21">
      <c r="A410">
        <v>1408</v>
      </c>
      <c r="B410" t="s">
        <v>13</v>
      </c>
      <c r="C410" s="1">
        <v>44778</v>
      </c>
      <c r="D410" s="1" t="str">
        <f>TEXT(HR[[#This Row],[Date of Hire]],"YYYY")</f>
        <v>2022</v>
      </c>
      <c r="E410" t="s">
        <v>14</v>
      </c>
      <c r="F410" t="s">
        <v>18</v>
      </c>
      <c r="G410">
        <v>5</v>
      </c>
      <c r="H410">
        <v>0</v>
      </c>
      <c r="I410" s="2">
        <v>1.2138888888888888</v>
      </c>
      <c r="J410">
        <v>5</v>
      </c>
      <c r="K410">
        <v>7</v>
      </c>
      <c r="L410">
        <v>10</v>
      </c>
      <c r="M410" t="s">
        <v>68</v>
      </c>
      <c r="N410">
        <v>3</v>
      </c>
      <c r="O410" t="s">
        <v>61</v>
      </c>
      <c r="P410" t="s">
        <v>62</v>
      </c>
      <c r="Q410" t="s">
        <v>79</v>
      </c>
      <c r="R410" t="s">
        <v>389</v>
      </c>
      <c r="S410" t="s">
        <v>59</v>
      </c>
      <c r="T410">
        <v>1</v>
      </c>
      <c r="U410" s="1">
        <f>HR[[#This Row],[Date of Hire]]+HR[[#This Row],[Tenure]] * 365</f>
        <v>45221.069444444445</v>
      </c>
    </row>
    <row r="411" spans="1:21">
      <c r="A411">
        <v>1409</v>
      </c>
      <c r="B411" t="s">
        <v>4</v>
      </c>
      <c r="C411" s="1">
        <v>44060</v>
      </c>
      <c r="D411" s="1" t="str">
        <f>TEXT(HR[[#This Row],[Date of Hire]],"YYYY")</f>
        <v>2020</v>
      </c>
      <c r="E411" t="s">
        <v>5</v>
      </c>
      <c r="F411" t="s">
        <v>24</v>
      </c>
      <c r="G411">
        <v>9.5</v>
      </c>
      <c r="H411">
        <v>1</v>
      </c>
      <c r="I411" s="2">
        <v>3.1805555555555554</v>
      </c>
      <c r="J411">
        <v>2</v>
      </c>
      <c r="K411">
        <v>6</v>
      </c>
      <c r="L411">
        <v>10</v>
      </c>
      <c r="M411" t="s">
        <v>68</v>
      </c>
      <c r="N411">
        <v>1</v>
      </c>
      <c r="O411" t="s">
        <v>61</v>
      </c>
      <c r="P411" t="s">
        <v>62</v>
      </c>
      <c r="Q411" t="s">
        <v>51</v>
      </c>
      <c r="R411" t="s">
        <v>390</v>
      </c>
      <c r="S411" t="s">
        <v>95</v>
      </c>
      <c r="T411">
        <v>7</v>
      </c>
      <c r="U411" s="1">
        <f>HR[[#This Row],[Date of Hire]]+HR[[#This Row],[Tenure]] * 365</f>
        <v>45220.902777777781</v>
      </c>
    </row>
    <row r="412" spans="1:21">
      <c r="A412">
        <v>1410</v>
      </c>
      <c r="B412" t="s">
        <v>4</v>
      </c>
      <c r="C412" s="1">
        <v>44090</v>
      </c>
      <c r="D412" s="1" t="str">
        <f>TEXT(HR[[#This Row],[Date of Hire]],"YYYY")</f>
        <v>2020</v>
      </c>
      <c r="E412" t="s">
        <v>27</v>
      </c>
      <c r="F412" t="s">
        <v>24</v>
      </c>
      <c r="G412">
        <v>8</v>
      </c>
      <c r="H412">
        <v>3</v>
      </c>
      <c r="I412" s="2">
        <v>3.1</v>
      </c>
      <c r="J412">
        <v>1</v>
      </c>
      <c r="K412">
        <v>9</v>
      </c>
      <c r="L412">
        <v>5</v>
      </c>
      <c r="M412" t="s">
        <v>56</v>
      </c>
      <c r="N412">
        <v>0</v>
      </c>
      <c r="O412" t="s">
        <v>49</v>
      </c>
      <c r="P412" t="s">
        <v>62</v>
      </c>
      <c r="Q412" t="s">
        <v>77</v>
      </c>
      <c r="R412" t="s">
        <v>355</v>
      </c>
      <c r="S412" t="s">
        <v>102</v>
      </c>
      <c r="T412">
        <v>5</v>
      </c>
      <c r="U412" s="1">
        <f>HR[[#This Row],[Date of Hire]]+HR[[#This Row],[Tenure]] * 365</f>
        <v>45221.5</v>
      </c>
    </row>
    <row r="413" spans="1:21">
      <c r="A413">
        <v>1411</v>
      </c>
      <c r="B413" t="s">
        <v>16</v>
      </c>
      <c r="C413" s="1">
        <v>44102</v>
      </c>
      <c r="D413" s="1" t="str">
        <f>TEXT(HR[[#This Row],[Date of Hire]],"YYYY")</f>
        <v>2020</v>
      </c>
      <c r="E413" t="s">
        <v>20</v>
      </c>
      <c r="F413" t="s">
        <v>26</v>
      </c>
      <c r="G413">
        <v>7.2</v>
      </c>
      <c r="H413">
        <v>2</v>
      </c>
      <c r="I413" s="2">
        <v>3.0666666666666669</v>
      </c>
      <c r="J413">
        <v>4</v>
      </c>
      <c r="K413">
        <v>10</v>
      </c>
      <c r="L413">
        <v>5</v>
      </c>
      <c r="M413" t="s">
        <v>68</v>
      </c>
      <c r="N413">
        <v>3</v>
      </c>
      <c r="O413" t="s">
        <v>61</v>
      </c>
      <c r="P413" t="s">
        <v>62</v>
      </c>
      <c r="Q413" t="s">
        <v>77</v>
      </c>
      <c r="R413" t="s">
        <v>209</v>
      </c>
      <c r="S413" t="s">
        <v>71</v>
      </c>
      <c r="T413">
        <v>6</v>
      </c>
      <c r="U413" s="1">
        <f>HR[[#This Row],[Date of Hire]]+HR[[#This Row],[Tenure]] * 365</f>
        <v>45221.333333333336</v>
      </c>
    </row>
    <row r="414" spans="1:21">
      <c r="A414">
        <v>1412</v>
      </c>
      <c r="B414" t="s">
        <v>4</v>
      </c>
      <c r="C414" s="1">
        <v>45079</v>
      </c>
      <c r="D414" s="1" t="str">
        <f>TEXT(HR[[#This Row],[Date of Hire]],"YYYY")</f>
        <v>2023</v>
      </c>
      <c r="E414" t="s">
        <v>17</v>
      </c>
      <c r="F414" t="s">
        <v>21</v>
      </c>
      <c r="G414">
        <v>9.1999999999999993</v>
      </c>
      <c r="H414">
        <v>0</v>
      </c>
      <c r="I414" s="2">
        <v>0.3888888888888889</v>
      </c>
      <c r="J414">
        <v>5</v>
      </c>
      <c r="K414">
        <v>5</v>
      </c>
      <c r="L414">
        <v>6</v>
      </c>
      <c r="M414" t="s">
        <v>68</v>
      </c>
      <c r="N414">
        <v>1</v>
      </c>
      <c r="O414" t="s">
        <v>69</v>
      </c>
      <c r="P414" t="s">
        <v>62</v>
      </c>
      <c r="Q414" t="s">
        <v>92</v>
      </c>
      <c r="R414" t="s">
        <v>391</v>
      </c>
      <c r="S414" t="s">
        <v>71</v>
      </c>
      <c r="T414">
        <v>1</v>
      </c>
      <c r="U414" s="1">
        <f>HR[[#This Row],[Date of Hire]]+HR[[#This Row],[Tenure]] * 365</f>
        <v>45220.944444444445</v>
      </c>
    </row>
    <row r="415" spans="1:21">
      <c r="A415">
        <v>1413</v>
      </c>
      <c r="B415" t="s">
        <v>10</v>
      </c>
      <c r="C415" s="1">
        <v>44467</v>
      </c>
      <c r="D415" s="1" t="str">
        <f>TEXT(HR[[#This Row],[Date of Hire]],"YYYY")</f>
        <v>2021</v>
      </c>
      <c r="E415" t="s">
        <v>11</v>
      </c>
      <c r="F415" t="s">
        <v>24</v>
      </c>
      <c r="G415">
        <v>5.2</v>
      </c>
      <c r="H415">
        <v>3</v>
      </c>
      <c r="I415" s="2">
        <v>2.0666666666666669</v>
      </c>
      <c r="J415">
        <v>4</v>
      </c>
      <c r="K415">
        <v>8</v>
      </c>
      <c r="L415">
        <v>5</v>
      </c>
      <c r="M415" t="s">
        <v>60</v>
      </c>
      <c r="N415">
        <v>0</v>
      </c>
      <c r="O415" t="s">
        <v>49</v>
      </c>
      <c r="P415" t="s">
        <v>50</v>
      </c>
      <c r="Q415" t="s">
        <v>92</v>
      </c>
      <c r="R415" t="s">
        <v>392</v>
      </c>
      <c r="S415" t="s">
        <v>53</v>
      </c>
      <c r="T415">
        <v>3</v>
      </c>
      <c r="U415" s="1">
        <f>HR[[#This Row],[Date of Hire]]+HR[[#This Row],[Tenure]] * 365</f>
        <v>45221.333333333336</v>
      </c>
    </row>
    <row r="416" spans="1:21">
      <c r="A416">
        <v>1414</v>
      </c>
      <c r="B416" t="s">
        <v>10</v>
      </c>
      <c r="C416" s="1">
        <v>44227</v>
      </c>
      <c r="D416" s="1" t="str">
        <f>TEXT(HR[[#This Row],[Date of Hire]],"YYYY")</f>
        <v>2021</v>
      </c>
      <c r="E416" t="s">
        <v>8</v>
      </c>
      <c r="F416" t="s">
        <v>12</v>
      </c>
      <c r="G416">
        <v>6.5</v>
      </c>
      <c r="H416">
        <v>3</v>
      </c>
      <c r="I416" s="2">
        <v>2.7277777777777779</v>
      </c>
      <c r="J416">
        <v>2</v>
      </c>
      <c r="K416">
        <v>8</v>
      </c>
      <c r="L416">
        <v>10</v>
      </c>
      <c r="M416" t="s">
        <v>68</v>
      </c>
      <c r="N416">
        <v>2</v>
      </c>
      <c r="O416" t="s">
        <v>69</v>
      </c>
      <c r="P416" t="s">
        <v>50</v>
      </c>
      <c r="Q416" t="s">
        <v>85</v>
      </c>
      <c r="R416" t="s">
        <v>393</v>
      </c>
      <c r="S416" t="s">
        <v>81</v>
      </c>
      <c r="T416">
        <v>9</v>
      </c>
      <c r="U416" s="1">
        <f>HR[[#This Row],[Date of Hire]]+HR[[#This Row],[Tenure]] * 365</f>
        <v>45222.638888888891</v>
      </c>
    </row>
    <row r="417" spans="1:21">
      <c r="A417">
        <v>1415</v>
      </c>
      <c r="B417" t="s">
        <v>4</v>
      </c>
      <c r="C417" s="1">
        <v>43604</v>
      </c>
      <c r="D417" s="1" t="str">
        <f>TEXT(HR[[#This Row],[Date of Hire]],"YYYY")</f>
        <v>2019</v>
      </c>
      <c r="E417" t="s">
        <v>23</v>
      </c>
      <c r="F417" t="s">
        <v>12</v>
      </c>
      <c r="G417">
        <v>10</v>
      </c>
      <c r="H417">
        <v>2</v>
      </c>
      <c r="I417" s="2">
        <v>4.4249999999999998</v>
      </c>
      <c r="J417">
        <v>4</v>
      </c>
      <c r="K417">
        <v>6</v>
      </c>
      <c r="L417">
        <v>9</v>
      </c>
      <c r="M417" t="s">
        <v>60</v>
      </c>
      <c r="N417">
        <v>2</v>
      </c>
      <c r="O417" t="s">
        <v>61</v>
      </c>
      <c r="P417" t="s">
        <v>50</v>
      </c>
      <c r="Q417" t="s">
        <v>92</v>
      </c>
      <c r="R417" t="s">
        <v>394</v>
      </c>
      <c r="S417" t="s">
        <v>75</v>
      </c>
      <c r="T417">
        <v>2</v>
      </c>
      <c r="U417" s="1">
        <f>HR[[#This Row],[Date of Hire]]+HR[[#This Row],[Tenure]] * 365</f>
        <v>45219.125</v>
      </c>
    </row>
    <row r="418" spans="1:21">
      <c r="A418">
        <v>1416</v>
      </c>
      <c r="B418" t="s">
        <v>16</v>
      </c>
      <c r="C418" s="1">
        <v>43742</v>
      </c>
      <c r="D418" s="1" t="str">
        <f>TEXT(HR[[#This Row],[Date of Hire]],"YYYY")</f>
        <v>2019</v>
      </c>
      <c r="E418" t="s">
        <v>5</v>
      </c>
      <c r="F418" t="s">
        <v>9</v>
      </c>
      <c r="G418">
        <v>7.2</v>
      </c>
      <c r="H418">
        <v>0</v>
      </c>
      <c r="I418" s="2">
        <v>4.05</v>
      </c>
      <c r="J418">
        <v>3</v>
      </c>
      <c r="K418">
        <v>8</v>
      </c>
      <c r="L418">
        <v>10</v>
      </c>
      <c r="M418" t="s">
        <v>56</v>
      </c>
      <c r="N418">
        <v>1</v>
      </c>
      <c r="O418" t="s">
        <v>61</v>
      </c>
      <c r="P418" t="s">
        <v>50</v>
      </c>
      <c r="Q418" t="s">
        <v>77</v>
      </c>
      <c r="R418" t="s">
        <v>395</v>
      </c>
      <c r="S418" t="s">
        <v>71</v>
      </c>
      <c r="T418">
        <v>10</v>
      </c>
      <c r="U418" s="1">
        <f>HR[[#This Row],[Date of Hire]]+HR[[#This Row],[Tenure]] * 365</f>
        <v>45220.25</v>
      </c>
    </row>
    <row r="419" spans="1:21">
      <c r="A419">
        <v>1417</v>
      </c>
      <c r="B419" t="s">
        <v>19</v>
      </c>
      <c r="C419" s="1">
        <v>44863</v>
      </c>
      <c r="D419" s="1" t="str">
        <f>TEXT(HR[[#This Row],[Date of Hire]],"YYYY")</f>
        <v>2022</v>
      </c>
      <c r="E419" t="s">
        <v>11</v>
      </c>
      <c r="F419" t="s">
        <v>9</v>
      </c>
      <c r="G419">
        <v>8</v>
      </c>
      <c r="H419">
        <v>0</v>
      </c>
      <c r="I419" s="2">
        <v>0.98055555555555551</v>
      </c>
      <c r="J419">
        <v>5</v>
      </c>
      <c r="K419">
        <v>7</v>
      </c>
      <c r="L419">
        <v>5</v>
      </c>
      <c r="M419" t="s">
        <v>68</v>
      </c>
      <c r="N419">
        <v>3</v>
      </c>
      <c r="O419" t="s">
        <v>49</v>
      </c>
      <c r="P419" t="s">
        <v>62</v>
      </c>
      <c r="Q419" t="s">
        <v>77</v>
      </c>
      <c r="R419" t="s">
        <v>396</v>
      </c>
      <c r="S419" t="s">
        <v>67</v>
      </c>
      <c r="T419">
        <v>1</v>
      </c>
      <c r="U419" s="1">
        <f>HR[[#This Row],[Date of Hire]]+HR[[#This Row],[Tenure]] * 365</f>
        <v>45220.902777777781</v>
      </c>
    </row>
    <row r="420" spans="1:21">
      <c r="A420">
        <v>1418</v>
      </c>
      <c r="B420" t="s">
        <v>19</v>
      </c>
      <c r="C420" s="1">
        <v>43832</v>
      </c>
      <c r="D420" s="1" t="str">
        <f>TEXT(HR[[#This Row],[Date of Hire]],"YYYY")</f>
        <v>2020</v>
      </c>
      <c r="E420" t="s">
        <v>17</v>
      </c>
      <c r="F420" t="s">
        <v>15</v>
      </c>
      <c r="G420">
        <v>4.5</v>
      </c>
      <c r="H420">
        <v>3</v>
      </c>
      <c r="I420" s="2">
        <v>3.8055555555555554</v>
      </c>
      <c r="J420">
        <v>2</v>
      </c>
      <c r="K420">
        <v>5</v>
      </c>
      <c r="L420">
        <v>6</v>
      </c>
      <c r="M420" t="s">
        <v>48</v>
      </c>
      <c r="N420">
        <v>2</v>
      </c>
      <c r="O420" t="s">
        <v>69</v>
      </c>
      <c r="P420" t="s">
        <v>62</v>
      </c>
      <c r="Q420" t="s">
        <v>63</v>
      </c>
      <c r="R420" t="s">
        <v>83</v>
      </c>
      <c r="S420" t="s">
        <v>95</v>
      </c>
      <c r="T420">
        <v>5</v>
      </c>
      <c r="U420" s="1">
        <f>HR[[#This Row],[Date of Hire]]+HR[[#This Row],[Tenure]] * 365</f>
        <v>45221.027777777781</v>
      </c>
    </row>
    <row r="421" spans="1:21">
      <c r="A421">
        <v>1419</v>
      </c>
      <c r="B421" t="s">
        <v>7</v>
      </c>
      <c r="C421" s="1">
        <v>43742</v>
      </c>
      <c r="D421" s="1" t="str">
        <f>TEXT(HR[[#This Row],[Date of Hire]],"YYYY")</f>
        <v>2019</v>
      </c>
      <c r="E421" t="s">
        <v>11</v>
      </c>
      <c r="F421" t="s">
        <v>24</v>
      </c>
      <c r="G421">
        <v>7.2</v>
      </c>
      <c r="H421">
        <v>3</v>
      </c>
      <c r="I421" s="2">
        <v>4.05</v>
      </c>
      <c r="J421">
        <v>4</v>
      </c>
      <c r="K421">
        <v>9</v>
      </c>
      <c r="L421">
        <v>8</v>
      </c>
      <c r="M421" t="s">
        <v>48</v>
      </c>
      <c r="N421">
        <v>1</v>
      </c>
      <c r="O421" t="s">
        <v>69</v>
      </c>
      <c r="P421" t="s">
        <v>62</v>
      </c>
      <c r="Q421" t="s">
        <v>77</v>
      </c>
      <c r="R421" t="s">
        <v>397</v>
      </c>
      <c r="S421" t="s">
        <v>53</v>
      </c>
      <c r="T421">
        <v>3</v>
      </c>
      <c r="U421" s="1">
        <f>HR[[#This Row],[Date of Hire]]+HR[[#This Row],[Tenure]] * 365</f>
        <v>45220.25</v>
      </c>
    </row>
    <row r="422" spans="1:21">
      <c r="A422">
        <v>1420</v>
      </c>
      <c r="B422" t="s">
        <v>7</v>
      </c>
      <c r="C422" s="1">
        <v>43407</v>
      </c>
      <c r="D422" s="1" t="str">
        <f>TEXT(HR[[#This Row],[Date of Hire]],"YYYY")</f>
        <v>2018</v>
      </c>
      <c r="E422" t="s">
        <v>23</v>
      </c>
      <c r="F422" t="s">
        <v>21</v>
      </c>
      <c r="G422">
        <v>4.5</v>
      </c>
      <c r="H422">
        <v>1</v>
      </c>
      <c r="I422" s="2">
        <v>4.9694444444444441</v>
      </c>
      <c r="J422">
        <v>1</v>
      </c>
      <c r="K422">
        <v>10</v>
      </c>
      <c r="L422">
        <v>7</v>
      </c>
      <c r="M422" t="s">
        <v>60</v>
      </c>
      <c r="N422">
        <v>2</v>
      </c>
      <c r="O422" t="s">
        <v>49</v>
      </c>
      <c r="P422" t="s">
        <v>50</v>
      </c>
      <c r="Q422" t="s">
        <v>79</v>
      </c>
      <c r="R422" t="s">
        <v>398</v>
      </c>
      <c r="S422" t="s">
        <v>81</v>
      </c>
      <c r="T422">
        <v>6</v>
      </c>
      <c r="U422" s="1">
        <f>HR[[#This Row],[Date of Hire]]+HR[[#This Row],[Tenure]] * 365</f>
        <v>45220.847222222219</v>
      </c>
    </row>
    <row r="423" spans="1:21">
      <c r="A423">
        <v>1421</v>
      </c>
      <c r="B423" t="s">
        <v>16</v>
      </c>
      <c r="C423" s="1">
        <v>43470</v>
      </c>
      <c r="D423" s="1" t="str">
        <f>TEXT(HR[[#This Row],[Date of Hire]],"YYYY")</f>
        <v>2019</v>
      </c>
      <c r="E423" t="s">
        <v>5</v>
      </c>
      <c r="F423" t="s">
        <v>9</v>
      </c>
      <c r="G423">
        <v>6.2</v>
      </c>
      <c r="H423">
        <v>1</v>
      </c>
      <c r="I423" s="2">
        <v>4.7972222222222225</v>
      </c>
      <c r="J423">
        <v>2</v>
      </c>
      <c r="K423">
        <v>9</v>
      </c>
      <c r="L423">
        <v>6</v>
      </c>
      <c r="M423" t="s">
        <v>60</v>
      </c>
      <c r="N423">
        <v>0</v>
      </c>
      <c r="O423" t="s">
        <v>49</v>
      </c>
      <c r="P423" t="s">
        <v>50</v>
      </c>
      <c r="Q423" t="s">
        <v>77</v>
      </c>
      <c r="R423" t="s">
        <v>220</v>
      </c>
      <c r="S423" t="s">
        <v>53</v>
      </c>
      <c r="T423">
        <v>7</v>
      </c>
      <c r="U423" s="1">
        <f>HR[[#This Row],[Date of Hire]]+HR[[#This Row],[Tenure]] * 365</f>
        <v>45220.986111111109</v>
      </c>
    </row>
    <row r="424" spans="1:21">
      <c r="A424">
        <v>1422</v>
      </c>
      <c r="B424" t="s">
        <v>19</v>
      </c>
      <c r="C424" s="1">
        <v>43444</v>
      </c>
      <c r="D424" s="1" t="str">
        <f>TEXT(HR[[#This Row],[Date of Hire]],"YYYY")</f>
        <v>2018</v>
      </c>
      <c r="E424" t="s">
        <v>25</v>
      </c>
      <c r="F424" t="s">
        <v>24</v>
      </c>
      <c r="G424">
        <v>5</v>
      </c>
      <c r="H424">
        <v>0</v>
      </c>
      <c r="I424" s="2">
        <v>4.8666666666666663</v>
      </c>
      <c r="J424">
        <v>2</v>
      </c>
      <c r="K424">
        <v>8</v>
      </c>
      <c r="L424">
        <v>7</v>
      </c>
      <c r="M424" t="s">
        <v>56</v>
      </c>
      <c r="N424">
        <v>1</v>
      </c>
      <c r="O424" t="s">
        <v>61</v>
      </c>
      <c r="P424" t="s">
        <v>62</v>
      </c>
      <c r="Q424" t="s">
        <v>85</v>
      </c>
      <c r="R424" t="s">
        <v>399</v>
      </c>
      <c r="S424" t="s">
        <v>67</v>
      </c>
      <c r="T424">
        <v>9</v>
      </c>
      <c r="U424" s="1">
        <f>HR[[#This Row],[Date of Hire]]+HR[[#This Row],[Tenure]] * 365</f>
        <v>45220.333333333336</v>
      </c>
    </row>
    <row r="425" spans="1:21">
      <c r="A425">
        <v>1423</v>
      </c>
      <c r="B425" t="s">
        <v>13</v>
      </c>
      <c r="C425" s="1">
        <v>44926</v>
      </c>
      <c r="D425" s="1" t="str">
        <f>TEXT(HR[[#This Row],[Date of Hire]],"YYYY")</f>
        <v>2022</v>
      </c>
      <c r="E425" t="s">
        <v>25</v>
      </c>
      <c r="F425" t="s">
        <v>24</v>
      </c>
      <c r="G425">
        <v>3.2</v>
      </c>
      <c r="H425">
        <v>0</v>
      </c>
      <c r="I425" s="2">
        <v>0.81111111111111112</v>
      </c>
      <c r="J425">
        <v>5</v>
      </c>
      <c r="K425">
        <v>7</v>
      </c>
      <c r="L425">
        <v>7</v>
      </c>
      <c r="M425" t="s">
        <v>60</v>
      </c>
      <c r="N425">
        <v>3</v>
      </c>
      <c r="O425" t="s">
        <v>69</v>
      </c>
      <c r="P425" t="s">
        <v>50</v>
      </c>
      <c r="Q425" t="s">
        <v>77</v>
      </c>
      <c r="R425" t="s">
        <v>400</v>
      </c>
      <c r="S425" t="s">
        <v>53</v>
      </c>
      <c r="T425">
        <v>1</v>
      </c>
      <c r="U425" s="1">
        <f>HR[[#This Row],[Date of Hire]]+HR[[#This Row],[Tenure]] * 365</f>
        <v>45222.055555555555</v>
      </c>
    </row>
    <row r="426" spans="1:21">
      <c r="A426">
        <v>1424</v>
      </c>
      <c r="B426" t="s">
        <v>4</v>
      </c>
      <c r="C426" s="1">
        <v>43588</v>
      </c>
      <c r="D426" s="1" t="str">
        <f>TEXT(HR[[#This Row],[Date of Hire]],"YYYY")</f>
        <v>2019</v>
      </c>
      <c r="E426" t="s">
        <v>11</v>
      </c>
      <c r="F426" t="s">
        <v>12</v>
      </c>
      <c r="G426">
        <v>8.5</v>
      </c>
      <c r="H426">
        <v>1</v>
      </c>
      <c r="I426" s="2">
        <v>4.4694444444444441</v>
      </c>
      <c r="J426">
        <v>2</v>
      </c>
      <c r="K426">
        <v>10</v>
      </c>
      <c r="L426">
        <v>8</v>
      </c>
      <c r="M426" t="s">
        <v>60</v>
      </c>
      <c r="N426">
        <v>2</v>
      </c>
      <c r="O426" t="s">
        <v>69</v>
      </c>
      <c r="P426" t="s">
        <v>50</v>
      </c>
      <c r="Q426" t="s">
        <v>77</v>
      </c>
      <c r="R426" t="s">
        <v>401</v>
      </c>
      <c r="S426" t="s">
        <v>81</v>
      </c>
      <c r="T426">
        <v>2</v>
      </c>
      <c r="U426" s="1">
        <f>HR[[#This Row],[Date of Hire]]+HR[[#This Row],[Tenure]] * 365</f>
        <v>45219.347222222219</v>
      </c>
    </row>
    <row r="427" spans="1:21">
      <c r="A427">
        <v>1425</v>
      </c>
      <c r="B427" t="s">
        <v>16</v>
      </c>
      <c r="C427" s="1">
        <v>43948</v>
      </c>
      <c r="D427" s="1" t="str">
        <f>TEXT(HR[[#This Row],[Date of Hire]],"YYYY")</f>
        <v>2020</v>
      </c>
      <c r="E427" t="s">
        <v>11</v>
      </c>
      <c r="F427" t="s">
        <v>24</v>
      </c>
      <c r="G427">
        <v>6.2</v>
      </c>
      <c r="H427">
        <v>0</v>
      </c>
      <c r="I427" s="2">
        <v>3.4861111111111112</v>
      </c>
      <c r="J427">
        <v>1</v>
      </c>
      <c r="K427">
        <v>10</v>
      </c>
      <c r="L427">
        <v>5</v>
      </c>
      <c r="M427" t="s">
        <v>68</v>
      </c>
      <c r="N427">
        <v>1</v>
      </c>
      <c r="O427" t="s">
        <v>61</v>
      </c>
      <c r="P427" t="s">
        <v>62</v>
      </c>
      <c r="Q427" t="s">
        <v>113</v>
      </c>
      <c r="R427" t="s">
        <v>124</v>
      </c>
      <c r="S427" t="s">
        <v>53</v>
      </c>
      <c r="T427">
        <v>1</v>
      </c>
      <c r="U427" s="1">
        <f>HR[[#This Row],[Date of Hire]]+HR[[#This Row],[Tenure]] * 365</f>
        <v>45220.430555555555</v>
      </c>
    </row>
    <row r="428" spans="1:21">
      <c r="A428">
        <v>1426</v>
      </c>
      <c r="B428" t="s">
        <v>16</v>
      </c>
      <c r="C428" s="1">
        <v>43866</v>
      </c>
      <c r="D428" s="1" t="str">
        <f>TEXT(HR[[#This Row],[Date of Hire]],"YYYY")</f>
        <v>2020</v>
      </c>
      <c r="E428" t="s">
        <v>25</v>
      </c>
      <c r="F428" t="s">
        <v>9</v>
      </c>
      <c r="G428">
        <v>7.2</v>
      </c>
      <c r="H428">
        <v>3</v>
      </c>
      <c r="I428" s="2">
        <v>3.713888888888889</v>
      </c>
      <c r="J428">
        <v>1</v>
      </c>
      <c r="K428">
        <v>5</v>
      </c>
      <c r="L428">
        <v>10</v>
      </c>
      <c r="M428" t="s">
        <v>60</v>
      </c>
      <c r="N428">
        <v>3</v>
      </c>
      <c r="O428" t="s">
        <v>49</v>
      </c>
      <c r="P428" t="s">
        <v>50</v>
      </c>
      <c r="Q428" t="s">
        <v>113</v>
      </c>
      <c r="R428" t="s">
        <v>402</v>
      </c>
      <c r="S428" t="s">
        <v>71</v>
      </c>
      <c r="T428">
        <v>4</v>
      </c>
      <c r="U428" s="1">
        <f>HR[[#This Row],[Date of Hire]]+HR[[#This Row],[Tenure]] * 365</f>
        <v>45221.569444444445</v>
      </c>
    </row>
    <row r="429" spans="1:21">
      <c r="A429">
        <v>1427</v>
      </c>
      <c r="B429" t="s">
        <v>4</v>
      </c>
      <c r="C429" s="1">
        <v>44310</v>
      </c>
      <c r="D429" s="1" t="str">
        <f>TEXT(HR[[#This Row],[Date of Hire]],"YYYY")</f>
        <v>2021</v>
      </c>
      <c r="E429" t="s">
        <v>23</v>
      </c>
      <c r="F429" t="s">
        <v>9</v>
      </c>
      <c r="G429">
        <v>8.5</v>
      </c>
      <c r="H429">
        <v>3</v>
      </c>
      <c r="I429" s="2">
        <v>2.4944444444444445</v>
      </c>
      <c r="J429">
        <v>4</v>
      </c>
      <c r="K429">
        <v>6</v>
      </c>
      <c r="L429">
        <v>9</v>
      </c>
      <c r="M429" t="s">
        <v>48</v>
      </c>
      <c r="N429">
        <v>0</v>
      </c>
      <c r="O429" t="s">
        <v>69</v>
      </c>
      <c r="P429" t="s">
        <v>50</v>
      </c>
      <c r="Q429" t="s">
        <v>113</v>
      </c>
      <c r="R429" t="s">
        <v>403</v>
      </c>
      <c r="S429" t="s">
        <v>95</v>
      </c>
      <c r="T429">
        <v>2</v>
      </c>
      <c r="U429" s="1">
        <f>HR[[#This Row],[Date of Hire]]+HR[[#This Row],[Tenure]] * 365</f>
        <v>45220.472222222219</v>
      </c>
    </row>
    <row r="430" spans="1:21">
      <c r="A430">
        <v>1428</v>
      </c>
      <c r="B430" t="s">
        <v>16</v>
      </c>
      <c r="C430" s="1">
        <v>44039</v>
      </c>
      <c r="D430" s="1" t="str">
        <f>TEXT(HR[[#This Row],[Date of Hire]],"YYYY")</f>
        <v>2020</v>
      </c>
      <c r="E430" t="s">
        <v>28</v>
      </c>
      <c r="F430" t="s">
        <v>18</v>
      </c>
      <c r="G430">
        <v>7.2</v>
      </c>
      <c r="H430">
        <v>3</v>
      </c>
      <c r="I430" s="2">
        <v>3.2361111111111112</v>
      </c>
      <c r="J430">
        <v>4</v>
      </c>
      <c r="K430">
        <v>10</v>
      </c>
      <c r="L430">
        <v>10</v>
      </c>
      <c r="M430" t="s">
        <v>56</v>
      </c>
      <c r="N430">
        <v>3</v>
      </c>
      <c r="O430" t="s">
        <v>69</v>
      </c>
      <c r="P430" t="s">
        <v>50</v>
      </c>
      <c r="Q430" t="s">
        <v>51</v>
      </c>
      <c r="R430" t="s">
        <v>115</v>
      </c>
      <c r="S430" t="s">
        <v>71</v>
      </c>
      <c r="T430">
        <v>3</v>
      </c>
      <c r="U430" s="1">
        <f>HR[[#This Row],[Date of Hire]]+HR[[#This Row],[Tenure]] * 365</f>
        <v>45220.180555555555</v>
      </c>
    </row>
    <row r="431" spans="1:21">
      <c r="A431">
        <v>1429</v>
      </c>
      <c r="B431" t="s">
        <v>4</v>
      </c>
      <c r="C431" s="1">
        <v>45160</v>
      </c>
      <c r="D431" s="1" t="str">
        <f>TEXT(HR[[#This Row],[Date of Hire]],"YYYY")</f>
        <v>2023</v>
      </c>
      <c r="E431" t="s">
        <v>5</v>
      </c>
      <c r="F431" t="s">
        <v>18</v>
      </c>
      <c r="G431">
        <v>8</v>
      </c>
      <c r="H431">
        <v>1</v>
      </c>
      <c r="I431" s="2">
        <v>0.16666666666666666</v>
      </c>
      <c r="J431">
        <v>2</v>
      </c>
      <c r="K431">
        <v>7</v>
      </c>
      <c r="L431">
        <v>7</v>
      </c>
      <c r="M431" t="s">
        <v>56</v>
      </c>
      <c r="N431">
        <v>0</v>
      </c>
      <c r="O431" t="s">
        <v>49</v>
      </c>
      <c r="P431" t="s">
        <v>62</v>
      </c>
      <c r="Q431" t="s">
        <v>92</v>
      </c>
      <c r="R431" t="s">
        <v>404</v>
      </c>
      <c r="S431" t="s">
        <v>67</v>
      </c>
      <c r="T431">
        <v>2</v>
      </c>
      <c r="U431" s="1">
        <f>HR[[#This Row],[Date of Hire]]+HR[[#This Row],[Tenure]] * 365</f>
        <v>45220.833333333336</v>
      </c>
    </row>
    <row r="432" spans="1:21">
      <c r="A432">
        <v>1430</v>
      </c>
      <c r="B432" t="s">
        <v>4</v>
      </c>
      <c r="C432" s="1">
        <v>44377</v>
      </c>
      <c r="D432" s="1" t="str">
        <f>TEXT(HR[[#This Row],[Date of Hire]],"YYYY")</f>
        <v>2021</v>
      </c>
      <c r="E432" t="s">
        <v>5</v>
      </c>
      <c r="F432" t="s">
        <v>21</v>
      </c>
      <c r="G432">
        <v>9</v>
      </c>
      <c r="H432">
        <v>3</v>
      </c>
      <c r="I432" s="2">
        <v>2.3111111111111109</v>
      </c>
      <c r="J432">
        <v>5</v>
      </c>
      <c r="K432">
        <v>8</v>
      </c>
      <c r="L432">
        <v>10</v>
      </c>
      <c r="M432" t="s">
        <v>68</v>
      </c>
      <c r="N432">
        <v>1</v>
      </c>
      <c r="O432" t="s">
        <v>69</v>
      </c>
      <c r="P432" t="s">
        <v>62</v>
      </c>
      <c r="Q432" t="s">
        <v>51</v>
      </c>
      <c r="R432" t="s">
        <v>405</v>
      </c>
      <c r="S432" t="s">
        <v>55</v>
      </c>
      <c r="T432">
        <v>8</v>
      </c>
      <c r="U432" s="1">
        <f>HR[[#This Row],[Date of Hire]]+HR[[#This Row],[Tenure]] * 365</f>
        <v>45220.555555555555</v>
      </c>
    </row>
    <row r="433" spans="1:21">
      <c r="A433">
        <v>1431</v>
      </c>
      <c r="B433" t="s">
        <v>10</v>
      </c>
      <c r="C433" s="1">
        <v>44605</v>
      </c>
      <c r="D433" s="1" t="str">
        <f>TEXT(HR[[#This Row],[Date of Hire]],"YYYY")</f>
        <v>2022</v>
      </c>
      <c r="E433" t="s">
        <v>5</v>
      </c>
      <c r="F433" t="s">
        <v>26</v>
      </c>
      <c r="G433">
        <v>7.5</v>
      </c>
      <c r="H433">
        <v>1</v>
      </c>
      <c r="I433" s="2">
        <v>1.6916666666666667</v>
      </c>
      <c r="J433">
        <v>1</v>
      </c>
      <c r="K433">
        <v>8</v>
      </c>
      <c r="L433">
        <v>10</v>
      </c>
      <c r="M433" t="s">
        <v>56</v>
      </c>
      <c r="N433">
        <v>0</v>
      </c>
      <c r="O433" t="s">
        <v>49</v>
      </c>
      <c r="P433" t="s">
        <v>62</v>
      </c>
      <c r="Q433" t="s">
        <v>57</v>
      </c>
      <c r="R433" t="s">
        <v>406</v>
      </c>
      <c r="S433" t="s">
        <v>81</v>
      </c>
      <c r="T433">
        <v>5</v>
      </c>
      <c r="U433" s="1">
        <f>HR[[#This Row],[Date of Hire]]+HR[[#This Row],[Tenure]] * 365</f>
        <v>45222.458333333336</v>
      </c>
    </row>
    <row r="434" spans="1:21">
      <c r="A434">
        <v>1432</v>
      </c>
      <c r="B434" t="s">
        <v>16</v>
      </c>
      <c r="C434" s="1">
        <v>43469</v>
      </c>
      <c r="D434" s="1" t="str">
        <f>TEXT(HR[[#This Row],[Date of Hire]],"YYYY")</f>
        <v>2019</v>
      </c>
      <c r="E434" t="s">
        <v>17</v>
      </c>
      <c r="F434" t="s">
        <v>18</v>
      </c>
      <c r="G434">
        <v>7</v>
      </c>
      <c r="H434">
        <v>1</v>
      </c>
      <c r="I434" s="2">
        <v>4.8</v>
      </c>
      <c r="J434">
        <v>5</v>
      </c>
      <c r="K434">
        <v>5</v>
      </c>
      <c r="L434">
        <v>7</v>
      </c>
      <c r="M434" t="s">
        <v>48</v>
      </c>
      <c r="N434">
        <v>2</v>
      </c>
      <c r="O434" t="s">
        <v>69</v>
      </c>
      <c r="P434" t="s">
        <v>62</v>
      </c>
      <c r="Q434" t="s">
        <v>77</v>
      </c>
      <c r="R434" t="s">
        <v>301</v>
      </c>
      <c r="S434" t="s">
        <v>59</v>
      </c>
      <c r="T434">
        <v>1</v>
      </c>
      <c r="U434" s="1">
        <f>HR[[#This Row],[Date of Hire]]+HR[[#This Row],[Tenure]] * 365</f>
        <v>45221</v>
      </c>
    </row>
    <row r="435" spans="1:21">
      <c r="A435">
        <v>1433</v>
      </c>
      <c r="B435" t="s">
        <v>16</v>
      </c>
      <c r="C435" s="1">
        <v>43436</v>
      </c>
      <c r="D435" s="1" t="str">
        <f>TEXT(HR[[#This Row],[Date of Hire]],"YYYY")</f>
        <v>2018</v>
      </c>
      <c r="E435" t="s">
        <v>25</v>
      </c>
      <c r="F435" t="s">
        <v>21</v>
      </c>
      <c r="G435">
        <v>8</v>
      </c>
      <c r="H435">
        <v>0</v>
      </c>
      <c r="I435" s="2">
        <v>4.8888888888888893</v>
      </c>
      <c r="J435">
        <v>3</v>
      </c>
      <c r="K435">
        <v>8</v>
      </c>
      <c r="L435">
        <v>5</v>
      </c>
      <c r="M435" t="s">
        <v>48</v>
      </c>
      <c r="N435">
        <v>0</v>
      </c>
      <c r="O435" t="s">
        <v>69</v>
      </c>
      <c r="P435" t="s">
        <v>50</v>
      </c>
      <c r="Q435" t="s">
        <v>113</v>
      </c>
      <c r="R435" t="s">
        <v>407</v>
      </c>
      <c r="S435" t="s">
        <v>102</v>
      </c>
      <c r="T435">
        <v>8</v>
      </c>
      <c r="U435" s="1">
        <f>HR[[#This Row],[Date of Hire]]+HR[[#This Row],[Tenure]] * 365</f>
        <v>45220.444444444445</v>
      </c>
    </row>
    <row r="436" spans="1:21">
      <c r="A436">
        <v>1434</v>
      </c>
      <c r="B436" t="s">
        <v>10</v>
      </c>
      <c r="C436" s="1">
        <v>43636</v>
      </c>
      <c r="D436" s="1" t="str">
        <f>TEXT(HR[[#This Row],[Date of Hire]],"YYYY")</f>
        <v>2019</v>
      </c>
      <c r="E436" t="s">
        <v>8</v>
      </c>
      <c r="F436" t="s">
        <v>26</v>
      </c>
      <c r="G436">
        <v>5.5</v>
      </c>
      <c r="H436">
        <v>2</v>
      </c>
      <c r="I436" s="2">
        <v>4.3388888888888886</v>
      </c>
      <c r="J436">
        <v>4</v>
      </c>
      <c r="K436">
        <v>7</v>
      </c>
      <c r="L436">
        <v>8</v>
      </c>
      <c r="M436" t="s">
        <v>60</v>
      </c>
      <c r="N436">
        <v>0</v>
      </c>
      <c r="O436" t="s">
        <v>61</v>
      </c>
      <c r="P436" t="s">
        <v>50</v>
      </c>
      <c r="Q436" t="s">
        <v>79</v>
      </c>
      <c r="R436" t="s">
        <v>408</v>
      </c>
      <c r="S436" t="s">
        <v>81</v>
      </c>
      <c r="T436">
        <v>8</v>
      </c>
      <c r="U436" s="1">
        <f>HR[[#This Row],[Date of Hire]]+HR[[#This Row],[Tenure]] * 365</f>
        <v>45219.694444444445</v>
      </c>
    </row>
    <row r="437" spans="1:21">
      <c r="A437">
        <v>1435</v>
      </c>
      <c r="B437" t="s">
        <v>7</v>
      </c>
      <c r="C437" s="1">
        <v>44749</v>
      </c>
      <c r="D437" s="1" t="str">
        <f>TEXT(HR[[#This Row],[Date of Hire]],"YYYY")</f>
        <v>2022</v>
      </c>
      <c r="E437" t="s">
        <v>25</v>
      </c>
      <c r="F437" t="s">
        <v>24</v>
      </c>
      <c r="G437">
        <v>8</v>
      </c>
      <c r="H437">
        <v>0</v>
      </c>
      <c r="I437" s="2">
        <v>1.2916666666666667</v>
      </c>
      <c r="J437">
        <v>4</v>
      </c>
      <c r="K437">
        <v>6</v>
      </c>
      <c r="L437">
        <v>9</v>
      </c>
      <c r="M437" t="s">
        <v>48</v>
      </c>
      <c r="N437">
        <v>2</v>
      </c>
      <c r="O437" t="s">
        <v>61</v>
      </c>
      <c r="P437" t="s">
        <v>50</v>
      </c>
      <c r="Q437" t="s">
        <v>113</v>
      </c>
      <c r="R437" t="s">
        <v>409</v>
      </c>
      <c r="S437" t="s">
        <v>65</v>
      </c>
      <c r="T437">
        <v>7</v>
      </c>
      <c r="U437" s="1">
        <f>HR[[#This Row],[Date of Hire]]+HR[[#This Row],[Tenure]] * 365</f>
        <v>45220.458333333336</v>
      </c>
    </row>
    <row r="438" spans="1:21">
      <c r="A438">
        <v>1436</v>
      </c>
      <c r="B438" t="s">
        <v>13</v>
      </c>
      <c r="C438" s="1">
        <v>44264</v>
      </c>
      <c r="D438" s="1" t="str">
        <f>TEXT(HR[[#This Row],[Date of Hire]],"YYYY")</f>
        <v>2021</v>
      </c>
      <c r="E438" t="s">
        <v>14</v>
      </c>
      <c r="F438" t="s">
        <v>6</v>
      </c>
      <c r="G438">
        <v>8</v>
      </c>
      <c r="H438">
        <v>3</v>
      </c>
      <c r="I438" s="2">
        <v>2.6194444444444445</v>
      </c>
      <c r="J438">
        <v>3</v>
      </c>
      <c r="K438">
        <v>10</v>
      </c>
      <c r="L438">
        <v>9</v>
      </c>
      <c r="M438" t="s">
        <v>56</v>
      </c>
      <c r="N438">
        <v>2</v>
      </c>
      <c r="O438" t="s">
        <v>61</v>
      </c>
      <c r="P438" t="s">
        <v>62</v>
      </c>
      <c r="Q438" t="s">
        <v>72</v>
      </c>
      <c r="R438" t="s">
        <v>410</v>
      </c>
      <c r="S438" t="s">
        <v>59</v>
      </c>
      <c r="T438">
        <v>7</v>
      </c>
      <c r="U438" s="1">
        <f>HR[[#This Row],[Date of Hire]]+HR[[#This Row],[Tenure]] * 365</f>
        <v>45220.097222222219</v>
      </c>
    </row>
    <row r="439" spans="1:21">
      <c r="A439">
        <v>1437</v>
      </c>
      <c r="B439" t="s">
        <v>19</v>
      </c>
      <c r="C439" s="1">
        <v>43535</v>
      </c>
      <c r="D439" s="1" t="str">
        <f>TEXT(HR[[#This Row],[Date of Hire]],"YYYY")</f>
        <v>2019</v>
      </c>
      <c r="E439" t="s">
        <v>8</v>
      </c>
      <c r="F439" t="s">
        <v>26</v>
      </c>
      <c r="G439">
        <v>4.2</v>
      </c>
      <c r="H439">
        <v>1</v>
      </c>
      <c r="I439" s="2">
        <v>4.6138888888888889</v>
      </c>
      <c r="J439">
        <v>5</v>
      </c>
      <c r="K439">
        <v>5</v>
      </c>
      <c r="L439">
        <v>5</v>
      </c>
      <c r="M439" t="s">
        <v>48</v>
      </c>
      <c r="N439">
        <v>0</v>
      </c>
      <c r="O439" t="s">
        <v>69</v>
      </c>
      <c r="P439" t="s">
        <v>62</v>
      </c>
      <c r="Q439" t="s">
        <v>99</v>
      </c>
      <c r="R439" t="s">
        <v>411</v>
      </c>
      <c r="S439" t="s">
        <v>53</v>
      </c>
      <c r="T439">
        <v>2</v>
      </c>
      <c r="U439" s="1">
        <f>HR[[#This Row],[Date of Hire]]+HR[[#This Row],[Tenure]] * 365</f>
        <v>45219.069444444445</v>
      </c>
    </row>
    <row r="440" spans="1:21">
      <c r="A440">
        <v>1438</v>
      </c>
      <c r="B440" t="s">
        <v>13</v>
      </c>
      <c r="C440" s="1">
        <v>44786</v>
      </c>
      <c r="D440" s="1" t="str">
        <f>TEXT(HR[[#This Row],[Date of Hire]],"YYYY")</f>
        <v>2022</v>
      </c>
      <c r="E440" t="s">
        <v>20</v>
      </c>
      <c r="F440" t="s">
        <v>15</v>
      </c>
      <c r="G440">
        <v>7</v>
      </c>
      <c r="H440">
        <v>2</v>
      </c>
      <c r="I440" s="2">
        <v>1.1916666666666667</v>
      </c>
      <c r="J440">
        <v>3</v>
      </c>
      <c r="K440">
        <v>6</v>
      </c>
      <c r="L440">
        <v>8</v>
      </c>
      <c r="M440" t="s">
        <v>56</v>
      </c>
      <c r="N440">
        <v>1</v>
      </c>
      <c r="O440" t="s">
        <v>61</v>
      </c>
      <c r="P440" t="s">
        <v>62</v>
      </c>
      <c r="Q440" t="s">
        <v>57</v>
      </c>
      <c r="R440" t="s">
        <v>412</v>
      </c>
      <c r="S440" t="s">
        <v>59</v>
      </c>
      <c r="T440">
        <v>1</v>
      </c>
      <c r="U440" s="1">
        <f>HR[[#This Row],[Date of Hire]]+HR[[#This Row],[Tenure]] * 365</f>
        <v>45220.958333333336</v>
      </c>
    </row>
    <row r="441" spans="1:21">
      <c r="A441">
        <v>1439</v>
      </c>
      <c r="B441" t="s">
        <v>16</v>
      </c>
      <c r="C441" s="1">
        <v>43720</v>
      </c>
      <c r="D441" s="1" t="str">
        <f>TEXT(HR[[#This Row],[Date of Hire]],"YYYY")</f>
        <v>2019</v>
      </c>
      <c r="E441" t="s">
        <v>11</v>
      </c>
      <c r="F441" t="s">
        <v>18</v>
      </c>
      <c r="G441">
        <v>7.2</v>
      </c>
      <c r="H441">
        <v>1</v>
      </c>
      <c r="I441" s="2">
        <v>4.1111111111111107</v>
      </c>
      <c r="J441">
        <v>3</v>
      </c>
      <c r="K441">
        <v>6</v>
      </c>
      <c r="L441">
        <v>6</v>
      </c>
      <c r="M441" t="s">
        <v>60</v>
      </c>
      <c r="N441">
        <v>1</v>
      </c>
      <c r="O441" t="s">
        <v>49</v>
      </c>
      <c r="P441" t="s">
        <v>50</v>
      </c>
      <c r="Q441" t="s">
        <v>51</v>
      </c>
      <c r="R441" t="s">
        <v>413</v>
      </c>
      <c r="S441" t="s">
        <v>71</v>
      </c>
      <c r="T441">
        <v>10</v>
      </c>
      <c r="U441" s="1">
        <f>HR[[#This Row],[Date of Hire]]+HR[[#This Row],[Tenure]] * 365</f>
        <v>45220.555555555555</v>
      </c>
    </row>
    <row r="442" spans="1:21">
      <c r="A442">
        <v>1440</v>
      </c>
      <c r="B442" t="s">
        <v>16</v>
      </c>
      <c r="C442" s="1">
        <v>43680</v>
      </c>
      <c r="D442" s="1" t="str">
        <f>TEXT(HR[[#This Row],[Date of Hire]],"YYYY")</f>
        <v>2019</v>
      </c>
      <c r="E442" t="s">
        <v>11</v>
      </c>
      <c r="F442" t="s">
        <v>21</v>
      </c>
      <c r="G442">
        <v>9</v>
      </c>
      <c r="H442">
        <v>0</v>
      </c>
      <c r="I442" s="2">
        <v>4.2194444444444441</v>
      </c>
      <c r="J442">
        <v>2</v>
      </c>
      <c r="K442">
        <v>6</v>
      </c>
      <c r="L442">
        <v>6</v>
      </c>
      <c r="M442" t="s">
        <v>48</v>
      </c>
      <c r="N442">
        <v>1</v>
      </c>
      <c r="O442" t="s">
        <v>49</v>
      </c>
      <c r="P442" t="s">
        <v>62</v>
      </c>
      <c r="Q442" t="s">
        <v>77</v>
      </c>
      <c r="R442" t="s">
        <v>401</v>
      </c>
      <c r="S442" t="s">
        <v>67</v>
      </c>
      <c r="T442">
        <v>5</v>
      </c>
      <c r="U442" s="1">
        <f>HR[[#This Row],[Date of Hire]]+HR[[#This Row],[Tenure]] * 365</f>
        <v>45220.097222222219</v>
      </c>
    </row>
    <row r="443" spans="1:21">
      <c r="A443">
        <v>1441</v>
      </c>
      <c r="B443" t="s">
        <v>19</v>
      </c>
      <c r="C443" s="1">
        <v>43859</v>
      </c>
      <c r="D443" s="1" t="str">
        <f>TEXT(HR[[#This Row],[Date of Hire]],"YYYY")</f>
        <v>2020</v>
      </c>
      <c r="E443" t="s">
        <v>8</v>
      </c>
      <c r="F443" t="s">
        <v>18</v>
      </c>
      <c r="G443">
        <v>4.5</v>
      </c>
      <c r="H443">
        <v>0</v>
      </c>
      <c r="I443" s="2">
        <v>3.7305555555555556</v>
      </c>
      <c r="J443">
        <v>3</v>
      </c>
      <c r="K443">
        <v>8</v>
      </c>
      <c r="L443">
        <v>10</v>
      </c>
      <c r="M443" t="s">
        <v>48</v>
      </c>
      <c r="N443">
        <v>0</v>
      </c>
      <c r="O443" t="s">
        <v>69</v>
      </c>
      <c r="P443" t="s">
        <v>50</v>
      </c>
      <c r="Q443" t="s">
        <v>113</v>
      </c>
      <c r="R443" t="s">
        <v>86</v>
      </c>
      <c r="S443" t="s">
        <v>81</v>
      </c>
      <c r="T443">
        <v>5</v>
      </c>
      <c r="U443" s="1">
        <f>HR[[#This Row],[Date of Hire]]+HR[[#This Row],[Tenure]] * 365</f>
        <v>45220.652777777781</v>
      </c>
    </row>
    <row r="444" spans="1:21">
      <c r="A444">
        <v>1442</v>
      </c>
      <c r="B444" t="s">
        <v>19</v>
      </c>
      <c r="C444" s="1">
        <v>44598</v>
      </c>
      <c r="D444" s="1" t="str">
        <f>TEXT(HR[[#This Row],[Date of Hire]],"YYYY")</f>
        <v>2022</v>
      </c>
      <c r="E444" t="s">
        <v>11</v>
      </c>
      <c r="F444" t="s">
        <v>6</v>
      </c>
      <c r="G444">
        <v>5.2</v>
      </c>
      <c r="H444">
        <v>1</v>
      </c>
      <c r="I444" s="2">
        <v>1.711111111111111</v>
      </c>
      <c r="J444">
        <v>5</v>
      </c>
      <c r="K444">
        <v>10</v>
      </c>
      <c r="L444">
        <v>5</v>
      </c>
      <c r="M444" t="s">
        <v>56</v>
      </c>
      <c r="N444">
        <v>1</v>
      </c>
      <c r="O444" t="s">
        <v>69</v>
      </c>
      <c r="P444" t="s">
        <v>50</v>
      </c>
      <c r="Q444" t="s">
        <v>85</v>
      </c>
      <c r="R444" t="s">
        <v>299</v>
      </c>
      <c r="S444" t="s">
        <v>71</v>
      </c>
      <c r="T444">
        <v>3</v>
      </c>
      <c r="U444" s="1">
        <f>HR[[#This Row],[Date of Hire]]+HR[[#This Row],[Tenure]] * 365</f>
        <v>45222.555555555555</v>
      </c>
    </row>
    <row r="445" spans="1:21">
      <c r="A445">
        <v>1443</v>
      </c>
      <c r="B445" t="s">
        <v>13</v>
      </c>
      <c r="C445" s="1">
        <v>45111</v>
      </c>
      <c r="D445" s="1" t="str">
        <f>TEXT(HR[[#This Row],[Date of Hire]],"YYYY")</f>
        <v>2023</v>
      </c>
      <c r="E445" t="s">
        <v>23</v>
      </c>
      <c r="F445" t="s">
        <v>18</v>
      </c>
      <c r="G445">
        <v>8.1999999999999993</v>
      </c>
      <c r="H445">
        <v>3</v>
      </c>
      <c r="I445" s="2">
        <v>0.3</v>
      </c>
      <c r="J445">
        <v>2</v>
      </c>
      <c r="K445">
        <v>10</v>
      </c>
      <c r="L445">
        <v>7</v>
      </c>
      <c r="M445" t="s">
        <v>60</v>
      </c>
      <c r="N445">
        <v>2</v>
      </c>
      <c r="O445" t="s">
        <v>69</v>
      </c>
      <c r="P445" t="s">
        <v>50</v>
      </c>
      <c r="Q445" t="s">
        <v>57</v>
      </c>
      <c r="R445" t="s">
        <v>414</v>
      </c>
      <c r="S445" t="s">
        <v>53</v>
      </c>
      <c r="T445">
        <v>1</v>
      </c>
      <c r="U445" s="1">
        <f>HR[[#This Row],[Date of Hire]]+HR[[#This Row],[Tenure]] * 365</f>
        <v>45220.5</v>
      </c>
    </row>
    <row r="446" spans="1:21">
      <c r="A446">
        <v>1444</v>
      </c>
      <c r="B446" t="s">
        <v>7</v>
      </c>
      <c r="C446" s="1">
        <v>44258</v>
      </c>
      <c r="D446" s="1" t="str">
        <f>TEXT(HR[[#This Row],[Date of Hire]],"YYYY")</f>
        <v>2021</v>
      </c>
      <c r="E446" t="s">
        <v>23</v>
      </c>
      <c r="F446" t="s">
        <v>21</v>
      </c>
      <c r="G446">
        <v>6.5</v>
      </c>
      <c r="H446">
        <v>3</v>
      </c>
      <c r="I446" s="2">
        <v>2.6361111111111111</v>
      </c>
      <c r="J446">
        <v>3</v>
      </c>
      <c r="K446">
        <v>7</v>
      </c>
      <c r="L446">
        <v>10</v>
      </c>
      <c r="M446" t="s">
        <v>56</v>
      </c>
      <c r="N446">
        <v>1</v>
      </c>
      <c r="O446" t="s">
        <v>61</v>
      </c>
      <c r="P446" t="s">
        <v>62</v>
      </c>
      <c r="Q446" t="s">
        <v>113</v>
      </c>
      <c r="R446" t="s">
        <v>415</v>
      </c>
      <c r="S446" t="s">
        <v>95</v>
      </c>
      <c r="T446">
        <v>8</v>
      </c>
      <c r="U446" s="1">
        <f>HR[[#This Row],[Date of Hire]]+HR[[#This Row],[Tenure]] * 365</f>
        <v>45220.180555555555</v>
      </c>
    </row>
    <row r="447" spans="1:21">
      <c r="A447">
        <v>1445</v>
      </c>
      <c r="B447" t="s">
        <v>19</v>
      </c>
      <c r="C447" s="1">
        <v>44949</v>
      </c>
      <c r="D447" s="1" t="str">
        <f>TEXT(HR[[#This Row],[Date of Hire]],"YYYY")</f>
        <v>2023</v>
      </c>
      <c r="E447" t="s">
        <v>14</v>
      </c>
      <c r="F447" t="s">
        <v>15</v>
      </c>
      <c r="G447">
        <v>8</v>
      </c>
      <c r="H447">
        <v>2</v>
      </c>
      <c r="I447" s="2">
        <v>0.74722222222222223</v>
      </c>
      <c r="J447">
        <v>4</v>
      </c>
      <c r="K447">
        <v>6</v>
      </c>
      <c r="L447">
        <v>6</v>
      </c>
      <c r="M447" t="s">
        <v>56</v>
      </c>
      <c r="N447">
        <v>3</v>
      </c>
      <c r="O447" t="s">
        <v>61</v>
      </c>
      <c r="P447" t="s">
        <v>62</v>
      </c>
      <c r="Q447" t="s">
        <v>99</v>
      </c>
      <c r="R447" t="s">
        <v>317</v>
      </c>
      <c r="S447" t="s">
        <v>65</v>
      </c>
      <c r="T447">
        <v>9</v>
      </c>
      <c r="U447" s="1">
        <f>HR[[#This Row],[Date of Hire]]+HR[[#This Row],[Tenure]] * 365</f>
        <v>45221.736111111109</v>
      </c>
    </row>
    <row r="448" spans="1:21">
      <c r="A448">
        <v>1446</v>
      </c>
      <c r="B448" t="s">
        <v>16</v>
      </c>
      <c r="C448" s="1">
        <v>44112</v>
      </c>
      <c r="D448" s="1" t="str">
        <f>TEXT(HR[[#This Row],[Date of Hire]],"YYYY")</f>
        <v>2020</v>
      </c>
      <c r="E448" t="s">
        <v>5</v>
      </c>
      <c r="F448" t="s">
        <v>6</v>
      </c>
      <c r="G448">
        <v>9</v>
      </c>
      <c r="H448">
        <v>1</v>
      </c>
      <c r="I448" s="2">
        <v>3.0388888888888888</v>
      </c>
      <c r="J448">
        <v>3</v>
      </c>
      <c r="K448">
        <v>9</v>
      </c>
      <c r="L448">
        <v>7</v>
      </c>
      <c r="M448" t="s">
        <v>48</v>
      </c>
      <c r="N448">
        <v>3</v>
      </c>
      <c r="O448" t="s">
        <v>49</v>
      </c>
      <c r="P448" t="s">
        <v>62</v>
      </c>
      <c r="Q448" t="s">
        <v>77</v>
      </c>
      <c r="R448" t="s">
        <v>416</v>
      </c>
      <c r="S448" t="s">
        <v>75</v>
      </c>
      <c r="T448">
        <v>1</v>
      </c>
      <c r="U448" s="1">
        <f>HR[[#This Row],[Date of Hire]]+HR[[#This Row],[Tenure]] * 365</f>
        <v>45221.194444444445</v>
      </c>
    </row>
    <row r="449" spans="1:21">
      <c r="A449">
        <v>1447</v>
      </c>
      <c r="B449" t="s">
        <v>7</v>
      </c>
      <c r="C449" s="1">
        <v>44782</v>
      </c>
      <c r="D449" s="1" t="str">
        <f>TEXT(HR[[#This Row],[Date of Hire]],"YYYY")</f>
        <v>2022</v>
      </c>
      <c r="E449" t="s">
        <v>14</v>
      </c>
      <c r="F449" t="s">
        <v>12</v>
      </c>
      <c r="G449">
        <v>5</v>
      </c>
      <c r="H449">
        <v>3</v>
      </c>
      <c r="I449" s="2">
        <v>1.2027777777777777</v>
      </c>
      <c r="J449">
        <v>4</v>
      </c>
      <c r="K449">
        <v>5</v>
      </c>
      <c r="L449">
        <v>6</v>
      </c>
      <c r="M449" t="s">
        <v>48</v>
      </c>
      <c r="N449">
        <v>3</v>
      </c>
      <c r="O449" t="s">
        <v>61</v>
      </c>
      <c r="P449" t="s">
        <v>50</v>
      </c>
      <c r="Q449" t="s">
        <v>72</v>
      </c>
      <c r="R449" t="s">
        <v>417</v>
      </c>
      <c r="S449" t="s">
        <v>65</v>
      </c>
      <c r="T449">
        <v>6</v>
      </c>
      <c r="U449" s="1">
        <f>HR[[#This Row],[Date of Hire]]+HR[[#This Row],[Tenure]] * 365</f>
        <v>45221.013888888891</v>
      </c>
    </row>
    <row r="450" spans="1:21">
      <c r="A450">
        <v>1448</v>
      </c>
      <c r="B450" t="s">
        <v>7</v>
      </c>
      <c r="C450" s="1">
        <v>44522</v>
      </c>
      <c r="D450" s="1" t="str">
        <f>TEXT(HR[[#This Row],[Date of Hire]],"YYYY")</f>
        <v>2021</v>
      </c>
      <c r="E450" t="s">
        <v>20</v>
      </c>
      <c r="F450" t="s">
        <v>12</v>
      </c>
      <c r="G450">
        <v>8.1999999999999993</v>
      </c>
      <c r="H450">
        <v>0</v>
      </c>
      <c r="I450" s="2">
        <v>1.9166666666666667</v>
      </c>
      <c r="J450">
        <v>1</v>
      </c>
      <c r="K450">
        <v>10</v>
      </c>
      <c r="L450">
        <v>6</v>
      </c>
      <c r="M450" t="s">
        <v>68</v>
      </c>
      <c r="N450">
        <v>1</v>
      </c>
      <c r="O450" t="s">
        <v>69</v>
      </c>
      <c r="P450" t="s">
        <v>62</v>
      </c>
      <c r="Q450" t="s">
        <v>85</v>
      </c>
      <c r="R450" t="s">
        <v>54</v>
      </c>
      <c r="S450" t="s">
        <v>71</v>
      </c>
      <c r="T450">
        <v>10</v>
      </c>
      <c r="U450" s="1">
        <f>HR[[#This Row],[Date of Hire]]+HR[[#This Row],[Tenure]] * 365</f>
        <v>45221.583333333336</v>
      </c>
    </row>
    <row r="451" spans="1:21">
      <c r="A451">
        <v>1449</v>
      </c>
      <c r="B451" t="s">
        <v>4</v>
      </c>
      <c r="C451" s="1">
        <v>43588</v>
      </c>
      <c r="D451" s="1" t="str">
        <f>TEXT(HR[[#This Row],[Date of Hire]],"YYYY")</f>
        <v>2019</v>
      </c>
      <c r="E451" t="s">
        <v>28</v>
      </c>
      <c r="F451" t="s">
        <v>15</v>
      </c>
      <c r="G451">
        <v>10</v>
      </c>
      <c r="H451">
        <v>3</v>
      </c>
      <c r="I451" s="2">
        <v>4.4694444444444441</v>
      </c>
      <c r="J451">
        <v>2</v>
      </c>
      <c r="K451">
        <v>10</v>
      </c>
      <c r="L451">
        <v>9</v>
      </c>
      <c r="M451" t="s">
        <v>60</v>
      </c>
      <c r="N451">
        <v>2</v>
      </c>
      <c r="O451" t="s">
        <v>61</v>
      </c>
      <c r="P451" t="s">
        <v>62</v>
      </c>
      <c r="Q451" t="s">
        <v>99</v>
      </c>
      <c r="R451" t="s">
        <v>418</v>
      </c>
      <c r="S451" t="s">
        <v>102</v>
      </c>
      <c r="T451">
        <v>9</v>
      </c>
      <c r="U451" s="1">
        <f>HR[[#This Row],[Date of Hire]]+HR[[#This Row],[Tenure]] * 365</f>
        <v>45219.347222222219</v>
      </c>
    </row>
    <row r="452" spans="1:21">
      <c r="A452">
        <v>1450</v>
      </c>
      <c r="B452" t="s">
        <v>10</v>
      </c>
      <c r="C452" s="1">
        <v>44996</v>
      </c>
      <c r="D452" s="1" t="str">
        <f>TEXT(HR[[#This Row],[Date of Hire]],"YYYY")</f>
        <v>2023</v>
      </c>
      <c r="E452" t="s">
        <v>27</v>
      </c>
      <c r="F452" t="s">
        <v>12</v>
      </c>
      <c r="G452">
        <v>7</v>
      </c>
      <c r="H452">
        <v>2</v>
      </c>
      <c r="I452" s="2">
        <v>0.61388888888888893</v>
      </c>
      <c r="J452">
        <v>1</v>
      </c>
      <c r="K452">
        <v>8</v>
      </c>
      <c r="L452">
        <v>7</v>
      </c>
      <c r="M452" t="s">
        <v>60</v>
      </c>
      <c r="N452">
        <v>2</v>
      </c>
      <c r="O452" t="s">
        <v>61</v>
      </c>
      <c r="P452" t="s">
        <v>50</v>
      </c>
      <c r="Q452" t="s">
        <v>72</v>
      </c>
      <c r="R452" t="s">
        <v>266</v>
      </c>
      <c r="S452" t="s">
        <v>55</v>
      </c>
      <c r="T452">
        <v>9</v>
      </c>
      <c r="U452" s="1">
        <f>HR[[#This Row],[Date of Hire]]+HR[[#This Row],[Tenure]] * 365</f>
        <v>45220.069444444445</v>
      </c>
    </row>
    <row r="453" spans="1:21">
      <c r="A453">
        <v>1451</v>
      </c>
      <c r="B453" t="s">
        <v>19</v>
      </c>
      <c r="C453" s="1">
        <v>43815</v>
      </c>
      <c r="D453" s="1" t="str">
        <f>TEXT(HR[[#This Row],[Date of Hire]],"YYYY")</f>
        <v>2019</v>
      </c>
      <c r="E453" t="s">
        <v>25</v>
      </c>
      <c r="F453" t="s">
        <v>15</v>
      </c>
      <c r="G453">
        <v>6</v>
      </c>
      <c r="H453">
        <v>0</v>
      </c>
      <c r="I453" s="2">
        <v>3.85</v>
      </c>
      <c r="J453">
        <v>3</v>
      </c>
      <c r="K453">
        <v>5</v>
      </c>
      <c r="L453">
        <v>9</v>
      </c>
      <c r="M453" t="s">
        <v>68</v>
      </c>
      <c r="N453">
        <v>2</v>
      </c>
      <c r="O453" t="s">
        <v>61</v>
      </c>
      <c r="P453" t="s">
        <v>62</v>
      </c>
      <c r="Q453" t="s">
        <v>92</v>
      </c>
      <c r="R453" t="s">
        <v>267</v>
      </c>
      <c r="S453" t="s">
        <v>59</v>
      </c>
      <c r="T453">
        <v>10</v>
      </c>
      <c r="U453" s="1">
        <f>HR[[#This Row],[Date of Hire]]+HR[[#This Row],[Tenure]] * 365</f>
        <v>45220.25</v>
      </c>
    </row>
    <row r="454" spans="1:21">
      <c r="A454">
        <v>1452</v>
      </c>
      <c r="B454" t="s">
        <v>10</v>
      </c>
      <c r="C454" s="1">
        <v>44893</v>
      </c>
      <c r="D454" s="1" t="str">
        <f>TEXT(HR[[#This Row],[Date of Hire]],"YYYY")</f>
        <v>2022</v>
      </c>
      <c r="E454" t="s">
        <v>27</v>
      </c>
      <c r="F454" t="s">
        <v>6</v>
      </c>
      <c r="G454">
        <v>7</v>
      </c>
      <c r="H454">
        <v>0</v>
      </c>
      <c r="I454" s="2">
        <v>0.9</v>
      </c>
      <c r="J454">
        <v>3</v>
      </c>
      <c r="K454">
        <v>7</v>
      </c>
      <c r="L454">
        <v>5</v>
      </c>
      <c r="M454" t="s">
        <v>56</v>
      </c>
      <c r="N454">
        <v>0</v>
      </c>
      <c r="O454" t="s">
        <v>49</v>
      </c>
      <c r="P454" t="s">
        <v>50</v>
      </c>
      <c r="Q454" t="s">
        <v>113</v>
      </c>
      <c r="R454" t="s">
        <v>338</v>
      </c>
      <c r="S454" t="s">
        <v>75</v>
      </c>
      <c r="T454">
        <v>10</v>
      </c>
      <c r="U454" s="1">
        <f>HR[[#This Row],[Date of Hire]]+HR[[#This Row],[Tenure]] * 365</f>
        <v>45221.5</v>
      </c>
    </row>
    <row r="455" spans="1:21">
      <c r="A455">
        <v>1453</v>
      </c>
      <c r="B455" t="s">
        <v>19</v>
      </c>
      <c r="C455" s="1">
        <v>44650</v>
      </c>
      <c r="D455" s="1" t="str">
        <f>TEXT(HR[[#This Row],[Date of Hire]],"YYYY")</f>
        <v>2022</v>
      </c>
      <c r="E455" t="s">
        <v>28</v>
      </c>
      <c r="F455" t="s">
        <v>26</v>
      </c>
      <c r="G455">
        <v>8</v>
      </c>
      <c r="H455">
        <v>2</v>
      </c>
      <c r="I455" s="2">
        <v>1.5611111111111111</v>
      </c>
      <c r="J455">
        <v>1</v>
      </c>
      <c r="K455">
        <v>7</v>
      </c>
      <c r="L455">
        <v>7</v>
      </c>
      <c r="M455" t="s">
        <v>60</v>
      </c>
      <c r="N455">
        <v>2</v>
      </c>
      <c r="O455" t="s">
        <v>61</v>
      </c>
      <c r="P455" t="s">
        <v>50</v>
      </c>
      <c r="Q455" t="s">
        <v>99</v>
      </c>
      <c r="R455" t="s">
        <v>419</v>
      </c>
      <c r="S455" t="s">
        <v>65</v>
      </c>
      <c r="T455">
        <v>10</v>
      </c>
      <c r="U455" s="1">
        <f>HR[[#This Row],[Date of Hire]]+HR[[#This Row],[Tenure]] * 365</f>
        <v>45219.805555555555</v>
      </c>
    </row>
    <row r="456" spans="1:21">
      <c r="A456">
        <v>1454</v>
      </c>
      <c r="B456" t="s">
        <v>13</v>
      </c>
      <c r="C456" s="1">
        <v>43975</v>
      </c>
      <c r="D456" s="1" t="str">
        <f>TEXT(HR[[#This Row],[Date of Hire]],"YYYY")</f>
        <v>2020</v>
      </c>
      <c r="E456" t="s">
        <v>25</v>
      </c>
      <c r="F456" t="s">
        <v>26</v>
      </c>
      <c r="G456">
        <v>9</v>
      </c>
      <c r="H456">
        <v>1</v>
      </c>
      <c r="I456" s="2">
        <v>3.411111111111111</v>
      </c>
      <c r="J456">
        <v>2</v>
      </c>
      <c r="K456">
        <v>9</v>
      </c>
      <c r="L456">
        <v>9</v>
      </c>
      <c r="M456" t="s">
        <v>56</v>
      </c>
      <c r="N456">
        <v>0</v>
      </c>
      <c r="O456" t="s">
        <v>61</v>
      </c>
      <c r="P456" t="s">
        <v>50</v>
      </c>
      <c r="Q456" t="s">
        <v>51</v>
      </c>
      <c r="R456" t="s">
        <v>420</v>
      </c>
      <c r="S456" t="s">
        <v>102</v>
      </c>
      <c r="T456">
        <v>8</v>
      </c>
      <c r="U456" s="1">
        <f>HR[[#This Row],[Date of Hire]]+HR[[#This Row],[Tenure]] * 365</f>
        <v>45220.055555555555</v>
      </c>
    </row>
    <row r="457" spans="1:21">
      <c r="A457">
        <v>1455</v>
      </c>
      <c r="B457" t="s">
        <v>13</v>
      </c>
      <c r="C457" s="1">
        <v>44354</v>
      </c>
      <c r="D457" s="1" t="str">
        <f>TEXT(HR[[#This Row],[Date of Hire]],"YYYY")</f>
        <v>2021</v>
      </c>
      <c r="E457" t="s">
        <v>17</v>
      </c>
      <c r="F457" t="s">
        <v>26</v>
      </c>
      <c r="G457">
        <v>6.5</v>
      </c>
      <c r="H457">
        <v>0</v>
      </c>
      <c r="I457" s="2">
        <v>2.375</v>
      </c>
      <c r="J457">
        <v>3</v>
      </c>
      <c r="K457">
        <v>8</v>
      </c>
      <c r="L457">
        <v>10</v>
      </c>
      <c r="M457" t="s">
        <v>60</v>
      </c>
      <c r="N457">
        <v>3</v>
      </c>
      <c r="O457" t="s">
        <v>69</v>
      </c>
      <c r="P457" t="s">
        <v>62</v>
      </c>
      <c r="Q457" t="s">
        <v>77</v>
      </c>
      <c r="R457" t="s">
        <v>421</v>
      </c>
      <c r="S457" t="s">
        <v>81</v>
      </c>
      <c r="T457">
        <v>6</v>
      </c>
      <c r="U457" s="1">
        <f>HR[[#This Row],[Date of Hire]]+HR[[#This Row],[Tenure]] * 365</f>
        <v>45220.875</v>
      </c>
    </row>
    <row r="458" spans="1:21">
      <c r="A458">
        <v>1456</v>
      </c>
      <c r="B458" t="s">
        <v>13</v>
      </c>
      <c r="C458" s="1">
        <v>44629</v>
      </c>
      <c r="D458" s="1" t="str">
        <f>TEXT(HR[[#This Row],[Date of Hire]],"YYYY")</f>
        <v>2022</v>
      </c>
      <c r="E458" t="s">
        <v>23</v>
      </c>
      <c r="F458" t="s">
        <v>26</v>
      </c>
      <c r="G458">
        <v>4.5</v>
      </c>
      <c r="H458">
        <v>2</v>
      </c>
      <c r="I458" s="2">
        <v>1.6194444444444445</v>
      </c>
      <c r="J458">
        <v>2</v>
      </c>
      <c r="K458">
        <v>7</v>
      </c>
      <c r="L458">
        <v>10</v>
      </c>
      <c r="M458" t="s">
        <v>48</v>
      </c>
      <c r="N458">
        <v>1</v>
      </c>
      <c r="O458" t="s">
        <v>69</v>
      </c>
      <c r="P458" t="s">
        <v>62</v>
      </c>
      <c r="Q458" t="s">
        <v>99</v>
      </c>
      <c r="R458" t="s">
        <v>422</v>
      </c>
      <c r="S458" t="s">
        <v>81</v>
      </c>
      <c r="T458">
        <v>1</v>
      </c>
      <c r="U458" s="1">
        <f>HR[[#This Row],[Date of Hire]]+HR[[#This Row],[Tenure]] * 365</f>
        <v>45220.097222222219</v>
      </c>
    </row>
    <row r="459" spans="1:21">
      <c r="A459">
        <v>1457</v>
      </c>
      <c r="B459" t="s">
        <v>4</v>
      </c>
      <c r="C459" s="1">
        <v>44333</v>
      </c>
      <c r="D459" s="1" t="str">
        <f>TEXT(HR[[#This Row],[Date of Hire]],"YYYY")</f>
        <v>2021</v>
      </c>
      <c r="E459" t="s">
        <v>11</v>
      </c>
      <c r="F459" t="s">
        <v>24</v>
      </c>
      <c r="G459">
        <v>8</v>
      </c>
      <c r="H459">
        <v>0</v>
      </c>
      <c r="I459" s="2">
        <v>2.4305555555555554</v>
      </c>
      <c r="J459">
        <v>3</v>
      </c>
      <c r="K459">
        <v>10</v>
      </c>
      <c r="L459">
        <v>9</v>
      </c>
      <c r="M459" t="s">
        <v>60</v>
      </c>
      <c r="N459">
        <v>0</v>
      </c>
      <c r="O459" t="s">
        <v>61</v>
      </c>
      <c r="P459" t="s">
        <v>50</v>
      </c>
      <c r="Q459" t="s">
        <v>79</v>
      </c>
      <c r="R459" t="s">
        <v>423</v>
      </c>
      <c r="S459" t="s">
        <v>55</v>
      </c>
      <c r="T459">
        <v>6</v>
      </c>
      <c r="U459" s="1">
        <f>HR[[#This Row],[Date of Hire]]+HR[[#This Row],[Tenure]] * 365</f>
        <v>45220.152777777781</v>
      </c>
    </row>
    <row r="460" spans="1:21">
      <c r="A460">
        <v>1458</v>
      </c>
      <c r="B460" t="s">
        <v>13</v>
      </c>
      <c r="C460" s="1">
        <v>45091</v>
      </c>
      <c r="D460" s="1" t="str">
        <f>TEXT(HR[[#This Row],[Date of Hire]],"YYYY")</f>
        <v>2023</v>
      </c>
      <c r="E460" t="s">
        <v>17</v>
      </c>
      <c r="F460" t="s">
        <v>24</v>
      </c>
      <c r="G460">
        <v>10</v>
      </c>
      <c r="H460">
        <v>1</v>
      </c>
      <c r="I460" s="2">
        <v>0.35555555555555557</v>
      </c>
      <c r="J460">
        <v>4</v>
      </c>
      <c r="K460">
        <v>7</v>
      </c>
      <c r="L460">
        <v>7</v>
      </c>
      <c r="M460" t="s">
        <v>68</v>
      </c>
      <c r="N460">
        <v>2</v>
      </c>
      <c r="O460" t="s">
        <v>61</v>
      </c>
      <c r="P460" t="s">
        <v>62</v>
      </c>
      <c r="Q460" t="s">
        <v>92</v>
      </c>
      <c r="R460" t="s">
        <v>297</v>
      </c>
      <c r="S460" t="s">
        <v>67</v>
      </c>
      <c r="T460">
        <v>10</v>
      </c>
      <c r="U460" s="1">
        <f>HR[[#This Row],[Date of Hire]]+HR[[#This Row],[Tenure]] * 365</f>
        <v>45220.777777777781</v>
      </c>
    </row>
    <row r="461" spans="1:21">
      <c r="A461">
        <v>1459</v>
      </c>
      <c r="B461" t="s">
        <v>19</v>
      </c>
      <c r="C461" s="1">
        <v>43736</v>
      </c>
      <c r="D461" s="1" t="str">
        <f>TEXT(HR[[#This Row],[Date of Hire]],"YYYY")</f>
        <v>2019</v>
      </c>
      <c r="E461" t="s">
        <v>11</v>
      </c>
      <c r="F461" t="s">
        <v>24</v>
      </c>
      <c r="G461">
        <v>8</v>
      </c>
      <c r="H461">
        <v>3</v>
      </c>
      <c r="I461" s="2">
        <v>4.0666666666666664</v>
      </c>
      <c r="J461">
        <v>3</v>
      </c>
      <c r="K461">
        <v>9</v>
      </c>
      <c r="L461">
        <v>8</v>
      </c>
      <c r="M461" t="s">
        <v>60</v>
      </c>
      <c r="N461">
        <v>3</v>
      </c>
      <c r="O461" t="s">
        <v>69</v>
      </c>
      <c r="P461" t="s">
        <v>50</v>
      </c>
      <c r="Q461" t="s">
        <v>77</v>
      </c>
      <c r="R461" t="s">
        <v>140</v>
      </c>
      <c r="S461" t="s">
        <v>55</v>
      </c>
      <c r="T461">
        <v>6</v>
      </c>
      <c r="U461" s="1">
        <f>HR[[#This Row],[Date of Hire]]+HR[[#This Row],[Tenure]] * 365</f>
        <v>45220.333333333336</v>
      </c>
    </row>
    <row r="462" spans="1:21">
      <c r="A462">
        <v>1460</v>
      </c>
      <c r="B462" t="s">
        <v>16</v>
      </c>
      <c r="C462" s="1">
        <v>43924</v>
      </c>
      <c r="D462" s="1" t="str">
        <f>TEXT(HR[[#This Row],[Date of Hire]],"YYYY")</f>
        <v>2020</v>
      </c>
      <c r="E462" t="s">
        <v>28</v>
      </c>
      <c r="F462" t="s">
        <v>9</v>
      </c>
      <c r="G462">
        <v>8</v>
      </c>
      <c r="H462">
        <v>2</v>
      </c>
      <c r="I462" s="2">
        <v>3.5527777777777776</v>
      </c>
      <c r="J462">
        <v>5</v>
      </c>
      <c r="K462">
        <v>7</v>
      </c>
      <c r="L462">
        <v>7</v>
      </c>
      <c r="M462" t="s">
        <v>56</v>
      </c>
      <c r="N462">
        <v>1</v>
      </c>
      <c r="O462" t="s">
        <v>49</v>
      </c>
      <c r="P462" t="s">
        <v>62</v>
      </c>
      <c r="Q462" t="s">
        <v>63</v>
      </c>
      <c r="R462" t="s">
        <v>278</v>
      </c>
      <c r="S462" t="s">
        <v>67</v>
      </c>
      <c r="T462">
        <v>3</v>
      </c>
      <c r="U462" s="1">
        <f>HR[[#This Row],[Date of Hire]]+HR[[#This Row],[Tenure]] * 365</f>
        <v>45220.763888888891</v>
      </c>
    </row>
    <row r="463" spans="1:21">
      <c r="A463">
        <v>1461</v>
      </c>
      <c r="B463" t="s">
        <v>16</v>
      </c>
      <c r="C463" s="1">
        <v>44174</v>
      </c>
      <c r="D463" s="1" t="str">
        <f>TEXT(HR[[#This Row],[Date of Hire]],"YYYY")</f>
        <v>2020</v>
      </c>
      <c r="E463" t="s">
        <v>11</v>
      </c>
      <c r="F463" t="s">
        <v>18</v>
      </c>
      <c r="G463">
        <v>6.5</v>
      </c>
      <c r="H463">
        <v>0</v>
      </c>
      <c r="I463" s="2">
        <v>2.8694444444444445</v>
      </c>
      <c r="J463">
        <v>5</v>
      </c>
      <c r="K463">
        <v>9</v>
      </c>
      <c r="L463">
        <v>8</v>
      </c>
      <c r="M463" t="s">
        <v>48</v>
      </c>
      <c r="N463">
        <v>1</v>
      </c>
      <c r="O463" t="s">
        <v>69</v>
      </c>
      <c r="P463" t="s">
        <v>62</v>
      </c>
      <c r="Q463" t="s">
        <v>113</v>
      </c>
      <c r="R463" t="s">
        <v>424</v>
      </c>
      <c r="S463" t="s">
        <v>81</v>
      </c>
      <c r="T463">
        <v>10</v>
      </c>
      <c r="U463" s="1">
        <f>HR[[#This Row],[Date of Hire]]+HR[[#This Row],[Tenure]] * 365</f>
        <v>45221.347222222219</v>
      </c>
    </row>
    <row r="464" spans="1:21">
      <c r="A464">
        <v>1462</v>
      </c>
      <c r="B464" t="s">
        <v>16</v>
      </c>
      <c r="C464" s="1">
        <v>43915</v>
      </c>
      <c r="D464" s="1" t="str">
        <f>TEXT(HR[[#This Row],[Date of Hire]],"YYYY")</f>
        <v>2020</v>
      </c>
      <c r="E464" t="s">
        <v>5</v>
      </c>
      <c r="F464" t="s">
        <v>6</v>
      </c>
      <c r="G464">
        <v>8</v>
      </c>
      <c r="H464">
        <v>0</v>
      </c>
      <c r="I464" s="2">
        <v>3.5750000000000002</v>
      </c>
      <c r="J464">
        <v>2</v>
      </c>
      <c r="K464">
        <v>6</v>
      </c>
      <c r="L464">
        <v>5</v>
      </c>
      <c r="M464" t="s">
        <v>48</v>
      </c>
      <c r="N464">
        <v>3</v>
      </c>
      <c r="O464" t="s">
        <v>61</v>
      </c>
      <c r="P464" t="s">
        <v>62</v>
      </c>
      <c r="Q464" t="s">
        <v>63</v>
      </c>
      <c r="R464" t="s">
        <v>268</v>
      </c>
      <c r="S464" t="s">
        <v>75</v>
      </c>
      <c r="T464">
        <v>7</v>
      </c>
      <c r="U464" s="1">
        <f>HR[[#This Row],[Date of Hire]]+HR[[#This Row],[Tenure]] * 365</f>
        <v>45219.875</v>
      </c>
    </row>
    <row r="465" spans="1:21">
      <c r="A465">
        <v>1463</v>
      </c>
      <c r="B465" t="s">
        <v>16</v>
      </c>
      <c r="C465" s="1">
        <v>44215</v>
      </c>
      <c r="D465" s="1" t="str">
        <f>TEXT(HR[[#This Row],[Date of Hire]],"YYYY")</f>
        <v>2021</v>
      </c>
      <c r="E465" t="s">
        <v>8</v>
      </c>
      <c r="F465" t="s">
        <v>26</v>
      </c>
      <c r="G465">
        <v>6.2</v>
      </c>
      <c r="H465">
        <v>1</v>
      </c>
      <c r="I465" s="2">
        <v>2.7583333333333333</v>
      </c>
      <c r="J465">
        <v>3</v>
      </c>
      <c r="K465">
        <v>7</v>
      </c>
      <c r="L465">
        <v>6</v>
      </c>
      <c r="M465" t="s">
        <v>48</v>
      </c>
      <c r="N465">
        <v>1</v>
      </c>
      <c r="O465" t="s">
        <v>49</v>
      </c>
      <c r="P465" t="s">
        <v>50</v>
      </c>
      <c r="Q465" t="s">
        <v>113</v>
      </c>
      <c r="R465" t="s">
        <v>291</v>
      </c>
      <c r="S465" t="s">
        <v>53</v>
      </c>
      <c r="T465">
        <v>3</v>
      </c>
      <c r="U465" s="1">
        <f>HR[[#This Row],[Date of Hire]]+HR[[#This Row],[Tenure]] * 365</f>
        <v>45221.791666666664</v>
      </c>
    </row>
    <row r="466" spans="1:21">
      <c r="A466">
        <v>1464</v>
      </c>
      <c r="B466" t="s">
        <v>7</v>
      </c>
      <c r="C466" s="1">
        <v>43872</v>
      </c>
      <c r="D466" s="1" t="str">
        <f>TEXT(HR[[#This Row],[Date of Hire]],"YYYY")</f>
        <v>2020</v>
      </c>
      <c r="E466" t="s">
        <v>17</v>
      </c>
      <c r="F466" t="s">
        <v>12</v>
      </c>
      <c r="G466">
        <v>7</v>
      </c>
      <c r="H466">
        <v>0</v>
      </c>
      <c r="I466" s="2">
        <v>3.6972222222222224</v>
      </c>
      <c r="J466">
        <v>2</v>
      </c>
      <c r="K466">
        <v>10</v>
      </c>
      <c r="L466">
        <v>9</v>
      </c>
      <c r="M466" t="s">
        <v>68</v>
      </c>
      <c r="N466">
        <v>1</v>
      </c>
      <c r="O466" t="s">
        <v>61</v>
      </c>
      <c r="P466" t="s">
        <v>62</v>
      </c>
      <c r="Q466" t="s">
        <v>79</v>
      </c>
      <c r="R466" t="s">
        <v>381</v>
      </c>
      <c r="S466" t="s">
        <v>55</v>
      </c>
      <c r="T466">
        <v>2</v>
      </c>
      <c r="U466" s="1">
        <f>HR[[#This Row],[Date of Hire]]+HR[[#This Row],[Tenure]] * 365</f>
        <v>45221.486111111109</v>
      </c>
    </row>
    <row r="467" spans="1:21">
      <c r="A467">
        <v>1465</v>
      </c>
      <c r="B467" t="s">
        <v>19</v>
      </c>
      <c r="C467" s="1">
        <v>45121</v>
      </c>
      <c r="D467" s="1" t="str">
        <f>TEXT(HR[[#This Row],[Date of Hire]],"YYYY")</f>
        <v>2023</v>
      </c>
      <c r="E467" t="s">
        <v>23</v>
      </c>
      <c r="F467" t="s">
        <v>26</v>
      </c>
      <c r="G467">
        <v>9</v>
      </c>
      <c r="H467">
        <v>1</v>
      </c>
      <c r="I467" s="2">
        <v>0.2722222222222222</v>
      </c>
      <c r="J467">
        <v>1</v>
      </c>
      <c r="K467">
        <v>8</v>
      </c>
      <c r="L467">
        <v>9</v>
      </c>
      <c r="M467" t="s">
        <v>48</v>
      </c>
      <c r="N467">
        <v>1</v>
      </c>
      <c r="O467" t="s">
        <v>69</v>
      </c>
      <c r="P467" t="s">
        <v>50</v>
      </c>
      <c r="Q467" t="s">
        <v>99</v>
      </c>
      <c r="R467" t="s">
        <v>356</v>
      </c>
      <c r="S467" t="s">
        <v>75</v>
      </c>
      <c r="T467">
        <v>10</v>
      </c>
      <c r="U467" s="1">
        <f>HR[[#This Row],[Date of Hire]]+HR[[#This Row],[Tenure]] * 365</f>
        <v>45220.361111111109</v>
      </c>
    </row>
    <row r="468" spans="1:21">
      <c r="A468">
        <v>1466</v>
      </c>
      <c r="B468" t="s">
        <v>13</v>
      </c>
      <c r="C468" s="1">
        <v>44350</v>
      </c>
      <c r="D468" s="1" t="str">
        <f>TEXT(HR[[#This Row],[Date of Hire]],"YYYY")</f>
        <v>2021</v>
      </c>
      <c r="E468" t="s">
        <v>14</v>
      </c>
      <c r="F468" t="s">
        <v>15</v>
      </c>
      <c r="G468">
        <v>7</v>
      </c>
      <c r="H468">
        <v>1</v>
      </c>
      <c r="I468" s="2">
        <v>2.3861111111111111</v>
      </c>
      <c r="J468">
        <v>5</v>
      </c>
      <c r="K468">
        <v>10</v>
      </c>
      <c r="L468">
        <v>10</v>
      </c>
      <c r="M468" t="s">
        <v>56</v>
      </c>
      <c r="N468">
        <v>0</v>
      </c>
      <c r="O468" t="s">
        <v>69</v>
      </c>
      <c r="P468" t="s">
        <v>50</v>
      </c>
      <c r="Q468" t="s">
        <v>85</v>
      </c>
      <c r="R468" t="s">
        <v>425</v>
      </c>
      <c r="S468" t="s">
        <v>65</v>
      </c>
      <c r="T468">
        <v>3</v>
      </c>
      <c r="U468" s="1">
        <f>HR[[#This Row],[Date of Hire]]+HR[[#This Row],[Tenure]] * 365</f>
        <v>45220.930555555555</v>
      </c>
    </row>
    <row r="469" spans="1:21">
      <c r="A469">
        <v>1467</v>
      </c>
      <c r="B469" t="s">
        <v>10</v>
      </c>
      <c r="C469" s="1">
        <v>44714</v>
      </c>
      <c r="D469" s="1" t="str">
        <f>TEXT(HR[[#This Row],[Date of Hire]],"YYYY")</f>
        <v>2022</v>
      </c>
      <c r="E469" t="s">
        <v>25</v>
      </c>
      <c r="F469" t="s">
        <v>21</v>
      </c>
      <c r="G469">
        <v>7.5</v>
      </c>
      <c r="H469">
        <v>3</v>
      </c>
      <c r="I469" s="2">
        <v>1.3888888888888888</v>
      </c>
      <c r="J469">
        <v>3</v>
      </c>
      <c r="K469">
        <v>7</v>
      </c>
      <c r="L469">
        <v>8</v>
      </c>
      <c r="M469" t="s">
        <v>68</v>
      </c>
      <c r="N469">
        <v>2</v>
      </c>
      <c r="O469" t="s">
        <v>49</v>
      </c>
      <c r="P469" t="s">
        <v>62</v>
      </c>
      <c r="Q469" t="s">
        <v>113</v>
      </c>
      <c r="R469" t="s">
        <v>426</v>
      </c>
      <c r="S469" t="s">
        <v>81</v>
      </c>
      <c r="T469">
        <v>5</v>
      </c>
      <c r="U469" s="1">
        <f>HR[[#This Row],[Date of Hire]]+HR[[#This Row],[Tenure]] * 365</f>
        <v>45220.944444444445</v>
      </c>
    </row>
    <row r="470" spans="1:21">
      <c r="A470">
        <v>1468</v>
      </c>
      <c r="B470" t="s">
        <v>16</v>
      </c>
      <c r="C470" s="1">
        <v>43725</v>
      </c>
      <c r="D470" s="1" t="str">
        <f>TEXT(HR[[#This Row],[Date of Hire]],"YYYY")</f>
        <v>2019</v>
      </c>
      <c r="E470" t="s">
        <v>17</v>
      </c>
      <c r="F470" t="s">
        <v>9</v>
      </c>
      <c r="G470">
        <v>8</v>
      </c>
      <c r="H470">
        <v>0</v>
      </c>
      <c r="I470" s="2">
        <v>4.0972222222222223</v>
      </c>
      <c r="J470">
        <v>3</v>
      </c>
      <c r="K470">
        <v>9</v>
      </c>
      <c r="L470">
        <v>6</v>
      </c>
      <c r="M470" t="s">
        <v>60</v>
      </c>
      <c r="N470">
        <v>2</v>
      </c>
      <c r="O470" t="s">
        <v>49</v>
      </c>
      <c r="P470" t="s">
        <v>50</v>
      </c>
      <c r="Q470" t="s">
        <v>72</v>
      </c>
      <c r="R470" t="s">
        <v>154</v>
      </c>
      <c r="S470" t="s">
        <v>67</v>
      </c>
      <c r="T470">
        <v>2</v>
      </c>
      <c r="U470" s="1">
        <f>HR[[#This Row],[Date of Hire]]+HR[[#This Row],[Tenure]] * 365</f>
        <v>45220.486111111109</v>
      </c>
    </row>
    <row r="471" spans="1:21">
      <c r="A471">
        <v>1469</v>
      </c>
      <c r="B471" t="s">
        <v>13</v>
      </c>
      <c r="C471" s="1">
        <v>45198</v>
      </c>
      <c r="D471" s="1" t="str">
        <f>TEXT(HR[[#This Row],[Date of Hire]],"YYYY")</f>
        <v>2023</v>
      </c>
      <c r="E471" t="s">
        <v>28</v>
      </c>
      <c r="F471" t="s">
        <v>24</v>
      </c>
      <c r="G471">
        <v>5</v>
      </c>
      <c r="H471">
        <v>3</v>
      </c>
      <c r="I471" s="2">
        <v>6.3888888888888884E-2</v>
      </c>
      <c r="J471">
        <v>4</v>
      </c>
      <c r="K471">
        <v>8</v>
      </c>
      <c r="L471">
        <v>9</v>
      </c>
      <c r="M471" t="s">
        <v>48</v>
      </c>
      <c r="N471">
        <v>3</v>
      </c>
      <c r="O471" t="s">
        <v>61</v>
      </c>
      <c r="P471" t="s">
        <v>62</v>
      </c>
      <c r="Q471" t="s">
        <v>79</v>
      </c>
      <c r="R471" t="s">
        <v>139</v>
      </c>
      <c r="S471" t="s">
        <v>67</v>
      </c>
      <c r="T471">
        <v>6</v>
      </c>
      <c r="U471" s="1">
        <f>HR[[#This Row],[Date of Hire]]+HR[[#This Row],[Tenure]] * 365</f>
        <v>45221.319444444445</v>
      </c>
    </row>
    <row r="472" spans="1:21">
      <c r="A472">
        <v>1470</v>
      </c>
      <c r="B472" t="s">
        <v>4</v>
      </c>
      <c r="C472" s="1">
        <v>43698</v>
      </c>
      <c r="D472" s="1" t="str">
        <f>TEXT(HR[[#This Row],[Date of Hire]],"YYYY")</f>
        <v>2019</v>
      </c>
      <c r="E472" t="s">
        <v>20</v>
      </c>
      <c r="F472" t="s">
        <v>15</v>
      </c>
      <c r="G472">
        <v>10</v>
      </c>
      <c r="H472">
        <v>0</v>
      </c>
      <c r="I472" s="2">
        <v>4.1694444444444443</v>
      </c>
      <c r="J472">
        <v>5</v>
      </c>
      <c r="K472">
        <v>6</v>
      </c>
      <c r="L472">
        <v>9</v>
      </c>
      <c r="M472" t="s">
        <v>56</v>
      </c>
      <c r="N472">
        <v>1</v>
      </c>
      <c r="O472" t="s">
        <v>49</v>
      </c>
      <c r="P472" t="s">
        <v>62</v>
      </c>
      <c r="Q472" t="s">
        <v>113</v>
      </c>
      <c r="R472" t="s">
        <v>375</v>
      </c>
      <c r="S472" t="s">
        <v>55</v>
      </c>
      <c r="T472">
        <v>6</v>
      </c>
      <c r="U472" s="1">
        <f>HR[[#This Row],[Date of Hire]]+HR[[#This Row],[Tenure]] * 365</f>
        <v>45219.847222222219</v>
      </c>
    </row>
    <row r="473" spans="1:21">
      <c r="A473">
        <v>1471</v>
      </c>
      <c r="B473" t="s">
        <v>16</v>
      </c>
      <c r="C473" s="1">
        <v>43867</v>
      </c>
      <c r="D473" s="1" t="str">
        <f>TEXT(HR[[#This Row],[Date of Hire]],"YYYY")</f>
        <v>2020</v>
      </c>
      <c r="E473" t="s">
        <v>8</v>
      </c>
      <c r="F473" t="s">
        <v>9</v>
      </c>
      <c r="G473">
        <v>7.5</v>
      </c>
      <c r="H473">
        <v>0</v>
      </c>
      <c r="I473" s="2">
        <v>3.7111111111111112</v>
      </c>
      <c r="J473">
        <v>1</v>
      </c>
      <c r="K473">
        <v>7</v>
      </c>
      <c r="L473">
        <v>10</v>
      </c>
      <c r="M473" t="s">
        <v>60</v>
      </c>
      <c r="N473">
        <v>1</v>
      </c>
      <c r="O473" t="s">
        <v>49</v>
      </c>
      <c r="P473" t="s">
        <v>50</v>
      </c>
      <c r="Q473" t="s">
        <v>72</v>
      </c>
      <c r="R473" t="s">
        <v>198</v>
      </c>
      <c r="S473" t="s">
        <v>95</v>
      </c>
      <c r="T473">
        <v>6</v>
      </c>
      <c r="U473" s="1">
        <f>HR[[#This Row],[Date of Hire]]+HR[[#This Row],[Tenure]] * 365</f>
        <v>45221.555555555555</v>
      </c>
    </row>
    <row r="474" spans="1:21">
      <c r="A474">
        <v>1472</v>
      </c>
      <c r="B474" t="s">
        <v>19</v>
      </c>
      <c r="C474" s="1">
        <v>44332</v>
      </c>
      <c r="D474" s="1" t="str">
        <f>TEXT(HR[[#This Row],[Date of Hire]],"YYYY")</f>
        <v>2021</v>
      </c>
      <c r="E474" t="s">
        <v>27</v>
      </c>
      <c r="F474" t="s">
        <v>12</v>
      </c>
      <c r="G474">
        <v>9</v>
      </c>
      <c r="H474">
        <v>1</v>
      </c>
      <c r="I474" s="2">
        <v>2.4333333333333331</v>
      </c>
      <c r="J474">
        <v>3</v>
      </c>
      <c r="K474">
        <v>7</v>
      </c>
      <c r="L474">
        <v>7</v>
      </c>
      <c r="M474" t="s">
        <v>68</v>
      </c>
      <c r="N474">
        <v>1</v>
      </c>
      <c r="O474" t="s">
        <v>61</v>
      </c>
      <c r="P474" t="s">
        <v>62</v>
      </c>
      <c r="Q474" t="s">
        <v>92</v>
      </c>
      <c r="R474" t="s">
        <v>427</v>
      </c>
      <c r="S474" t="s">
        <v>65</v>
      </c>
      <c r="T474">
        <v>7</v>
      </c>
      <c r="U474" s="1">
        <f>HR[[#This Row],[Date of Hire]]+HR[[#This Row],[Tenure]] * 365</f>
        <v>45220.166666666664</v>
      </c>
    </row>
    <row r="475" spans="1:21">
      <c r="A475">
        <v>1473</v>
      </c>
      <c r="B475" t="s">
        <v>4</v>
      </c>
      <c r="C475" s="1">
        <v>45087</v>
      </c>
      <c r="D475" s="1" t="str">
        <f>TEXT(HR[[#This Row],[Date of Hire]],"YYYY")</f>
        <v>2023</v>
      </c>
      <c r="E475" t="s">
        <v>17</v>
      </c>
      <c r="F475" t="s">
        <v>26</v>
      </c>
      <c r="G475">
        <v>8</v>
      </c>
      <c r="H475">
        <v>3</v>
      </c>
      <c r="I475" s="2">
        <v>0.36666666666666664</v>
      </c>
      <c r="J475">
        <v>2</v>
      </c>
      <c r="K475">
        <v>10</v>
      </c>
      <c r="L475">
        <v>6</v>
      </c>
      <c r="M475" t="s">
        <v>56</v>
      </c>
      <c r="N475">
        <v>3</v>
      </c>
      <c r="O475" t="s">
        <v>69</v>
      </c>
      <c r="P475" t="s">
        <v>50</v>
      </c>
      <c r="Q475" t="s">
        <v>51</v>
      </c>
      <c r="R475" t="s">
        <v>428</v>
      </c>
      <c r="S475" t="s">
        <v>75</v>
      </c>
      <c r="T475">
        <v>1</v>
      </c>
      <c r="U475" s="1">
        <f>HR[[#This Row],[Date of Hire]]+HR[[#This Row],[Tenure]] * 365</f>
        <v>45220.833333333336</v>
      </c>
    </row>
    <row r="476" spans="1:21">
      <c r="A476">
        <v>1474</v>
      </c>
      <c r="B476" t="s">
        <v>19</v>
      </c>
      <c r="C476" s="1">
        <v>44536</v>
      </c>
      <c r="D476" s="1" t="str">
        <f>TEXT(HR[[#This Row],[Date of Hire]],"YYYY")</f>
        <v>2021</v>
      </c>
      <c r="E476" t="s">
        <v>17</v>
      </c>
      <c r="F476" t="s">
        <v>24</v>
      </c>
      <c r="G476">
        <v>10</v>
      </c>
      <c r="H476">
        <v>3</v>
      </c>
      <c r="I476" s="2">
        <v>1.8777777777777778</v>
      </c>
      <c r="J476">
        <v>1</v>
      </c>
      <c r="K476">
        <v>5</v>
      </c>
      <c r="L476">
        <v>7</v>
      </c>
      <c r="M476" t="s">
        <v>56</v>
      </c>
      <c r="N476">
        <v>1</v>
      </c>
      <c r="O476" t="s">
        <v>49</v>
      </c>
      <c r="P476" t="s">
        <v>62</v>
      </c>
      <c r="Q476" t="s">
        <v>77</v>
      </c>
      <c r="R476" t="s">
        <v>429</v>
      </c>
      <c r="S476" t="s">
        <v>67</v>
      </c>
      <c r="T476">
        <v>3</v>
      </c>
      <c r="U476" s="1">
        <f>HR[[#This Row],[Date of Hire]]+HR[[#This Row],[Tenure]] * 365</f>
        <v>45221.388888888891</v>
      </c>
    </row>
    <row r="477" spans="1:21">
      <c r="A477">
        <v>1475</v>
      </c>
      <c r="B477" t="s">
        <v>10</v>
      </c>
      <c r="C477" s="1">
        <v>44026</v>
      </c>
      <c r="D477" s="1" t="str">
        <f>TEXT(HR[[#This Row],[Date of Hire]],"YYYY")</f>
        <v>2020</v>
      </c>
      <c r="E477" t="s">
        <v>14</v>
      </c>
      <c r="F477" t="s">
        <v>26</v>
      </c>
      <c r="G477">
        <v>8</v>
      </c>
      <c r="H477">
        <v>1</v>
      </c>
      <c r="I477" s="2">
        <v>3.2722222222222221</v>
      </c>
      <c r="J477">
        <v>3</v>
      </c>
      <c r="K477">
        <v>9</v>
      </c>
      <c r="L477">
        <v>5</v>
      </c>
      <c r="M477" t="s">
        <v>60</v>
      </c>
      <c r="N477">
        <v>0</v>
      </c>
      <c r="O477" t="s">
        <v>49</v>
      </c>
      <c r="P477" t="s">
        <v>50</v>
      </c>
      <c r="Q477" t="s">
        <v>92</v>
      </c>
      <c r="R477" t="s">
        <v>430</v>
      </c>
      <c r="S477" t="s">
        <v>67</v>
      </c>
      <c r="T477">
        <v>8</v>
      </c>
      <c r="U477" s="1">
        <f>HR[[#This Row],[Date of Hire]]+HR[[#This Row],[Tenure]] * 365</f>
        <v>45220.361111111109</v>
      </c>
    </row>
    <row r="478" spans="1:21">
      <c r="A478">
        <v>1476</v>
      </c>
      <c r="B478" t="s">
        <v>7</v>
      </c>
      <c r="C478" s="1">
        <v>43533</v>
      </c>
      <c r="D478" s="1" t="str">
        <f>TEXT(HR[[#This Row],[Date of Hire]],"YYYY")</f>
        <v>2019</v>
      </c>
      <c r="E478" t="s">
        <v>5</v>
      </c>
      <c r="F478" t="s">
        <v>18</v>
      </c>
      <c r="G478">
        <v>8.5</v>
      </c>
      <c r="H478">
        <v>0</v>
      </c>
      <c r="I478" s="2">
        <v>4.6194444444444445</v>
      </c>
      <c r="J478">
        <v>2</v>
      </c>
      <c r="K478">
        <v>5</v>
      </c>
      <c r="L478">
        <v>10</v>
      </c>
      <c r="M478" t="s">
        <v>60</v>
      </c>
      <c r="N478">
        <v>0</v>
      </c>
      <c r="O478" t="s">
        <v>61</v>
      </c>
      <c r="P478" t="s">
        <v>50</v>
      </c>
      <c r="Q478" t="s">
        <v>85</v>
      </c>
      <c r="R478" t="s">
        <v>431</v>
      </c>
      <c r="S478" t="s">
        <v>81</v>
      </c>
      <c r="T478">
        <v>6</v>
      </c>
      <c r="U478" s="1">
        <f>HR[[#This Row],[Date of Hire]]+HR[[#This Row],[Tenure]] * 365</f>
        <v>45219.097222222219</v>
      </c>
    </row>
    <row r="479" spans="1:21">
      <c r="A479">
        <v>1477</v>
      </c>
      <c r="B479" t="s">
        <v>19</v>
      </c>
      <c r="C479" s="1">
        <v>43814</v>
      </c>
      <c r="D479" s="1" t="str">
        <f>TEXT(HR[[#This Row],[Date of Hire]],"YYYY")</f>
        <v>2019</v>
      </c>
      <c r="E479" t="s">
        <v>8</v>
      </c>
      <c r="F479" t="s">
        <v>15</v>
      </c>
      <c r="G479">
        <v>3.5</v>
      </c>
      <c r="H479">
        <v>0</v>
      </c>
      <c r="I479" s="2">
        <v>3.8527777777777779</v>
      </c>
      <c r="J479">
        <v>2</v>
      </c>
      <c r="K479">
        <v>8</v>
      </c>
      <c r="L479">
        <v>9</v>
      </c>
      <c r="M479" t="s">
        <v>60</v>
      </c>
      <c r="N479">
        <v>0</v>
      </c>
      <c r="O479" t="s">
        <v>69</v>
      </c>
      <c r="P479" t="s">
        <v>50</v>
      </c>
      <c r="Q479" t="s">
        <v>113</v>
      </c>
      <c r="R479" t="s">
        <v>432</v>
      </c>
      <c r="S479" t="s">
        <v>81</v>
      </c>
      <c r="T479">
        <v>5</v>
      </c>
      <c r="U479" s="1">
        <f>HR[[#This Row],[Date of Hire]]+HR[[#This Row],[Tenure]] * 365</f>
        <v>45220.263888888891</v>
      </c>
    </row>
    <row r="480" spans="1:21">
      <c r="A480">
        <v>1478</v>
      </c>
      <c r="B480" t="s">
        <v>4</v>
      </c>
      <c r="C480" s="1">
        <v>44671</v>
      </c>
      <c r="D480" s="1" t="str">
        <f>TEXT(HR[[#This Row],[Date of Hire]],"YYYY")</f>
        <v>2022</v>
      </c>
      <c r="E480" t="s">
        <v>11</v>
      </c>
      <c r="F480" t="s">
        <v>6</v>
      </c>
      <c r="G480">
        <v>7.5</v>
      </c>
      <c r="H480">
        <v>0</v>
      </c>
      <c r="I480" s="2">
        <v>1.5055555555555555</v>
      </c>
      <c r="J480">
        <v>2</v>
      </c>
      <c r="K480">
        <v>5</v>
      </c>
      <c r="L480">
        <v>8</v>
      </c>
      <c r="M480" t="s">
        <v>48</v>
      </c>
      <c r="N480">
        <v>3</v>
      </c>
      <c r="O480" t="s">
        <v>69</v>
      </c>
      <c r="P480" t="s">
        <v>50</v>
      </c>
      <c r="Q480" t="s">
        <v>51</v>
      </c>
      <c r="R480" t="s">
        <v>433</v>
      </c>
      <c r="S480" t="s">
        <v>95</v>
      </c>
      <c r="T480">
        <v>8</v>
      </c>
      <c r="U480" s="1">
        <f>HR[[#This Row],[Date of Hire]]+HR[[#This Row],[Tenure]] * 365</f>
        <v>45220.527777777781</v>
      </c>
    </row>
    <row r="481" spans="1:21">
      <c r="A481">
        <v>1479</v>
      </c>
      <c r="B481" t="s">
        <v>4</v>
      </c>
      <c r="C481" s="1">
        <v>45187</v>
      </c>
      <c r="D481" s="1" t="str">
        <f>TEXT(HR[[#This Row],[Date of Hire]],"YYYY")</f>
        <v>2023</v>
      </c>
      <c r="E481" t="s">
        <v>11</v>
      </c>
      <c r="F481" t="s">
        <v>15</v>
      </c>
      <c r="G481">
        <v>10</v>
      </c>
      <c r="H481">
        <v>1</v>
      </c>
      <c r="I481" s="2">
        <v>9.4444444444444442E-2</v>
      </c>
      <c r="J481">
        <v>3</v>
      </c>
      <c r="K481">
        <v>7</v>
      </c>
      <c r="L481">
        <v>10</v>
      </c>
      <c r="M481" t="s">
        <v>68</v>
      </c>
      <c r="N481">
        <v>2</v>
      </c>
      <c r="O481" t="s">
        <v>61</v>
      </c>
      <c r="P481" t="s">
        <v>62</v>
      </c>
      <c r="Q481" t="s">
        <v>57</v>
      </c>
      <c r="R481" t="s">
        <v>434</v>
      </c>
      <c r="S481" t="s">
        <v>75</v>
      </c>
      <c r="T481">
        <v>4</v>
      </c>
      <c r="U481" s="1">
        <f>HR[[#This Row],[Date of Hire]]+HR[[#This Row],[Tenure]] * 365</f>
        <v>45221.472222222219</v>
      </c>
    </row>
    <row r="482" spans="1:21">
      <c r="A482">
        <v>1480</v>
      </c>
      <c r="B482" t="s">
        <v>10</v>
      </c>
      <c r="C482" s="1">
        <v>44197</v>
      </c>
      <c r="D482" s="1" t="str">
        <f>TEXT(HR[[#This Row],[Date of Hire]],"YYYY")</f>
        <v>2021</v>
      </c>
      <c r="E482" t="s">
        <v>17</v>
      </c>
      <c r="F482" t="s">
        <v>26</v>
      </c>
      <c r="G482">
        <v>10</v>
      </c>
      <c r="H482">
        <v>2</v>
      </c>
      <c r="I482" s="2">
        <v>2.8083333333333331</v>
      </c>
      <c r="J482">
        <v>4</v>
      </c>
      <c r="K482">
        <v>5</v>
      </c>
      <c r="L482">
        <v>8</v>
      </c>
      <c r="M482" t="s">
        <v>56</v>
      </c>
      <c r="N482">
        <v>0</v>
      </c>
      <c r="O482" t="s">
        <v>61</v>
      </c>
      <c r="P482" t="s">
        <v>62</v>
      </c>
      <c r="Q482" t="s">
        <v>85</v>
      </c>
      <c r="R482" t="s">
        <v>134</v>
      </c>
      <c r="S482" t="s">
        <v>102</v>
      </c>
      <c r="T482">
        <v>6</v>
      </c>
      <c r="U482" s="1">
        <f>HR[[#This Row],[Date of Hire]]+HR[[#This Row],[Tenure]] * 365</f>
        <v>45222.041666666664</v>
      </c>
    </row>
    <row r="483" spans="1:21">
      <c r="A483">
        <v>1481</v>
      </c>
      <c r="B483" t="s">
        <v>13</v>
      </c>
      <c r="C483" s="1">
        <v>44584</v>
      </c>
      <c r="D483" s="1" t="str">
        <f>TEXT(HR[[#This Row],[Date of Hire]],"YYYY")</f>
        <v>2022</v>
      </c>
      <c r="E483" t="s">
        <v>20</v>
      </c>
      <c r="F483" t="s">
        <v>18</v>
      </c>
      <c r="G483">
        <v>9</v>
      </c>
      <c r="H483">
        <v>0</v>
      </c>
      <c r="I483" s="2">
        <v>1.7472222222222222</v>
      </c>
      <c r="J483">
        <v>4</v>
      </c>
      <c r="K483">
        <v>10</v>
      </c>
      <c r="L483">
        <v>6</v>
      </c>
      <c r="M483" t="s">
        <v>68</v>
      </c>
      <c r="N483">
        <v>2</v>
      </c>
      <c r="O483" t="s">
        <v>61</v>
      </c>
      <c r="P483" t="s">
        <v>62</v>
      </c>
      <c r="Q483" t="s">
        <v>57</v>
      </c>
      <c r="R483" t="s">
        <v>249</v>
      </c>
      <c r="S483" t="s">
        <v>55</v>
      </c>
      <c r="T483">
        <v>8</v>
      </c>
      <c r="U483" s="1">
        <f>HR[[#This Row],[Date of Hire]]+HR[[#This Row],[Tenure]] * 365</f>
        <v>45221.736111111109</v>
      </c>
    </row>
    <row r="484" spans="1:21">
      <c r="A484">
        <v>1482</v>
      </c>
      <c r="B484" t="s">
        <v>4</v>
      </c>
      <c r="C484" s="1">
        <v>45000</v>
      </c>
      <c r="D484" s="1" t="str">
        <f>TEXT(HR[[#This Row],[Date of Hire]],"YYYY")</f>
        <v>2023</v>
      </c>
      <c r="E484" t="s">
        <v>5</v>
      </c>
      <c r="F484" t="s">
        <v>26</v>
      </c>
      <c r="G484">
        <v>9.5</v>
      </c>
      <c r="H484">
        <v>3</v>
      </c>
      <c r="I484" s="2">
        <v>0.60277777777777775</v>
      </c>
      <c r="J484">
        <v>5</v>
      </c>
      <c r="K484">
        <v>10</v>
      </c>
      <c r="L484">
        <v>6</v>
      </c>
      <c r="M484" t="s">
        <v>68</v>
      </c>
      <c r="N484">
        <v>2</v>
      </c>
      <c r="O484" t="s">
        <v>61</v>
      </c>
      <c r="P484" t="s">
        <v>50</v>
      </c>
      <c r="Q484" t="s">
        <v>113</v>
      </c>
      <c r="R484" t="s">
        <v>302</v>
      </c>
      <c r="S484" t="s">
        <v>95</v>
      </c>
      <c r="T484">
        <v>5</v>
      </c>
      <c r="U484" s="1">
        <f>HR[[#This Row],[Date of Hire]]+HR[[#This Row],[Tenure]] * 365</f>
        <v>45220.013888888891</v>
      </c>
    </row>
    <row r="485" spans="1:21">
      <c r="A485">
        <v>1483</v>
      </c>
      <c r="B485" t="s">
        <v>13</v>
      </c>
      <c r="C485" s="1">
        <v>44248</v>
      </c>
      <c r="D485" s="1" t="str">
        <f>TEXT(HR[[#This Row],[Date of Hire]],"YYYY")</f>
        <v>2021</v>
      </c>
      <c r="E485" t="s">
        <v>20</v>
      </c>
      <c r="F485" t="s">
        <v>21</v>
      </c>
      <c r="G485">
        <v>7</v>
      </c>
      <c r="H485">
        <v>0</v>
      </c>
      <c r="I485" s="2">
        <v>2.6694444444444443</v>
      </c>
      <c r="J485">
        <v>2</v>
      </c>
      <c r="K485">
        <v>10</v>
      </c>
      <c r="L485">
        <v>6</v>
      </c>
      <c r="M485" t="s">
        <v>56</v>
      </c>
      <c r="N485">
        <v>3</v>
      </c>
      <c r="O485" t="s">
        <v>69</v>
      </c>
      <c r="P485" t="s">
        <v>50</v>
      </c>
      <c r="Q485" t="s">
        <v>113</v>
      </c>
      <c r="R485" t="s">
        <v>435</v>
      </c>
      <c r="S485" t="s">
        <v>67</v>
      </c>
      <c r="T485">
        <v>2</v>
      </c>
      <c r="U485" s="1">
        <f>HR[[#This Row],[Date of Hire]]+HR[[#This Row],[Tenure]] * 365</f>
        <v>45222.347222222219</v>
      </c>
    </row>
    <row r="486" spans="1:21">
      <c r="A486">
        <v>1484</v>
      </c>
      <c r="B486" t="s">
        <v>7</v>
      </c>
      <c r="C486" s="1">
        <v>45137</v>
      </c>
      <c r="D486" s="1" t="str">
        <f>TEXT(HR[[#This Row],[Date of Hire]],"YYYY")</f>
        <v>2023</v>
      </c>
      <c r="E486" t="s">
        <v>17</v>
      </c>
      <c r="F486" t="s">
        <v>21</v>
      </c>
      <c r="G486">
        <v>8.1999999999999993</v>
      </c>
      <c r="H486">
        <v>2</v>
      </c>
      <c r="I486" s="2">
        <v>0.22777777777777777</v>
      </c>
      <c r="J486">
        <v>5</v>
      </c>
      <c r="K486">
        <v>5</v>
      </c>
      <c r="L486">
        <v>8</v>
      </c>
      <c r="M486" t="s">
        <v>48</v>
      </c>
      <c r="N486">
        <v>1</v>
      </c>
      <c r="O486" t="s">
        <v>69</v>
      </c>
      <c r="P486" t="s">
        <v>62</v>
      </c>
      <c r="Q486" t="s">
        <v>79</v>
      </c>
      <c r="R486" t="s">
        <v>281</v>
      </c>
      <c r="S486" t="s">
        <v>71</v>
      </c>
      <c r="T486">
        <v>9</v>
      </c>
      <c r="U486" s="1">
        <f>HR[[#This Row],[Date of Hire]]+HR[[#This Row],[Tenure]] * 365</f>
        <v>45220.138888888891</v>
      </c>
    </row>
    <row r="487" spans="1:21">
      <c r="A487">
        <v>1485</v>
      </c>
      <c r="B487" t="s">
        <v>13</v>
      </c>
      <c r="C487" s="1">
        <v>44401</v>
      </c>
      <c r="D487" s="1" t="str">
        <f>TEXT(HR[[#This Row],[Date of Hire]],"YYYY")</f>
        <v>2021</v>
      </c>
      <c r="E487" t="s">
        <v>23</v>
      </c>
      <c r="F487" t="s">
        <v>18</v>
      </c>
      <c r="G487">
        <v>5.2</v>
      </c>
      <c r="H487">
        <v>2</v>
      </c>
      <c r="I487" s="2">
        <v>2.2444444444444445</v>
      </c>
      <c r="J487">
        <v>4</v>
      </c>
      <c r="K487">
        <v>8</v>
      </c>
      <c r="L487">
        <v>9</v>
      </c>
      <c r="M487" t="s">
        <v>56</v>
      </c>
      <c r="N487">
        <v>2</v>
      </c>
      <c r="O487" t="s">
        <v>61</v>
      </c>
      <c r="P487" t="s">
        <v>62</v>
      </c>
      <c r="Q487" t="s">
        <v>99</v>
      </c>
      <c r="R487" t="s">
        <v>436</v>
      </c>
      <c r="S487" t="s">
        <v>71</v>
      </c>
      <c r="T487">
        <v>4</v>
      </c>
      <c r="U487" s="1">
        <f>HR[[#This Row],[Date of Hire]]+HR[[#This Row],[Tenure]] * 365</f>
        <v>45220.222222222219</v>
      </c>
    </row>
    <row r="488" spans="1:21">
      <c r="A488">
        <v>1486</v>
      </c>
      <c r="B488" t="s">
        <v>4</v>
      </c>
      <c r="C488" s="1">
        <v>44384</v>
      </c>
      <c r="D488" s="1" t="str">
        <f>TEXT(HR[[#This Row],[Date of Hire]],"YYYY")</f>
        <v>2021</v>
      </c>
      <c r="E488" t="s">
        <v>8</v>
      </c>
      <c r="F488" t="s">
        <v>24</v>
      </c>
      <c r="G488">
        <v>8</v>
      </c>
      <c r="H488">
        <v>1</v>
      </c>
      <c r="I488" s="2">
        <v>2.2916666666666665</v>
      </c>
      <c r="J488">
        <v>3</v>
      </c>
      <c r="K488">
        <v>10</v>
      </c>
      <c r="L488">
        <v>9</v>
      </c>
      <c r="M488" t="s">
        <v>56</v>
      </c>
      <c r="N488">
        <v>0</v>
      </c>
      <c r="O488" t="s">
        <v>69</v>
      </c>
      <c r="P488" t="s">
        <v>50</v>
      </c>
      <c r="Q488" t="s">
        <v>57</v>
      </c>
      <c r="R488" t="s">
        <v>437</v>
      </c>
      <c r="S488" t="s">
        <v>102</v>
      </c>
      <c r="T488">
        <v>6</v>
      </c>
      <c r="U488" s="1">
        <f>HR[[#This Row],[Date of Hire]]+HR[[#This Row],[Tenure]] * 365</f>
        <v>45220.458333333336</v>
      </c>
    </row>
    <row r="489" spans="1:21">
      <c r="A489">
        <v>1487</v>
      </c>
      <c r="B489" t="s">
        <v>4</v>
      </c>
      <c r="C489" s="1">
        <v>43975</v>
      </c>
      <c r="D489" s="1" t="str">
        <f>TEXT(HR[[#This Row],[Date of Hire]],"YYYY")</f>
        <v>2020</v>
      </c>
      <c r="E489" t="s">
        <v>23</v>
      </c>
      <c r="F489" t="s">
        <v>12</v>
      </c>
      <c r="G489">
        <v>6</v>
      </c>
      <c r="H489">
        <v>3</v>
      </c>
      <c r="I489" s="2">
        <v>3.411111111111111</v>
      </c>
      <c r="J489">
        <v>5</v>
      </c>
      <c r="K489">
        <v>8</v>
      </c>
      <c r="L489">
        <v>10</v>
      </c>
      <c r="M489" t="s">
        <v>60</v>
      </c>
      <c r="N489">
        <v>1</v>
      </c>
      <c r="O489" t="s">
        <v>49</v>
      </c>
      <c r="P489" t="s">
        <v>62</v>
      </c>
      <c r="Q489" t="s">
        <v>51</v>
      </c>
      <c r="R489" t="s">
        <v>438</v>
      </c>
      <c r="S489" t="s">
        <v>59</v>
      </c>
      <c r="T489">
        <v>8</v>
      </c>
      <c r="U489" s="1">
        <f>HR[[#This Row],[Date of Hire]]+HR[[#This Row],[Tenure]] * 365</f>
        <v>45220.055555555555</v>
      </c>
    </row>
    <row r="490" spans="1:21">
      <c r="A490">
        <v>1488</v>
      </c>
      <c r="B490" t="s">
        <v>19</v>
      </c>
      <c r="C490" s="1">
        <v>44443</v>
      </c>
      <c r="D490" s="1" t="str">
        <f>TEXT(HR[[#This Row],[Date of Hire]],"YYYY")</f>
        <v>2021</v>
      </c>
      <c r="E490" t="s">
        <v>20</v>
      </c>
      <c r="F490" t="s">
        <v>18</v>
      </c>
      <c r="G490">
        <v>8</v>
      </c>
      <c r="H490">
        <v>0</v>
      </c>
      <c r="I490" s="2">
        <v>2.1333333333333333</v>
      </c>
      <c r="J490">
        <v>5</v>
      </c>
      <c r="K490">
        <v>6</v>
      </c>
      <c r="L490">
        <v>9</v>
      </c>
      <c r="M490" t="s">
        <v>48</v>
      </c>
      <c r="N490">
        <v>0</v>
      </c>
      <c r="O490" t="s">
        <v>49</v>
      </c>
      <c r="P490" t="s">
        <v>50</v>
      </c>
      <c r="Q490" t="s">
        <v>113</v>
      </c>
      <c r="R490" t="s">
        <v>439</v>
      </c>
      <c r="S490" t="s">
        <v>59</v>
      </c>
      <c r="T490">
        <v>5</v>
      </c>
      <c r="U490" s="1">
        <f>HR[[#This Row],[Date of Hire]]+HR[[#This Row],[Tenure]] * 365</f>
        <v>45221.666666666664</v>
      </c>
    </row>
    <row r="491" spans="1:21">
      <c r="A491">
        <v>1489</v>
      </c>
      <c r="B491" t="s">
        <v>7</v>
      </c>
      <c r="C491" s="1">
        <v>44193</v>
      </c>
      <c r="D491" s="1" t="str">
        <f>TEXT(HR[[#This Row],[Date of Hire]],"YYYY")</f>
        <v>2020</v>
      </c>
      <c r="E491" t="s">
        <v>23</v>
      </c>
      <c r="F491" t="s">
        <v>12</v>
      </c>
      <c r="G491">
        <v>8</v>
      </c>
      <c r="H491">
        <v>0</v>
      </c>
      <c r="I491" s="2">
        <v>2.8166666666666669</v>
      </c>
      <c r="J491">
        <v>4</v>
      </c>
      <c r="K491">
        <v>6</v>
      </c>
      <c r="L491">
        <v>8</v>
      </c>
      <c r="M491" t="s">
        <v>60</v>
      </c>
      <c r="N491">
        <v>2</v>
      </c>
      <c r="O491" t="s">
        <v>49</v>
      </c>
      <c r="P491" t="s">
        <v>62</v>
      </c>
      <c r="Q491" t="s">
        <v>72</v>
      </c>
      <c r="R491" t="s">
        <v>440</v>
      </c>
      <c r="S491" t="s">
        <v>102</v>
      </c>
      <c r="T491">
        <v>4</v>
      </c>
      <c r="U491" s="1">
        <f>HR[[#This Row],[Date of Hire]]+HR[[#This Row],[Tenure]] * 365</f>
        <v>45221.083333333336</v>
      </c>
    </row>
    <row r="492" spans="1:21">
      <c r="A492">
        <v>1490</v>
      </c>
      <c r="B492" t="s">
        <v>13</v>
      </c>
      <c r="C492" s="1">
        <v>44037</v>
      </c>
      <c r="D492" s="1" t="str">
        <f>TEXT(HR[[#This Row],[Date of Hire]],"YYYY")</f>
        <v>2020</v>
      </c>
      <c r="E492" t="s">
        <v>5</v>
      </c>
      <c r="F492" t="s">
        <v>15</v>
      </c>
      <c r="G492">
        <v>8</v>
      </c>
      <c r="H492">
        <v>0</v>
      </c>
      <c r="I492" s="2">
        <v>3.2416666666666667</v>
      </c>
      <c r="J492">
        <v>2</v>
      </c>
      <c r="K492">
        <v>5</v>
      </c>
      <c r="L492">
        <v>8</v>
      </c>
      <c r="M492" t="s">
        <v>68</v>
      </c>
      <c r="N492">
        <v>0</v>
      </c>
      <c r="O492" t="s">
        <v>69</v>
      </c>
      <c r="P492" t="s">
        <v>62</v>
      </c>
      <c r="Q492" t="s">
        <v>63</v>
      </c>
      <c r="R492" t="s">
        <v>441</v>
      </c>
      <c r="S492" t="s">
        <v>75</v>
      </c>
      <c r="T492">
        <v>6</v>
      </c>
      <c r="U492" s="1">
        <f>HR[[#This Row],[Date of Hire]]+HR[[#This Row],[Tenure]] * 365</f>
        <v>45220.208333333336</v>
      </c>
    </row>
    <row r="493" spans="1:21">
      <c r="A493">
        <v>1491</v>
      </c>
      <c r="B493" t="s">
        <v>7</v>
      </c>
      <c r="C493" s="1">
        <v>44332</v>
      </c>
      <c r="D493" s="1" t="str">
        <f>TEXT(HR[[#This Row],[Date of Hire]],"YYYY")</f>
        <v>2021</v>
      </c>
      <c r="E493" t="s">
        <v>28</v>
      </c>
      <c r="F493" t="s">
        <v>26</v>
      </c>
      <c r="G493">
        <v>9</v>
      </c>
      <c r="H493">
        <v>0</v>
      </c>
      <c r="I493" s="2">
        <v>2.4333333333333331</v>
      </c>
      <c r="J493">
        <v>1</v>
      </c>
      <c r="K493">
        <v>9</v>
      </c>
      <c r="L493">
        <v>6</v>
      </c>
      <c r="M493" t="s">
        <v>68</v>
      </c>
      <c r="N493">
        <v>3</v>
      </c>
      <c r="O493" t="s">
        <v>69</v>
      </c>
      <c r="P493" t="s">
        <v>62</v>
      </c>
      <c r="Q493" t="s">
        <v>57</v>
      </c>
      <c r="R493" t="s">
        <v>180</v>
      </c>
      <c r="S493" t="s">
        <v>55</v>
      </c>
      <c r="T493">
        <v>5</v>
      </c>
      <c r="U493" s="1">
        <f>HR[[#This Row],[Date of Hire]]+HR[[#This Row],[Tenure]] * 365</f>
        <v>45220.166666666664</v>
      </c>
    </row>
    <row r="494" spans="1:21">
      <c r="A494">
        <v>1492</v>
      </c>
      <c r="B494" t="s">
        <v>4</v>
      </c>
      <c r="C494" s="1">
        <v>44596</v>
      </c>
      <c r="D494" s="1" t="str">
        <f>TEXT(HR[[#This Row],[Date of Hire]],"YYYY")</f>
        <v>2022</v>
      </c>
      <c r="E494" t="s">
        <v>27</v>
      </c>
      <c r="F494" t="s">
        <v>18</v>
      </c>
      <c r="G494">
        <v>5.5</v>
      </c>
      <c r="H494">
        <v>1</v>
      </c>
      <c r="I494" s="2">
        <v>1.7166666666666666</v>
      </c>
      <c r="J494">
        <v>1</v>
      </c>
      <c r="K494">
        <v>7</v>
      </c>
      <c r="L494">
        <v>10</v>
      </c>
      <c r="M494" t="s">
        <v>56</v>
      </c>
      <c r="N494">
        <v>0</v>
      </c>
      <c r="O494" t="s">
        <v>49</v>
      </c>
      <c r="P494" t="s">
        <v>50</v>
      </c>
      <c r="Q494" t="s">
        <v>63</v>
      </c>
      <c r="R494" t="s">
        <v>228</v>
      </c>
      <c r="S494" t="s">
        <v>95</v>
      </c>
      <c r="T494">
        <v>3</v>
      </c>
      <c r="U494" s="1">
        <f>HR[[#This Row],[Date of Hire]]+HR[[#This Row],[Tenure]] * 365</f>
        <v>45222.583333333336</v>
      </c>
    </row>
    <row r="495" spans="1:21">
      <c r="A495">
        <v>1493</v>
      </c>
      <c r="B495" t="s">
        <v>16</v>
      </c>
      <c r="C495" s="1">
        <v>43991</v>
      </c>
      <c r="D495" s="1" t="str">
        <f>TEXT(HR[[#This Row],[Date of Hire]],"YYYY")</f>
        <v>2020</v>
      </c>
      <c r="E495" t="s">
        <v>5</v>
      </c>
      <c r="F495" t="s">
        <v>15</v>
      </c>
      <c r="G495">
        <v>6</v>
      </c>
      <c r="H495">
        <v>0</v>
      </c>
      <c r="I495" s="2">
        <v>3.3694444444444445</v>
      </c>
      <c r="J495">
        <v>1</v>
      </c>
      <c r="K495">
        <v>5</v>
      </c>
      <c r="L495">
        <v>5</v>
      </c>
      <c r="M495" t="s">
        <v>56</v>
      </c>
      <c r="N495">
        <v>1</v>
      </c>
      <c r="O495" t="s">
        <v>49</v>
      </c>
      <c r="P495" t="s">
        <v>62</v>
      </c>
      <c r="Q495" t="s">
        <v>85</v>
      </c>
      <c r="R495" t="s">
        <v>117</v>
      </c>
      <c r="S495" t="s">
        <v>59</v>
      </c>
      <c r="T495">
        <v>3</v>
      </c>
      <c r="U495" s="1">
        <f>HR[[#This Row],[Date of Hire]]+HR[[#This Row],[Tenure]] * 365</f>
        <v>45220.847222222219</v>
      </c>
    </row>
    <row r="496" spans="1:21">
      <c r="A496">
        <v>1494</v>
      </c>
      <c r="B496" t="s">
        <v>10</v>
      </c>
      <c r="C496" s="1">
        <v>44097</v>
      </c>
      <c r="D496" s="1" t="str">
        <f>TEXT(HR[[#This Row],[Date of Hire]],"YYYY")</f>
        <v>2020</v>
      </c>
      <c r="E496" t="s">
        <v>20</v>
      </c>
      <c r="F496" t="s">
        <v>24</v>
      </c>
      <c r="G496">
        <v>7</v>
      </c>
      <c r="H496">
        <v>0</v>
      </c>
      <c r="I496" s="2">
        <v>3.0805555555555557</v>
      </c>
      <c r="J496">
        <v>1</v>
      </c>
      <c r="K496">
        <v>5</v>
      </c>
      <c r="L496">
        <v>9</v>
      </c>
      <c r="M496" t="s">
        <v>56</v>
      </c>
      <c r="N496">
        <v>2</v>
      </c>
      <c r="O496" t="s">
        <v>49</v>
      </c>
      <c r="P496" t="s">
        <v>50</v>
      </c>
      <c r="Q496" t="s">
        <v>72</v>
      </c>
      <c r="R496" t="s">
        <v>76</v>
      </c>
      <c r="S496" t="s">
        <v>59</v>
      </c>
      <c r="T496">
        <v>6</v>
      </c>
      <c r="U496" s="1">
        <f>HR[[#This Row],[Date of Hire]]+HR[[#This Row],[Tenure]] * 365</f>
        <v>45221.402777777781</v>
      </c>
    </row>
    <row r="497" spans="1:21">
      <c r="A497">
        <v>1495</v>
      </c>
      <c r="B497" t="s">
        <v>7</v>
      </c>
      <c r="C497" s="1">
        <v>44069</v>
      </c>
      <c r="D497" s="1" t="str">
        <f>TEXT(HR[[#This Row],[Date of Hire]],"YYYY")</f>
        <v>2020</v>
      </c>
      <c r="E497" t="s">
        <v>11</v>
      </c>
      <c r="F497" t="s">
        <v>6</v>
      </c>
      <c r="G497">
        <v>7.2</v>
      </c>
      <c r="H497">
        <v>3</v>
      </c>
      <c r="I497" s="2">
        <v>3.1555555555555554</v>
      </c>
      <c r="J497">
        <v>2</v>
      </c>
      <c r="K497">
        <v>9</v>
      </c>
      <c r="L497">
        <v>6</v>
      </c>
      <c r="M497" t="s">
        <v>48</v>
      </c>
      <c r="N497">
        <v>1</v>
      </c>
      <c r="O497" t="s">
        <v>61</v>
      </c>
      <c r="P497" t="s">
        <v>50</v>
      </c>
      <c r="Q497" t="s">
        <v>51</v>
      </c>
      <c r="R497" t="s">
        <v>249</v>
      </c>
      <c r="S497" t="s">
        <v>53</v>
      </c>
      <c r="T497">
        <v>8</v>
      </c>
      <c r="U497" s="1">
        <f>HR[[#This Row],[Date of Hire]]+HR[[#This Row],[Tenure]] * 365</f>
        <v>45220.777777777781</v>
      </c>
    </row>
    <row r="498" spans="1:21">
      <c r="A498">
        <v>1496</v>
      </c>
      <c r="B498" t="s">
        <v>7</v>
      </c>
      <c r="C498" s="1">
        <v>44454</v>
      </c>
      <c r="D498" s="1" t="str">
        <f>TEXT(HR[[#This Row],[Date of Hire]],"YYYY")</f>
        <v>2021</v>
      </c>
      <c r="E498" t="s">
        <v>27</v>
      </c>
      <c r="F498" t="s">
        <v>18</v>
      </c>
      <c r="G498">
        <v>10</v>
      </c>
      <c r="H498">
        <v>2</v>
      </c>
      <c r="I498" s="2">
        <v>2.1027777777777779</v>
      </c>
      <c r="J498">
        <v>5</v>
      </c>
      <c r="K498">
        <v>7</v>
      </c>
      <c r="L498">
        <v>6</v>
      </c>
      <c r="M498" t="s">
        <v>60</v>
      </c>
      <c r="N498">
        <v>3</v>
      </c>
      <c r="O498" t="s">
        <v>49</v>
      </c>
      <c r="P498" t="s">
        <v>50</v>
      </c>
      <c r="Q498" t="s">
        <v>57</v>
      </c>
      <c r="R498" t="s">
        <v>431</v>
      </c>
      <c r="S498" t="s">
        <v>67</v>
      </c>
      <c r="T498">
        <v>1</v>
      </c>
      <c r="U498" s="1">
        <f>HR[[#This Row],[Date of Hire]]+HR[[#This Row],[Tenure]] * 365</f>
        <v>45221.513888888891</v>
      </c>
    </row>
    <row r="499" spans="1:21">
      <c r="A499">
        <v>1497</v>
      </c>
      <c r="B499" t="s">
        <v>19</v>
      </c>
      <c r="C499" s="1">
        <v>44933</v>
      </c>
      <c r="D499" s="1" t="str">
        <f>TEXT(HR[[#This Row],[Date of Hire]],"YYYY")</f>
        <v>2023</v>
      </c>
      <c r="E499" t="s">
        <v>27</v>
      </c>
      <c r="F499" t="s">
        <v>26</v>
      </c>
      <c r="G499">
        <v>6.5</v>
      </c>
      <c r="H499">
        <v>1</v>
      </c>
      <c r="I499" s="2">
        <v>0.79166666666666663</v>
      </c>
      <c r="J499">
        <v>1</v>
      </c>
      <c r="K499">
        <v>8</v>
      </c>
      <c r="L499">
        <v>6</v>
      </c>
      <c r="M499" t="s">
        <v>60</v>
      </c>
      <c r="N499">
        <v>1</v>
      </c>
      <c r="O499" t="s">
        <v>49</v>
      </c>
      <c r="P499" t="s">
        <v>50</v>
      </c>
      <c r="Q499" t="s">
        <v>113</v>
      </c>
      <c r="R499" t="s">
        <v>442</v>
      </c>
      <c r="S499" t="s">
        <v>81</v>
      </c>
      <c r="T499">
        <v>4</v>
      </c>
      <c r="U499" s="1">
        <f>HR[[#This Row],[Date of Hire]]+HR[[#This Row],[Tenure]] * 365</f>
        <v>45221.958333333336</v>
      </c>
    </row>
    <row r="500" spans="1:21">
      <c r="A500">
        <v>1498</v>
      </c>
      <c r="B500" t="s">
        <v>13</v>
      </c>
      <c r="C500" s="1">
        <v>45029</v>
      </c>
      <c r="D500" s="1" t="str">
        <f>TEXT(HR[[#This Row],[Date of Hire]],"YYYY")</f>
        <v>2023</v>
      </c>
      <c r="E500" t="s">
        <v>28</v>
      </c>
      <c r="F500" t="s">
        <v>6</v>
      </c>
      <c r="G500">
        <v>4.2</v>
      </c>
      <c r="H500">
        <v>2</v>
      </c>
      <c r="I500" s="2">
        <v>0.52500000000000002</v>
      </c>
      <c r="J500">
        <v>4</v>
      </c>
      <c r="K500">
        <v>6</v>
      </c>
      <c r="L500">
        <v>10</v>
      </c>
      <c r="M500" t="s">
        <v>48</v>
      </c>
      <c r="N500">
        <v>2</v>
      </c>
      <c r="O500" t="s">
        <v>61</v>
      </c>
      <c r="P500" t="s">
        <v>50</v>
      </c>
      <c r="Q500" t="s">
        <v>113</v>
      </c>
      <c r="R500" t="s">
        <v>181</v>
      </c>
      <c r="S500" t="s">
        <v>71</v>
      </c>
      <c r="T500">
        <v>5</v>
      </c>
      <c r="U500" s="1">
        <f>HR[[#This Row],[Date of Hire]]+HR[[#This Row],[Tenure]] * 365</f>
        <v>45220.625</v>
      </c>
    </row>
    <row r="501" spans="1:21">
      <c r="A501">
        <v>1499</v>
      </c>
      <c r="B501" t="s">
        <v>7</v>
      </c>
      <c r="C501" s="1">
        <v>44547</v>
      </c>
      <c r="D501" s="1" t="str">
        <f>TEXT(HR[[#This Row],[Date of Hire]],"YYYY")</f>
        <v>2021</v>
      </c>
      <c r="E501" t="s">
        <v>28</v>
      </c>
      <c r="F501" t="s">
        <v>9</v>
      </c>
      <c r="G501">
        <v>4</v>
      </c>
      <c r="H501">
        <v>1</v>
      </c>
      <c r="I501" s="2">
        <v>1.8472222222222223</v>
      </c>
      <c r="J501">
        <v>4</v>
      </c>
      <c r="K501">
        <v>10</v>
      </c>
      <c r="L501">
        <v>7</v>
      </c>
      <c r="M501" t="s">
        <v>60</v>
      </c>
      <c r="N501">
        <v>3</v>
      </c>
      <c r="O501" t="s">
        <v>69</v>
      </c>
      <c r="P501" t="s">
        <v>50</v>
      </c>
      <c r="Q501" t="s">
        <v>92</v>
      </c>
      <c r="R501" t="s">
        <v>443</v>
      </c>
      <c r="S501" t="s">
        <v>59</v>
      </c>
      <c r="T501">
        <v>9</v>
      </c>
      <c r="U501" s="1">
        <f>HR[[#This Row],[Date of Hire]]+HR[[#This Row],[Tenure]] * 365</f>
        <v>45221.236111111109</v>
      </c>
    </row>
    <row r="502" spans="1:21">
      <c r="A502">
        <v>1500</v>
      </c>
      <c r="B502" t="s">
        <v>16</v>
      </c>
      <c r="C502" s="1">
        <v>43838</v>
      </c>
      <c r="D502" s="1" t="str">
        <f>TEXT(HR[[#This Row],[Date of Hire]],"YYYY")</f>
        <v>2020</v>
      </c>
      <c r="E502" t="s">
        <v>5</v>
      </c>
      <c r="F502" t="s">
        <v>6</v>
      </c>
      <c r="G502">
        <v>9</v>
      </c>
      <c r="H502">
        <v>2</v>
      </c>
      <c r="I502" s="2">
        <v>3.7888888888888888</v>
      </c>
      <c r="J502">
        <v>1</v>
      </c>
      <c r="K502">
        <v>6</v>
      </c>
      <c r="L502">
        <v>7</v>
      </c>
      <c r="M502" t="s">
        <v>48</v>
      </c>
      <c r="N502">
        <v>1</v>
      </c>
      <c r="O502" t="s">
        <v>49</v>
      </c>
      <c r="P502" t="s">
        <v>62</v>
      </c>
      <c r="Q502" t="s">
        <v>99</v>
      </c>
      <c r="R502" t="s">
        <v>248</v>
      </c>
      <c r="S502" t="s">
        <v>55</v>
      </c>
      <c r="T502">
        <v>5</v>
      </c>
      <c r="U502" s="1">
        <f>HR[[#This Row],[Date of Hire]]+HR[[#This Row],[Tenure]] * 365</f>
        <v>45220.944444444445</v>
      </c>
    </row>
    <row r="503" spans="1:21">
      <c r="A503">
        <v>1501</v>
      </c>
      <c r="B503" t="s">
        <v>10</v>
      </c>
      <c r="C503" s="1">
        <v>44954</v>
      </c>
      <c r="D503" s="1" t="str">
        <f>TEXT(HR[[#This Row],[Date of Hire]],"YYYY")</f>
        <v>2023</v>
      </c>
      <c r="E503" t="s">
        <v>25</v>
      </c>
      <c r="F503" t="s">
        <v>15</v>
      </c>
      <c r="G503">
        <v>7</v>
      </c>
      <c r="H503">
        <v>0</v>
      </c>
      <c r="I503" s="2">
        <v>0.73333333333333328</v>
      </c>
      <c r="J503">
        <v>1</v>
      </c>
      <c r="K503">
        <v>8</v>
      </c>
      <c r="L503">
        <v>8</v>
      </c>
      <c r="M503" t="s">
        <v>68</v>
      </c>
      <c r="N503">
        <v>3</v>
      </c>
      <c r="O503" t="s">
        <v>61</v>
      </c>
      <c r="P503" t="s">
        <v>62</v>
      </c>
      <c r="Q503" t="s">
        <v>57</v>
      </c>
      <c r="R503" t="s">
        <v>444</v>
      </c>
      <c r="S503" t="s">
        <v>102</v>
      </c>
      <c r="T503">
        <v>10</v>
      </c>
      <c r="U503" s="1">
        <f>HR[[#This Row],[Date of Hire]]+HR[[#This Row],[Tenure]] * 365</f>
        <v>45221.666666666664</v>
      </c>
    </row>
    <row r="504" spans="1:21">
      <c r="A504">
        <v>1502</v>
      </c>
      <c r="B504" t="s">
        <v>13</v>
      </c>
      <c r="C504" s="1">
        <v>44217</v>
      </c>
      <c r="D504" s="1" t="str">
        <f>TEXT(HR[[#This Row],[Date of Hire]],"YYYY")</f>
        <v>2021</v>
      </c>
      <c r="E504" t="s">
        <v>25</v>
      </c>
      <c r="F504" t="s">
        <v>6</v>
      </c>
      <c r="G504">
        <v>3.2</v>
      </c>
      <c r="H504">
        <v>3</v>
      </c>
      <c r="I504" s="2">
        <v>2.7527777777777778</v>
      </c>
      <c r="J504">
        <v>1</v>
      </c>
      <c r="K504">
        <v>8</v>
      </c>
      <c r="L504">
        <v>8</v>
      </c>
      <c r="M504" t="s">
        <v>68</v>
      </c>
      <c r="N504">
        <v>1</v>
      </c>
      <c r="O504" t="s">
        <v>69</v>
      </c>
      <c r="P504" t="s">
        <v>50</v>
      </c>
      <c r="Q504" t="s">
        <v>63</v>
      </c>
      <c r="R504" t="s">
        <v>445</v>
      </c>
      <c r="S504" t="s">
        <v>53</v>
      </c>
      <c r="T504">
        <v>8</v>
      </c>
      <c r="U504" s="1">
        <f>HR[[#This Row],[Date of Hire]]+HR[[#This Row],[Tenure]] * 365</f>
        <v>45221.763888888891</v>
      </c>
    </row>
    <row r="505" spans="1:21">
      <c r="A505">
        <v>1503</v>
      </c>
      <c r="B505" t="s">
        <v>16</v>
      </c>
      <c r="C505" s="1">
        <v>43968</v>
      </c>
      <c r="D505" s="1" t="str">
        <f>TEXT(HR[[#This Row],[Date of Hire]],"YYYY")</f>
        <v>2020</v>
      </c>
      <c r="E505" t="s">
        <v>27</v>
      </c>
      <c r="F505" t="s">
        <v>21</v>
      </c>
      <c r="G505">
        <v>6.2</v>
      </c>
      <c r="H505">
        <v>3</v>
      </c>
      <c r="I505" s="2">
        <v>3.4305555555555554</v>
      </c>
      <c r="J505">
        <v>2</v>
      </c>
      <c r="K505">
        <v>8</v>
      </c>
      <c r="L505">
        <v>7</v>
      </c>
      <c r="M505" t="s">
        <v>68</v>
      </c>
      <c r="N505">
        <v>2</v>
      </c>
      <c r="O505" t="s">
        <v>61</v>
      </c>
      <c r="P505" t="s">
        <v>50</v>
      </c>
      <c r="Q505" t="s">
        <v>77</v>
      </c>
      <c r="R505" t="s">
        <v>267</v>
      </c>
      <c r="S505" t="s">
        <v>53</v>
      </c>
      <c r="T505">
        <v>2</v>
      </c>
      <c r="U505" s="1">
        <f>HR[[#This Row],[Date of Hire]]+HR[[#This Row],[Tenure]] * 365</f>
        <v>45220.152777777781</v>
      </c>
    </row>
    <row r="506" spans="1:21">
      <c r="A506">
        <v>1504</v>
      </c>
      <c r="B506" t="s">
        <v>4</v>
      </c>
      <c r="C506" s="1">
        <v>44471</v>
      </c>
      <c r="D506" s="1" t="str">
        <f>TEXT(HR[[#This Row],[Date of Hire]],"YYYY")</f>
        <v>2021</v>
      </c>
      <c r="E506" t="s">
        <v>8</v>
      </c>
      <c r="F506" t="s">
        <v>26</v>
      </c>
      <c r="G506">
        <v>8.5</v>
      </c>
      <c r="H506">
        <v>1</v>
      </c>
      <c r="I506" s="2">
        <v>2.0555555555555554</v>
      </c>
      <c r="J506">
        <v>3</v>
      </c>
      <c r="K506">
        <v>10</v>
      </c>
      <c r="L506">
        <v>5</v>
      </c>
      <c r="M506" t="s">
        <v>56</v>
      </c>
      <c r="N506">
        <v>2</v>
      </c>
      <c r="O506" t="s">
        <v>69</v>
      </c>
      <c r="P506" t="s">
        <v>50</v>
      </c>
      <c r="Q506" t="s">
        <v>113</v>
      </c>
      <c r="R506" t="s">
        <v>446</v>
      </c>
      <c r="S506" t="s">
        <v>81</v>
      </c>
      <c r="T506">
        <v>5</v>
      </c>
      <c r="U506" s="1">
        <f>HR[[#This Row],[Date of Hire]]+HR[[#This Row],[Tenure]] * 365</f>
        <v>45221.277777777781</v>
      </c>
    </row>
    <row r="507" spans="1:21">
      <c r="A507">
        <v>1505</v>
      </c>
      <c r="B507" t="s">
        <v>4</v>
      </c>
      <c r="C507" s="1">
        <v>43443</v>
      </c>
      <c r="D507" s="1" t="str">
        <f>TEXT(HR[[#This Row],[Date of Hire]],"YYYY")</f>
        <v>2018</v>
      </c>
      <c r="E507" t="s">
        <v>25</v>
      </c>
      <c r="F507" t="s">
        <v>15</v>
      </c>
      <c r="G507">
        <v>8.1999999999999993</v>
      </c>
      <c r="H507">
        <v>1</v>
      </c>
      <c r="I507" s="2">
        <v>4.8694444444444445</v>
      </c>
      <c r="J507">
        <v>5</v>
      </c>
      <c r="K507">
        <v>10</v>
      </c>
      <c r="L507">
        <v>5</v>
      </c>
      <c r="M507" t="s">
        <v>56</v>
      </c>
      <c r="N507">
        <v>0</v>
      </c>
      <c r="O507" t="s">
        <v>61</v>
      </c>
      <c r="P507" t="s">
        <v>50</v>
      </c>
      <c r="Q507" t="s">
        <v>85</v>
      </c>
      <c r="R507" t="s">
        <v>89</v>
      </c>
      <c r="S507" t="s">
        <v>71</v>
      </c>
      <c r="T507">
        <v>7</v>
      </c>
      <c r="U507" s="1">
        <f>HR[[#This Row],[Date of Hire]]+HR[[#This Row],[Tenure]] * 365</f>
        <v>45220.347222222219</v>
      </c>
    </row>
    <row r="508" spans="1:21">
      <c r="A508">
        <v>1506</v>
      </c>
      <c r="B508" t="s">
        <v>19</v>
      </c>
      <c r="C508" s="1">
        <v>44952</v>
      </c>
      <c r="D508" s="1" t="str">
        <f>TEXT(HR[[#This Row],[Date of Hire]],"YYYY")</f>
        <v>2023</v>
      </c>
      <c r="E508" t="s">
        <v>11</v>
      </c>
      <c r="F508" t="s">
        <v>24</v>
      </c>
      <c r="G508">
        <v>8</v>
      </c>
      <c r="H508">
        <v>3</v>
      </c>
      <c r="I508" s="2">
        <v>0.73888888888888893</v>
      </c>
      <c r="J508">
        <v>3</v>
      </c>
      <c r="K508">
        <v>8</v>
      </c>
      <c r="L508">
        <v>7</v>
      </c>
      <c r="M508" t="s">
        <v>56</v>
      </c>
      <c r="N508">
        <v>2</v>
      </c>
      <c r="O508" t="s">
        <v>61</v>
      </c>
      <c r="P508" t="s">
        <v>50</v>
      </c>
      <c r="Q508" t="s">
        <v>63</v>
      </c>
      <c r="R508" t="s">
        <v>133</v>
      </c>
      <c r="S508" t="s">
        <v>102</v>
      </c>
      <c r="T508">
        <v>7</v>
      </c>
      <c r="U508" s="1">
        <f>HR[[#This Row],[Date of Hire]]+HR[[#This Row],[Tenure]] * 365</f>
        <v>45221.694444444445</v>
      </c>
    </row>
    <row r="509" spans="1:21">
      <c r="A509">
        <v>1507</v>
      </c>
      <c r="B509" t="s">
        <v>4</v>
      </c>
      <c r="C509" s="1">
        <v>44195</v>
      </c>
      <c r="D509" s="1" t="str">
        <f>TEXT(HR[[#This Row],[Date of Hire]],"YYYY")</f>
        <v>2020</v>
      </c>
      <c r="E509" t="s">
        <v>23</v>
      </c>
      <c r="F509" t="s">
        <v>15</v>
      </c>
      <c r="G509">
        <v>8</v>
      </c>
      <c r="H509">
        <v>0</v>
      </c>
      <c r="I509" s="2">
        <v>2.8111111111111109</v>
      </c>
      <c r="J509">
        <v>4</v>
      </c>
      <c r="K509">
        <v>7</v>
      </c>
      <c r="L509">
        <v>6</v>
      </c>
      <c r="M509" t="s">
        <v>56</v>
      </c>
      <c r="N509">
        <v>2</v>
      </c>
      <c r="O509" t="s">
        <v>69</v>
      </c>
      <c r="P509" t="s">
        <v>62</v>
      </c>
      <c r="Q509" t="s">
        <v>113</v>
      </c>
      <c r="R509" t="s">
        <v>412</v>
      </c>
      <c r="S509" t="s">
        <v>65</v>
      </c>
      <c r="T509">
        <v>3</v>
      </c>
      <c r="U509" s="1">
        <f>HR[[#This Row],[Date of Hire]]+HR[[#This Row],[Tenure]] * 365</f>
        <v>45221.055555555555</v>
      </c>
    </row>
    <row r="510" spans="1:21">
      <c r="A510">
        <v>1508</v>
      </c>
      <c r="B510" t="s">
        <v>4</v>
      </c>
      <c r="C510" s="1">
        <v>43939</v>
      </c>
      <c r="D510" s="1" t="str">
        <f>TEXT(HR[[#This Row],[Date of Hire]],"YYYY")</f>
        <v>2020</v>
      </c>
      <c r="E510" t="s">
        <v>11</v>
      </c>
      <c r="F510" t="s">
        <v>24</v>
      </c>
      <c r="G510">
        <v>5</v>
      </c>
      <c r="H510">
        <v>0</v>
      </c>
      <c r="I510" s="2">
        <v>3.5111111111111111</v>
      </c>
      <c r="J510">
        <v>5</v>
      </c>
      <c r="K510">
        <v>6</v>
      </c>
      <c r="L510">
        <v>5</v>
      </c>
      <c r="M510" t="s">
        <v>68</v>
      </c>
      <c r="N510">
        <v>0</v>
      </c>
      <c r="O510" t="s">
        <v>69</v>
      </c>
      <c r="P510" t="s">
        <v>50</v>
      </c>
      <c r="Q510" t="s">
        <v>113</v>
      </c>
      <c r="R510" t="s">
        <v>101</v>
      </c>
      <c r="S510" t="s">
        <v>55</v>
      </c>
      <c r="T510">
        <v>6</v>
      </c>
      <c r="U510" s="1">
        <f>HR[[#This Row],[Date of Hire]]+HR[[#This Row],[Tenure]] * 365</f>
        <v>45220.555555555555</v>
      </c>
    </row>
    <row r="511" spans="1:21">
      <c r="A511">
        <v>1509</v>
      </c>
      <c r="B511" t="s">
        <v>16</v>
      </c>
      <c r="C511" s="1">
        <v>43784</v>
      </c>
      <c r="D511" s="1" t="str">
        <f>TEXT(HR[[#This Row],[Date of Hire]],"YYYY")</f>
        <v>2019</v>
      </c>
      <c r="E511" t="s">
        <v>27</v>
      </c>
      <c r="F511" t="s">
        <v>21</v>
      </c>
      <c r="G511">
        <v>7.5</v>
      </c>
      <c r="H511">
        <v>0</v>
      </c>
      <c r="I511" s="2">
        <v>3.9361111111111109</v>
      </c>
      <c r="J511">
        <v>4</v>
      </c>
      <c r="K511">
        <v>10</v>
      </c>
      <c r="L511">
        <v>9</v>
      </c>
      <c r="M511" t="s">
        <v>56</v>
      </c>
      <c r="N511">
        <v>3</v>
      </c>
      <c r="O511" t="s">
        <v>49</v>
      </c>
      <c r="P511" t="s">
        <v>62</v>
      </c>
      <c r="Q511" t="s">
        <v>51</v>
      </c>
      <c r="R511" t="s">
        <v>447</v>
      </c>
      <c r="S511" t="s">
        <v>95</v>
      </c>
      <c r="T511">
        <v>1</v>
      </c>
      <c r="U511" s="1">
        <f>HR[[#This Row],[Date of Hire]]+HR[[#This Row],[Tenure]] * 365</f>
        <v>45220.680555555555</v>
      </c>
    </row>
    <row r="512" spans="1:21">
      <c r="A512">
        <v>1510</v>
      </c>
      <c r="B512" t="s">
        <v>10</v>
      </c>
      <c r="C512" s="1">
        <v>43560</v>
      </c>
      <c r="D512" s="1" t="str">
        <f>TEXT(HR[[#This Row],[Date of Hire]],"YYYY")</f>
        <v>2019</v>
      </c>
      <c r="E512" t="s">
        <v>11</v>
      </c>
      <c r="F512" t="s">
        <v>12</v>
      </c>
      <c r="G512">
        <v>8</v>
      </c>
      <c r="H512">
        <v>0</v>
      </c>
      <c r="I512" s="2">
        <v>4.5472222222222225</v>
      </c>
      <c r="J512">
        <v>3</v>
      </c>
      <c r="K512">
        <v>10</v>
      </c>
      <c r="L512">
        <v>6</v>
      </c>
      <c r="M512" t="s">
        <v>60</v>
      </c>
      <c r="N512">
        <v>1</v>
      </c>
      <c r="O512" t="s">
        <v>69</v>
      </c>
      <c r="P512" t="s">
        <v>50</v>
      </c>
      <c r="Q512" t="s">
        <v>79</v>
      </c>
      <c r="R512" t="s">
        <v>448</v>
      </c>
      <c r="S512" t="s">
        <v>75</v>
      </c>
      <c r="T512">
        <v>10</v>
      </c>
      <c r="U512" s="1">
        <f>HR[[#This Row],[Date of Hire]]+HR[[#This Row],[Tenure]] * 365</f>
        <v>45219.736111111109</v>
      </c>
    </row>
    <row r="513" spans="1:21">
      <c r="A513">
        <v>1511</v>
      </c>
      <c r="B513" t="s">
        <v>16</v>
      </c>
      <c r="C513" s="1">
        <v>43808</v>
      </c>
      <c r="D513" s="1" t="str">
        <f>TEXT(HR[[#This Row],[Date of Hire]],"YYYY")</f>
        <v>2019</v>
      </c>
      <c r="E513" t="s">
        <v>27</v>
      </c>
      <c r="F513" t="s">
        <v>18</v>
      </c>
      <c r="G513">
        <v>7</v>
      </c>
      <c r="H513">
        <v>1</v>
      </c>
      <c r="I513" s="2">
        <v>3.8694444444444445</v>
      </c>
      <c r="J513">
        <v>2</v>
      </c>
      <c r="K513">
        <v>8</v>
      </c>
      <c r="L513">
        <v>7</v>
      </c>
      <c r="M513" t="s">
        <v>56</v>
      </c>
      <c r="N513">
        <v>0</v>
      </c>
      <c r="O513" t="s">
        <v>49</v>
      </c>
      <c r="P513" t="s">
        <v>62</v>
      </c>
      <c r="Q513" t="s">
        <v>79</v>
      </c>
      <c r="R513" t="s">
        <v>387</v>
      </c>
      <c r="S513" t="s">
        <v>65</v>
      </c>
      <c r="T513">
        <v>1</v>
      </c>
      <c r="U513" s="1">
        <f>HR[[#This Row],[Date of Hire]]+HR[[#This Row],[Tenure]] * 365</f>
        <v>45220.347222222219</v>
      </c>
    </row>
    <row r="514" spans="1:21">
      <c r="A514">
        <v>1512</v>
      </c>
      <c r="B514" t="s">
        <v>7</v>
      </c>
      <c r="C514" s="1">
        <v>44408</v>
      </c>
      <c r="D514" s="1" t="str">
        <f>TEXT(HR[[#This Row],[Date of Hire]],"YYYY")</f>
        <v>2021</v>
      </c>
      <c r="E514" t="s">
        <v>17</v>
      </c>
      <c r="F514" t="s">
        <v>26</v>
      </c>
      <c r="G514">
        <v>5</v>
      </c>
      <c r="H514">
        <v>1</v>
      </c>
      <c r="I514" s="2">
        <v>2.2277777777777779</v>
      </c>
      <c r="J514">
        <v>1</v>
      </c>
      <c r="K514">
        <v>10</v>
      </c>
      <c r="L514">
        <v>7</v>
      </c>
      <c r="M514" t="s">
        <v>48</v>
      </c>
      <c r="N514">
        <v>3</v>
      </c>
      <c r="O514" t="s">
        <v>69</v>
      </c>
      <c r="P514" t="s">
        <v>50</v>
      </c>
      <c r="Q514" t="s">
        <v>92</v>
      </c>
      <c r="R514" t="s">
        <v>449</v>
      </c>
      <c r="S514" t="s">
        <v>65</v>
      </c>
      <c r="T514">
        <v>3</v>
      </c>
      <c r="U514" s="1">
        <f>HR[[#This Row],[Date of Hire]]+HR[[#This Row],[Tenure]] * 365</f>
        <v>45221.138888888891</v>
      </c>
    </row>
    <row r="515" spans="1:21">
      <c r="A515">
        <v>1513</v>
      </c>
      <c r="B515" t="s">
        <v>13</v>
      </c>
      <c r="C515" s="1">
        <v>44400</v>
      </c>
      <c r="D515" s="1" t="str">
        <f>TEXT(HR[[#This Row],[Date of Hire]],"YYYY")</f>
        <v>2021</v>
      </c>
      <c r="E515" t="s">
        <v>17</v>
      </c>
      <c r="F515" t="s">
        <v>26</v>
      </c>
      <c r="G515">
        <v>6.2</v>
      </c>
      <c r="H515">
        <v>1</v>
      </c>
      <c r="I515" s="2">
        <v>2.2472222222222222</v>
      </c>
      <c r="J515">
        <v>4</v>
      </c>
      <c r="K515">
        <v>6</v>
      </c>
      <c r="L515">
        <v>7</v>
      </c>
      <c r="M515" t="s">
        <v>68</v>
      </c>
      <c r="N515">
        <v>1</v>
      </c>
      <c r="O515" t="s">
        <v>61</v>
      </c>
      <c r="P515" t="s">
        <v>62</v>
      </c>
      <c r="Q515" t="s">
        <v>113</v>
      </c>
      <c r="R515" t="s">
        <v>450</v>
      </c>
      <c r="S515" t="s">
        <v>71</v>
      </c>
      <c r="T515">
        <v>4</v>
      </c>
      <c r="U515" s="1">
        <f>HR[[#This Row],[Date of Hire]]+HR[[#This Row],[Tenure]] * 365</f>
        <v>45220.236111111109</v>
      </c>
    </row>
    <row r="516" spans="1:21">
      <c r="A516">
        <v>1514</v>
      </c>
      <c r="B516" t="s">
        <v>10</v>
      </c>
      <c r="C516" s="1">
        <v>43982</v>
      </c>
      <c r="D516" s="1" t="str">
        <f>TEXT(HR[[#This Row],[Date of Hire]],"YYYY")</f>
        <v>2020</v>
      </c>
      <c r="E516" t="s">
        <v>25</v>
      </c>
      <c r="F516" t="s">
        <v>6</v>
      </c>
      <c r="G516">
        <v>7</v>
      </c>
      <c r="H516">
        <v>2</v>
      </c>
      <c r="I516" s="2">
        <v>3.3944444444444444</v>
      </c>
      <c r="J516">
        <v>4</v>
      </c>
      <c r="K516">
        <v>5</v>
      </c>
      <c r="L516">
        <v>6</v>
      </c>
      <c r="M516" t="s">
        <v>56</v>
      </c>
      <c r="N516">
        <v>3</v>
      </c>
      <c r="O516" t="s">
        <v>69</v>
      </c>
      <c r="P516" t="s">
        <v>62</v>
      </c>
      <c r="Q516" t="s">
        <v>113</v>
      </c>
      <c r="R516" t="s">
        <v>451</v>
      </c>
      <c r="S516" t="s">
        <v>55</v>
      </c>
      <c r="T516">
        <v>7</v>
      </c>
      <c r="U516" s="1">
        <f>HR[[#This Row],[Date of Hire]]+HR[[#This Row],[Tenure]] * 365</f>
        <v>45220.972222222219</v>
      </c>
    </row>
    <row r="517" spans="1:21">
      <c r="A517">
        <v>1515</v>
      </c>
      <c r="B517" t="s">
        <v>16</v>
      </c>
      <c r="C517" s="1">
        <v>44163</v>
      </c>
      <c r="D517" s="1" t="str">
        <f>TEXT(HR[[#This Row],[Date of Hire]],"YYYY")</f>
        <v>2020</v>
      </c>
      <c r="E517" t="s">
        <v>20</v>
      </c>
      <c r="F517" t="s">
        <v>12</v>
      </c>
      <c r="G517">
        <v>8</v>
      </c>
      <c r="H517">
        <v>3</v>
      </c>
      <c r="I517" s="2">
        <v>2.9</v>
      </c>
      <c r="J517">
        <v>3</v>
      </c>
      <c r="K517">
        <v>9</v>
      </c>
      <c r="L517">
        <v>7</v>
      </c>
      <c r="M517" t="s">
        <v>56</v>
      </c>
      <c r="N517">
        <v>1</v>
      </c>
      <c r="O517" t="s">
        <v>61</v>
      </c>
      <c r="P517" t="s">
        <v>50</v>
      </c>
      <c r="Q517" t="s">
        <v>99</v>
      </c>
      <c r="R517" t="s">
        <v>400</v>
      </c>
      <c r="S517" t="s">
        <v>102</v>
      </c>
      <c r="T517">
        <v>10</v>
      </c>
      <c r="U517" s="1">
        <f>HR[[#This Row],[Date of Hire]]+HR[[#This Row],[Tenure]] * 365</f>
        <v>45221.5</v>
      </c>
    </row>
    <row r="518" spans="1:21">
      <c r="A518">
        <v>1516</v>
      </c>
      <c r="B518" t="s">
        <v>13</v>
      </c>
      <c r="C518" s="1">
        <v>44197</v>
      </c>
      <c r="D518" s="1" t="str">
        <f>TEXT(HR[[#This Row],[Date of Hire]],"YYYY")</f>
        <v>2021</v>
      </c>
      <c r="E518" t="s">
        <v>11</v>
      </c>
      <c r="F518" t="s">
        <v>24</v>
      </c>
      <c r="G518">
        <v>7.5</v>
      </c>
      <c r="H518">
        <v>3</v>
      </c>
      <c r="I518" s="2">
        <v>2.8083333333333331</v>
      </c>
      <c r="J518">
        <v>1</v>
      </c>
      <c r="K518">
        <v>10</v>
      </c>
      <c r="L518">
        <v>7</v>
      </c>
      <c r="M518" t="s">
        <v>56</v>
      </c>
      <c r="N518">
        <v>0</v>
      </c>
      <c r="O518" t="s">
        <v>61</v>
      </c>
      <c r="P518" t="s">
        <v>62</v>
      </c>
      <c r="Q518" t="s">
        <v>63</v>
      </c>
      <c r="R518" t="s">
        <v>452</v>
      </c>
      <c r="S518" t="s">
        <v>81</v>
      </c>
      <c r="T518">
        <v>2</v>
      </c>
      <c r="U518" s="1">
        <f>HR[[#This Row],[Date of Hire]]+HR[[#This Row],[Tenure]] * 365</f>
        <v>45222.041666666664</v>
      </c>
    </row>
    <row r="519" spans="1:21">
      <c r="A519">
        <v>1517</v>
      </c>
      <c r="B519" t="s">
        <v>7</v>
      </c>
      <c r="C519" s="1">
        <v>44366</v>
      </c>
      <c r="D519" s="1" t="str">
        <f>TEXT(HR[[#This Row],[Date of Hire]],"YYYY")</f>
        <v>2021</v>
      </c>
      <c r="E519" t="s">
        <v>27</v>
      </c>
      <c r="F519" t="s">
        <v>26</v>
      </c>
      <c r="G519">
        <v>9</v>
      </c>
      <c r="H519">
        <v>1</v>
      </c>
      <c r="I519" s="2">
        <v>2.3416666666666668</v>
      </c>
      <c r="J519">
        <v>2</v>
      </c>
      <c r="K519">
        <v>5</v>
      </c>
      <c r="L519">
        <v>9</v>
      </c>
      <c r="M519" t="s">
        <v>48</v>
      </c>
      <c r="N519">
        <v>1</v>
      </c>
      <c r="O519" t="s">
        <v>61</v>
      </c>
      <c r="P519" t="s">
        <v>50</v>
      </c>
      <c r="Q519" t="s">
        <v>57</v>
      </c>
      <c r="R519" t="s">
        <v>453</v>
      </c>
      <c r="S519" t="s">
        <v>75</v>
      </c>
      <c r="T519">
        <v>1</v>
      </c>
      <c r="U519" s="1">
        <f>HR[[#This Row],[Date of Hire]]+HR[[#This Row],[Tenure]] * 365</f>
        <v>45220.708333333336</v>
      </c>
    </row>
    <row r="520" spans="1:21">
      <c r="A520">
        <v>1518</v>
      </c>
      <c r="B520" t="s">
        <v>13</v>
      </c>
      <c r="C520" s="1">
        <v>44175</v>
      </c>
      <c r="D520" s="1" t="str">
        <f>TEXT(HR[[#This Row],[Date of Hire]],"YYYY")</f>
        <v>2020</v>
      </c>
      <c r="E520" t="s">
        <v>8</v>
      </c>
      <c r="F520" t="s">
        <v>12</v>
      </c>
      <c r="G520">
        <v>10</v>
      </c>
      <c r="H520">
        <v>0</v>
      </c>
      <c r="I520" s="2">
        <v>2.8666666666666667</v>
      </c>
      <c r="J520">
        <v>4</v>
      </c>
      <c r="K520">
        <v>6</v>
      </c>
      <c r="L520">
        <v>10</v>
      </c>
      <c r="M520" t="s">
        <v>60</v>
      </c>
      <c r="N520">
        <v>1</v>
      </c>
      <c r="O520" t="s">
        <v>61</v>
      </c>
      <c r="P520" t="s">
        <v>62</v>
      </c>
      <c r="Q520" t="s">
        <v>77</v>
      </c>
      <c r="R520" t="s">
        <v>454</v>
      </c>
      <c r="S520" t="s">
        <v>102</v>
      </c>
      <c r="T520">
        <v>3</v>
      </c>
      <c r="U520" s="1">
        <f>HR[[#This Row],[Date of Hire]]+HR[[#This Row],[Tenure]] * 365</f>
        <v>45221.333333333336</v>
      </c>
    </row>
    <row r="521" spans="1:21">
      <c r="A521">
        <v>1519</v>
      </c>
      <c r="B521" t="s">
        <v>16</v>
      </c>
      <c r="C521" s="1">
        <v>44040</v>
      </c>
      <c r="D521" s="1" t="str">
        <f>TEXT(HR[[#This Row],[Date of Hire]],"YYYY")</f>
        <v>2020</v>
      </c>
      <c r="E521" t="s">
        <v>8</v>
      </c>
      <c r="F521" t="s">
        <v>24</v>
      </c>
      <c r="G521">
        <v>8.5</v>
      </c>
      <c r="H521">
        <v>3</v>
      </c>
      <c r="I521" s="2">
        <v>3.2333333333333334</v>
      </c>
      <c r="J521">
        <v>4</v>
      </c>
      <c r="K521">
        <v>5</v>
      </c>
      <c r="L521">
        <v>7</v>
      </c>
      <c r="M521" t="s">
        <v>48</v>
      </c>
      <c r="N521">
        <v>1</v>
      </c>
      <c r="O521" t="s">
        <v>61</v>
      </c>
      <c r="P521" t="s">
        <v>62</v>
      </c>
      <c r="Q521" t="s">
        <v>85</v>
      </c>
      <c r="R521" t="s">
        <v>455</v>
      </c>
      <c r="S521" t="s">
        <v>81</v>
      </c>
      <c r="T521">
        <v>7</v>
      </c>
      <c r="U521" s="1">
        <f>HR[[#This Row],[Date of Hire]]+HR[[#This Row],[Tenure]] * 365</f>
        <v>45220.166666666664</v>
      </c>
    </row>
    <row r="522" spans="1:21">
      <c r="A522">
        <v>1520</v>
      </c>
      <c r="B522" t="s">
        <v>19</v>
      </c>
      <c r="C522" s="1">
        <v>45102</v>
      </c>
      <c r="D522" s="1" t="str">
        <f>TEXT(HR[[#This Row],[Date of Hire]],"YYYY")</f>
        <v>2023</v>
      </c>
      <c r="E522" t="s">
        <v>17</v>
      </c>
      <c r="F522" t="s">
        <v>24</v>
      </c>
      <c r="G522">
        <v>3.5</v>
      </c>
      <c r="H522">
        <v>0</v>
      </c>
      <c r="I522" s="2">
        <v>0.32500000000000001</v>
      </c>
      <c r="J522">
        <v>1</v>
      </c>
      <c r="K522">
        <v>7</v>
      </c>
      <c r="L522">
        <v>8</v>
      </c>
      <c r="M522" t="s">
        <v>48</v>
      </c>
      <c r="N522">
        <v>0</v>
      </c>
      <c r="O522" t="s">
        <v>49</v>
      </c>
      <c r="P522" t="s">
        <v>50</v>
      </c>
      <c r="Q522" t="s">
        <v>51</v>
      </c>
      <c r="R522" t="s">
        <v>428</v>
      </c>
      <c r="S522" t="s">
        <v>81</v>
      </c>
      <c r="T522">
        <v>4</v>
      </c>
      <c r="U522" s="1">
        <f>HR[[#This Row],[Date of Hire]]+HR[[#This Row],[Tenure]] * 365</f>
        <v>45220.625</v>
      </c>
    </row>
    <row r="523" spans="1:21">
      <c r="A523">
        <v>1521</v>
      </c>
      <c r="B523" t="s">
        <v>19</v>
      </c>
      <c r="C523" s="1">
        <v>44465</v>
      </c>
      <c r="D523" s="1" t="str">
        <f>TEXT(HR[[#This Row],[Date of Hire]],"YYYY")</f>
        <v>2021</v>
      </c>
      <c r="E523" t="s">
        <v>25</v>
      </c>
      <c r="F523" t="s">
        <v>9</v>
      </c>
      <c r="G523">
        <v>10</v>
      </c>
      <c r="H523">
        <v>2</v>
      </c>
      <c r="I523" s="2">
        <v>2.0722222222222224</v>
      </c>
      <c r="J523">
        <v>5</v>
      </c>
      <c r="K523">
        <v>8</v>
      </c>
      <c r="L523">
        <v>7</v>
      </c>
      <c r="M523" t="s">
        <v>56</v>
      </c>
      <c r="N523">
        <v>1</v>
      </c>
      <c r="O523" t="s">
        <v>49</v>
      </c>
      <c r="P523" t="s">
        <v>50</v>
      </c>
      <c r="Q523" t="s">
        <v>63</v>
      </c>
      <c r="R523" t="s">
        <v>430</v>
      </c>
      <c r="S523" t="s">
        <v>75</v>
      </c>
      <c r="T523">
        <v>1</v>
      </c>
      <c r="U523" s="1">
        <f>HR[[#This Row],[Date of Hire]]+HR[[#This Row],[Tenure]] * 365</f>
        <v>45221.361111111109</v>
      </c>
    </row>
    <row r="524" spans="1:21">
      <c r="A524">
        <v>1522</v>
      </c>
      <c r="B524" t="s">
        <v>13</v>
      </c>
      <c r="C524" s="1">
        <v>44627</v>
      </c>
      <c r="D524" s="1" t="str">
        <f>TEXT(HR[[#This Row],[Date of Hire]],"YYYY")</f>
        <v>2022</v>
      </c>
      <c r="E524" t="s">
        <v>25</v>
      </c>
      <c r="F524" t="s">
        <v>18</v>
      </c>
      <c r="G524">
        <v>7.5</v>
      </c>
      <c r="H524">
        <v>0</v>
      </c>
      <c r="I524" s="2">
        <v>1.625</v>
      </c>
      <c r="J524">
        <v>2</v>
      </c>
      <c r="K524">
        <v>6</v>
      </c>
      <c r="L524">
        <v>8</v>
      </c>
      <c r="M524" t="s">
        <v>60</v>
      </c>
      <c r="N524">
        <v>3</v>
      </c>
      <c r="O524" t="s">
        <v>49</v>
      </c>
      <c r="P524" t="s">
        <v>50</v>
      </c>
      <c r="Q524" t="s">
        <v>72</v>
      </c>
      <c r="R524" t="s">
        <v>442</v>
      </c>
      <c r="S524" t="s">
        <v>95</v>
      </c>
      <c r="T524">
        <v>4</v>
      </c>
      <c r="U524" s="1">
        <f>HR[[#This Row],[Date of Hire]]+HR[[#This Row],[Tenure]] * 365</f>
        <v>45220.125</v>
      </c>
    </row>
    <row r="525" spans="1:21">
      <c r="A525">
        <v>1523</v>
      </c>
      <c r="B525" t="s">
        <v>19</v>
      </c>
      <c r="C525" s="1">
        <v>44319</v>
      </c>
      <c r="D525" s="1" t="str">
        <f>TEXT(HR[[#This Row],[Date of Hire]],"YYYY")</f>
        <v>2021</v>
      </c>
      <c r="E525" t="s">
        <v>28</v>
      </c>
      <c r="F525" t="s">
        <v>6</v>
      </c>
      <c r="G525">
        <v>6</v>
      </c>
      <c r="H525">
        <v>1</v>
      </c>
      <c r="I525" s="2">
        <v>2.4694444444444446</v>
      </c>
      <c r="J525">
        <v>4</v>
      </c>
      <c r="K525">
        <v>9</v>
      </c>
      <c r="L525">
        <v>8</v>
      </c>
      <c r="M525" t="s">
        <v>60</v>
      </c>
      <c r="N525">
        <v>1</v>
      </c>
      <c r="O525" t="s">
        <v>49</v>
      </c>
      <c r="P525" t="s">
        <v>50</v>
      </c>
      <c r="Q525" t="s">
        <v>72</v>
      </c>
      <c r="R525" t="s">
        <v>456</v>
      </c>
      <c r="S525" t="s">
        <v>55</v>
      </c>
      <c r="T525">
        <v>9</v>
      </c>
      <c r="U525" s="1">
        <f>HR[[#This Row],[Date of Hire]]+HR[[#This Row],[Tenure]] * 365</f>
        <v>45220.347222222219</v>
      </c>
    </row>
    <row r="526" spans="1:21">
      <c r="A526">
        <v>1524</v>
      </c>
      <c r="B526" t="s">
        <v>7</v>
      </c>
      <c r="C526" s="1">
        <v>43879</v>
      </c>
      <c r="D526" s="1" t="str">
        <f>TEXT(HR[[#This Row],[Date of Hire]],"YYYY")</f>
        <v>2020</v>
      </c>
      <c r="E526" t="s">
        <v>20</v>
      </c>
      <c r="F526" t="s">
        <v>26</v>
      </c>
      <c r="G526">
        <v>4.5</v>
      </c>
      <c r="H526">
        <v>0</v>
      </c>
      <c r="I526" s="2">
        <v>3.6777777777777776</v>
      </c>
      <c r="J526">
        <v>4</v>
      </c>
      <c r="K526">
        <v>8</v>
      </c>
      <c r="L526">
        <v>8</v>
      </c>
      <c r="M526" t="s">
        <v>48</v>
      </c>
      <c r="N526">
        <v>1</v>
      </c>
      <c r="O526" t="s">
        <v>49</v>
      </c>
      <c r="P526" t="s">
        <v>62</v>
      </c>
      <c r="Q526" t="s">
        <v>113</v>
      </c>
      <c r="R526" t="s">
        <v>457</v>
      </c>
      <c r="S526" t="s">
        <v>95</v>
      </c>
      <c r="T526">
        <v>8</v>
      </c>
      <c r="U526" s="1">
        <f>HR[[#This Row],[Date of Hire]]+HR[[#This Row],[Tenure]] * 365</f>
        <v>45221.388888888891</v>
      </c>
    </row>
    <row r="527" spans="1:21">
      <c r="A527">
        <v>1525</v>
      </c>
      <c r="B527" t="s">
        <v>4</v>
      </c>
      <c r="C527" s="1">
        <v>43510</v>
      </c>
      <c r="D527" s="1" t="str">
        <f>TEXT(HR[[#This Row],[Date of Hire]],"YYYY")</f>
        <v>2019</v>
      </c>
      <c r="E527" t="s">
        <v>8</v>
      </c>
      <c r="F527" t="s">
        <v>18</v>
      </c>
      <c r="G527">
        <v>7.5</v>
      </c>
      <c r="H527">
        <v>2</v>
      </c>
      <c r="I527" s="2">
        <v>4.6888888888888891</v>
      </c>
      <c r="J527">
        <v>1</v>
      </c>
      <c r="K527">
        <v>9</v>
      </c>
      <c r="L527">
        <v>7</v>
      </c>
      <c r="M527" t="s">
        <v>48</v>
      </c>
      <c r="N527">
        <v>1</v>
      </c>
      <c r="O527" t="s">
        <v>49</v>
      </c>
      <c r="P527" t="s">
        <v>62</v>
      </c>
      <c r="Q527" t="s">
        <v>99</v>
      </c>
      <c r="R527" t="s">
        <v>110</v>
      </c>
      <c r="S527" t="s">
        <v>95</v>
      </c>
      <c r="T527">
        <v>10</v>
      </c>
      <c r="U527" s="1">
        <f>HR[[#This Row],[Date of Hire]]+HR[[#This Row],[Tenure]] * 365</f>
        <v>45221.444444444445</v>
      </c>
    </row>
    <row r="528" spans="1:21">
      <c r="A528">
        <v>1526</v>
      </c>
      <c r="B528" t="s">
        <v>7</v>
      </c>
      <c r="C528" s="1">
        <v>43641</v>
      </c>
      <c r="D528" s="1" t="str">
        <f>TEXT(HR[[#This Row],[Date of Hire]],"YYYY")</f>
        <v>2019</v>
      </c>
      <c r="E528" t="s">
        <v>25</v>
      </c>
      <c r="F528" t="s">
        <v>26</v>
      </c>
      <c r="G528">
        <v>8.5</v>
      </c>
      <c r="H528">
        <v>2</v>
      </c>
      <c r="I528" s="2">
        <v>4.3250000000000002</v>
      </c>
      <c r="J528">
        <v>2</v>
      </c>
      <c r="K528">
        <v>8</v>
      </c>
      <c r="L528">
        <v>6</v>
      </c>
      <c r="M528" t="s">
        <v>60</v>
      </c>
      <c r="N528">
        <v>0</v>
      </c>
      <c r="O528" t="s">
        <v>49</v>
      </c>
      <c r="P528" t="s">
        <v>62</v>
      </c>
      <c r="Q528" t="s">
        <v>63</v>
      </c>
      <c r="R528" t="s">
        <v>458</v>
      </c>
      <c r="S528" t="s">
        <v>95</v>
      </c>
      <c r="T528">
        <v>9</v>
      </c>
      <c r="U528" s="1">
        <f>HR[[#This Row],[Date of Hire]]+HR[[#This Row],[Tenure]] * 365</f>
        <v>45219.625</v>
      </c>
    </row>
    <row r="529" spans="1:21">
      <c r="A529">
        <v>1527</v>
      </c>
      <c r="B529" t="s">
        <v>4</v>
      </c>
      <c r="C529" s="1">
        <v>44274</v>
      </c>
      <c r="D529" s="1" t="str">
        <f>TEXT(HR[[#This Row],[Date of Hire]],"YYYY")</f>
        <v>2021</v>
      </c>
      <c r="E529" t="s">
        <v>28</v>
      </c>
      <c r="F529" t="s">
        <v>12</v>
      </c>
      <c r="G529">
        <v>7</v>
      </c>
      <c r="H529">
        <v>2</v>
      </c>
      <c r="I529" s="2">
        <v>2.5916666666666668</v>
      </c>
      <c r="J529">
        <v>4</v>
      </c>
      <c r="K529">
        <v>9</v>
      </c>
      <c r="L529">
        <v>8</v>
      </c>
      <c r="M529" t="s">
        <v>48</v>
      </c>
      <c r="N529">
        <v>1</v>
      </c>
      <c r="O529" t="s">
        <v>61</v>
      </c>
      <c r="P529" t="s">
        <v>62</v>
      </c>
      <c r="Q529" t="s">
        <v>113</v>
      </c>
      <c r="R529" t="s">
        <v>83</v>
      </c>
      <c r="S529" t="s">
        <v>65</v>
      </c>
      <c r="T529">
        <v>7</v>
      </c>
      <c r="U529" s="1">
        <f>HR[[#This Row],[Date of Hire]]+HR[[#This Row],[Tenure]] * 365</f>
        <v>45219.958333333336</v>
      </c>
    </row>
    <row r="530" spans="1:21">
      <c r="A530">
        <v>1528</v>
      </c>
      <c r="B530" t="s">
        <v>16</v>
      </c>
      <c r="C530" s="1">
        <v>43787</v>
      </c>
      <c r="D530" s="1" t="str">
        <f>TEXT(HR[[#This Row],[Date of Hire]],"YYYY")</f>
        <v>2019</v>
      </c>
      <c r="E530" t="s">
        <v>20</v>
      </c>
      <c r="F530" t="s">
        <v>26</v>
      </c>
      <c r="G530">
        <v>9</v>
      </c>
      <c r="H530">
        <v>3</v>
      </c>
      <c r="I530" s="2">
        <v>3.9277777777777776</v>
      </c>
      <c r="J530">
        <v>1</v>
      </c>
      <c r="K530">
        <v>9</v>
      </c>
      <c r="L530">
        <v>5</v>
      </c>
      <c r="M530" t="s">
        <v>60</v>
      </c>
      <c r="N530">
        <v>3</v>
      </c>
      <c r="O530" t="s">
        <v>49</v>
      </c>
      <c r="P530" t="s">
        <v>50</v>
      </c>
      <c r="Q530" t="s">
        <v>85</v>
      </c>
      <c r="R530" t="s">
        <v>126</v>
      </c>
      <c r="S530" t="s">
        <v>102</v>
      </c>
      <c r="T530">
        <v>7</v>
      </c>
      <c r="U530" s="1">
        <f>HR[[#This Row],[Date of Hire]]+HR[[#This Row],[Tenure]] * 365</f>
        <v>45220.638888888891</v>
      </c>
    </row>
    <row r="531" spans="1:21">
      <c r="A531">
        <v>1529</v>
      </c>
      <c r="B531" t="s">
        <v>19</v>
      </c>
      <c r="C531" s="1">
        <v>43675</v>
      </c>
      <c r="D531" s="1" t="str">
        <f>TEXT(HR[[#This Row],[Date of Hire]],"YYYY")</f>
        <v>2019</v>
      </c>
      <c r="E531" t="s">
        <v>20</v>
      </c>
      <c r="F531" t="s">
        <v>6</v>
      </c>
      <c r="G531">
        <v>8</v>
      </c>
      <c r="H531">
        <v>2</v>
      </c>
      <c r="I531" s="2">
        <v>4.2305555555555552</v>
      </c>
      <c r="J531">
        <v>3</v>
      </c>
      <c r="K531">
        <v>5</v>
      </c>
      <c r="L531">
        <v>7</v>
      </c>
      <c r="M531" t="s">
        <v>48</v>
      </c>
      <c r="N531">
        <v>1</v>
      </c>
      <c r="O531" t="s">
        <v>49</v>
      </c>
      <c r="P531" t="s">
        <v>50</v>
      </c>
      <c r="Q531" t="s">
        <v>72</v>
      </c>
      <c r="R531" t="s">
        <v>459</v>
      </c>
      <c r="S531" t="s">
        <v>65</v>
      </c>
      <c r="T531">
        <v>6</v>
      </c>
      <c r="U531" s="1">
        <f>HR[[#This Row],[Date of Hire]]+HR[[#This Row],[Tenure]] * 365</f>
        <v>45219.152777777781</v>
      </c>
    </row>
    <row r="532" spans="1:21">
      <c r="A532">
        <v>1530</v>
      </c>
      <c r="B532" t="s">
        <v>7</v>
      </c>
      <c r="C532" s="1">
        <v>45170</v>
      </c>
      <c r="D532" s="1" t="str">
        <f>TEXT(HR[[#This Row],[Date of Hire]],"YYYY")</f>
        <v>2023</v>
      </c>
      <c r="E532" t="s">
        <v>20</v>
      </c>
      <c r="F532" t="s">
        <v>15</v>
      </c>
      <c r="G532">
        <v>7</v>
      </c>
      <c r="H532">
        <v>2</v>
      </c>
      <c r="I532" s="2">
        <v>0.14166666666666666</v>
      </c>
      <c r="J532">
        <v>2</v>
      </c>
      <c r="K532">
        <v>6</v>
      </c>
      <c r="L532">
        <v>8</v>
      </c>
      <c r="M532" t="s">
        <v>56</v>
      </c>
      <c r="N532">
        <v>2</v>
      </c>
      <c r="O532" t="s">
        <v>69</v>
      </c>
      <c r="P532" t="s">
        <v>62</v>
      </c>
      <c r="Q532" t="s">
        <v>77</v>
      </c>
      <c r="R532" t="s">
        <v>80</v>
      </c>
      <c r="S532" t="s">
        <v>75</v>
      </c>
      <c r="T532">
        <v>1</v>
      </c>
      <c r="U532" s="1">
        <f>HR[[#This Row],[Date of Hire]]+HR[[#This Row],[Tenure]] * 365</f>
        <v>45221.708333333336</v>
      </c>
    </row>
    <row r="533" spans="1:21">
      <c r="A533">
        <v>1531</v>
      </c>
      <c r="B533" t="s">
        <v>13</v>
      </c>
      <c r="C533" s="1">
        <v>44898</v>
      </c>
      <c r="D533" s="1" t="str">
        <f>TEXT(HR[[#This Row],[Date of Hire]],"YYYY")</f>
        <v>2022</v>
      </c>
      <c r="E533" t="s">
        <v>28</v>
      </c>
      <c r="F533" t="s">
        <v>21</v>
      </c>
      <c r="G533">
        <v>4.5</v>
      </c>
      <c r="H533">
        <v>1</v>
      </c>
      <c r="I533" s="2">
        <v>0.88611111111111107</v>
      </c>
      <c r="J533">
        <v>1</v>
      </c>
      <c r="K533">
        <v>6</v>
      </c>
      <c r="L533">
        <v>6</v>
      </c>
      <c r="M533" t="s">
        <v>48</v>
      </c>
      <c r="N533">
        <v>3</v>
      </c>
      <c r="O533" t="s">
        <v>49</v>
      </c>
      <c r="P533" t="s">
        <v>50</v>
      </c>
      <c r="Q533" t="s">
        <v>57</v>
      </c>
      <c r="R533" t="s">
        <v>460</v>
      </c>
      <c r="S533" t="s">
        <v>95</v>
      </c>
      <c r="T533">
        <v>5</v>
      </c>
      <c r="U533" s="1">
        <f>HR[[#This Row],[Date of Hire]]+HR[[#This Row],[Tenure]] * 365</f>
        <v>45221.430555555555</v>
      </c>
    </row>
    <row r="534" spans="1:21">
      <c r="A534">
        <v>1532</v>
      </c>
      <c r="B534" t="s">
        <v>4</v>
      </c>
      <c r="C534" s="1">
        <v>44485</v>
      </c>
      <c r="D534" s="1" t="str">
        <f>TEXT(HR[[#This Row],[Date of Hire]],"YYYY")</f>
        <v>2021</v>
      </c>
      <c r="E534" t="s">
        <v>14</v>
      </c>
      <c r="F534" t="s">
        <v>6</v>
      </c>
      <c r="G534">
        <v>7</v>
      </c>
      <c r="H534">
        <v>2</v>
      </c>
      <c r="I534" s="2">
        <v>2.0166666666666666</v>
      </c>
      <c r="J534">
        <v>5</v>
      </c>
      <c r="K534">
        <v>6</v>
      </c>
      <c r="L534">
        <v>9</v>
      </c>
      <c r="M534" t="s">
        <v>48</v>
      </c>
      <c r="N534">
        <v>2</v>
      </c>
      <c r="O534" t="s">
        <v>69</v>
      </c>
      <c r="P534" t="s">
        <v>62</v>
      </c>
      <c r="Q534" t="s">
        <v>113</v>
      </c>
      <c r="R534" t="s">
        <v>461</v>
      </c>
      <c r="S534" t="s">
        <v>59</v>
      </c>
      <c r="T534">
        <v>10</v>
      </c>
      <c r="U534" s="1">
        <f>HR[[#This Row],[Date of Hire]]+HR[[#This Row],[Tenure]] * 365</f>
        <v>45221.083333333336</v>
      </c>
    </row>
    <row r="535" spans="1:21">
      <c r="A535">
        <v>1533</v>
      </c>
      <c r="B535" t="s">
        <v>4</v>
      </c>
      <c r="C535" s="1">
        <v>43824</v>
      </c>
      <c r="D535" s="1" t="str">
        <f>TEXT(HR[[#This Row],[Date of Hire]],"YYYY")</f>
        <v>2019</v>
      </c>
      <c r="E535" t="s">
        <v>8</v>
      </c>
      <c r="F535" t="s">
        <v>12</v>
      </c>
      <c r="G535">
        <v>4.2</v>
      </c>
      <c r="H535">
        <v>2</v>
      </c>
      <c r="I535" s="2">
        <v>3.8250000000000002</v>
      </c>
      <c r="J535">
        <v>5</v>
      </c>
      <c r="K535">
        <v>9</v>
      </c>
      <c r="L535">
        <v>10</v>
      </c>
      <c r="M535" t="s">
        <v>68</v>
      </c>
      <c r="N535">
        <v>3</v>
      </c>
      <c r="O535" t="s">
        <v>49</v>
      </c>
      <c r="P535" t="s">
        <v>62</v>
      </c>
      <c r="Q535" t="s">
        <v>77</v>
      </c>
      <c r="R535" t="s">
        <v>352</v>
      </c>
      <c r="S535" t="s">
        <v>53</v>
      </c>
      <c r="T535">
        <v>4</v>
      </c>
      <c r="U535" s="1">
        <f>HR[[#This Row],[Date of Hire]]+HR[[#This Row],[Tenure]] * 365</f>
        <v>45220.125</v>
      </c>
    </row>
    <row r="536" spans="1:21">
      <c r="A536">
        <v>1534</v>
      </c>
      <c r="B536" t="s">
        <v>16</v>
      </c>
      <c r="C536" s="1">
        <v>43475</v>
      </c>
      <c r="D536" s="1" t="str">
        <f>TEXT(HR[[#This Row],[Date of Hire]],"YYYY")</f>
        <v>2019</v>
      </c>
      <c r="E536" t="s">
        <v>20</v>
      </c>
      <c r="F536" t="s">
        <v>15</v>
      </c>
      <c r="G536">
        <v>7.5</v>
      </c>
      <c r="H536">
        <v>0</v>
      </c>
      <c r="I536" s="2">
        <v>4.7833333333333332</v>
      </c>
      <c r="J536">
        <v>4</v>
      </c>
      <c r="K536">
        <v>9</v>
      </c>
      <c r="L536">
        <v>9</v>
      </c>
      <c r="M536" t="s">
        <v>48</v>
      </c>
      <c r="N536">
        <v>1</v>
      </c>
      <c r="O536" t="s">
        <v>49</v>
      </c>
      <c r="P536" t="s">
        <v>62</v>
      </c>
      <c r="Q536" t="s">
        <v>92</v>
      </c>
      <c r="R536" t="s">
        <v>420</v>
      </c>
      <c r="S536" t="s">
        <v>95</v>
      </c>
      <c r="T536">
        <v>4</v>
      </c>
      <c r="U536" s="1">
        <f>HR[[#This Row],[Date of Hire]]+HR[[#This Row],[Tenure]] * 365</f>
        <v>45220.916666666664</v>
      </c>
    </row>
    <row r="537" spans="1:21">
      <c r="A537">
        <v>1535</v>
      </c>
      <c r="B537" t="s">
        <v>7</v>
      </c>
      <c r="C537" s="1">
        <v>44100</v>
      </c>
      <c r="D537" s="1" t="str">
        <f>TEXT(HR[[#This Row],[Date of Hire]],"YYYY")</f>
        <v>2020</v>
      </c>
      <c r="E537" t="s">
        <v>20</v>
      </c>
      <c r="F537" t="s">
        <v>21</v>
      </c>
      <c r="G537">
        <v>5</v>
      </c>
      <c r="H537">
        <v>1</v>
      </c>
      <c r="I537" s="2">
        <v>3.0722222222222224</v>
      </c>
      <c r="J537">
        <v>2</v>
      </c>
      <c r="K537">
        <v>5</v>
      </c>
      <c r="L537">
        <v>5</v>
      </c>
      <c r="M537" t="s">
        <v>68</v>
      </c>
      <c r="N537">
        <v>2</v>
      </c>
      <c r="O537" t="s">
        <v>69</v>
      </c>
      <c r="P537" t="s">
        <v>50</v>
      </c>
      <c r="Q537" t="s">
        <v>79</v>
      </c>
      <c r="R537" t="s">
        <v>166</v>
      </c>
      <c r="S537" t="s">
        <v>67</v>
      </c>
      <c r="T537">
        <v>3</v>
      </c>
      <c r="U537" s="1">
        <f>HR[[#This Row],[Date of Hire]]+HR[[#This Row],[Tenure]] * 365</f>
        <v>45221.361111111109</v>
      </c>
    </row>
    <row r="538" spans="1:21">
      <c r="A538">
        <v>1536</v>
      </c>
      <c r="B538" t="s">
        <v>4</v>
      </c>
      <c r="C538" s="1">
        <v>45114</v>
      </c>
      <c r="D538" s="1" t="str">
        <f>TEXT(HR[[#This Row],[Date of Hire]],"YYYY")</f>
        <v>2023</v>
      </c>
      <c r="E538" t="s">
        <v>5</v>
      </c>
      <c r="F538" t="s">
        <v>24</v>
      </c>
      <c r="G538">
        <v>7</v>
      </c>
      <c r="H538">
        <v>2</v>
      </c>
      <c r="I538" s="2">
        <v>0.29166666666666669</v>
      </c>
      <c r="J538">
        <v>2</v>
      </c>
      <c r="K538">
        <v>7</v>
      </c>
      <c r="L538">
        <v>6</v>
      </c>
      <c r="M538" t="s">
        <v>60</v>
      </c>
      <c r="N538">
        <v>0</v>
      </c>
      <c r="O538" t="s">
        <v>49</v>
      </c>
      <c r="P538" t="s">
        <v>50</v>
      </c>
      <c r="Q538" t="s">
        <v>85</v>
      </c>
      <c r="R538" t="s">
        <v>435</v>
      </c>
      <c r="S538" t="s">
        <v>102</v>
      </c>
      <c r="T538">
        <v>9</v>
      </c>
      <c r="U538" s="1">
        <f>HR[[#This Row],[Date of Hire]]+HR[[#This Row],[Tenure]] * 365</f>
        <v>45220.458333333336</v>
      </c>
    </row>
    <row r="539" spans="1:21">
      <c r="A539">
        <v>1537</v>
      </c>
      <c r="B539" t="s">
        <v>10</v>
      </c>
      <c r="C539" s="1">
        <v>43851</v>
      </c>
      <c r="D539" s="1" t="str">
        <f>TEXT(HR[[#This Row],[Date of Hire]],"YYYY")</f>
        <v>2020</v>
      </c>
      <c r="E539" t="s">
        <v>17</v>
      </c>
      <c r="F539" t="s">
        <v>6</v>
      </c>
      <c r="G539">
        <v>5</v>
      </c>
      <c r="H539">
        <v>3</v>
      </c>
      <c r="I539" s="2">
        <v>3.7527777777777778</v>
      </c>
      <c r="J539">
        <v>2</v>
      </c>
      <c r="K539">
        <v>8</v>
      </c>
      <c r="L539">
        <v>7</v>
      </c>
      <c r="M539" t="s">
        <v>68</v>
      </c>
      <c r="N539">
        <v>0</v>
      </c>
      <c r="O539" t="s">
        <v>61</v>
      </c>
      <c r="P539" t="s">
        <v>50</v>
      </c>
      <c r="Q539" t="s">
        <v>85</v>
      </c>
      <c r="R539" t="s">
        <v>54</v>
      </c>
      <c r="S539" t="s">
        <v>59</v>
      </c>
      <c r="T539">
        <v>6</v>
      </c>
      <c r="U539" s="1">
        <f>HR[[#This Row],[Date of Hire]]+HR[[#This Row],[Tenure]] * 365</f>
        <v>45220.763888888891</v>
      </c>
    </row>
    <row r="540" spans="1:21">
      <c r="A540">
        <v>1538</v>
      </c>
      <c r="B540" t="s">
        <v>16</v>
      </c>
      <c r="C540" s="1">
        <v>44086</v>
      </c>
      <c r="D540" s="1" t="str">
        <f>TEXT(HR[[#This Row],[Date of Hire]],"YYYY")</f>
        <v>2020</v>
      </c>
      <c r="E540" t="s">
        <v>25</v>
      </c>
      <c r="F540" t="s">
        <v>26</v>
      </c>
      <c r="G540">
        <v>7.2</v>
      </c>
      <c r="H540">
        <v>1</v>
      </c>
      <c r="I540" s="2">
        <v>3.1111111111111112</v>
      </c>
      <c r="J540">
        <v>1</v>
      </c>
      <c r="K540">
        <v>6</v>
      </c>
      <c r="L540">
        <v>9</v>
      </c>
      <c r="M540" t="s">
        <v>56</v>
      </c>
      <c r="N540">
        <v>0</v>
      </c>
      <c r="O540" t="s">
        <v>49</v>
      </c>
      <c r="P540" t="s">
        <v>50</v>
      </c>
      <c r="Q540" t="s">
        <v>113</v>
      </c>
      <c r="R540" t="s">
        <v>462</v>
      </c>
      <c r="S540" t="s">
        <v>53</v>
      </c>
      <c r="T540">
        <v>7</v>
      </c>
      <c r="U540" s="1">
        <f>HR[[#This Row],[Date of Hire]]+HR[[#This Row],[Tenure]] * 365</f>
        <v>45221.555555555555</v>
      </c>
    </row>
    <row r="541" spans="1:21">
      <c r="A541">
        <v>1539</v>
      </c>
      <c r="B541" t="s">
        <v>7</v>
      </c>
      <c r="C541" s="1">
        <v>44257</v>
      </c>
      <c r="D541" s="1" t="str">
        <f>TEXT(HR[[#This Row],[Date of Hire]],"YYYY")</f>
        <v>2021</v>
      </c>
      <c r="E541" t="s">
        <v>25</v>
      </c>
      <c r="F541" t="s">
        <v>15</v>
      </c>
      <c r="G541">
        <v>6.2</v>
      </c>
      <c r="H541">
        <v>0</v>
      </c>
      <c r="I541" s="2">
        <v>2.6388888888888888</v>
      </c>
      <c r="J541">
        <v>3</v>
      </c>
      <c r="K541">
        <v>8</v>
      </c>
      <c r="L541">
        <v>10</v>
      </c>
      <c r="M541" t="s">
        <v>48</v>
      </c>
      <c r="N541">
        <v>2</v>
      </c>
      <c r="O541" t="s">
        <v>69</v>
      </c>
      <c r="P541" t="s">
        <v>50</v>
      </c>
      <c r="Q541" t="s">
        <v>72</v>
      </c>
      <c r="R541" t="s">
        <v>463</v>
      </c>
      <c r="S541" t="s">
        <v>53</v>
      </c>
      <c r="T541">
        <v>2</v>
      </c>
      <c r="U541" s="1">
        <f>HR[[#This Row],[Date of Hire]]+HR[[#This Row],[Tenure]] * 365</f>
        <v>45220.194444444445</v>
      </c>
    </row>
    <row r="542" spans="1:21">
      <c r="A542">
        <v>1540</v>
      </c>
      <c r="B542" t="s">
        <v>4</v>
      </c>
      <c r="C542" s="1">
        <v>44984</v>
      </c>
      <c r="D542" s="1" t="str">
        <f>TEXT(HR[[#This Row],[Date of Hire]],"YYYY")</f>
        <v>2023</v>
      </c>
      <c r="E542" t="s">
        <v>17</v>
      </c>
      <c r="F542" t="s">
        <v>15</v>
      </c>
      <c r="G542">
        <v>10</v>
      </c>
      <c r="H542">
        <v>1</v>
      </c>
      <c r="I542" s="2">
        <v>0.65277777777777779</v>
      </c>
      <c r="J542">
        <v>3</v>
      </c>
      <c r="K542">
        <v>6</v>
      </c>
      <c r="L542">
        <v>10</v>
      </c>
      <c r="M542" t="s">
        <v>48</v>
      </c>
      <c r="N542">
        <v>3</v>
      </c>
      <c r="O542" t="s">
        <v>61</v>
      </c>
      <c r="P542" t="s">
        <v>62</v>
      </c>
      <c r="Q542" t="s">
        <v>72</v>
      </c>
      <c r="R542" t="s">
        <v>200</v>
      </c>
      <c r="S542" t="s">
        <v>67</v>
      </c>
      <c r="T542">
        <v>10</v>
      </c>
      <c r="U542" s="1">
        <f>HR[[#This Row],[Date of Hire]]+HR[[#This Row],[Tenure]] * 365</f>
        <v>45222.263888888891</v>
      </c>
    </row>
    <row r="543" spans="1:21">
      <c r="A543">
        <v>1541</v>
      </c>
      <c r="B543" t="s">
        <v>10</v>
      </c>
      <c r="C543" s="1">
        <v>44697</v>
      </c>
      <c r="D543" s="1" t="str">
        <f>TEXT(HR[[#This Row],[Date of Hire]],"YYYY")</f>
        <v>2022</v>
      </c>
      <c r="E543" t="s">
        <v>5</v>
      </c>
      <c r="F543" t="s">
        <v>12</v>
      </c>
      <c r="G543">
        <v>9</v>
      </c>
      <c r="H543">
        <v>3</v>
      </c>
      <c r="I543" s="2">
        <v>1.4333333333333333</v>
      </c>
      <c r="J543">
        <v>5</v>
      </c>
      <c r="K543">
        <v>7</v>
      </c>
      <c r="L543">
        <v>7</v>
      </c>
      <c r="M543" t="s">
        <v>48</v>
      </c>
      <c r="N543">
        <v>2</v>
      </c>
      <c r="O543" t="s">
        <v>49</v>
      </c>
      <c r="P543" t="s">
        <v>50</v>
      </c>
      <c r="Q543" t="s">
        <v>51</v>
      </c>
      <c r="R543" t="s">
        <v>464</v>
      </c>
      <c r="S543" t="s">
        <v>55</v>
      </c>
      <c r="T543">
        <v>6</v>
      </c>
      <c r="U543" s="1">
        <f>HR[[#This Row],[Date of Hire]]+HR[[#This Row],[Tenure]] * 365</f>
        <v>45220.166666666664</v>
      </c>
    </row>
    <row r="544" spans="1:21">
      <c r="A544">
        <v>1542</v>
      </c>
      <c r="B544" t="s">
        <v>13</v>
      </c>
      <c r="C544" s="1">
        <v>45041</v>
      </c>
      <c r="D544" s="1" t="str">
        <f>TEXT(HR[[#This Row],[Date of Hire]],"YYYY")</f>
        <v>2023</v>
      </c>
      <c r="E544" t="s">
        <v>8</v>
      </c>
      <c r="F544" t="s">
        <v>12</v>
      </c>
      <c r="G544">
        <v>4.5</v>
      </c>
      <c r="H544">
        <v>1</v>
      </c>
      <c r="I544" s="2">
        <v>0.49166666666666664</v>
      </c>
      <c r="J544">
        <v>3</v>
      </c>
      <c r="K544">
        <v>10</v>
      </c>
      <c r="L544">
        <v>8</v>
      </c>
      <c r="M544" t="s">
        <v>48</v>
      </c>
      <c r="N544">
        <v>1</v>
      </c>
      <c r="O544" t="s">
        <v>61</v>
      </c>
      <c r="P544" t="s">
        <v>62</v>
      </c>
      <c r="Q544" t="s">
        <v>113</v>
      </c>
      <c r="R544" t="s">
        <v>465</v>
      </c>
      <c r="S544" t="s">
        <v>95</v>
      </c>
      <c r="T544">
        <v>6</v>
      </c>
      <c r="U544" s="1">
        <f>HR[[#This Row],[Date of Hire]]+HR[[#This Row],[Tenure]] * 365</f>
        <v>45220.458333333336</v>
      </c>
    </row>
    <row r="545" spans="1:21">
      <c r="A545">
        <v>1543</v>
      </c>
      <c r="B545" t="s">
        <v>7</v>
      </c>
      <c r="C545" s="1">
        <v>44307</v>
      </c>
      <c r="D545" s="1" t="str">
        <f>TEXT(HR[[#This Row],[Date of Hire]],"YYYY")</f>
        <v>2021</v>
      </c>
      <c r="E545" t="s">
        <v>25</v>
      </c>
      <c r="F545" t="s">
        <v>9</v>
      </c>
      <c r="G545">
        <v>5.5</v>
      </c>
      <c r="H545">
        <v>3</v>
      </c>
      <c r="I545" s="2">
        <v>2.5027777777777778</v>
      </c>
      <c r="J545">
        <v>2</v>
      </c>
      <c r="K545">
        <v>7</v>
      </c>
      <c r="L545">
        <v>5</v>
      </c>
      <c r="M545" t="s">
        <v>60</v>
      </c>
      <c r="N545">
        <v>0</v>
      </c>
      <c r="O545" t="s">
        <v>69</v>
      </c>
      <c r="P545" t="s">
        <v>50</v>
      </c>
      <c r="Q545" t="s">
        <v>113</v>
      </c>
      <c r="R545" t="s">
        <v>91</v>
      </c>
      <c r="S545" t="s">
        <v>81</v>
      </c>
      <c r="T545">
        <v>7</v>
      </c>
      <c r="U545" s="1">
        <f>HR[[#This Row],[Date of Hire]]+HR[[#This Row],[Tenure]] * 365</f>
        <v>45220.513888888891</v>
      </c>
    </row>
    <row r="546" spans="1:21">
      <c r="A546">
        <v>1544</v>
      </c>
      <c r="B546" t="s">
        <v>19</v>
      </c>
      <c r="C546" s="1">
        <v>44460</v>
      </c>
      <c r="D546" s="1" t="str">
        <f>TEXT(HR[[#This Row],[Date of Hire]],"YYYY")</f>
        <v>2021</v>
      </c>
      <c r="E546" t="s">
        <v>27</v>
      </c>
      <c r="F546" t="s">
        <v>21</v>
      </c>
      <c r="G546">
        <v>8.5</v>
      </c>
      <c r="H546">
        <v>0</v>
      </c>
      <c r="I546" s="2">
        <v>2.0861111111111112</v>
      </c>
      <c r="J546">
        <v>2</v>
      </c>
      <c r="K546">
        <v>5</v>
      </c>
      <c r="L546">
        <v>10</v>
      </c>
      <c r="M546" t="s">
        <v>48</v>
      </c>
      <c r="N546">
        <v>1</v>
      </c>
      <c r="O546" t="s">
        <v>69</v>
      </c>
      <c r="P546" t="s">
        <v>50</v>
      </c>
      <c r="Q546" t="s">
        <v>79</v>
      </c>
      <c r="R546" t="s">
        <v>228</v>
      </c>
      <c r="S546" t="s">
        <v>81</v>
      </c>
      <c r="T546">
        <v>2</v>
      </c>
      <c r="U546" s="1">
        <f>HR[[#This Row],[Date of Hire]]+HR[[#This Row],[Tenure]] * 365</f>
        <v>45221.430555555555</v>
      </c>
    </row>
    <row r="547" spans="1:21">
      <c r="A547">
        <v>1545</v>
      </c>
      <c r="B547" t="s">
        <v>13</v>
      </c>
      <c r="C547" s="1">
        <v>44357</v>
      </c>
      <c r="D547" s="1" t="str">
        <f>TEXT(HR[[#This Row],[Date of Hire]],"YYYY")</f>
        <v>2021</v>
      </c>
      <c r="E547" t="s">
        <v>27</v>
      </c>
      <c r="F547" t="s">
        <v>24</v>
      </c>
      <c r="G547">
        <v>9</v>
      </c>
      <c r="H547">
        <v>2</v>
      </c>
      <c r="I547" s="2">
        <v>2.3666666666666667</v>
      </c>
      <c r="J547">
        <v>2</v>
      </c>
      <c r="K547">
        <v>6</v>
      </c>
      <c r="L547">
        <v>7</v>
      </c>
      <c r="M547" t="s">
        <v>56</v>
      </c>
      <c r="N547">
        <v>0</v>
      </c>
      <c r="O547" t="s">
        <v>49</v>
      </c>
      <c r="P547" t="s">
        <v>62</v>
      </c>
      <c r="Q547" t="s">
        <v>79</v>
      </c>
      <c r="R547" t="s">
        <v>466</v>
      </c>
      <c r="S547" t="s">
        <v>75</v>
      </c>
      <c r="T547">
        <v>10</v>
      </c>
      <c r="U547" s="1">
        <f>HR[[#This Row],[Date of Hire]]+HR[[#This Row],[Tenure]] * 365</f>
        <v>45220.833333333336</v>
      </c>
    </row>
    <row r="548" spans="1:21">
      <c r="A548">
        <v>1546</v>
      </c>
      <c r="B548" t="s">
        <v>7</v>
      </c>
      <c r="C548" s="1">
        <v>43487</v>
      </c>
      <c r="D548" s="1" t="str">
        <f>TEXT(HR[[#This Row],[Date of Hire]],"YYYY")</f>
        <v>2019</v>
      </c>
      <c r="E548" t="s">
        <v>28</v>
      </c>
      <c r="F548" t="s">
        <v>12</v>
      </c>
      <c r="G548">
        <v>5.2</v>
      </c>
      <c r="H548">
        <v>2</v>
      </c>
      <c r="I548" s="2">
        <v>4.75</v>
      </c>
      <c r="J548">
        <v>1</v>
      </c>
      <c r="K548">
        <v>8</v>
      </c>
      <c r="L548">
        <v>7</v>
      </c>
      <c r="M548" t="s">
        <v>48</v>
      </c>
      <c r="N548">
        <v>0</v>
      </c>
      <c r="O548" t="s">
        <v>69</v>
      </c>
      <c r="P548" t="s">
        <v>62</v>
      </c>
      <c r="Q548" t="s">
        <v>57</v>
      </c>
      <c r="R548" t="s">
        <v>384</v>
      </c>
      <c r="S548" t="s">
        <v>71</v>
      </c>
      <c r="T548">
        <v>2</v>
      </c>
      <c r="U548" s="1">
        <f>HR[[#This Row],[Date of Hire]]+HR[[#This Row],[Tenure]] * 365</f>
        <v>45220.75</v>
      </c>
    </row>
    <row r="549" spans="1:21">
      <c r="A549">
        <v>1547</v>
      </c>
      <c r="B549" t="s">
        <v>13</v>
      </c>
      <c r="C549" s="1">
        <v>44587</v>
      </c>
      <c r="D549" s="1" t="str">
        <f>TEXT(HR[[#This Row],[Date of Hire]],"YYYY")</f>
        <v>2022</v>
      </c>
      <c r="E549" t="s">
        <v>5</v>
      </c>
      <c r="F549" t="s">
        <v>15</v>
      </c>
      <c r="G549">
        <v>9</v>
      </c>
      <c r="H549">
        <v>0</v>
      </c>
      <c r="I549" s="2">
        <v>1.7388888888888889</v>
      </c>
      <c r="J549">
        <v>2</v>
      </c>
      <c r="K549">
        <v>6</v>
      </c>
      <c r="L549">
        <v>7</v>
      </c>
      <c r="M549" t="s">
        <v>56</v>
      </c>
      <c r="N549">
        <v>2</v>
      </c>
      <c r="O549" t="s">
        <v>61</v>
      </c>
      <c r="P549" t="s">
        <v>62</v>
      </c>
      <c r="Q549" t="s">
        <v>72</v>
      </c>
      <c r="R549" t="s">
        <v>277</v>
      </c>
      <c r="S549" t="s">
        <v>55</v>
      </c>
      <c r="T549">
        <v>10</v>
      </c>
      <c r="U549" s="1">
        <f>HR[[#This Row],[Date of Hire]]+HR[[#This Row],[Tenure]] * 365</f>
        <v>45221.694444444445</v>
      </c>
    </row>
    <row r="550" spans="1:21">
      <c r="A550">
        <v>1548</v>
      </c>
      <c r="B550" t="s">
        <v>10</v>
      </c>
      <c r="C550" s="1">
        <v>44530</v>
      </c>
      <c r="D550" s="1" t="str">
        <f>TEXT(HR[[#This Row],[Date of Hire]],"YYYY")</f>
        <v>2021</v>
      </c>
      <c r="E550" t="s">
        <v>8</v>
      </c>
      <c r="F550" t="s">
        <v>6</v>
      </c>
      <c r="G550">
        <v>8</v>
      </c>
      <c r="H550">
        <v>2</v>
      </c>
      <c r="I550" s="2">
        <v>1.8944444444444444</v>
      </c>
      <c r="J550">
        <v>3</v>
      </c>
      <c r="K550">
        <v>5</v>
      </c>
      <c r="L550">
        <v>5</v>
      </c>
      <c r="M550" t="s">
        <v>60</v>
      </c>
      <c r="N550">
        <v>0</v>
      </c>
      <c r="O550" t="s">
        <v>69</v>
      </c>
      <c r="P550" t="s">
        <v>62</v>
      </c>
      <c r="Q550" t="s">
        <v>72</v>
      </c>
      <c r="R550" t="s">
        <v>410</v>
      </c>
      <c r="S550" t="s">
        <v>59</v>
      </c>
      <c r="T550">
        <v>5</v>
      </c>
      <c r="U550" s="1">
        <f>HR[[#This Row],[Date of Hire]]+HR[[#This Row],[Tenure]] * 365</f>
        <v>45221.472222222219</v>
      </c>
    </row>
    <row r="551" spans="1:21">
      <c r="A551">
        <v>1549</v>
      </c>
      <c r="B551" t="s">
        <v>4</v>
      </c>
      <c r="C551" s="1">
        <v>44182</v>
      </c>
      <c r="D551" s="1" t="str">
        <f>TEXT(HR[[#This Row],[Date of Hire]],"YYYY")</f>
        <v>2020</v>
      </c>
      <c r="E551" t="s">
        <v>5</v>
      </c>
      <c r="F551" t="s">
        <v>26</v>
      </c>
      <c r="G551">
        <v>4</v>
      </c>
      <c r="H551">
        <v>3</v>
      </c>
      <c r="I551" s="2">
        <v>2.8472222222222223</v>
      </c>
      <c r="J551">
        <v>2</v>
      </c>
      <c r="K551">
        <v>8</v>
      </c>
      <c r="L551">
        <v>7</v>
      </c>
      <c r="M551" t="s">
        <v>60</v>
      </c>
      <c r="N551">
        <v>0</v>
      </c>
      <c r="O551" t="s">
        <v>69</v>
      </c>
      <c r="P551" t="s">
        <v>50</v>
      </c>
      <c r="Q551" t="s">
        <v>72</v>
      </c>
      <c r="R551" t="s">
        <v>195</v>
      </c>
      <c r="S551" t="s">
        <v>59</v>
      </c>
      <c r="T551">
        <v>3</v>
      </c>
      <c r="U551" s="1">
        <f>HR[[#This Row],[Date of Hire]]+HR[[#This Row],[Tenure]] * 365</f>
        <v>45221.236111111109</v>
      </c>
    </row>
    <row r="552" spans="1:21">
      <c r="A552">
        <v>1550</v>
      </c>
      <c r="B552" t="s">
        <v>4</v>
      </c>
      <c r="C552" s="1">
        <v>44918</v>
      </c>
      <c r="D552" s="1" t="str">
        <f>TEXT(HR[[#This Row],[Date of Hire]],"YYYY")</f>
        <v>2022</v>
      </c>
      <c r="E552" t="s">
        <v>8</v>
      </c>
      <c r="F552" t="s">
        <v>24</v>
      </c>
      <c r="G552">
        <v>10</v>
      </c>
      <c r="H552">
        <v>3</v>
      </c>
      <c r="I552" s="2">
        <v>0.8305555555555556</v>
      </c>
      <c r="J552">
        <v>2</v>
      </c>
      <c r="K552">
        <v>5</v>
      </c>
      <c r="L552">
        <v>8</v>
      </c>
      <c r="M552" t="s">
        <v>68</v>
      </c>
      <c r="N552">
        <v>2</v>
      </c>
      <c r="O552" t="s">
        <v>61</v>
      </c>
      <c r="P552" t="s">
        <v>50</v>
      </c>
      <c r="Q552" t="s">
        <v>85</v>
      </c>
      <c r="R552" t="s">
        <v>101</v>
      </c>
      <c r="S552" t="s">
        <v>67</v>
      </c>
      <c r="T552">
        <v>3</v>
      </c>
      <c r="U552" s="1">
        <f>HR[[#This Row],[Date of Hire]]+HR[[#This Row],[Tenure]] * 365</f>
        <v>45221.152777777781</v>
      </c>
    </row>
    <row r="553" spans="1:21">
      <c r="A553">
        <v>1551</v>
      </c>
      <c r="B553" t="s">
        <v>7</v>
      </c>
      <c r="C553" s="1">
        <v>44149</v>
      </c>
      <c r="D553" s="1" t="str">
        <f>TEXT(HR[[#This Row],[Date of Hire]],"YYYY")</f>
        <v>2020</v>
      </c>
      <c r="E553" t="s">
        <v>11</v>
      </c>
      <c r="F553" t="s">
        <v>18</v>
      </c>
      <c r="G553">
        <v>9</v>
      </c>
      <c r="H553">
        <v>3</v>
      </c>
      <c r="I553" s="2">
        <v>2.9388888888888891</v>
      </c>
      <c r="J553">
        <v>1</v>
      </c>
      <c r="K553">
        <v>8</v>
      </c>
      <c r="L553">
        <v>6</v>
      </c>
      <c r="M553" t="s">
        <v>68</v>
      </c>
      <c r="N553">
        <v>0</v>
      </c>
      <c r="O553" t="s">
        <v>49</v>
      </c>
      <c r="P553" t="s">
        <v>62</v>
      </c>
      <c r="Q553" t="s">
        <v>85</v>
      </c>
      <c r="R553" t="s">
        <v>201</v>
      </c>
      <c r="S553" t="s">
        <v>67</v>
      </c>
      <c r="T553">
        <v>8</v>
      </c>
      <c r="U553" s="1">
        <f>HR[[#This Row],[Date of Hire]]+HR[[#This Row],[Tenure]] * 365</f>
        <v>45221.694444444445</v>
      </c>
    </row>
    <row r="554" spans="1:21">
      <c r="A554">
        <v>1552</v>
      </c>
      <c r="B554" t="s">
        <v>7</v>
      </c>
      <c r="C554" s="1">
        <v>45066</v>
      </c>
      <c r="D554" s="1" t="str">
        <f>TEXT(HR[[#This Row],[Date of Hire]],"YYYY")</f>
        <v>2023</v>
      </c>
      <c r="E554" t="s">
        <v>25</v>
      </c>
      <c r="F554" t="s">
        <v>21</v>
      </c>
      <c r="G554">
        <v>4</v>
      </c>
      <c r="H554">
        <v>2</v>
      </c>
      <c r="I554" s="2">
        <v>0.42222222222222222</v>
      </c>
      <c r="J554">
        <v>1</v>
      </c>
      <c r="K554">
        <v>8</v>
      </c>
      <c r="L554">
        <v>5</v>
      </c>
      <c r="M554" t="s">
        <v>56</v>
      </c>
      <c r="N554">
        <v>2</v>
      </c>
      <c r="O554" t="s">
        <v>69</v>
      </c>
      <c r="P554" t="s">
        <v>50</v>
      </c>
      <c r="Q554" t="s">
        <v>57</v>
      </c>
      <c r="R554" t="s">
        <v>467</v>
      </c>
      <c r="S554" t="s">
        <v>59</v>
      </c>
      <c r="T554">
        <v>1</v>
      </c>
      <c r="U554" s="1">
        <f>HR[[#This Row],[Date of Hire]]+HR[[#This Row],[Tenure]] * 365</f>
        <v>45220.111111111109</v>
      </c>
    </row>
    <row r="555" spans="1:21">
      <c r="A555">
        <v>1553</v>
      </c>
      <c r="B555" t="s">
        <v>13</v>
      </c>
      <c r="C555" s="1">
        <v>44755</v>
      </c>
      <c r="D555" s="1" t="str">
        <f>TEXT(HR[[#This Row],[Date of Hire]],"YYYY")</f>
        <v>2022</v>
      </c>
      <c r="E555" t="s">
        <v>25</v>
      </c>
      <c r="F555" t="s">
        <v>21</v>
      </c>
      <c r="G555">
        <v>3</v>
      </c>
      <c r="H555">
        <v>2</v>
      </c>
      <c r="I555" s="2">
        <v>1.2749999999999999</v>
      </c>
      <c r="J555">
        <v>3</v>
      </c>
      <c r="K555">
        <v>10</v>
      </c>
      <c r="L555">
        <v>9</v>
      </c>
      <c r="M555" t="s">
        <v>60</v>
      </c>
      <c r="N555">
        <v>2</v>
      </c>
      <c r="O555" t="s">
        <v>61</v>
      </c>
      <c r="P555" t="s">
        <v>62</v>
      </c>
      <c r="Q555" t="s">
        <v>99</v>
      </c>
      <c r="R555" t="s">
        <v>468</v>
      </c>
      <c r="S555" t="s">
        <v>59</v>
      </c>
      <c r="T555">
        <v>6</v>
      </c>
      <c r="U555" s="1">
        <f>HR[[#This Row],[Date of Hire]]+HR[[#This Row],[Tenure]] * 365</f>
        <v>45220.375</v>
      </c>
    </row>
    <row r="556" spans="1:21">
      <c r="A556">
        <v>1554</v>
      </c>
      <c r="B556" t="s">
        <v>13</v>
      </c>
      <c r="C556" s="1">
        <v>44287</v>
      </c>
      <c r="D556" s="1" t="str">
        <f>TEXT(HR[[#This Row],[Date of Hire]],"YYYY")</f>
        <v>2021</v>
      </c>
      <c r="E556" t="s">
        <v>14</v>
      </c>
      <c r="F556" t="s">
        <v>15</v>
      </c>
      <c r="G556">
        <v>5.5</v>
      </c>
      <c r="H556">
        <v>2</v>
      </c>
      <c r="I556" s="2">
        <v>2.5583333333333331</v>
      </c>
      <c r="J556">
        <v>5</v>
      </c>
      <c r="K556">
        <v>6</v>
      </c>
      <c r="L556">
        <v>5</v>
      </c>
      <c r="M556" t="s">
        <v>56</v>
      </c>
      <c r="N556">
        <v>3</v>
      </c>
      <c r="O556" t="s">
        <v>61</v>
      </c>
      <c r="P556" t="s">
        <v>62</v>
      </c>
      <c r="Q556" t="s">
        <v>85</v>
      </c>
      <c r="R556" t="s">
        <v>469</v>
      </c>
      <c r="S556" t="s">
        <v>81</v>
      </c>
      <c r="T556">
        <v>3</v>
      </c>
      <c r="U556" s="1">
        <f>HR[[#This Row],[Date of Hire]]+HR[[#This Row],[Tenure]] * 365</f>
        <v>45220.791666666664</v>
      </c>
    </row>
    <row r="557" spans="1:21">
      <c r="A557">
        <v>1555</v>
      </c>
      <c r="B557" t="s">
        <v>19</v>
      </c>
      <c r="C557" s="1">
        <v>43421</v>
      </c>
      <c r="D557" s="1" t="str">
        <f>TEXT(HR[[#This Row],[Date of Hire]],"YYYY")</f>
        <v>2018</v>
      </c>
      <c r="E557" t="s">
        <v>25</v>
      </c>
      <c r="F557" t="s">
        <v>9</v>
      </c>
      <c r="G557">
        <v>4.2</v>
      </c>
      <c r="H557">
        <v>3</v>
      </c>
      <c r="I557" s="2">
        <v>4.9305555555555554</v>
      </c>
      <c r="J557">
        <v>5</v>
      </c>
      <c r="K557">
        <v>7</v>
      </c>
      <c r="L557">
        <v>5</v>
      </c>
      <c r="M557" t="s">
        <v>60</v>
      </c>
      <c r="N557">
        <v>0</v>
      </c>
      <c r="O557" t="s">
        <v>69</v>
      </c>
      <c r="P557" t="s">
        <v>50</v>
      </c>
      <c r="Q557" t="s">
        <v>77</v>
      </c>
      <c r="R557" t="s">
        <v>265</v>
      </c>
      <c r="S557" t="s">
        <v>53</v>
      </c>
      <c r="T557">
        <v>5</v>
      </c>
      <c r="U557" s="1">
        <f>HR[[#This Row],[Date of Hire]]+HR[[#This Row],[Tenure]] * 365</f>
        <v>45220.652777777781</v>
      </c>
    </row>
    <row r="558" spans="1:21">
      <c r="A558">
        <v>1556</v>
      </c>
      <c r="B558" t="s">
        <v>16</v>
      </c>
      <c r="C558" s="1">
        <v>43844</v>
      </c>
      <c r="D558" s="1" t="str">
        <f>TEXT(HR[[#This Row],[Date of Hire]],"YYYY")</f>
        <v>2020</v>
      </c>
      <c r="E558" t="s">
        <v>25</v>
      </c>
      <c r="F558" t="s">
        <v>24</v>
      </c>
      <c r="G558">
        <v>6.2</v>
      </c>
      <c r="H558">
        <v>1</v>
      </c>
      <c r="I558" s="2">
        <v>3.7722222222222221</v>
      </c>
      <c r="J558">
        <v>3</v>
      </c>
      <c r="K558">
        <v>5</v>
      </c>
      <c r="L558">
        <v>10</v>
      </c>
      <c r="M558" t="s">
        <v>68</v>
      </c>
      <c r="N558">
        <v>0</v>
      </c>
      <c r="O558" t="s">
        <v>49</v>
      </c>
      <c r="P558" t="s">
        <v>62</v>
      </c>
      <c r="Q558" t="s">
        <v>51</v>
      </c>
      <c r="R558" t="s">
        <v>470</v>
      </c>
      <c r="S558" t="s">
        <v>53</v>
      </c>
      <c r="T558">
        <v>2</v>
      </c>
      <c r="U558" s="1">
        <f>HR[[#This Row],[Date of Hire]]+HR[[#This Row],[Tenure]] * 365</f>
        <v>45220.861111111109</v>
      </c>
    </row>
    <row r="559" spans="1:21">
      <c r="A559">
        <v>1557</v>
      </c>
      <c r="B559" t="s">
        <v>4</v>
      </c>
      <c r="C559" s="1">
        <v>44808</v>
      </c>
      <c r="D559" s="1" t="str">
        <f>TEXT(HR[[#This Row],[Date of Hire]],"YYYY")</f>
        <v>2022</v>
      </c>
      <c r="E559" t="s">
        <v>27</v>
      </c>
      <c r="F559" t="s">
        <v>15</v>
      </c>
      <c r="G559">
        <v>6.5</v>
      </c>
      <c r="H559">
        <v>3</v>
      </c>
      <c r="I559" s="2">
        <v>1.1333333333333333</v>
      </c>
      <c r="J559">
        <v>1</v>
      </c>
      <c r="K559">
        <v>6</v>
      </c>
      <c r="L559">
        <v>5</v>
      </c>
      <c r="M559" t="s">
        <v>48</v>
      </c>
      <c r="N559">
        <v>3</v>
      </c>
      <c r="O559" t="s">
        <v>69</v>
      </c>
      <c r="P559" t="s">
        <v>50</v>
      </c>
      <c r="Q559" t="s">
        <v>92</v>
      </c>
      <c r="R559" t="s">
        <v>471</v>
      </c>
      <c r="S559" t="s">
        <v>81</v>
      </c>
      <c r="T559">
        <v>3</v>
      </c>
      <c r="U559" s="1">
        <f>HR[[#This Row],[Date of Hire]]+HR[[#This Row],[Tenure]] * 365</f>
        <v>45221.666666666664</v>
      </c>
    </row>
    <row r="560" spans="1:21">
      <c r="A560">
        <v>1558</v>
      </c>
      <c r="B560" t="s">
        <v>10</v>
      </c>
      <c r="C560" s="1">
        <v>44020</v>
      </c>
      <c r="D560" s="1" t="str">
        <f>TEXT(HR[[#This Row],[Date of Hire]],"YYYY")</f>
        <v>2020</v>
      </c>
      <c r="E560" t="s">
        <v>8</v>
      </c>
      <c r="F560" t="s">
        <v>15</v>
      </c>
      <c r="G560">
        <v>8</v>
      </c>
      <c r="H560">
        <v>3</v>
      </c>
      <c r="I560" s="2">
        <v>3.2888888888888888</v>
      </c>
      <c r="J560">
        <v>1</v>
      </c>
      <c r="K560">
        <v>5</v>
      </c>
      <c r="L560">
        <v>8</v>
      </c>
      <c r="M560" t="s">
        <v>68</v>
      </c>
      <c r="N560">
        <v>2</v>
      </c>
      <c r="O560" t="s">
        <v>69</v>
      </c>
      <c r="P560" t="s">
        <v>50</v>
      </c>
      <c r="Q560" t="s">
        <v>85</v>
      </c>
      <c r="R560" t="s">
        <v>298</v>
      </c>
      <c r="S560" t="s">
        <v>75</v>
      </c>
      <c r="T560">
        <v>3</v>
      </c>
      <c r="U560" s="1">
        <f>HR[[#This Row],[Date of Hire]]+HR[[#This Row],[Tenure]] * 365</f>
        <v>45220.444444444445</v>
      </c>
    </row>
    <row r="561" spans="1:21">
      <c r="A561">
        <v>1559</v>
      </c>
      <c r="B561" t="s">
        <v>10</v>
      </c>
      <c r="C561" s="1">
        <v>45205</v>
      </c>
      <c r="D561" s="1" t="str">
        <f>TEXT(HR[[#This Row],[Date of Hire]],"YYYY")</f>
        <v>2023</v>
      </c>
      <c r="E561" t="s">
        <v>27</v>
      </c>
      <c r="F561" t="s">
        <v>6</v>
      </c>
      <c r="G561">
        <v>10</v>
      </c>
      <c r="H561">
        <v>0</v>
      </c>
      <c r="I561" s="2">
        <v>4.4444444444444446E-2</v>
      </c>
      <c r="J561">
        <v>4</v>
      </c>
      <c r="K561">
        <v>9</v>
      </c>
      <c r="L561">
        <v>5</v>
      </c>
      <c r="M561" t="s">
        <v>48</v>
      </c>
      <c r="N561">
        <v>2</v>
      </c>
      <c r="O561" t="s">
        <v>69</v>
      </c>
      <c r="P561" t="s">
        <v>50</v>
      </c>
      <c r="Q561" t="s">
        <v>92</v>
      </c>
      <c r="R561" t="s">
        <v>472</v>
      </c>
      <c r="S561" t="s">
        <v>55</v>
      </c>
      <c r="T561">
        <v>3</v>
      </c>
      <c r="U561" s="1">
        <f>HR[[#This Row],[Date of Hire]]+HR[[#This Row],[Tenure]] * 365</f>
        <v>45221.222222222219</v>
      </c>
    </row>
    <row r="562" spans="1:21">
      <c r="A562">
        <v>1560</v>
      </c>
      <c r="B562" t="s">
        <v>4</v>
      </c>
      <c r="C562" s="1">
        <v>43915</v>
      </c>
      <c r="D562" s="1" t="str">
        <f>TEXT(HR[[#This Row],[Date of Hire]],"YYYY")</f>
        <v>2020</v>
      </c>
      <c r="E562" t="s">
        <v>27</v>
      </c>
      <c r="F562" t="s">
        <v>26</v>
      </c>
      <c r="G562">
        <v>4.5</v>
      </c>
      <c r="H562">
        <v>2</v>
      </c>
      <c r="I562" s="2">
        <v>3.5750000000000002</v>
      </c>
      <c r="J562">
        <v>2</v>
      </c>
      <c r="K562">
        <v>8</v>
      </c>
      <c r="L562">
        <v>8</v>
      </c>
      <c r="M562" t="s">
        <v>68</v>
      </c>
      <c r="N562">
        <v>1</v>
      </c>
      <c r="O562" t="s">
        <v>49</v>
      </c>
      <c r="P562" t="s">
        <v>62</v>
      </c>
      <c r="Q562" t="s">
        <v>57</v>
      </c>
      <c r="R562" t="s">
        <v>473</v>
      </c>
      <c r="S562" t="s">
        <v>95</v>
      </c>
      <c r="T562">
        <v>8</v>
      </c>
      <c r="U562" s="1">
        <f>HR[[#This Row],[Date of Hire]]+HR[[#This Row],[Tenure]] * 365</f>
        <v>45219.875</v>
      </c>
    </row>
    <row r="563" spans="1:21">
      <c r="A563">
        <v>1561</v>
      </c>
      <c r="B563" t="s">
        <v>4</v>
      </c>
      <c r="C563" s="1">
        <v>44784</v>
      </c>
      <c r="D563" s="1" t="str">
        <f>TEXT(HR[[#This Row],[Date of Hire]],"YYYY")</f>
        <v>2022</v>
      </c>
      <c r="E563" t="s">
        <v>14</v>
      </c>
      <c r="F563" t="s">
        <v>6</v>
      </c>
      <c r="G563">
        <v>6</v>
      </c>
      <c r="H563">
        <v>2</v>
      </c>
      <c r="I563" s="2">
        <v>1.1972222222222222</v>
      </c>
      <c r="J563">
        <v>2</v>
      </c>
      <c r="K563">
        <v>8</v>
      </c>
      <c r="L563">
        <v>10</v>
      </c>
      <c r="M563" t="s">
        <v>56</v>
      </c>
      <c r="N563">
        <v>3</v>
      </c>
      <c r="O563" t="s">
        <v>61</v>
      </c>
      <c r="P563" t="s">
        <v>50</v>
      </c>
      <c r="Q563" t="s">
        <v>72</v>
      </c>
      <c r="R563" t="s">
        <v>474</v>
      </c>
      <c r="S563" t="s">
        <v>55</v>
      </c>
      <c r="T563">
        <v>10</v>
      </c>
      <c r="U563" s="1">
        <f>HR[[#This Row],[Date of Hire]]+HR[[#This Row],[Tenure]] * 365</f>
        <v>45220.986111111109</v>
      </c>
    </row>
    <row r="564" spans="1:21">
      <c r="A564">
        <v>1562</v>
      </c>
      <c r="B564" t="s">
        <v>4</v>
      </c>
      <c r="C564" s="1">
        <v>45012</v>
      </c>
      <c r="D564" s="1" t="str">
        <f>TEXT(HR[[#This Row],[Date of Hire]],"YYYY")</f>
        <v>2023</v>
      </c>
      <c r="E564" t="s">
        <v>23</v>
      </c>
      <c r="F564" t="s">
        <v>18</v>
      </c>
      <c r="G564">
        <v>8</v>
      </c>
      <c r="H564">
        <v>3</v>
      </c>
      <c r="I564" s="2">
        <v>0.56944444444444442</v>
      </c>
      <c r="J564">
        <v>3</v>
      </c>
      <c r="K564">
        <v>9</v>
      </c>
      <c r="L564">
        <v>7</v>
      </c>
      <c r="M564" t="s">
        <v>60</v>
      </c>
      <c r="N564">
        <v>1</v>
      </c>
      <c r="O564" t="s">
        <v>69</v>
      </c>
      <c r="P564" t="s">
        <v>62</v>
      </c>
      <c r="Q564" t="s">
        <v>99</v>
      </c>
      <c r="R564" t="s">
        <v>420</v>
      </c>
      <c r="S564" t="s">
        <v>55</v>
      </c>
      <c r="T564">
        <v>4</v>
      </c>
      <c r="U564" s="1">
        <f>HR[[#This Row],[Date of Hire]]+HR[[#This Row],[Tenure]] * 365</f>
        <v>45219.847222222219</v>
      </c>
    </row>
    <row r="565" spans="1:21">
      <c r="A565">
        <v>1563</v>
      </c>
      <c r="B565" t="s">
        <v>19</v>
      </c>
      <c r="C565" s="1">
        <v>43931</v>
      </c>
      <c r="D565" s="1" t="str">
        <f>TEXT(HR[[#This Row],[Date of Hire]],"YYYY")</f>
        <v>2020</v>
      </c>
      <c r="E565" t="s">
        <v>11</v>
      </c>
      <c r="F565" t="s">
        <v>6</v>
      </c>
      <c r="G565">
        <v>7.2</v>
      </c>
      <c r="H565">
        <v>0</v>
      </c>
      <c r="I565" s="2">
        <v>3.5333333333333332</v>
      </c>
      <c r="J565">
        <v>3</v>
      </c>
      <c r="K565">
        <v>8</v>
      </c>
      <c r="L565">
        <v>5</v>
      </c>
      <c r="M565" t="s">
        <v>68</v>
      </c>
      <c r="N565">
        <v>1</v>
      </c>
      <c r="O565" t="s">
        <v>69</v>
      </c>
      <c r="P565" t="s">
        <v>62</v>
      </c>
      <c r="Q565" t="s">
        <v>72</v>
      </c>
      <c r="R565" t="s">
        <v>475</v>
      </c>
      <c r="S565" t="s">
        <v>71</v>
      </c>
      <c r="T565">
        <v>8</v>
      </c>
      <c r="U565" s="1">
        <f>HR[[#This Row],[Date of Hire]]+HR[[#This Row],[Tenure]] * 365</f>
        <v>45220.666666666664</v>
      </c>
    </row>
    <row r="566" spans="1:21">
      <c r="A566">
        <v>1564</v>
      </c>
      <c r="B566" t="s">
        <v>13</v>
      </c>
      <c r="C566" s="1">
        <v>45178</v>
      </c>
      <c r="D566" s="1" t="str">
        <f>TEXT(HR[[#This Row],[Date of Hire]],"YYYY")</f>
        <v>2023</v>
      </c>
      <c r="E566" t="s">
        <v>20</v>
      </c>
      <c r="F566" t="s">
        <v>12</v>
      </c>
      <c r="G566">
        <v>9</v>
      </c>
      <c r="H566">
        <v>0</v>
      </c>
      <c r="I566" s="2">
        <v>0.11944444444444445</v>
      </c>
      <c r="J566">
        <v>4</v>
      </c>
      <c r="K566">
        <v>6</v>
      </c>
      <c r="L566">
        <v>10</v>
      </c>
      <c r="M566" t="s">
        <v>48</v>
      </c>
      <c r="N566">
        <v>3</v>
      </c>
      <c r="O566" t="s">
        <v>49</v>
      </c>
      <c r="P566" t="s">
        <v>62</v>
      </c>
      <c r="Q566" t="s">
        <v>85</v>
      </c>
      <c r="R566" t="s">
        <v>382</v>
      </c>
      <c r="S566" t="s">
        <v>65</v>
      </c>
      <c r="T566">
        <v>4</v>
      </c>
      <c r="U566" s="1">
        <f>HR[[#This Row],[Date of Hire]]+HR[[#This Row],[Tenure]] * 365</f>
        <v>45221.597222222219</v>
      </c>
    </row>
    <row r="567" spans="1:21">
      <c r="A567">
        <v>1565</v>
      </c>
      <c r="B567" t="s">
        <v>4</v>
      </c>
      <c r="C567" s="1">
        <v>43541</v>
      </c>
      <c r="D567" s="1" t="str">
        <f>TEXT(HR[[#This Row],[Date of Hire]],"YYYY")</f>
        <v>2019</v>
      </c>
      <c r="E567" t="s">
        <v>5</v>
      </c>
      <c r="F567" t="s">
        <v>9</v>
      </c>
      <c r="G567">
        <v>8</v>
      </c>
      <c r="H567">
        <v>0</v>
      </c>
      <c r="I567" s="2">
        <v>4.5972222222222223</v>
      </c>
      <c r="J567">
        <v>1</v>
      </c>
      <c r="K567">
        <v>7</v>
      </c>
      <c r="L567">
        <v>8</v>
      </c>
      <c r="M567" t="s">
        <v>48</v>
      </c>
      <c r="N567">
        <v>0</v>
      </c>
      <c r="O567" t="s">
        <v>69</v>
      </c>
      <c r="P567" t="s">
        <v>50</v>
      </c>
      <c r="Q567" t="s">
        <v>92</v>
      </c>
      <c r="R567" t="s">
        <v>476</v>
      </c>
      <c r="S567" t="s">
        <v>67</v>
      </c>
      <c r="T567">
        <v>9</v>
      </c>
      <c r="U567" s="1">
        <f>HR[[#This Row],[Date of Hire]]+HR[[#This Row],[Tenure]] * 365</f>
        <v>45218.986111111109</v>
      </c>
    </row>
    <row r="568" spans="1:21">
      <c r="A568">
        <v>1566</v>
      </c>
      <c r="B568" t="s">
        <v>4</v>
      </c>
      <c r="C568" s="1">
        <v>43565</v>
      </c>
      <c r="D568" s="1" t="str">
        <f>TEXT(HR[[#This Row],[Date of Hire]],"YYYY")</f>
        <v>2019</v>
      </c>
      <c r="E568" t="s">
        <v>17</v>
      </c>
      <c r="F568" t="s">
        <v>26</v>
      </c>
      <c r="G568">
        <v>8.1999999999999993</v>
      </c>
      <c r="H568">
        <v>3</v>
      </c>
      <c r="I568" s="2">
        <v>4.5333333333333332</v>
      </c>
      <c r="J568">
        <v>3</v>
      </c>
      <c r="K568">
        <v>8</v>
      </c>
      <c r="L568">
        <v>6</v>
      </c>
      <c r="M568" t="s">
        <v>56</v>
      </c>
      <c r="N568">
        <v>2</v>
      </c>
      <c r="O568" t="s">
        <v>61</v>
      </c>
      <c r="P568" t="s">
        <v>50</v>
      </c>
      <c r="Q568" t="s">
        <v>92</v>
      </c>
      <c r="R568" t="s">
        <v>477</v>
      </c>
      <c r="S568" t="s">
        <v>71</v>
      </c>
      <c r="T568">
        <v>5</v>
      </c>
      <c r="U568" s="1">
        <f>HR[[#This Row],[Date of Hire]]+HR[[#This Row],[Tenure]] * 365</f>
        <v>45219.666666666664</v>
      </c>
    </row>
    <row r="569" spans="1:21">
      <c r="A569">
        <v>1567</v>
      </c>
      <c r="B569" t="s">
        <v>19</v>
      </c>
      <c r="C569" s="1">
        <v>44720</v>
      </c>
      <c r="D569" s="1" t="str">
        <f>TEXT(HR[[#This Row],[Date of Hire]],"YYYY")</f>
        <v>2022</v>
      </c>
      <c r="E569" t="s">
        <v>5</v>
      </c>
      <c r="F569" t="s">
        <v>12</v>
      </c>
      <c r="G569">
        <v>7</v>
      </c>
      <c r="H569">
        <v>2</v>
      </c>
      <c r="I569" s="2">
        <v>1.3722222222222222</v>
      </c>
      <c r="J569">
        <v>4</v>
      </c>
      <c r="K569">
        <v>5</v>
      </c>
      <c r="L569">
        <v>10</v>
      </c>
      <c r="M569" t="s">
        <v>56</v>
      </c>
      <c r="N569">
        <v>0</v>
      </c>
      <c r="O569" t="s">
        <v>69</v>
      </c>
      <c r="P569" t="s">
        <v>50</v>
      </c>
      <c r="Q569" t="s">
        <v>99</v>
      </c>
      <c r="R569" t="s">
        <v>478</v>
      </c>
      <c r="S569" t="s">
        <v>65</v>
      </c>
      <c r="T569">
        <v>6</v>
      </c>
      <c r="U569" s="1">
        <f>HR[[#This Row],[Date of Hire]]+HR[[#This Row],[Tenure]] * 365</f>
        <v>45220.861111111109</v>
      </c>
    </row>
    <row r="570" spans="1:21">
      <c r="A570">
        <v>1568</v>
      </c>
      <c r="B570" t="s">
        <v>19</v>
      </c>
      <c r="C570" s="1">
        <v>43861</v>
      </c>
      <c r="D570" s="1" t="str">
        <f>TEXT(HR[[#This Row],[Date of Hire]],"YYYY")</f>
        <v>2020</v>
      </c>
      <c r="E570" t="s">
        <v>23</v>
      </c>
      <c r="F570" t="s">
        <v>24</v>
      </c>
      <c r="G570">
        <v>6.2</v>
      </c>
      <c r="H570">
        <v>0</v>
      </c>
      <c r="I570" s="2">
        <v>3.7277777777777779</v>
      </c>
      <c r="J570">
        <v>2</v>
      </c>
      <c r="K570">
        <v>10</v>
      </c>
      <c r="L570">
        <v>9</v>
      </c>
      <c r="M570" t="s">
        <v>48</v>
      </c>
      <c r="N570">
        <v>0</v>
      </c>
      <c r="O570" t="s">
        <v>69</v>
      </c>
      <c r="P570" t="s">
        <v>50</v>
      </c>
      <c r="Q570" t="s">
        <v>99</v>
      </c>
      <c r="R570" t="s">
        <v>479</v>
      </c>
      <c r="S570" t="s">
        <v>71</v>
      </c>
      <c r="T570">
        <v>6</v>
      </c>
      <c r="U570" s="1">
        <f>HR[[#This Row],[Date of Hire]]+HR[[#This Row],[Tenure]] * 365</f>
        <v>45221.638888888891</v>
      </c>
    </row>
    <row r="571" spans="1:21">
      <c r="A571">
        <v>1569</v>
      </c>
      <c r="B571" t="s">
        <v>7</v>
      </c>
      <c r="C571" s="1">
        <v>43842</v>
      </c>
      <c r="D571" s="1" t="str">
        <f>TEXT(HR[[#This Row],[Date of Hire]],"YYYY")</f>
        <v>2020</v>
      </c>
      <c r="E571" t="s">
        <v>11</v>
      </c>
      <c r="F571" t="s">
        <v>6</v>
      </c>
      <c r="G571">
        <v>8.5</v>
      </c>
      <c r="H571">
        <v>1</v>
      </c>
      <c r="I571" s="2">
        <v>3.7777777777777777</v>
      </c>
      <c r="J571">
        <v>1</v>
      </c>
      <c r="K571">
        <v>6</v>
      </c>
      <c r="L571">
        <v>5</v>
      </c>
      <c r="M571" t="s">
        <v>48</v>
      </c>
      <c r="N571">
        <v>1</v>
      </c>
      <c r="O571" t="s">
        <v>49</v>
      </c>
      <c r="P571" t="s">
        <v>50</v>
      </c>
      <c r="Q571" t="s">
        <v>51</v>
      </c>
      <c r="R571" t="s">
        <v>82</v>
      </c>
      <c r="S571" t="s">
        <v>81</v>
      </c>
      <c r="T571">
        <v>4</v>
      </c>
      <c r="U571" s="1">
        <f>HR[[#This Row],[Date of Hire]]+HR[[#This Row],[Tenure]] * 365</f>
        <v>45220.888888888891</v>
      </c>
    </row>
    <row r="572" spans="1:21">
      <c r="A572">
        <v>1570</v>
      </c>
      <c r="B572" t="s">
        <v>10</v>
      </c>
      <c r="C572" s="1">
        <v>44993</v>
      </c>
      <c r="D572" s="1" t="str">
        <f>TEXT(HR[[#This Row],[Date of Hire]],"YYYY")</f>
        <v>2023</v>
      </c>
      <c r="E572" t="s">
        <v>14</v>
      </c>
      <c r="F572" t="s">
        <v>12</v>
      </c>
      <c r="G572">
        <v>7</v>
      </c>
      <c r="H572">
        <v>3</v>
      </c>
      <c r="I572" s="2">
        <v>0.62222222222222223</v>
      </c>
      <c r="J572">
        <v>2</v>
      </c>
      <c r="K572">
        <v>8</v>
      </c>
      <c r="L572">
        <v>6</v>
      </c>
      <c r="M572" t="s">
        <v>48</v>
      </c>
      <c r="N572">
        <v>2</v>
      </c>
      <c r="O572" t="s">
        <v>49</v>
      </c>
      <c r="P572" t="s">
        <v>50</v>
      </c>
      <c r="Q572" t="s">
        <v>113</v>
      </c>
      <c r="R572" t="s">
        <v>480</v>
      </c>
      <c r="S572" t="s">
        <v>75</v>
      </c>
      <c r="T572">
        <v>6</v>
      </c>
      <c r="U572" s="1">
        <f>HR[[#This Row],[Date of Hire]]+HR[[#This Row],[Tenure]] * 365</f>
        <v>45220.111111111109</v>
      </c>
    </row>
    <row r="573" spans="1:21">
      <c r="A573">
        <v>1571</v>
      </c>
      <c r="B573" t="s">
        <v>19</v>
      </c>
      <c r="C573" s="1">
        <v>44398</v>
      </c>
      <c r="D573" s="1" t="str">
        <f>TEXT(HR[[#This Row],[Date of Hire]],"YYYY")</f>
        <v>2021</v>
      </c>
      <c r="E573" t="s">
        <v>25</v>
      </c>
      <c r="F573" t="s">
        <v>26</v>
      </c>
      <c r="G573">
        <v>4</v>
      </c>
      <c r="H573">
        <v>2</v>
      </c>
      <c r="I573" s="2">
        <v>2.2527777777777778</v>
      </c>
      <c r="J573">
        <v>1</v>
      </c>
      <c r="K573">
        <v>10</v>
      </c>
      <c r="L573">
        <v>6</v>
      </c>
      <c r="M573" t="s">
        <v>56</v>
      </c>
      <c r="N573">
        <v>3</v>
      </c>
      <c r="O573" t="s">
        <v>61</v>
      </c>
      <c r="P573" t="s">
        <v>62</v>
      </c>
      <c r="Q573" t="s">
        <v>51</v>
      </c>
      <c r="R573" t="s">
        <v>481</v>
      </c>
      <c r="S573" t="s">
        <v>59</v>
      </c>
      <c r="T573">
        <v>5</v>
      </c>
      <c r="U573" s="1">
        <f>HR[[#This Row],[Date of Hire]]+HR[[#This Row],[Tenure]] * 365</f>
        <v>45220.263888888891</v>
      </c>
    </row>
    <row r="574" spans="1:21">
      <c r="A574">
        <v>1572</v>
      </c>
      <c r="B574" t="s">
        <v>16</v>
      </c>
      <c r="C574" s="1">
        <v>43994</v>
      </c>
      <c r="D574" s="1" t="str">
        <f>TEXT(HR[[#This Row],[Date of Hire]],"YYYY")</f>
        <v>2020</v>
      </c>
      <c r="E574" t="s">
        <v>5</v>
      </c>
      <c r="F574" t="s">
        <v>24</v>
      </c>
      <c r="G574">
        <v>6.5</v>
      </c>
      <c r="H574">
        <v>0</v>
      </c>
      <c r="I574" s="2">
        <v>3.3611111111111112</v>
      </c>
      <c r="J574">
        <v>1</v>
      </c>
      <c r="K574">
        <v>6</v>
      </c>
      <c r="L574">
        <v>6</v>
      </c>
      <c r="M574" t="s">
        <v>68</v>
      </c>
      <c r="N574">
        <v>1</v>
      </c>
      <c r="O574" t="s">
        <v>69</v>
      </c>
      <c r="P574" t="s">
        <v>62</v>
      </c>
      <c r="Q574" t="s">
        <v>77</v>
      </c>
      <c r="R574" t="s">
        <v>482</v>
      </c>
      <c r="S574" t="s">
        <v>81</v>
      </c>
      <c r="T574">
        <v>3</v>
      </c>
      <c r="U574" s="1">
        <f>HR[[#This Row],[Date of Hire]]+HR[[#This Row],[Tenure]] * 365</f>
        <v>45220.805555555555</v>
      </c>
    </row>
    <row r="575" spans="1:21">
      <c r="A575">
        <v>1573</v>
      </c>
      <c r="B575" t="s">
        <v>4</v>
      </c>
      <c r="C575" s="1">
        <v>43693</v>
      </c>
      <c r="D575" s="1" t="str">
        <f>TEXT(HR[[#This Row],[Date of Hire]],"YYYY")</f>
        <v>2019</v>
      </c>
      <c r="E575" t="s">
        <v>17</v>
      </c>
      <c r="F575" t="s">
        <v>6</v>
      </c>
      <c r="G575">
        <v>8</v>
      </c>
      <c r="H575">
        <v>2</v>
      </c>
      <c r="I575" s="2">
        <v>4.1833333333333336</v>
      </c>
      <c r="J575">
        <v>5</v>
      </c>
      <c r="K575">
        <v>9</v>
      </c>
      <c r="L575">
        <v>9</v>
      </c>
      <c r="M575" t="s">
        <v>60</v>
      </c>
      <c r="N575">
        <v>1</v>
      </c>
      <c r="O575" t="s">
        <v>61</v>
      </c>
      <c r="P575" t="s">
        <v>62</v>
      </c>
      <c r="Q575" t="s">
        <v>79</v>
      </c>
      <c r="R575" t="s">
        <v>149</v>
      </c>
      <c r="S575" t="s">
        <v>102</v>
      </c>
      <c r="T575">
        <v>5</v>
      </c>
      <c r="U575" s="1">
        <f>HR[[#This Row],[Date of Hire]]+HR[[#This Row],[Tenure]] * 365</f>
        <v>45219.916666666664</v>
      </c>
    </row>
    <row r="576" spans="1:21">
      <c r="A576">
        <v>1574</v>
      </c>
      <c r="B576" t="s">
        <v>16</v>
      </c>
      <c r="C576" s="1">
        <v>43945</v>
      </c>
      <c r="D576" s="1" t="str">
        <f>TEXT(HR[[#This Row],[Date of Hire]],"YYYY")</f>
        <v>2020</v>
      </c>
      <c r="E576" t="s">
        <v>25</v>
      </c>
      <c r="F576" t="s">
        <v>18</v>
      </c>
      <c r="G576">
        <v>10</v>
      </c>
      <c r="H576">
        <v>3</v>
      </c>
      <c r="I576" s="2">
        <v>3.4944444444444445</v>
      </c>
      <c r="J576">
        <v>3</v>
      </c>
      <c r="K576">
        <v>10</v>
      </c>
      <c r="L576">
        <v>9</v>
      </c>
      <c r="M576" t="s">
        <v>48</v>
      </c>
      <c r="N576">
        <v>0</v>
      </c>
      <c r="O576" t="s">
        <v>69</v>
      </c>
      <c r="P576" t="s">
        <v>62</v>
      </c>
      <c r="Q576" t="s">
        <v>85</v>
      </c>
      <c r="R576" t="s">
        <v>483</v>
      </c>
      <c r="S576" t="s">
        <v>67</v>
      </c>
      <c r="T576">
        <v>7</v>
      </c>
      <c r="U576" s="1">
        <f>HR[[#This Row],[Date of Hire]]+HR[[#This Row],[Tenure]] * 365</f>
        <v>45220.472222222219</v>
      </c>
    </row>
    <row r="577" spans="1:21">
      <c r="A577">
        <v>1575</v>
      </c>
      <c r="B577" t="s">
        <v>13</v>
      </c>
      <c r="C577" s="1">
        <v>43861</v>
      </c>
      <c r="D577" s="1" t="str">
        <f>TEXT(HR[[#This Row],[Date of Hire]],"YYYY")</f>
        <v>2020</v>
      </c>
      <c r="E577" t="s">
        <v>20</v>
      </c>
      <c r="F577" t="s">
        <v>18</v>
      </c>
      <c r="G577">
        <v>7</v>
      </c>
      <c r="H577">
        <v>0</v>
      </c>
      <c r="I577" s="2">
        <v>3.7277777777777779</v>
      </c>
      <c r="J577">
        <v>2</v>
      </c>
      <c r="K577">
        <v>7</v>
      </c>
      <c r="L577">
        <v>7</v>
      </c>
      <c r="M577" t="s">
        <v>60</v>
      </c>
      <c r="N577">
        <v>2</v>
      </c>
      <c r="O577" t="s">
        <v>69</v>
      </c>
      <c r="P577" t="s">
        <v>50</v>
      </c>
      <c r="Q577" t="s">
        <v>113</v>
      </c>
      <c r="R577" t="s">
        <v>347</v>
      </c>
      <c r="S577" t="s">
        <v>75</v>
      </c>
      <c r="T577">
        <v>10</v>
      </c>
      <c r="U577" s="1">
        <f>HR[[#This Row],[Date of Hire]]+HR[[#This Row],[Tenure]] * 365</f>
        <v>45221.638888888891</v>
      </c>
    </row>
    <row r="578" spans="1:21">
      <c r="A578">
        <v>1576</v>
      </c>
      <c r="B578" t="s">
        <v>7</v>
      </c>
      <c r="C578" s="1">
        <v>43473</v>
      </c>
      <c r="D578" s="1" t="str">
        <f>TEXT(HR[[#This Row],[Date of Hire]],"YYYY")</f>
        <v>2019</v>
      </c>
      <c r="E578" t="s">
        <v>8</v>
      </c>
      <c r="F578" t="s">
        <v>6</v>
      </c>
      <c r="G578">
        <v>10</v>
      </c>
      <c r="H578">
        <v>0</v>
      </c>
      <c r="I578" s="2">
        <v>4.7888888888888888</v>
      </c>
      <c r="J578">
        <v>3</v>
      </c>
      <c r="K578">
        <v>10</v>
      </c>
      <c r="L578">
        <v>9</v>
      </c>
      <c r="M578" t="s">
        <v>60</v>
      </c>
      <c r="N578">
        <v>1</v>
      </c>
      <c r="O578" t="s">
        <v>61</v>
      </c>
      <c r="P578" t="s">
        <v>50</v>
      </c>
      <c r="Q578" t="s">
        <v>72</v>
      </c>
      <c r="R578" t="s">
        <v>235</v>
      </c>
      <c r="S578" t="s">
        <v>55</v>
      </c>
      <c r="T578">
        <v>7</v>
      </c>
      <c r="U578" s="1">
        <f>HR[[#This Row],[Date of Hire]]+HR[[#This Row],[Tenure]] * 365</f>
        <v>45220.944444444445</v>
      </c>
    </row>
    <row r="579" spans="1:21">
      <c r="A579">
        <v>1577</v>
      </c>
      <c r="B579" t="s">
        <v>19</v>
      </c>
      <c r="C579" s="1">
        <v>44267</v>
      </c>
      <c r="D579" s="1" t="str">
        <f>TEXT(HR[[#This Row],[Date of Hire]],"YYYY")</f>
        <v>2021</v>
      </c>
      <c r="E579" t="s">
        <v>5</v>
      </c>
      <c r="F579" t="s">
        <v>18</v>
      </c>
      <c r="G579">
        <v>9.5</v>
      </c>
      <c r="H579">
        <v>1</v>
      </c>
      <c r="I579" s="2">
        <v>2.6111111111111112</v>
      </c>
      <c r="J579">
        <v>4</v>
      </c>
      <c r="K579">
        <v>7</v>
      </c>
      <c r="L579">
        <v>8</v>
      </c>
      <c r="M579" t="s">
        <v>68</v>
      </c>
      <c r="N579">
        <v>3</v>
      </c>
      <c r="O579" t="s">
        <v>61</v>
      </c>
      <c r="P579" t="s">
        <v>50</v>
      </c>
      <c r="Q579" t="s">
        <v>57</v>
      </c>
      <c r="R579" t="s">
        <v>484</v>
      </c>
      <c r="S579" t="s">
        <v>95</v>
      </c>
      <c r="T579">
        <v>7</v>
      </c>
      <c r="U579" s="1">
        <f>HR[[#This Row],[Date of Hire]]+HR[[#This Row],[Tenure]] * 365</f>
        <v>45220.055555555555</v>
      </c>
    </row>
    <row r="580" spans="1:21">
      <c r="A580">
        <v>1578</v>
      </c>
      <c r="B580" t="s">
        <v>10</v>
      </c>
      <c r="C580" s="1">
        <v>44271</v>
      </c>
      <c r="D580" s="1" t="str">
        <f>TEXT(HR[[#This Row],[Date of Hire]],"YYYY")</f>
        <v>2021</v>
      </c>
      <c r="E580" t="s">
        <v>27</v>
      </c>
      <c r="F580" t="s">
        <v>18</v>
      </c>
      <c r="G580">
        <v>4.2</v>
      </c>
      <c r="H580">
        <v>2</v>
      </c>
      <c r="I580" s="2">
        <v>2.6</v>
      </c>
      <c r="J580">
        <v>2</v>
      </c>
      <c r="K580">
        <v>10</v>
      </c>
      <c r="L580">
        <v>9</v>
      </c>
      <c r="M580" t="s">
        <v>60</v>
      </c>
      <c r="N580">
        <v>0</v>
      </c>
      <c r="O580" t="s">
        <v>61</v>
      </c>
      <c r="P580" t="s">
        <v>50</v>
      </c>
      <c r="Q580" t="s">
        <v>113</v>
      </c>
      <c r="R580" t="s">
        <v>282</v>
      </c>
      <c r="S580" t="s">
        <v>53</v>
      </c>
      <c r="T580">
        <v>7</v>
      </c>
      <c r="U580" s="1">
        <f>HR[[#This Row],[Date of Hire]]+HR[[#This Row],[Tenure]] * 365</f>
        <v>45220</v>
      </c>
    </row>
    <row r="581" spans="1:21">
      <c r="A581">
        <v>1579</v>
      </c>
      <c r="B581" t="s">
        <v>10</v>
      </c>
      <c r="C581" s="1">
        <v>44327</v>
      </c>
      <c r="D581" s="1" t="str">
        <f>TEXT(HR[[#This Row],[Date of Hire]],"YYYY")</f>
        <v>2021</v>
      </c>
      <c r="E581" t="s">
        <v>8</v>
      </c>
      <c r="F581" t="s">
        <v>12</v>
      </c>
      <c r="G581">
        <v>4</v>
      </c>
      <c r="H581">
        <v>2</v>
      </c>
      <c r="I581" s="2">
        <v>2.4472222222222224</v>
      </c>
      <c r="J581">
        <v>1</v>
      </c>
      <c r="K581">
        <v>10</v>
      </c>
      <c r="L581">
        <v>7</v>
      </c>
      <c r="M581" t="s">
        <v>48</v>
      </c>
      <c r="N581">
        <v>0</v>
      </c>
      <c r="O581" t="s">
        <v>49</v>
      </c>
      <c r="P581" t="s">
        <v>50</v>
      </c>
      <c r="Q581" t="s">
        <v>72</v>
      </c>
      <c r="R581" t="s">
        <v>459</v>
      </c>
      <c r="S581" t="s">
        <v>65</v>
      </c>
      <c r="T581">
        <v>10</v>
      </c>
      <c r="U581" s="1">
        <f>HR[[#This Row],[Date of Hire]]+HR[[#This Row],[Tenure]] * 365</f>
        <v>45220.236111111109</v>
      </c>
    </row>
    <row r="582" spans="1:21">
      <c r="A582">
        <v>1580</v>
      </c>
      <c r="B582" t="s">
        <v>10</v>
      </c>
      <c r="C582" s="1">
        <v>43930</v>
      </c>
      <c r="D582" s="1" t="str">
        <f>TEXT(HR[[#This Row],[Date of Hire]],"YYYY")</f>
        <v>2020</v>
      </c>
      <c r="E582" t="s">
        <v>17</v>
      </c>
      <c r="F582" t="s">
        <v>26</v>
      </c>
      <c r="G582">
        <v>3.5</v>
      </c>
      <c r="H582">
        <v>1</v>
      </c>
      <c r="I582" s="2">
        <v>3.536111111111111</v>
      </c>
      <c r="J582">
        <v>1</v>
      </c>
      <c r="K582">
        <v>6</v>
      </c>
      <c r="L582">
        <v>5</v>
      </c>
      <c r="M582" t="s">
        <v>56</v>
      </c>
      <c r="N582">
        <v>3</v>
      </c>
      <c r="O582" t="s">
        <v>49</v>
      </c>
      <c r="P582" t="s">
        <v>50</v>
      </c>
      <c r="Q582" t="s">
        <v>57</v>
      </c>
      <c r="R582" t="s">
        <v>209</v>
      </c>
      <c r="S582" t="s">
        <v>81</v>
      </c>
      <c r="T582">
        <v>6</v>
      </c>
      <c r="U582" s="1">
        <f>HR[[#This Row],[Date of Hire]]+HR[[#This Row],[Tenure]] * 365</f>
        <v>45220.680555555555</v>
      </c>
    </row>
    <row r="583" spans="1:21">
      <c r="A583">
        <v>1581</v>
      </c>
      <c r="B583" t="s">
        <v>13</v>
      </c>
      <c r="C583" s="1">
        <v>44930</v>
      </c>
      <c r="D583" s="1" t="str">
        <f>TEXT(HR[[#This Row],[Date of Hire]],"YYYY")</f>
        <v>2023</v>
      </c>
      <c r="E583" t="s">
        <v>17</v>
      </c>
      <c r="F583" t="s">
        <v>12</v>
      </c>
      <c r="G583">
        <v>4.5</v>
      </c>
      <c r="H583">
        <v>2</v>
      </c>
      <c r="I583" s="2">
        <v>0.8</v>
      </c>
      <c r="J583">
        <v>2</v>
      </c>
      <c r="K583">
        <v>9</v>
      </c>
      <c r="L583">
        <v>5</v>
      </c>
      <c r="M583" t="s">
        <v>48</v>
      </c>
      <c r="N583">
        <v>2</v>
      </c>
      <c r="O583" t="s">
        <v>61</v>
      </c>
      <c r="P583" t="s">
        <v>50</v>
      </c>
      <c r="Q583" t="s">
        <v>92</v>
      </c>
      <c r="R583" t="s">
        <v>485</v>
      </c>
      <c r="S583" t="s">
        <v>81</v>
      </c>
      <c r="T583">
        <v>7</v>
      </c>
      <c r="U583" s="1">
        <f>HR[[#This Row],[Date of Hire]]+HR[[#This Row],[Tenure]] * 365</f>
        <v>45222</v>
      </c>
    </row>
    <row r="584" spans="1:21">
      <c r="A584">
        <v>1582</v>
      </c>
      <c r="B584" t="s">
        <v>19</v>
      </c>
      <c r="C584" s="1">
        <v>44365</v>
      </c>
      <c r="D584" s="1" t="str">
        <f>TEXT(HR[[#This Row],[Date of Hire]],"YYYY")</f>
        <v>2021</v>
      </c>
      <c r="E584" t="s">
        <v>14</v>
      </c>
      <c r="F584" t="s">
        <v>26</v>
      </c>
      <c r="G584">
        <v>7</v>
      </c>
      <c r="H584">
        <v>2</v>
      </c>
      <c r="I584" s="2">
        <v>2.3444444444444446</v>
      </c>
      <c r="J584">
        <v>2</v>
      </c>
      <c r="K584">
        <v>10</v>
      </c>
      <c r="L584">
        <v>7</v>
      </c>
      <c r="M584" t="s">
        <v>48</v>
      </c>
      <c r="N584">
        <v>2</v>
      </c>
      <c r="O584" t="s">
        <v>49</v>
      </c>
      <c r="P584" t="s">
        <v>62</v>
      </c>
      <c r="Q584" t="s">
        <v>77</v>
      </c>
      <c r="R584" t="s">
        <v>486</v>
      </c>
      <c r="S584" t="s">
        <v>55</v>
      </c>
      <c r="T584">
        <v>8</v>
      </c>
      <c r="U584" s="1">
        <f>HR[[#This Row],[Date of Hire]]+HR[[#This Row],[Tenure]] * 365</f>
        <v>45220.722222222219</v>
      </c>
    </row>
    <row r="585" spans="1:21">
      <c r="A585">
        <v>1583</v>
      </c>
      <c r="B585" t="s">
        <v>4</v>
      </c>
      <c r="C585" s="1">
        <v>44018</v>
      </c>
      <c r="D585" s="1" t="str">
        <f>TEXT(HR[[#This Row],[Date of Hire]],"YYYY")</f>
        <v>2020</v>
      </c>
      <c r="E585" t="s">
        <v>8</v>
      </c>
      <c r="F585" t="s">
        <v>9</v>
      </c>
      <c r="G585">
        <v>8</v>
      </c>
      <c r="H585">
        <v>0</v>
      </c>
      <c r="I585" s="2">
        <v>3.2944444444444443</v>
      </c>
      <c r="J585">
        <v>1</v>
      </c>
      <c r="K585">
        <v>8</v>
      </c>
      <c r="L585">
        <v>5</v>
      </c>
      <c r="M585" t="s">
        <v>68</v>
      </c>
      <c r="N585">
        <v>2</v>
      </c>
      <c r="O585" t="s">
        <v>61</v>
      </c>
      <c r="P585" t="s">
        <v>50</v>
      </c>
      <c r="Q585" t="s">
        <v>77</v>
      </c>
      <c r="R585" t="s">
        <v>487</v>
      </c>
      <c r="S585" t="s">
        <v>75</v>
      </c>
      <c r="T585">
        <v>5</v>
      </c>
      <c r="U585" s="1">
        <f>HR[[#This Row],[Date of Hire]]+HR[[#This Row],[Tenure]] * 365</f>
        <v>45220.472222222219</v>
      </c>
    </row>
    <row r="586" spans="1:21">
      <c r="A586">
        <v>1584</v>
      </c>
      <c r="B586" t="s">
        <v>7</v>
      </c>
      <c r="C586" s="1">
        <v>43872</v>
      </c>
      <c r="D586" s="1" t="str">
        <f>TEXT(HR[[#This Row],[Date of Hire]],"YYYY")</f>
        <v>2020</v>
      </c>
      <c r="E586" t="s">
        <v>8</v>
      </c>
      <c r="F586" t="s">
        <v>18</v>
      </c>
      <c r="G586">
        <v>6</v>
      </c>
      <c r="H586">
        <v>0</v>
      </c>
      <c r="I586" s="2">
        <v>3.6972222222222224</v>
      </c>
      <c r="J586">
        <v>1</v>
      </c>
      <c r="K586">
        <v>10</v>
      </c>
      <c r="L586">
        <v>9</v>
      </c>
      <c r="M586" t="s">
        <v>48</v>
      </c>
      <c r="N586">
        <v>3</v>
      </c>
      <c r="O586" t="s">
        <v>69</v>
      </c>
      <c r="P586" t="s">
        <v>50</v>
      </c>
      <c r="Q586" t="s">
        <v>63</v>
      </c>
      <c r="R586" t="s">
        <v>488</v>
      </c>
      <c r="S586" t="s">
        <v>67</v>
      </c>
      <c r="T586">
        <v>2</v>
      </c>
      <c r="U586" s="1">
        <f>HR[[#This Row],[Date of Hire]]+HR[[#This Row],[Tenure]] * 365</f>
        <v>45221.486111111109</v>
      </c>
    </row>
    <row r="587" spans="1:21">
      <c r="A587">
        <v>1585</v>
      </c>
      <c r="B587" t="s">
        <v>16</v>
      </c>
      <c r="C587" s="1">
        <v>43491</v>
      </c>
      <c r="D587" s="1" t="str">
        <f>TEXT(HR[[#This Row],[Date of Hire]],"YYYY")</f>
        <v>2019</v>
      </c>
      <c r="E587" t="s">
        <v>27</v>
      </c>
      <c r="F587" t="s">
        <v>24</v>
      </c>
      <c r="G587">
        <v>7</v>
      </c>
      <c r="H587">
        <v>0</v>
      </c>
      <c r="I587" s="2">
        <v>4.7388888888888889</v>
      </c>
      <c r="J587">
        <v>4</v>
      </c>
      <c r="K587">
        <v>5</v>
      </c>
      <c r="L587">
        <v>6</v>
      </c>
      <c r="M587" t="s">
        <v>56</v>
      </c>
      <c r="N587">
        <v>3</v>
      </c>
      <c r="O587" t="s">
        <v>69</v>
      </c>
      <c r="P587" t="s">
        <v>50</v>
      </c>
      <c r="Q587" t="s">
        <v>57</v>
      </c>
      <c r="R587" t="s">
        <v>489</v>
      </c>
      <c r="S587" t="s">
        <v>59</v>
      </c>
      <c r="T587">
        <v>7</v>
      </c>
      <c r="U587" s="1">
        <f>HR[[#This Row],[Date of Hire]]+HR[[#This Row],[Tenure]] * 365</f>
        <v>45220.694444444445</v>
      </c>
    </row>
    <row r="588" spans="1:21">
      <c r="A588">
        <v>1586</v>
      </c>
      <c r="B588" t="s">
        <v>10</v>
      </c>
      <c r="C588" s="1">
        <v>43737</v>
      </c>
      <c r="D588" s="1" t="str">
        <f>TEXT(HR[[#This Row],[Date of Hire]],"YYYY")</f>
        <v>2019</v>
      </c>
      <c r="E588" t="s">
        <v>17</v>
      </c>
      <c r="F588" t="s">
        <v>24</v>
      </c>
      <c r="G588">
        <v>6.5</v>
      </c>
      <c r="H588">
        <v>0</v>
      </c>
      <c r="I588" s="2">
        <v>4.0638888888888891</v>
      </c>
      <c r="J588">
        <v>3</v>
      </c>
      <c r="K588">
        <v>6</v>
      </c>
      <c r="L588">
        <v>8</v>
      </c>
      <c r="M588" t="s">
        <v>60</v>
      </c>
      <c r="N588">
        <v>2</v>
      </c>
      <c r="O588" t="s">
        <v>61</v>
      </c>
      <c r="P588" t="s">
        <v>50</v>
      </c>
      <c r="Q588" t="s">
        <v>113</v>
      </c>
      <c r="R588" t="s">
        <v>490</v>
      </c>
      <c r="S588" t="s">
        <v>95</v>
      </c>
      <c r="T588">
        <v>5</v>
      </c>
      <c r="U588" s="1">
        <f>HR[[#This Row],[Date of Hire]]+HR[[#This Row],[Tenure]] * 365</f>
        <v>45220.319444444445</v>
      </c>
    </row>
    <row r="589" spans="1:21">
      <c r="A589">
        <v>1587</v>
      </c>
      <c r="B589" t="s">
        <v>7</v>
      </c>
      <c r="C589" s="1">
        <v>44274</v>
      </c>
      <c r="D589" s="1" t="str">
        <f>TEXT(HR[[#This Row],[Date of Hire]],"YYYY")</f>
        <v>2021</v>
      </c>
      <c r="E589" t="s">
        <v>8</v>
      </c>
      <c r="F589" t="s">
        <v>26</v>
      </c>
      <c r="G589">
        <v>4</v>
      </c>
      <c r="H589">
        <v>0</v>
      </c>
      <c r="I589" s="2">
        <v>2.5916666666666668</v>
      </c>
      <c r="J589">
        <v>4</v>
      </c>
      <c r="K589">
        <v>8</v>
      </c>
      <c r="L589">
        <v>6</v>
      </c>
      <c r="M589" t="s">
        <v>48</v>
      </c>
      <c r="N589">
        <v>1</v>
      </c>
      <c r="O589" t="s">
        <v>49</v>
      </c>
      <c r="P589" t="s">
        <v>62</v>
      </c>
      <c r="Q589" t="s">
        <v>113</v>
      </c>
      <c r="R589" t="s">
        <v>384</v>
      </c>
      <c r="S589" t="s">
        <v>65</v>
      </c>
      <c r="T589">
        <v>6</v>
      </c>
      <c r="U589" s="1">
        <f>HR[[#This Row],[Date of Hire]]+HR[[#This Row],[Tenure]] * 365</f>
        <v>45219.958333333336</v>
      </c>
    </row>
    <row r="590" spans="1:21">
      <c r="A590">
        <v>1588</v>
      </c>
      <c r="B590" t="s">
        <v>13</v>
      </c>
      <c r="C590" s="1">
        <v>44847</v>
      </c>
      <c r="D590" s="1" t="str">
        <f>TEXT(HR[[#This Row],[Date of Hire]],"YYYY")</f>
        <v>2022</v>
      </c>
      <c r="E590" t="s">
        <v>14</v>
      </c>
      <c r="F590" t="s">
        <v>24</v>
      </c>
      <c r="G590">
        <v>8.5</v>
      </c>
      <c r="H590">
        <v>0</v>
      </c>
      <c r="I590" s="2">
        <v>1.0249999999999999</v>
      </c>
      <c r="J590">
        <v>3</v>
      </c>
      <c r="K590">
        <v>5</v>
      </c>
      <c r="L590">
        <v>10</v>
      </c>
      <c r="M590" t="s">
        <v>60</v>
      </c>
      <c r="N590">
        <v>0</v>
      </c>
      <c r="O590" t="s">
        <v>61</v>
      </c>
      <c r="P590" t="s">
        <v>50</v>
      </c>
      <c r="Q590" t="s">
        <v>85</v>
      </c>
      <c r="R590" t="s">
        <v>491</v>
      </c>
      <c r="S590" t="s">
        <v>95</v>
      </c>
      <c r="T590">
        <v>5</v>
      </c>
      <c r="U590" s="1">
        <f>HR[[#This Row],[Date of Hire]]+HR[[#This Row],[Tenure]] * 365</f>
        <v>45221.125</v>
      </c>
    </row>
    <row r="591" spans="1:21">
      <c r="A591">
        <v>1589</v>
      </c>
      <c r="B591" t="s">
        <v>7</v>
      </c>
      <c r="C591" s="1">
        <v>44270</v>
      </c>
      <c r="D591" s="1" t="str">
        <f>TEXT(HR[[#This Row],[Date of Hire]],"YYYY")</f>
        <v>2021</v>
      </c>
      <c r="E591" t="s">
        <v>11</v>
      </c>
      <c r="F591" t="s">
        <v>21</v>
      </c>
      <c r="G591">
        <v>5</v>
      </c>
      <c r="H591">
        <v>3</v>
      </c>
      <c r="I591" s="2">
        <v>2.6027777777777779</v>
      </c>
      <c r="J591">
        <v>1</v>
      </c>
      <c r="K591">
        <v>5</v>
      </c>
      <c r="L591">
        <v>8</v>
      </c>
      <c r="M591" t="s">
        <v>48</v>
      </c>
      <c r="N591">
        <v>2</v>
      </c>
      <c r="O591" t="s">
        <v>49</v>
      </c>
      <c r="P591" t="s">
        <v>50</v>
      </c>
      <c r="Q591" t="s">
        <v>85</v>
      </c>
      <c r="R591" t="s">
        <v>492</v>
      </c>
      <c r="S591" t="s">
        <v>59</v>
      </c>
      <c r="T591">
        <v>9</v>
      </c>
      <c r="U591" s="1">
        <f>HR[[#This Row],[Date of Hire]]+HR[[#This Row],[Tenure]] * 365</f>
        <v>45220.013888888891</v>
      </c>
    </row>
    <row r="592" spans="1:21">
      <c r="A592">
        <v>1590</v>
      </c>
      <c r="B592" t="s">
        <v>4</v>
      </c>
      <c r="C592" s="1">
        <v>44562</v>
      </c>
      <c r="D592" s="1" t="str">
        <f>TEXT(HR[[#This Row],[Date of Hire]],"YYYY")</f>
        <v>2022</v>
      </c>
      <c r="E592" t="s">
        <v>17</v>
      </c>
      <c r="F592" t="s">
        <v>6</v>
      </c>
      <c r="G592">
        <v>7.5</v>
      </c>
      <c r="H592">
        <v>3</v>
      </c>
      <c r="I592" s="2">
        <v>1.8083333333333333</v>
      </c>
      <c r="J592">
        <v>5</v>
      </c>
      <c r="K592">
        <v>5</v>
      </c>
      <c r="L592">
        <v>9</v>
      </c>
      <c r="M592" t="s">
        <v>60</v>
      </c>
      <c r="N592">
        <v>3</v>
      </c>
      <c r="O592" t="s">
        <v>61</v>
      </c>
      <c r="P592" t="s">
        <v>50</v>
      </c>
      <c r="Q592" t="s">
        <v>63</v>
      </c>
      <c r="R592" t="s">
        <v>493</v>
      </c>
      <c r="S592" t="s">
        <v>81</v>
      </c>
      <c r="T592">
        <v>1</v>
      </c>
      <c r="U592" s="1">
        <f>HR[[#This Row],[Date of Hire]]+HR[[#This Row],[Tenure]] * 365</f>
        <v>45222.041666666664</v>
      </c>
    </row>
    <row r="593" spans="1:21">
      <c r="A593">
        <v>1591</v>
      </c>
      <c r="B593" t="s">
        <v>7</v>
      </c>
      <c r="C593" s="1">
        <v>44606</v>
      </c>
      <c r="D593" s="1" t="str">
        <f>TEXT(HR[[#This Row],[Date of Hire]],"YYYY")</f>
        <v>2022</v>
      </c>
      <c r="E593" t="s">
        <v>14</v>
      </c>
      <c r="F593" t="s">
        <v>12</v>
      </c>
      <c r="G593">
        <v>5.5</v>
      </c>
      <c r="H593">
        <v>2</v>
      </c>
      <c r="I593" s="2">
        <v>1.6888888888888889</v>
      </c>
      <c r="J593">
        <v>4</v>
      </c>
      <c r="K593">
        <v>5</v>
      </c>
      <c r="L593">
        <v>10</v>
      </c>
      <c r="M593" t="s">
        <v>56</v>
      </c>
      <c r="N593">
        <v>2</v>
      </c>
      <c r="O593" t="s">
        <v>49</v>
      </c>
      <c r="P593" t="s">
        <v>62</v>
      </c>
      <c r="Q593" t="s">
        <v>72</v>
      </c>
      <c r="R593" t="s">
        <v>195</v>
      </c>
      <c r="S593" t="s">
        <v>95</v>
      </c>
      <c r="T593">
        <v>2</v>
      </c>
      <c r="U593" s="1">
        <f>HR[[#This Row],[Date of Hire]]+HR[[#This Row],[Tenure]] * 365</f>
        <v>45222.444444444445</v>
      </c>
    </row>
    <row r="594" spans="1:21">
      <c r="A594">
        <v>1592</v>
      </c>
      <c r="B594" t="s">
        <v>10</v>
      </c>
      <c r="C594" s="1">
        <v>43517</v>
      </c>
      <c r="D594" s="1" t="str">
        <f>TEXT(HR[[#This Row],[Date of Hire]],"YYYY")</f>
        <v>2019</v>
      </c>
      <c r="E594" t="s">
        <v>23</v>
      </c>
      <c r="F594" t="s">
        <v>24</v>
      </c>
      <c r="G594">
        <v>3.2</v>
      </c>
      <c r="H594">
        <v>3</v>
      </c>
      <c r="I594" s="2">
        <v>4.6694444444444443</v>
      </c>
      <c r="J594">
        <v>5</v>
      </c>
      <c r="K594">
        <v>7</v>
      </c>
      <c r="L594">
        <v>5</v>
      </c>
      <c r="M594" t="s">
        <v>60</v>
      </c>
      <c r="N594">
        <v>0</v>
      </c>
      <c r="O594" t="s">
        <v>69</v>
      </c>
      <c r="P594" t="s">
        <v>62</v>
      </c>
      <c r="Q594" t="s">
        <v>92</v>
      </c>
      <c r="R594" t="s">
        <v>445</v>
      </c>
      <c r="S594" t="s">
        <v>53</v>
      </c>
      <c r="T594">
        <v>2</v>
      </c>
      <c r="U594" s="1">
        <f>HR[[#This Row],[Date of Hire]]+HR[[#This Row],[Tenure]] * 365</f>
        <v>45221.347222222219</v>
      </c>
    </row>
    <row r="595" spans="1:21">
      <c r="A595">
        <v>1593</v>
      </c>
      <c r="B595" t="s">
        <v>4</v>
      </c>
      <c r="C595" s="1">
        <v>44917</v>
      </c>
      <c r="D595" s="1" t="str">
        <f>TEXT(HR[[#This Row],[Date of Hire]],"YYYY")</f>
        <v>2022</v>
      </c>
      <c r="E595" t="s">
        <v>23</v>
      </c>
      <c r="F595" t="s">
        <v>24</v>
      </c>
      <c r="G595">
        <v>7</v>
      </c>
      <c r="H595">
        <v>2</v>
      </c>
      <c r="I595" s="2">
        <v>0.83333333333333337</v>
      </c>
      <c r="J595">
        <v>2</v>
      </c>
      <c r="K595">
        <v>7</v>
      </c>
      <c r="L595">
        <v>7</v>
      </c>
      <c r="M595" t="s">
        <v>68</v>
      </c>
      <c r="N595">
        <v>0</v>
      </c>
      <c r="O595" t="s">
        <v>61</v>
      </c>
      <c r="P595" t="s">
        <v>50</v>
      </c>
      <c r="Q595" t="s">
        <v>85</v>
      </c>
      <c r="R595" t="s">
        <v>341</v>
      </c>
      <c r="S595" t="s">
        <v>55</v>
      </c>
      <c r="T595">
        <v>1</v>
      </c>
      <c r="U595" s="1">
        <f>HR[[#This Row],[Date of Hire]]+HR[[#This Row],[Tenure]] * 365</f>
        <v>45221.166666666664</v>
      </c>
    </row>
    <row r="596" spans="1:21">
      <c r="A596">
        <v>1594</v>
      </c>
      <c r="B596" t="s">
        <v>19</v>
      </c>
      <c r="C596" s="1">
        <v>44061</v>
      </c>
      <c r="D596" s="1" t="str">
        <f>TEXT(HR[[#This Row],[Date of Hire]],"YYYY")</f>
        <v>2020</v>
      </c>
      <c r="E596" t="s">
        <v>17</v>
      </c>
      <c r="F596" t="s">
        <v>24</v>
      </c>
      <c r="G596">
        <v>3.5</v>
      </c>
      <c r="H596">
        <v>3</v>
      </c>
      <c r="I596" s="2">
        <v>3.1777777777777776</v>
      </c>
      <c r="J596">
        <v>3</v>
      </c>
      <c r="K596">
        <v>7</v>
      </c>
      <c r="L596">
        <v>10</v>
      </c>
      <c r="M596" t="s">
        <v>68</v>
      </c>
      <c r="N596">
        <v>2</v>
      </c>
      <c r="O596" t="s">
        <v>69</v>
      </c>
      <c r="P596" t="s">
        <v>50</v>
      </c>
      <c r="Q596" t="s">
        <v>57</v>
      </c>
      <c r="R596" t="s">
        <v>494</v>
      </c>
      <c r="S596" t="s">
        <v>81</v>
      </c>
      <c r="T596">
        <v>6</v>
      </c>
      <c r="U596" s="1">
        <f>HR[[#This Row],[Date of Hire]]+HR[[#This Row],[Tenure]] * 365</f>
        <v>45220.888888888891</v>
      </c>
    </row>
    <row r="597" spans="1:21">
      <c r="A597">
        <v>1595</v>
      </c>
      <c r="B597" t="s">
        <v>19</v>
      </c>
      <c r="C597" s="1">
        <v>44646</v>
      </c>
      <c r="D597" s="1" t="str">
        <f>TEXT(HR[[#This Row],[Date of Hire]],"YYYY")</f>
        <v>2022</v>
      </c>
      <c r="E597" t="s">
        <v>20</v>
      </c>
      <c r="F597" t="s">
        <v>9</v>
      </c>
      <c r="G597">
        <v>9</v>
      </c>
      <c r="H597">
        <v>0</v>
      </c>
      <c r="I597" s="2">
        <v>1.5722222222222222</v>
      </c>
      <c r="J597">
        <v>1</v>
      </c>
      <c r="K597">
        <v>8</v>
      </c>
      <c r="L597">
        <v>9</v>
      </c>
      <c r="M597" t="s">
        <v>68</v>
      </c>
      <c r="N597">
        <v>3</v>
      </c>
      <c r="O597" t="s">
        <v>61</v>
      </c>
      <c r="P597" t="s">
        <v>50</v>
      </c>
      <c r="Q597" t="s">
        <v>113</v>
      </c>
      <c r="R597" t="s">
        <v>342</v>
      </c>
      <c r="S597" t="s">
        <v>67</v>
      </c>
      <c r="T597">
        <v>3</v>
      </c>
      <c r="U597" s="1">
        <f>HR[[#This Row],[Date of Hire]]+HR[[#This Row],[Tenure]] * 365</f>
        <v>45219.861111111109</v>
      </c>
    </row>
    <row r="598" spans="1:21">
      <c r="A598">
        <v>1596</v>
      </c>
      <c r="B598" t="s">
        <v>19</v>
      </c>
      <c r="C598" s="1">
        <v>45011</v>
      </c>
      <c r="D598" s="1" t="str">
        <f>TEXT(HR[[#This Row],[Date of Hire]],"YYYY")</f>
        <v>2023</v>
      </c>
      <c r="E598" t="s">
        <v>28</v>
      </c>
      <c r="F598" t="s">
        <v>12</v>
      </c>
      <c r="G598">
        <v>10</v>
      </c>
      <c r="H598">
        <v>1</v>
      </c>
      <c r="I598" s="2">
        <v>0.57222222222222219</v>
      </c>
      <c r="J598">
        <v>5</v>
      </c>
      <c r="K598">
        <v>8</v>
      </c>
      <c r="L598">
        <v>6</v>
      </c>
      <c r="M598" t="s">
        <v>60</v>
      </c>
      <c r="N598">
        <v>3</v>
      </c>
      <c r="O598" t="s">
        <v>49</v>
      </c>
      <c r="P598" t="s">
        <v>62</v>
      </c>
      <c r="Q598" t="s">
        <v>99</v>
      </c>
      <c r="R598" t="s">
        <v>495</v>
      </c>
      <c r="S598" t="s">
        <v>102</v>
      </c>
      <c r="T598">
        <v>9</v>
      </c>
      <c r="U598" s="1">
        <f>HR[[#This Row],[Date of Hire]]+HR[[#This Row],[Tenure]] * 365</f>
        <v>45219.861111111109</v>
      </c>
    </row>
    <row r="599" spans="1:21">
      <c r="A599">
        <v>1597</v>
      </c>
      <c r="B599" t="s">
        <v>19</v>
      </c>
      <c r="C599" s="1">
        <v>43517</v>
      </c>
      <c r="D599" s="1" t="str">
        <f>TEXT(HR[[#This Row],[Date of Hire]],"YYYY")</f>
        <v>2019</v>
      </c>
      <c r="E599" t="s">
        <v>8</v>
      </c>
      <c r="F599" t="s">
        <v>9</v>
      </c>
      <c r="G599">
        <v>6</v>
      </c>
      <c r="H599">
        <v>2</v>
      </c>
      <c r="I599" s="2">
        <v>4.6694444444444443</v>
      </c>
      <c r="J599">
        <v>4</v>
      </c>
      <c r="K599">
        <v>6</v>
      </c>
      <c r="L599">
        <v>10</v>
      </c>
      <c r="M599" t="s">
        <v>68</v>
      </c>
      <c r="N599">
        <v>0</v>
      </c>
      <c r="O599" t="s">
        <v>49</v>
      </c>
      <c r="P599" t="s">
        <v>62</v>
      </c>
      <c r="Q599" t="s">
        <v>85</v>
      </c>
      <c r="R599" t="s">
        <v>496</v>
      </c>
      <c r="S599" t="s">
        <v>67</v>
      </c>
      <c r="T599">
        <v>6</v>
      </c>
      <c r="U599" s="1">
        <f>HR[[#This Row],[Date of Hire]]+HR[[#This Row],[Tenure]] * 365</f>
        <v>45221.347222222219</v>
      </c>
    </row>
    <row r="600" spans="1:21">
      <c r="A600">
        <v>1598</v>
      </c>
      <c r="B600" t="s">
        <v>10</v>
      </c>
      <c r="C600" s="1">
        <v>43543</v>
      </c>
      <c r="D600" s="1" t="str">
        <f>TEXT(HR[[#This Row],[Date of Hire]],"YYYY")</f>
        <v>2019</v>
      </c>
      <c r="E600" t="s">
        <v>8</v>
      </c>
      <c r="F600" t="s">
        <v>6</v>
      </c>
      <c r="G600">
        <v>4.5</v>
      </c>
      <c r="H600">
        <v>0</v>
      </c>
      <c r="I600" s="2">
        <v>4.5916666666666668</v>
      </c>
      <c r="J600">
        <v>2</v>
      </c>
      <c r="K600">
        <v>8</v>
      </c>
      <c r="L600">
        <v>6</v>
      </c>
      <c r="M600" t="s">
        <v>48</v>
      </c>
      <c r="N600">
        <v>0</v>
      </c>
      <c r="O600" t="s">
        <v>61</v>
      </c>
      <c r="P600" t="s">
        <v>50</v>
      </c>
      <c r="Q600" t="s">
        <v>85</v>
      </c>
      <c r="R600" t="s">
        <v>390</v>
      </c>
      <c r="S600" t="s">
        <v>81</v>
      </c>
      <c r="T600">
        <v>6</v>
      </c>
      <c r="U600" s="1">
        <f>HR[[#This Row],[Date of Hire]]+HR[[#This Row],[Tenure]] * 365</f>
        <v>45218.958333333336</v>
      </c>
    </row>
    <row r="601" spans="1:21">
      <c r="A601">
        <v>1599</v>
      </c>
      <c r="B601" t="s">
        <v>7</v>
      </c>
      <c r="C601" s="1">
        <v>45035</v>
      </c>
      <c r="D601" s="1" t="str">
        <f>TEXT(HR[[#This Row],[Date of Hire]],"YYYY")</f>
        <v>2023</v>
      </c>
      <c r="E601" t="s">
        <v>8</v>
      </c>
      <c r="F601" t="s">
        <v>9</v>
      </c>
      <c r="G601">
        <v>9.1999999999999993</v>
      </c>
      <c r="H601">
        <v>2</v>
      </c>
      <c r="I601" s="2">
        <v>0.5083333333333333</v>
      </c>
      <c r="J601">
        <v>2</v>
      </c>
      <c r="K601">
        <v>6</v>
      </c>
      <c r="L601">
        <v>8</v>
      </c>
      <c r="M601" t="s">
        <v>60</v>
      </c>
      <c r="N601">
        <v>2</v>
      </c>
      <c r="O601" t="s">
        <v>61</v>
      </c>
      <c r="P601" t="s">
        <v>62</v>
      </c>
      <c r="Q601" t="s">
        <v>72</v>
      </c>
      <c r="R601" t="s">
        <v>497</v>
      </c>
      <c r="S601" t="s">
        <v>71</v>
      </c>
      <c r="T601">
        <v>10</v>
      </c>
      <c r="U601" s="1">
        <f>HR[[#This Row],[Date of Hire]]+HR[[#This Row],[Tenure]] * 365</f>
        <v>45220.541666666664</v>
      </c>
    </row>
    <row r="602" spans="1:21">
      <c r="A602">
        <v>1600</v>
      </c>
      <c r="B602" t="s">
        <v>13</v>
      </c>
      <c r="C602" s="1">
        <v>44620</v>
      </c>
      <c r="D602" s="1" t="str">
        <f>TEXT(HR[[#This Row],[Date of Hire]],"YYYY")</f>
        <v>2022</v>
      </c>
      <c r="E602" t="s">
        <v>17</v>
      </c>
      <c r="F602" t="s">
        <v>26</v>
      </c>
      <c r="G602">
        <v>3.2</v>
      </c>
      <c r="H602">
        <v>2</v>
      </c>
      <c r="I602" s="2">
        <v>1.6444444444444444</v>
      </c>
      <c r="J602">
        <v>1</v>
      </c>
      <c r="K602">
        <v>8</v>
      </c>
      <c r="L602">
        <v>9</v>
      </c>
      <c r="M602" t="s">
        <v>60</v>
      </c>
      <c r="N602">
        <v>2</v>
      </c>
      <c r="O602" t="s">
        <v>69</v>
      </c>
      <c r="P602" t="s">
        <v>50</v>
      </c>
      <c r="Q602" t="s">
        <v>77</v>
      </c>
      <c r="R602" t="s">
        <v>450</v>
      </c>
      <c r="S602" t="s">
        <v>53</v>
      </c>
      <c r="T602">
        <v>8</v>
      </c>
      <c r="U602" s="1">
        <f>HR[[#This Row],[Date of Hire]]+HR[[#This Row],[Tenure]] * 365</f>
        <v>45220.222222222219</v>
      </c>
    </row>
    <row r="603" spans="1:21">
      <c r="A603">
        <v>1601</v>
      </c>
      <c r="B603" t="s">
        <v>4</v>
      </c>
      <c r="C603" s="1">
        <v>44779</v>
      </c>
      <c r="D603" s="1" t="str">
        <f>TEXT(HR[[#This Row],[Date of Hire]],"YYYY")</f>
        <v>2022</v>
      </c>
      <c r="E603" t="s">
        <v>25</v>
      </c>
      <c r="F603" t="s">
        <v>6</v>
      </c>
      <c r="G603">
        <v>6</v>
      </c>
      <c r="H603">
        <v>3</v>
      </c>
      <c r="I603" s="2">
        <v>1.211111111111111</v>
      </c>
      <c r="J603">
        <v>5</v>
      </c>
      <c r="K603">
        <v>9</v>
      </c>
      <c r="L603">
        <v>6</v>
      </c>
      <c r="M603" t="s">
        <v>48</v>
      </c>
      <c r="N603">
        <v>0</v>
      </c>
      <c r="O603" t="s">
        <v>69</v>
      </c>
      <c r="P603" t="s">
        <v>62</v>
      </c>
      <c r="Q603" t="s">
        <v>85</v>
      </c>
      <c r="R603" t="s">
        <v>131</v>
      </c>
      <c r="S603" t="s">
        <v>59</v>
      </c>
      <c r="T603">
        <v>3</v>
      </c>
      <c r="U603" s="1">
        <f>HR[[#This Row],[Date of Hire]]+HR[[#This Row],[Tenure]] * 365</f>
        <v>45221.055555555555</v>
      </c>
    </row>
    <row r="604" spans="1:21">
      <c r="A604">
        <v>1602</v>
      </c>
      <c r="B604" t="s">
        <v>10</v>
      </c>
      <c r="C604" s="1">
        <v>43447</v>
      </c>
      <c r="D604" s="1" t="str">
        <f>TEXT(HR[[#This Row],[Date of Hire]],"YYYY")</f>
        <v>2018</v>
      </c>
      <c r="E604" t="s">
        <v>11</v>
      </c>
      <c r="F604" t="s">
        <v>6</v>
      </c>
      <c r="G604">
        <v>8</v>
      </c>
      <c r="H604">
        <v>0</v>
      </c>
      <c r="I604" s="2">
        <v>4.8583333333333334</v>
      </c>
      <c r="J604">
        <v>2</v>
      </c>
      <c r="K604">
        <v>7</v>
      </c>
      <c r="L604">
        <v>6</v>
      </c>
      <c r="M604" t="s">
        <v>56</v>
      </c>
      <c r="N604">
        <v>1</v>
      </c>
      <c r="O604" t="s">
        <v>61</v>
      </c>
      <c r="P604" t="s">
        <v>62</v>
      </c>
      <c r="Q604" t="s">
        <v>57</v>
      </c>
      <c r="R604" t="s">
        <v>126</v>
      </c>
      <c r="S604" t="s">
        <v>102</v>
      </c>
      <c r="T604">
        <v>4</v>
      </c>
      <c r="U604" s="1">
        <f>HR[[#This Row],[Date of Hire]]+HR[[#This Row],[Tenure]] * 365</f>
        <v>45220.291666666664</v>
      </c>
    </row>
    <row r="605" spans="1:21">
      <c r="A605">
        <v>1603</v>
      </c>
      <c r="B605" t="s">
        <v>19</v>
      </c>
      <c r="C605" s="1">
        <v>44216</v>
      </c>
      <c r="D605" s="1" t="str">
        <f>TEXT(HR[[#This Row],[Date of Hire]],"YYYY")</f>
        <v>2021</v>
      </c>
      <c r="E605" t="s">
        <v>27</v>
      </c>
      <c r="F605" t="s">
        <v>12</v>
      </c>
      <c r="G605">
        <v>8</v>
      </c>
      <c r="H605">
        <v>0</v>
      </c>
      <c r="I605" s="2">
        <v>2.7555555555555555</v>
      </c>
      <c r="J605">
        <v>2</v>
      </c>
      <c r="K605">
        <v>7</v>
      </c>
      <c r="L605">
        <v>7</v>
      </c>
      <c r="M605" t="s">
        <v>56</v>
      </c>
      <c r="N605">
        <v>0</v>
      </c>
      <c r="O605" t="s">
        <v>61</v>
      </c>
      <c r="P605" t="s">
        <v>50</v>
      </c>
      <c r="Q605" t="s">
        <v>63</v>
      </c>
      <c r="R605" t="s">
        <v>498</v>
      </c>
      <c r="S605" t="s">
        <v>67</v>
      </c>
      <c r="T605">
        <v>4</v>
      </c>
      <c r="U605" s="1">
        <f>HR[[#This Row],[Date of Hire]]+HR[[#This Row],[Tenure]] * 365</f>
        <v>45221.777777777781</v>
      </c>
    </row>
    <row r="606" spans="1:21">
      <c r="A606">
        <v>1604</v>
      </c>
      <c r="B606" t="s">
        <v>19</v>
      </c>
      <c r="C606" s="1">
        <v>44201</v>
      </c>
      <c r="D606" s="1" t="str">
        <f>TEXT(HR[[#This Row],[Date of Hire]],"YYYY")</f>
        <v>2021</v>
      </c>
      <c r="E606" t="s">
        <v>27</v>
      </c>
      <c r="F606" t="s">
        <v>26</v>
      </c>
      <c r="G606">
        <v>7.5</v>
      </c>
      <c r="H606">
        <v>0</v>
      </c>
      <c r="I606" s="2">
        <v>2.7972222222222221</v>
      </c>
      <c r="J606">
        <v>4</v>
      </c>
      <c r="K606">
        <v>6</v>
      </c>
      <c r="L606">
        <v>9</v>
      </c>
      <c r="M606" t="s">
        <v>56</v>
      </c>
      <c r="N606">
        <v>2</v>
      </c>
      <c r="O606" t="s">
        <v>69</v>
      </c>
      <c r="P606" t="s">
        <v>62</v>
      </c>
      <c r="Q606" t="s">
        <v>51</v>
      </c>
      <c r="R606" t="s">
        <v>126</v>
      </c>
      <c r="S606" t="s">
        <v>81</v>
      </c>
      <c r="T606">
        <v>5</v>
      </c>
      <c r="U606" s="1">
        <f>HR[[#This Row],[Date of Hire]]+HR[[#This Row],[Tenure]] * 365</f>
        <v>45221.986111111109</v>
      </c>
    </row>
    <row r="607" spans="1:21">
      <c r="A607">
        <v>1605</v>
      </c>
      <c r="B607" t="s">
        <v>7</v>
      </c>
      <c r="C607" s="1">
        <v>43874</v>
      </c>
      <c r="D607" s="1" t="str">
        <f>TEXT(HR[[#This Row],[Date of Hire]],"YYYY")</f>
        <v>2020</v>
      </c>
      <c r="E607" t="s">
        <v>5</v>
      </c>
      <c r="F607" t="s">
        <v>26</v>
      </c>
      <c r="G607">
        <v>5</v>
      </c>
      <c r="H607">
        <v>2</v>
      </c>
      <c r="I607" s="2">
        <v>3.6916666666666669</v>
      </c>
      <c r="J607">
        <v>4</v>
      </c>
      <c r="K607">
        <v>7</v>
      </c>
      <c r="L607">
        <v>7</v>
      </c>
      <c r="M607" t="s">
        <v>48</v>
      </c>
      <c r="N607">
        <v>2</v>
      </c>
      <c r="O607" t="s">
        <v>49</v>
      </c>
      <c r="P607" t="s">
        <v>62</v>
      </c>
      <c r="Q607" t="s">
        <v>92</v>
      </c>
      <c r="R607" t="s">
        <v>499</v>
      </c>
      <c r="S607" t="s">
        <v>65</v>
      </c>
      <c r="T607">
        <v>5</v>
      </c>
      <c r="U607" s="1">
        <f>HR[[#This Row],[Date of Hire]]+HR[[#This Row],[Tenure]] * 365</f>
        <v>45221.458333333336</v>
      </c>
    </row>
    <row r="608" spans="1:21">
      <c r="A608">
        <v>1606</v>
      </c>
      <c r="B608" t="s">
        <v>16</v>
      </c>
      <c r="C608" s="1">
        <v>43908</v>
      </c>
      <c r="D608" s="1" t="str">
        <f>TEXT(HR[[#This Row],[Date of Hire]],"YYYY")</f>
        <v>2020</v>
      </c>
      <c r="E608" t="s">
        <v>25</v>
      </c>
      <c r="F608" t="s">
        <v>26</v>
      </c>
      <c r="G608">
        <v>8</v>
      </c>
      <c r="H608">
        <v>1</v>
      </c>
      <c r="I608" s="2">
        <v>3.5944444444444446</v>
      </c>
      <c r="J608">
        <v>3</v>
      </c>
      <c r="K608">
        <v>7</v>
      </c>
      <c r="L608">
        <v>6</v>
      </c>
      <c r="M608" t="s">
        <v>56</v>
      </c>
      <c r="N608">
        <v>1</v>
      </c>
      <c r="O608" t="s">
        <v>49</v>
      </c>
      <c r="P608" t="s">
        <v>62</v>
      </c>
      <c r="Q608" t="s">
        <v>51</v>
      </c>
      <c r="R608" t="s">
        <v>476</v>
      </c>
      <c r="S608" t="s">
        <v>75</v>
      </c>
      <c r="T608">
        <v>4</v>
      </c>
      <c r="U608" s="1">
        <f>HR[[#This Row],[Date of Hire]]+HR[[#This Row],[Tenure]] * 365</f>
        <v>45219.972222222219</v>
      </c>
    </row>
    <row r="609" spans="1:21">
      <c r="A609">
        <v>1607</v>
      </c>
      <c r="B609" t="s">
        <v>10</v>
      </c>
      <c r="C609" s="1">
        <v>44375</v>
      </c>
      <c r="D609" s="1" t="str">
        <f>TEXT(HR[[#This Row],[Date of Hire]],"YYYY")</f>
        <v>2021</v>
      </c>
      <c r="E609" t="s">
        <v>20</v>
      </c>
      <c r="F609" t="s">
        <v>26</v>
      </c>
      <c r="G609">
        <v>7.5</v>
      </c>
      <c r="H609">
        <v>3</v>
      </c>
      <c r="I609" s="2">
        <v>2.3166666666666669</v>
      </c>
      <c r="J609">
        <v>2</v>
      </c>
      <c r="K609">
        <v>5</v>
      </c>
      <c r="L609">
        <v>6</v>
      </c>
      <c r="M609" t="s">
        <v>56</v>
      </c>
      <c r="N609">
        <v>1</v>
      </c>
      <c r="O609" t="s">
        <v>69</v>
      </c>
      <c r="P609" t="s">
        <v>62</v>
      </c>
      <c r="Q609" t="s">
        <v>63</v>
      </c>
      <c r="R609" t="s">
        <v>432</v>
      </c>
      <c r="S609" t="s">
        <v>95</v>
      </c>
      <c r="T609">
        <v>5</v>
      </c>
      <c r="U609" s="1">
        <f>HR[[#This Row],[Date of Hire]]+HR[[#This Row],[Tenure]] * 365</f>
        <v>45220.583333333336</v>
      </c>
    </row>
    <row r="610" spans="1:21">
      <c r="A610">
        <v>1608</v>
      </c>
      <c r="B610" t="s">
        <v>16</v>
      </c>
      <c r="C610" s="1">
        <v>43420</v>
      </c>
      <c r="D610" s="1" t="str">
        <f>TEXT(HR[[#This Row],[Date of Hire]],"YYYY")</f>
        <v>2018</v>
      </c>
      <c r="E610" t="s">
        <v>17</v>
      </c>
      <c r="F610" t="s">
        <v>24</v>
      </c>
      <c r="G610">
        <v>6.5</v>
      </c>
      <c r="H610">
        <v>3</v>
      </c>
      <c r="I610" s="2">
        <v>4.9333333333333336</v>
      </c>
      <c r="J610">
        <v>4</v>
      </c>
      <c r="K610">
        <v>6</v>
      </c>
      <c r="L610">
        <v>9</v>
      </c>
      <c r="M610" t="s">
        <v>68</v>
      </c>
      <c r="N610">
        <v>1</v>
      </c>
      <c r="O610" t="s">
        <v>69</v>
      </c>
      <c r="P610" t="s">
        <v>62</v>
      </c>
      <c r="Q610" t="s">
        <v>57</v>
      </c>
      <c r="R610" t="s">
        <v>84</v>
      </c>
      <c r="S610" t="s">
        <v>81</v>
      </c>
      <c r="T610">
        <v>6</v>
      </c>
      <c r="U610" s="1">
        <f>HR[[#This Row],[Date of Hire]]+HR[[#This Row],[Tenure]] * 365</f>
        <v>45220.666666666664</v>
      </c>
    </row>
    <row r="611" spans="1:21">
      <c r="A611">
        <v>1609</v>
      </c>
      <c r="B611" t="s">
        <v>4</v>
      </c>
      <c r="C611" s="1">
        <v>44169</v>
      </c>
      <c r="D611" s="1" t="str">
        <f>TEXT(HR[[#This Row],[Date of Hire]],"YYYY")</f>
        <v>2020</v>
      </c>
      <c r="E611" t="s">
        <v>8</v>
      </c>
      <c r="F611" t="s">
        <v>24</v>
      </c>
      <c r="G611">
        <v>10</v>
      </c>
      <c r="H611">
        <v>2</v>
      </c>
      <c r="I611" s="2">
        <v>2.8833333333333333</v>
      </c>
      <c r="J611">
        <v>1</v>
      </c>
      <c r="K611">
        <v>8</v>
      </c>
      <c r="L611">
        <v>7</v>
      </c>
      <c r="M611" t="s">
        <v>68</v>
      </c>
      <c r="N611">
        <v>1</v>
      </c>
      <c r="O611" t="s">
        <v>61</v>
      </c>
      <c r="P611" t="s">
        <v>62</v>
      </c>
      <c r="Q611" t="s">
        <v>99</v>
      </c>
      <c r="R611" t="s">
        <v>357</v>
      </c>
      <c r="S611" t="s">
        <v>75</v>
      </c>
      <c r="T611">
        <v>4</v>
      </c>
      <c r="U611" s="1">
        <f>HR[[#This Row],[Date of Hire]]+HR[[#This Row],[Tenure]] * 365</f>
        <v>45221.416666666664</v>
      </c>
    </row>
    <row r="612" spans="1:21">
      <c r="A612">
        <v>1610</v>
      </c>
      <c r="B612" t="s">
        <v>10</v>
      </c>
      <c r="C612" s="1">
        <v>44711</v>
      </c>
      <c r="D612" s="1" t="str">
        <f>TEXT(HR[[#This Row],[Date of Hire]],"YYYY")</f>
        <v>2022</v>
      </c>
      <c r="E612" t="s">
        <v>20</v>
      </c>
      <c r="F612" t="s">
        <v>6</v>
      </c>
      <c r="G612">
        <v>8.5</v>
      </c>
      <c r="H612">
        <v>0</v>
      </c>
      <c r="I612" s="2">
        <v>1.3944444444444444</v>
      </c>
      <c r="J612">
        <v>5</v>
      </c>
      <c r="K612">
        <v>7</v>
      </c>
      <c r="L612">
        <v>10</v>
      </c>
      <c r="M612" t="s">
        <v>60</v>
      </c>
      <c r="N612">
        <v>1</v>
      </c>
      <c r="O612" t="s">
        <v>49</v>
      </c>
      <c r="P612" t="s">
        <v>50</v>
      </c>
      <c r="Q612" t="s">
        <v>77</v>
      </c>
      <c r="R612" t="s">
        <v>425</v>
      </c>
      <c r="S612" t="s">
        <v>81</v>
      </c>
      <c r="T612">
        <v>7</v>
      </c>
      <c r="U612" s="1">
        <f>HR[[#This Row],[Date of Hire]]+HR[[#This Row],[Tenure]] * 365</f>
        <v>45219.972222222219</v>
      </c>
    </row>
    <row r="613" spans="1:21">
      <c r="A613">
        <v>1611</v>
      </c>
      <c r="B613" t="s">
        <v>19</v>
      </c>
      <c r="C613" s="1">
        <v>44385</v>
      </c>
      <c r="D613" s="1" t="str">
        <f>TEXT(HR[[#This Row],[Date of Hire]],"YYYY")</f>
        <v>2021</v>
      </c>
      <c r="E613" t="s">
        <v>28</v>
      </c>
      <c r="F613" t="s">
        <v>26</v>
      </c>
      <c r="G613">
        <v>5.2</v>
      </c>
      <c r="H613">
        <v>3</v>
      </c>
      <c r="I613" s="2">
        <v>2.2888888888888888</v>
      </c>
      <c r="J613">
        <v>3</v>
      </c>
      <c r="K613">
        <v>6</v>
      </c>
      <c r="L613">
        <v>6</v>
      </c>
      <c r="M613" t="s">
        <v>60</v>
      </c>
      <c r="N613">
        <v>3</v>
      </c>
      <c r="O613" t="s">
        <v>69</v>
      </c>
      <c r="P613" t="s">
        <v>62</v>
      </c>
      <c r="Q613" t="s">
        <v>99</v>
      </c>
      <c r="R613" t="s">
        <v>500</v>
      </c>
      <c r="S613" t="s">
        <v>71</v>
      </c>
      <c r="T613">
        <v>1</v>
      </c>
      <c r="U613" s="1">
        <f>HR[[#This Row],[Date of Hire]]+HR[[#This Row],[Tenure]] * 365</f>
        <v>45220.444444444445</v>
      </c>
    </row>
    <row r="614" spans="1:21">
      <c r="A614">
        <v>1612</v>
      </c>
      <c r="B614" t="s">
        <v>16</v>
      </c>
      <c r="C614" s="1">
        <v>44103</v>
      </c>
      <c r="D614" s="1" t="str">
        <f>TEXT(HR[[#This Row],[Date of Hire]],"YYYY")</f>
        <v>2020</v>
      </c>
      <c r="E614" t="s">
        <v>28</v>
      </c>
      <c r="F614" t="s">
        <v>26</v>
      </c>
      <c r="G614">
        <v>9</v>
      </c>
      <c r="H614">
        <v>3</v>
      </c>
      <c r="I614" s="2">
        <v>3.0638888888888891</v>
      </c>
      <c r="J614">
        <v>4</v>
      </c>
      <c r="K614">
        <v>7</v>
      </c>
      <c r="L614">
        <v>7</v>
      </c>
      <c r="M614" t="s">
        <v>68</v>
      </c>
      <c r="N614">
        <v>0</v>
      </c>
      <c r="O614" t="s">
        <v>61</v>
      </c>
      <c r="P614" t="s">
        <v>62</v>
      </c>
      <c r="Q614" t="s">
        <v>85</v>
      </c>
      <c r="R614" t="s">
        <v>501</v>
      </c>
      <c r="S614" t="s">
        <v>65</v>
      </c>
      <c r="T614">
        <v>7</v>
      </c>
      <c r="U614" s="1">
        <f>HR[[#This Row],[Date of Hire]]+HR[[#This Row],[Tenure]] * 365</f>
        <v>45221.319444444445</v>
      </c>
    </row>
    <row r="615" spans="1:21">
      <c r="A615">
        <v>1613</v>
      </c>
      <c r="B615" t="s">
        <v>19</v>
      </c>
      <c r="C615" s="1">
        <v>44624</v>
      </c>
      <c r="D615" s="1" t="str">
        <f>TEXT(HR[[#This Row],[Date of Hire]],"YYYY")</f>
        <v>2022</v>
      </c>
      <c r="E615" t="s">
        <v>28</v>
      </c>
      <c r="F615" t="s">
        <v>6</v>
      </c>
      <c r="G615">
        <v>9</v>
      </c>
      <c r="H615">
        <v>3</v>
      </c>
      <c r="I615" s="2">
        <v>1.6333333333333333</v>
      </c>
      <c r="J615">
        <v>1</v>
      </c>
      <c r="K615">
        <v>9</v>
      </c>
      <c r="L615">
        <v>7</v>
      </c>
      <c r="M615" t="s">
        <v>48</v>
      </c>
      <c r="N615">
        <v>3</v>
      </c>
      <c r="O615" t="s">
        <v>49</v>
      </c>
      <c r="P615" t="s">
        <v>50</v>
      </c>
      <c r="Q615" t="s">
        <v>72</v>
      </c>
      <c r="R615" t="s">
        <v>502</v>
      </c>
      <c r="S615" t="s">
        <v>65</v>
      </c>
      <c r="T615">
        <v>3</v>
      </c>
      <c r="U615" s="1">
        <f>HR[[#This Row],[Date of Hire]]+HR[[#This Row],[Tenure]] * 365</f>
        <v>45220.166666666664</v>
      </c>
    </row>
    <row r="616" spans="1:21">
      <c r="A616">
        <v>1614</v>
      </c>
      <c r="B616" t="s">
        <v>7</v>
      </c>
      <c r="C616" s="1">
        <v>43506</v>
      </c>
      <c r="D616" s="1" t="str">
        <f>TEXT(HR[[#This Row],[Date of Hire]],"YYYY")</f>
        <v>2019</v>
      </c>
      <c r="E616" t="s">
        <v>14</v>
      </c>
      <c r="F616" t="s">
        <v>6</v>
      </c>
      <c r="G616">
        <v>5.2</v>
      </c>
      <c r="H616">
        <v>0</v>
      </c>
      <c r="I616" s="2">
        <v>4.7</v>
      </c>
      <c r="J616">
        <v>3</v>
      </c>
      <c r="K616">
        <v>10</v>
      </c>
      <c r="L616">
        <v>6</v>
      </c>
      <c r="M616" t="s">
        <v>68</v>
      </c>
      <c r="N616">
        <v>2</v>
      </c>
      <c r="O616" t="s">
        <v>69</v>
      </c>
      <c r="P616" t="s">
        <v>62</v>
      </c>
      <c r="Q616" t="s">
        <v>92</v>
      </c>
      <c r="R616" t="s">
        <v>503</v>
      </c>
      <c r="S616" t="s">
        <v>53</v>
      </c>
      <c r="T616">
        <v>8</v>
      </c>
      <c r="U616" s="1">
        <f>HR[[#This Row],[Date of Hire]]+HR[[#This Row],[Tenure]] * 365</f>
        <v>45221.5</v>
      </c>
    </row>
    <row r="617" spans="1:21">
      <c r="A617">
        <v>1615</v>
      </c>
      <c r="B617" t="s">
        <v>7</v>
      </c>
      <c r="C617" s="1">
        <v>44149</v>
      </c>
      <c r="D617" s="1" t="str">
        <f>TEXT(HR[[#This Row],[Date of Hire]],"YYYY")</f>
        <v>2020</v>
      </c>
      <c r="E617" t="s">
        <v>20</v>
      </c>
      <c r="F617" t="s">
        <v>9</v>
      </c>
      <c r="G617">
        <v>4</v>
      </c>
      <c r="H617">
        <v>1</v>
      </c>
      <c r="I617" s="2">
        <v>2.9388888888888891</v>
      </c>
      <c r="J617">
        <v>3</v>
      </c>
      <c r="K617">
        <v>8</v>
      </c>
      <c r="L617">
        <v>5</v>
      </c>
      <c r="M617" t="s">
        <v>48</v>
      </c>
      <c r="N617">
        <v>1</v>
      </c>
      <c r="O617" t="s">
        <v>49</v>
      </c>
      <c r="P617" t="s">
        <v>62</v>
      </c>
      <c r="Q617" t="s">
        <v>63</v>
      </c>
      <c r="R617" t="s">
        <v>504</v>
      </c>
      <c r="S617" t="s">
        <v>65</v>
      </c>
      <c r="T617">
        <v>10</v>
      </c>
      <c r="U617" s="1">
        <f>HR[[#This Row],[Date of Hire]]+HR[[#This Row],[Tenure]] * 365</f>
        <v>45221.694444444445</v>
      </c>
    </row>
    <row r="618" spans="1:21">
      <c r="A618">
        <v>1616</v>
      </c>
      <c r="B618" t="s">
        <v>16</v>
      </c>
      <c r="C618" s="1">
        <v>43817</v>
      </c>
      <c r="D618" s="1" t="str">
        <f>TEXT(HR[[#This Row],[Date of Hire]],"YYYY")</f>
        <v>2019</v>
      </c>
      <c r="E618" t="s">
        <v>20</v>
      </c>
      <c r="F618" t="s">
        <v>21</v>
      </c>
      <c r="G618">
        <v>6.5</v>
      </c>
      <c r="H618">
        <v>0</v>
      </c>
      <c r="I618" s="2">
        <v>3.8444444444444446</v>
      </c>
      <c r="J618">
        <v>1</v>
      </c>
      <c r="K618">
        <v>5</v>
      </c>
      <c r="L618">
        <v>8</v>
      </c>
      <c r="M618" t="s">
        <v>48</v>
      </c>
      <c r="N618">
        <v>2</v>
      </c>
      <c r="O618" t="s">
        <v>69</v>
      </c>
      <c r="P618" t="s">
        <v>62</v>
      </c>
      <c r="Q618" t="s">
        <v>72</v>
      </c>
      <c r="R618" t="s">
        <v>107</v>
      </c>
      <c r="S618" t="s">
        <v>81</v>
      </c>
      <c r="T618">
        <v>10</v>
      </c>
      <c r="U618" s="1">
        <f>HR[[#This Row],[Date of Hire]]+HR[[#This Row],[Tenure]] * 365</f>
        <v>45220.222222222219</v>
      </c>
    </row>
    <row r="619" spans="1:21">
      <c r="A619">
        <v>1617</v>
      </c>
      <c r="B619" t="s">
        <v>4</v>
      </c>
      <c r="C619" s="1">
        <v>43467</v>
      </c>
      <c r="D619" s="1" t="str">
        <f>TEXT(HR[[#This Row],[Date of Hire]],"YYYY")</f>
        <v>2019</v>
      </c>
      <c r="E619" t="s">
        <v>28</v>
      </c>
      <c r="F619" t="s">
        <v>9</v>
      </c>
      <c r="G619">
        <v>6</v>
      </c>
      <c r="H619">
        <v>1</v>
      </c>
      <c r="I619" s="2">
        <v>4.8055555555555554</v>
      </c>
      <c r="J619">
        <v>1</v>
      </c>
      <c r="K619">
        <v>8</v>
      </c>
      <c r="L619">
        <v>8</v>
      </c>
      <c r="M619" t="s">
        <v>56</v>
      </c>
      <c r="N619">
        <v>3</v>
      </c>
      <c r="O619" t="s">
        <v>69</v>
      </c>
      <c r="P619" t="s">
        <v>62</v>
      </c>
      <c r="Q619" t="s">
        <v>79</v>
      </c>
      <c r="R619" t="s">
        <v>288</v>
      </c>
      <c r="S619" t="s">
        <v>67</v>
      </c>
      <c r="T619">
        <v>10</v>
      </c>
      <c r="U619" s="1">
        <f>HR[[#This Row],[Date of Hire]]+HR[[#This Row],[Tenure]] * 365</f>
        <v>45221.027777777781</v>
      </c>
    </row>
    <row r="620" spans="1:21">
      <c r="A620">
        <v>1618</v>
      </c>
      <c r="B620" t="s">
        <v>13</v>
      </c>
      <c r="C620" s="1">
        <v>44114</v>
      </c>
      <c r="D620" s="1" t="str">
        <f>TEXT(HR[[#This Row],[Date of Hire]],"YYYY")</f>
        <v>2020</v>
      </c>
      <c r="E620" t="s">
        <v>23</v>
      </c>
      <c r="F620" t="s">
        <v>18</v>
      </c>
      <c r="G620">
        <v>10</v>
      </c>
      <c r="H620">
        <v>3</v>
      </c>
      <c r="I620" s="2">
        <v>3.0333333333333332</v>
      </c>
      <c r="J620">
        <v>5</v>
      </c>
      <c r="K620">
        <v>5</v>
      </c>
      <c r="L620">
        <v>8</v>
      </c>
      <c r="M620" t="s">
        <v>60</v>
      </c>
      <c r="N620">
        <v>1</v>
      </c>
      <c r="O620" t="s">
        <v>61</v>
      </c>
      <c r="P620" t="s">
        <v>50</v>
      </c>
      <c r="Q620" t="s">
        <v>92</v>
      </c>
      <c r="R620" t="s">
        <v>101</v>
      </c>
      <c r="S620" t="s">
        <v>75</v>
      </c>
      <c r="T620">
        <v>8</v>
      </c>
      <c r="U620" s="1">
        <f>HR[[#This Row],[Date of Hire]]+HR[[#This Row],[Tenure]] * 365</f>
        <v>45221.166666666664</v>
      </c>
    </row>
    <row r="621" spans="1:21">
      <c r="A621">
        <v>1619</v>
      </c>
      <c r="B621" t="s">
        <v>4</v>
      </c>
      <c r="C621" s="1">
        <v>44946</v>
      </c>
      <c r="D621" s="1" t="str">
        <f>TEXT(HR[[#This Row],[Date of Hire]],"YYYY")</f>
        <v>2023</v>
      </c>
      <c r="E621" t="s">
        <v>8</v>
      </c>
      <c r="F621" t="s">
        <v>12</v>
      </c>
      <c r="G621">
        <v>7</v>
      </c>
      <c r="H621">
        <v>1</v>
      </c>
      <c r="I621" s="2">
        <v>0.75555555555555554</v>
      </c>
      <c r="J621">
        <v>2</v>
      </c>
      <c r="K621">
        <v>9</v>
      </c>
      <c r="L621">
        <v>8</v>
      </c>
      <c r="M621" t="s">
        <v>60</v>
      </c>
      <c r="N621">
        <v>2</v>
      </c>
      <c r="O621" t="s">
        <v>69</v>
      </c>
      <c r="P621" t="s">
        <v>62</v>
      </c>
      <c r="Q621" t="s">
        <v>63</v>
      </c>
      <c r="R621" t="s">
        <v>448</v>
      </c>
      <c r="S621" t="s">
        <v>102</v>
      </c>
      <c r="T621">
        <v>8</v>
      </c>
      <c r="U621" s="1">
        <f>HR[[#This Row],[Date of Hire]]+HR[[#This Row],[Tenure]] * 365</f>
        <v>45221.777777777781</v>
      </c>
    </row>
    <row r="622" spans="1:21">
      <c r="A622">
        <v>1620</v>
      </c>
      <c r="B622" t="s">
        <v>13</v>
      </c>
      <c r="C622" s="1">
        <v>44518</v>
      </c>
      <c r="D622" s="1" t="str">
        <f>TEXT(HR[[#This Row],[Date of Hire]],"YYYY")</f>
        <v>2021</v>
      </c>
      <c r="E622" t="s">
        <v>14</v>
      </c>
      <c r="F622" t="s">
        <v>15</v>
      </c>
      <c r="G622">
        <v>10</v>
      </c>
      <c r="H622">
        <v>1</v>
      </c>
      <c r="I622" s="2">
        <v>1.9277777777777778</v>
      </c>
      <c r="J622">
        <v>4</v>
      </c>
      <c r="K622">
        <v>7</v>
      </c>
      <c r="L622">
        <v>5</v>
      </c>
      <c r="M622" t="s">
        <v>56</v>
      </c>
      <c r="N622">
        <v>0</v>
      </c>
      <c r="O622" t="s">
        <v>69</v>
      </c>
      <c r="P622" t="s">
        <v>62</v>
      </c>
      <c r="Q622" t="s">
        <v>79</v>
      </c>
      <c r="R622" t="s">
        <v>242</v>
      </c>
      <c r="S622" t="s">
        <v>55</v>
      </c>
      <c r="T622">
        <v>8</v>
      </c>
      <c r="U622" s="1">
        <f>HR[[#This Row],[Date of Hire]]+HR[[#This Row],[Tenure]] * 365</f>
        <v>45221.638888888891</v>
      </c>
    </row>
    <row r="623" spans="1:21">
      <c r="A623">
        <v>1621</v>
      </c>
      <c r="B623" t="s">
        <v>19</v>
      </c>
      <c r="C623" s="1">
        <v>43436</v>
      </c>
      <c r="D623" s="1" t="str">
        <f>TEXT(HR[[#This Row],[Date of Hire]],"YYYY")</f>
        <v>2018</v>
      </c>
      <c r="E623" t="s">
        <v>23</v>
      </c>
      <c r="F623" t="s">
        <v>6</v>
      </c>
      <c r="G623">
        <v>4</v>
      </c>
      <c r="H623">
        <v>3</v>
      </c>
      <c r="I623" s="2">
        <v>4.8888888888888893</v>
      </c>
      <c r="J623">
        <v>5</v>
      </c>
      <c r="K623">
        <v>8</v>
      </c>
      <c r="L623">
        <v>7</v>
      </c>
      <c r="M623" t="s">
        <v>48</v>
      </c>
      <c r="N623">
        <v>2</v>
      </c>
      <c r="O623" t="s">
        <v>61</v>
      </c>
      <c r="P623" t="s">
        <v>50</v>
      </c>
      <c r="Q623" t="s">
        <v>79</v>
      </c>
      <c r="R623" t="s">
        <v>505</v>
      </c>
      <c r="S623" t="s">
        <v>59</v>
      </c>
      <c r="T623">
        <v>1</v>
      </c>
      <c r="U623" s="1">
        <f>HR[[#This Row],[Date of Hire]]+HR[[#This Row],[Tenure]] * 365</f>
        <v>45220.444444444445</v>
      </c>
    </row>
    <row r="624" spans="1:21">
      <c r="A624">
        <v>1622</v>
      </c>
      <c r="B624" t="s">
        <v>13</v>
      </c>
      <c r="C624" s="1">
        <v>44336</v>
      </c>
      <c r="D624" s="1" t="str">
        <f>TEXT(HR[[#This Row],[Date of Hire]],"YYYY")</f>
        <v>2021</v>
      </c>
      <c r="E624" t="s">
        <v>20</v>
      </c>
      <c r="F624" t="s">
        <v>26</v>
      </c>
      <c r="G624">
        <v>6.5</v>
      </c>
      <c r="H624">
        <v>0</v>
      </c>
      <c r="I624" s="2">
        <v>2.4222222222222221</v>
      </c>
      <c r="J624">
        <v>4</v>
      </c>
      <c r="K624">
        <v>5</v>
      </c>
      <c r="L624">
        <v>8</v>
      </c>
      <c r="M624" t="s">
        <v>56</v>
      </c>
      <c r="N624">
        <v>0</v>
      </c>
      <c r="O624" t="s">
        <v>49</v>
      </c>
      <c r="P624" t="s">
        <v>50</v>
      </c>
      <c r="Q624" t="s">
        <v>99</v>
      </c>
      <c r="R624" t="s">
        <v>506</v>
      </c>
      <c r="S624" t="s">
        <v>95</v>
      </c>
      <c r="T624">
        <v>8</v>
      </c>
      <c r="U624" s="1">
        <f>HR[[#This Row],[Date of Hire]]+HR[[#This Row],[Tenure]] * 365</f>
        <v>45220.111111111109</v>
      </c>
    </row>
    <row r="625" spans="1:21">
      <c r="A625">
        <v>1623</v>
      </c>
      <c r="B625" t="s">
        <v>16</v>
      </c>
      <c r="C625" s="1">
        <v>43937</v>
      </c>
      <c r="D625" s="1" t="str">
        <f>TEXT(HR[[#This Row],[Date of Hire]],"YYYY")</f>
        <v>2020</v>
      </c>
      <c r="E625" t="s">
        <v>11</v>
      </c>
      <c r="F625" t="s">
        <v>24</v>
      </c>
      <c r="G625">
        <v>7</v>
      </c>
      <c r="H625">
        <v>3</v>
      </c>
      <c r="I625" s="2">
        <v>3.5166666666666666</v>
      </c>
      <c r="J625">
        <v>3</v>
      </c>
      <c r="K625">
        <v>6</v>
      </c>
      <c r="L625">
        <v>5</v>
      </c>
      <c r="M625" t="s">
        <v>48</v>
      </c>
      <c r="N625">
        <v>3</v>
      </c>
      <c r="O625" t="s">
        <v>61</v>
      </c>
      <c r="P625" t="s">
        <v>62</v>
      </c>
      <c r="Q625" t="s">
        <v>85</v>
      </c>
      <c r="R625" t="s">
        <v>481</v>
      </c>
      <c r="S625" t="s">
        <v>65</v>
      </c>
      <c r="T625">
        <v>2</v>
      </c>
      <c r="U625" s="1">
        <f>HR[[#This Row],[Date of Hire]]+HR[[#This Row],[Tenure]] * 365</f>
        <v>45220.583333333336</v>
      </c>
    </row>
    <row r="626" spans="1:21">
      <c r="A626">
        <v>1624</v>
      </c>
      <c r="B626" t="s">
        <v>16</v>
      </c>
      <c r="C626" s="1">
        <v>43901</v>
      </c>
      <c r="D626" s="1" t="str">
        <f>TEXT(HR[[#This Row],[Date of Hire]],"YYYY")</f>
        <v>2020</v>
      </c>
      <c r="E626" t="s">
        <v>5</v>
      </c>
      <c r="F626" t="s">
        <v>21</v>
      </c>
      <c r="G626">
        <v>8</v>
      </c>
      <c r="H626">
        <v>2</v>
      </c>
      <c r="I626" s="2">
        <v>3.6138888888888889</v>
      </c>
      <c r="J626">
        <v>3</v>
      </c>
      <c r="K626">
        <v>7</v>
      </c>
      <c r="L626">
        <v>9</v>
      </c>
      <c r="M626" t="s">
        <v>68</v>
      </c>
      <c r="N626">
        <v>1</v>
      </c>
      <c r="O626" t="s">
        <v>69</v>
      </c>
      <c r="P626" t="s">
        <v>62</v>
      </c>
      <c r="Q626" t="s">
        <v>57</v>
      </c>
      <c r="R626" t="s">
        <v>506</v>
      </c>
      <c r="S626" t="s">
        <v>55</v>
      </c>
      <c r="T626">
        <v>9</v>
      </c>
      <c r="U626" s="1">
        <f>HR[[#This Row],[Date of Hire]]+HR[[#This Row],[Tenure]] * 365</f>
        <v>45220.069444444445</v>
      </c>
    </row>
    <row r="627" spans="1:21">
      <c r="A627">
        <v>1625</v>
      </c>
      <c r="B627" t="s">
        <v>13</v>
      </c>
      <c r="C627" s="1">
        <v>45005</v>
      </c>
      <c r="D627" s="1" t="str">
        <f>TEXT(HR[[#This Row],[Date of Hire]],"YYYY")</f>
        <v>2023</v>
      </c>
      <c r="E627" t="s">
        <v>8</v>
      </c>
      <c r="F627" t="s">
        <v>12</v>
      </c>
      <c r="G627">
        <v>6.5</v>
      </c>
      <c r="H627">
        <v>0</v>
      </c>
      <c r="I627" s="2">
        <v>0.58888888888888891</v>
      </c>
      <c r="J627">
        <v>5</v>
      </c>
      <c r="K627">
        <v>10</v>
      </c>
      <c r="L627">
        <v>5</v>
      </c>
      <c r="M627" t="s">
        <v>48</v>
      </c>
      <c r="N627">
        <v>3</v>
      </c>
      <c r="O627" t="s">
        <v>61</v>
      </c>
      <c r="P627" t="s">
        <v>50</v>
      </c>
      <c r="Q627" t="s">
        <v>72</v>
      </c>
      <c r="R627" t="s">
        <v>274</v>
      </c>
      <c r="S627" t="s">
        <v>81</v>
      </c>
      <c r="T627">
        <v>8</v>
      </c>
      <c r="U627" s="1">
        <f>HR[[#This Row],[Date of Hire]]+HR[[#This Row],[Tenure]] * 365</f>
        <v>45219.944444444445</v>
      </c>
    </row>
    <row r="628" spans="1:21">
      <c r="A628">
        <v>1626</v>
      </c>
      <c r="B628" t="s">
        <v>10</v>
      </c>
      <c r="C628" s="1">
        <v>44575</v>
      </c>
      <c r="D628" s="1" t="str">
        <f>TEXT(HR[[#This Row],[Date of Hire]],"YYYY")</f>
        <v>2022</v>
      </c>
      <c r="E628" t="s">
        <v>14</v>
      </c>
      <c r="F628" t="s">
        <v>26</v>
      </c>
      <c r="G628">
        <v>6</v>
      </c>
      <c r="H628">
        <v>1</v>
      </c>
      <c r="I628" s="2">
        <v>1.7722222222222221</v>
      </c>
      <c r="J628">
        <v>2</v>
      </c>
      <c r="K628">
        <v>6</v>
      </c>
      <c r="L628">
        <v>5</v>
      </c>
      <c r="M628" t="s">
        <v>60</v>
      </c>
      <c r="N628">
        <v>2</v>
      </c>
      <c r="O628" t="s">
        <v>49</v>
      </c>
      <c r="P628" t="s">
        <v>50</v>
      </c>
      <c r="Q628" t="s">
        <v>51</v>
      </c>
      <c r="R628" t="s">
        <v>507</v>
      </c>
      <c r="S628" t="s">
        <v>67</v>
      </c>
      <c r="T628">
        <v>7</v>
      </c>
      <c r="U628" s="1">
        <f>HR[[#This Row],[Date of Hire]]+HR[[#This Row],[Tenure]] * 365</f>
        <v>45221.861111111109</v>
      </c>
    </row>
    <row r="629" spans="1:21">
      <c r="A629">
        <v>1627</v>
      </c>
      <c r="B629" t="s">
        <v>10</v>
      </c>
      <c r="C629" s="1">
        <v>43969</v>
      </c>
      <c r="D629" s="1" t="str">
        <f>TEXT(HR[[#This Row],[Date of Hire]],"YYYY")</f>
        <v>2020</v>
      </c>
      <c r="E629" t="s">
        <v>14</v>
      </c>
      <c r="F629" t="s">
        <v>9</v>
      </c>
      <c r="G629">
        <v>10</v>
      </c>
      <c r="H629">
        <v>0</v>
      </c>
      <c r="I629" s="2">
        <v>3.4277777777777776</v>
      </c>
      <c r="J629">
        <v>5</v>
      </c>
      <c r="K629">
        <v>10</v>
      </c>
      <c r="L629">
        <v>7</v>
      </c>
      <c r="M629" t="s">
        <v>56</v>
      </c>
      <c r="N629">
        <v>1</v>
      </c>
      <c r="O629" t="s">
        <v>49</v>
      </c>
      <c r="P629" t="s">
        <v>62</v>
      </c>
      <c r="Q629" t="s">
        <v>99</v>
      </c>
      <c r="R629" t="s">
        <v>508</v>
      </c>
      <c r="S629" t="s">
        <v>67</v>
      </c>
      <c r="T629">
        <v>1</v>
      </c>
      <c r="U629" s="1">
        <f>HR[[#This Row],[Date of Hire]]+HR[[#This Row],[Tenure]] * 365</f>
        <v>45220.138888888891</v>
      </c>
    </row>
    <row r="630" spans="1:21">
      <c r="A630">
        <v>1628</v>
      </c>
      <c r="B630" t="s">
        <v>13</v>
      </c>
      <c r="C630" s="1">
        <v>44552</v>
      </c>
      <c r="D630" s="1" t="str">
        <f>TEXT(HR[[#This Row],[Date of Hire]],"YYYY")</f>
        <v>2021</v>
      </c>
      <c r="E630" t="s">
        <v>8</v>
      </c>
      <c r="F630" t="s">
        <v>21</v>
      </c>
      <c r="G630">
        <v>6.5</v>
      </c>
      <c r="H630">
        <v>0</v>
      </c>
      <c r="I630" s="2">
        <v>1.8333333333333333</v>
      </c>
      <c r="J630">
        <v>2</v>
      </c>
      <c r="K630">
        <v>9</v>
      </c>
      <c r="L630">
        <v>7</v>
      </c>
      <c r="M630" t="s">
        <v>48</v>
      </c>
      <c r="N630">
        <v>2</v>
      </c>
      <c r="O630" t="s">
        <v>69</v>
      </c>
      <c r="P630" t="s">
        <v>62</v>
      </c>
      <c r="Q630" t="s">
        <v>77</v>
      </c>
      <c r="R630" t="s">
        <v>111</v>
      </c>
      <c r="S630" t="s">
        <v>95</v>
      </c>
      <c r="T630">
        <v>10</v>
      </c>
      <c r="U630" s="1">
        <f>HR[[#This Row],[Date of Hire]]+HR[[#This Row],[Tenure]] * 365</f>
        <v>45221.166666666664</v>
      </c>
    </row>
    <row r="631" spans="1:21">
      <c r="A631">
        <v>1629</v>
      </c>
      <c r="B631" t="s">
        <v>16</v>
      </c>
      <c r="C631" s="1">
        <v>43786</v>
      </c>
      <c r="D631" s="1" t="str">
        <f>TEXT(HR[[#This Row],[Date of Hire]],"YYYY")</f>
        <v>2019</v>
      </c>
      <c r="E631" t="s">
        <v>27</v>
      </c>
      <c r="F631" t="s">
        <v>24</v>
      </c>
      <c r="G631">
        <v>9.5</v>
      </c>
      <c r="H631">
        <v>3</v>
      </c>
      <c r="I631" s="2">
        <v>3.9305555555555554</v>
      </c>
      <c r="J631">
        <v>4</v>
      </c>
      <c r="K631">
        <v>7</v>
      </c>
      <c r="L631">
        <v>8</v>
      </c>
      <c r="M631" t="s">
        <v>48</v>
      </c>
      <c r="N631">
        <v>3</v>
      </c>
      <c r="O631" t="s">
        <v>69</v>
      </c>
      <c r="P631" t="s">
        <v>50</v>
      </c>
      <c r="Q631" t="s">
        <v>63</v>
      </c>
      <c r="R631" t="s">
        <v>509</v>
      </c>
      <c r="S631" t="s">
        <v>95</v>
      </c>
      <c r="T631">
        <v>1</v>
      </c>
      <c r="U631" s="1">
        <f>HR[[#This Row],[Date of Hire]]+HR[[#This Row],[Tenure]] * 365</f>
        <v>45220.652777777781</v>
      </c>
    </row>
    <row r="632" spans="1:21">
      <c r="A632">
        <v>1630</v>
      </c>
      <c r="B632" t="s">
        <v>16</v>
      </c>
      <c r="C632" s="1">
        <v>44042</v>
      </c>
      <c r="D632" s="1" t="str">
        <f>TEXT(HR[[#This Row],[Date of Hire]],"YYYY")</f>
        <v>2020</v>
      </c>
      <c r="E632" t="s">
        <v>17</v>
      </c>
      <c r="F632" t="s">
        <v>12</v>
      </c>
      <c r="G632">
        <v>6</v>
      </c>
      <c r="H632">
        <v>3</v>
      </c>
      <c r="I632" s="2">
        <v>3.2277777777777779</v>
      </c>
      <c r="J632">
        <v>1</v>
      </c>
      <c r="K632">
        <v>5</v>
      </c>
      <c r="L632">
        <v>9</v>
      </c>
      <c r="M632" t="s">
        <v>68</v>
      </c>
      <c r="N632">
        <v>0</v>
      </c>
      <c r="O632" t="s">
        <v>61</v>
      </c>
      <c r="P632" t="s">
        <v>50</v>
      </c>
      <c r="Q632" t="s">
        <v>72</v>
      </c>
      <c r="R632" t="s">
        <v>490</v>
      </c>
      <c r="S632" t="s">
        <v>59</v>
      </c>
      <c r="T632">
        <v>1</v>
      </c>
      <c r="U632" s="1">
        <f>HR[[#This Row],[Date of Hire]]+HR[[#This Row],[Tenure]] * 365</f>
        <v>45220.138888888891</v>
      </c>
    </row>
    <row r="633" spans="1:21">
      <c r="A633">
        <v>1631</v>
      </c>
      <c r="B633" t="s">
        <v>19</v>
      </c>
      <c r="C633" s="1">
        <v>44757</v>
      </c>
      <c r="D633" s="1" t="str">
        <f>TEXT(HR[[#This Row],[Date of Hire]],"YYYY")</f>
        <v>2022</v>
      </c>
      <c r="E633" t="s">
        <v>8</v>
      </c>
      <c r="F633" t="s">
        <v>15</v>
      </c>
      <c r="G633">
        <v>6.5</v>
      </c>
      <c r="H633">
        <v>2</v>
      </c>
      <c r="I633" s="2">
        <v>1.2694444444444444</v>
      </c>
      <c r="J633">
        <v>1</v>
      </c>
      <c r="K633">
        <v>10</v>
      </c>
      <c r="L633">
        <v>7</v>
      </c>
      <c r="M633" t="s">
        <v>48</v>
      </c>
      <c r="N633">
        <v>3</v>
      </c>
      <c r="O633" t="s">
        <v>49</v>
      </c>
      <c r="P633" t="s">
        <v>62</v>
      </c>
      <c r="Q633" t="s">
        <v>77</v>
      </c>
      <c r="R633" t="s">
        <v>277</v>
      </c>
      <c r="S633" t="s">
        <v>95</v>
      </c>
      <c r="T633">
        <v>2</v>
      </c>
      <c r="U633" s="1">
        <f>HR[[#This Row],[Date of Hire]]+HR[[#This Row],[Tenure]] * 365</f>
        <v>45220.347222222219</v>
      </c>
    </row>
    <row r="634" spans="1:21">
      <c r="A634">
        <v>1632</v>
      </c>
      <c r="B634" t="s">
        <v>4</v>
      </c>
      <c r="C634" s="1">
        <v>44413</v>
      </c>
      <c r="D634" s="1" t="str">
        <f>TEXT(HR[[#This Row],[Date of Hire]],"YYYY")</f>
        <v>2021</v>
      </c>
      <c r="E634" t="s">
        <v>17</v>
      </c>
      <c r="F634" t="s">
        <v>24</v>
      </c>
      <c r="G634">
        <v>6.5</v>
      </c>
      <c r="H634">
        <v>1</v>
      </c>
      <c r="I634" s="2">
        <v>2.213888888888889</v>
      </c>
      <c r="J634">
        <v>2</v>
      </c>
      <c r="K634">
        <v>9</v>
      </c>
      <c r="L634">
        <v>8</v>
      </c>
      <c r="M634" t="s">
        <v>48</v>
      </c>
      <c r="N634">
        <v>1</v>
      </c>
      <c r="O634" t="s">
        <v>69</v>
      </c>
      <c r="P634" t="s">
        <v>62</v>
      </c>
      <c r="Q634" t="s">
        <v>57</v>
      </c>
      <c r="R634" t="s">
        <v>84</v>
      </c>
      <c r="S634" t="s">
        <v>81</v>
      </c>
      <c r="T634">
        <v>9</v>
      </c>
      <c r="U634" s="1">
        <f>HR[[#This Row],[Date of Hire]]+HR[[#This Row],[Tenure]] * 365</f>
        <v>45221.069444444445</v>
      </c>
    </row>
    <row r="635" spans="1:21">
      <c r="A635">
        <v>1633</v>
      </c>
      <c r="B635" t="s">
        <v>7</v>
      </c>
      <c r="C635" s="1">
        <v>44911</v>
      </c>
      <c r="D635" s="1" t="str">
        <f>TEXT(HR[[#This Row],[Date of Hire]],"YYYY")</f>
        <v>2022</v>
      </c>
      <c r="E635" t="s">
        <v>23</v>
      </c>
      <c r="F635" t="s">
        <v>24</v>
      </c>
      <c r="G635">
        <v>9</v>
      </c>
      <c r="H635">
        <v>1</v>
      </c>
      <c r="I635" s="2">
        <v>0.85</v>
      </c>
      <c r="J635">
        <v>4</v>
      </c>
      <c r="K635">
        <v>10</v>
      </c>
      <c r="L635">
        <v>7</v>
      </c>
      <c r="M635" t="s">
        <v>56</v>
      </c>
      <c r="N635">
        <v>0</v>
      </c>
      <c r="O635" t="s">
        <v>61</v>
      </c>
      <c r="P635" t="s">
        <v>50</v>
      </c>
      <c r="Q635" t="s">
        <v>99</v>
      </c>
      <c r="R635" t="s">
        <v>510</v>
      </c>
      <c r="S635" t="s">
        <v>75</v>
      </c>
      <c r="T635">
        <v>3</v>
      </c>
      <c r="U635" s="1">
        <f>HR[[#This Row],[Date of Hire]]+HR[[#This Row],[Tenure]] * 365</f>
        <v>45221.25</v>
      </c>
    </row>
    <row r="636" spans="1:21">
      <c r="A636">
        <v>1634</v>
      </c>
      <c r="B636" t="s">
        <v>10</v>
      </c>
      <c r="C636" s="1">
        <v>44383</v>
      </c>
      <c r="D636" s="1" t="str">
        <f>TEXT(HR[[#This Row],[Date of Hire]],"YYYY")</f>
        <v>2021</v>
      </c>
      <c r="E636" t="s">
        <v>25</v>
      </c>
      <c r="F636" t="s">
        <v>12</v>
      </c>
      <c r="G636">
        <v>4</v>
      </c>
      <c r="H636">
        <v>1</v>
      </c>
      <c r="I636" s="2">
        <v>2.2944444444444443</v>
      </c>
      <c r="J636">
        <v>2</v>
      </c>
      <c r="K636">
        <v>5</v>
      </c>
      <c r="L636">
        <v>5</v>
      </c>
      <c r="M636" t="s">
        <v>60</v>
      </c>
      <c r="N636">
        <v>0</v>
      </c>
      <c r="O636" t="s">
        <v>69</v>
      </c>
      <c r="P636" t="s">
        <v>50</v>
      </c>
      <c r="Q636" t="s">
        <v>92</v>
      </c>
      <c r="R636" t="s">
        <v>179</v>
      </c>
      <c r="S636" t="s">
        <v>65</v>
      </c>
      <c r="T636">
        <v>7</v>
      </c>
      <c r="U636" s="1">
        <f>HR[[#This Row],[Date of Hire]]+HR[[#This Row],[Tenure]] * 365</f>
        <v>45220.472222222219</v>
      </c>
    </row>
    <row r="637" spans="1:21">
      <c r="A637">
        <v>1635</v>
      </c>
      <c r="B637" t="s">
        <v>16</v>
      </c>
      <c r="C637" s="1">
        <v>43864</v>
      </c>
      <c r="D637" s="1" t="str">
        <f>TEXT(HR[[#This Row],[Date of Hire]],"YYYY")</f>
        <v>2020</v>
      </c>
      <c r="E637" t="s">
        <v>17</v>
      </c>
      <c r="F637" t="s">
        <v>15</v>
      </c>
      <c r="G637">
        <v>8</v>
      </c>
      <c r="H637">
        <v>1</v>
      </c>
      <c r="I637" s="2">
        <v>3.7194444444444446</v>
      </c>
      <c r="J637">
        <v>1</v>
      </c>
      <c r="K637">
        <v>6</v>
      </c>
      <c r="L637">
        <v>10</v>
      </c>
      <c r="M637" t="s">
        <v>48</v>
      </c>
      <c r="N637">
        <v>3</v>
      </c>
      <c r="O637" t="s">
        <v>69</v>
      </c>
      <c r="P637" t="s">
        <v>62</v>
      </c>
      <c r="Q637" t="s">
        <v>92</v>
      </c>
      <c r="R637" t="s">
        <v>446</v>
      </c>
      <c r="S637" t="s">
        <v>75</v>
      </c>
      <c r="T637">
        <v>5</v>
      </c>
      <c r="U637" s="1">
        <f>HR[[#This Row],[Date of Hire]]+HR[[#This Row],[Tenure]] * 365</f>
        <v>45221.597222222219</v>
      </c>
    </row>
    <row r="638" spans="1:21">
      <c r="A638">
        <v>1636</v>
      </c>
      <c r="B638" t="s">
        <v>10</v>
      </c>
      <c r="C638" s="1">
        <v>44497</v>
      </c>
      <c r="D638" s="1" t="str">
        <f>TEXT(HR[[#This Row],[Date of Hire]],"YYYY")</f>
        <v>2021</v>
      </c>
      <c r="E638" t="s">
        <v>5</v>
      </c>
      <c r="F638" t="s">
        <v>9</v>
      </c>
      <c r="G638">
        <v>6.5</v>
      </c>
      <c r="H638">
        <v>3</v>
      </c>
      <c r="I638" s="2">
        <v>1.9833333333333334</v>
      </c>
      <c r="J638">
        <v>3</v>
      </c>
      <c r="K638">
        <v>7</v>
      </c>
      <c r="L638">
        <v>9</v>
      </c>
      <c r="M638" t="s">
        <v>68</v>
      </c>
      <c r="N638">
        <v>0</v>
      </c>
      <c r="O638" t="s">
        <v>69</v>
      </c>
      <c r="P638" t="s">
        <v>50</v>
      </c>
      <c r="Q638" t="s">
        <v>85</v>
      </c>
      <c r="R638" t="s">
        <v>511</v>
      </c>
      <c r="S638" t="s">
        <v>95</v>
      </c>
      <c r="T638">
        <v>4</v>
      </c>
      <c r="U638" s="1">
        <f>HR[[#This Row],[Date of Hire]]+HR[[#This Row],[Tenure]] * 365</f>
        <v>45220.916666666664</v>
      </c>
    </row>
    <row r="639" spans="1:21">
      <c r="A639">
        <v>1637</v>
      </c>
      <c r="B639" t="s">
        <v>7</v>
      </c>
      <c r="C639" s="1">
        <v>44469</v>
      </c>
      <c r="D639" s="1" t="str">
        <f>TEXT(HR[[#This Row],[Date of Hire]],"YYYY")</f>
        <v>2021</v>
      </c>
      <c r="E639" t="s">
        <v>25</v>
      </c>
      <c r="F639" t="s">
        <v>9</v>
      </c>
      <c r="G639">
        <v>10</v>
      </c>
      <c r="H639">
        <v>2</v>
      </c>
      <c r="I639" s="2">
        <v>2.0611111111111109</v>
      </c>
      <c r="J639">
        <v>1</v>
      </c>
      <c r="K639">
        <v>6</v>
      </c>
      <c r="L639">
        <v>6</v>
      </c>
      <c r="M639" t="s">
        <v>60</v>
      </c>
      <c r="N639">
        <v>0</v>
      </c>
      <c r="O639" t="s">
        <v>49</v>
      </c>
      <c r="P639" t="s">
        <v>62</v>
      </c>
      <c r="Q639" t="s">
        <v>63</v>
      </c>
      <c r="R639" t="s">
        <v>512</v>
      </c>
      <c r="S639" t="s">
        <v>67</v>
      </c>
      <c r="T639">
        <v>9</v>
      </c>
      <c r="U639" s="1">
        <f>HR[[#This Row],[Date of Hire]]+HR[[#This Row],[Tenure]] * 365</f>
        <v>45221.305555555555</v>
      </c>
    </row>
    <row r="640" spans="1:21">
      <c r="A640">
        <v>1638</v>
      </c>
      <c r="B640" t="s">
        <v>13</v>
      </c>
      <c r="C640" s="1">
        <v>44199</v>
      </c>
      <c r="D640" s="1" t="str">
        <f>TEXT(HR[[#This Row],[Date of Hire]],"YYYY")</f>
        <v>2021</v>
      </c>
      <c r="E640" t="s">
        <v>17</v>
      </c>
      <c r="F640" t="s">
        <v>18</v>
      </c>
      <c r="G640">
        <v>10</v>
      </c>
      <c r="H640">
        <v>3</v>
      </c>
      <c r="I640" s="2">
        <v>2.8027777777777776</v>
      </c>
      <c r="J640">
        <v>2</v>
      </c>
      <c r="K640">
        <v>5</v>
      </c>
      <c r="L640">
        <v>8</v>
      </c>
      <c r="M640" t="s">
        <v>60</v>
      </c>
      <c r="N640">
        <v>3</v>
      </c>
      <c r="O640" t="s">
        <v>69</v>
      </c>
      <c r="P640" t="s">
        <v>50</v>
      </c>
      <c r="Q640" t="s">
        <v>113</v>
      </c>
      <c r="R640" t="s">
        <v>234</v>
      </c>
      <c r="S640" t="s">
        <v>55</v>
      </c>
      <c r="T640">
        <v>3</v>
      </c>
      <c r="U640" s="1">
        <f>HR[[#This Row],[Date of Hire]]+HR[[#This Row],[Tenure]] * 365</f>
        <v>45222.013888888891</v>
      </c>
    </row>
    <row r="641" spans="1:21">
      <c r="A641">
        <v>1639</v>
      </c>
      <c r="B641" t="s">
        <v>19</v>
      </c>
      <c r="C641" s="1">
        <v>43754</v>
      </c>
      <c r="D641" s="1" t="str">
        <f>TEXT(HR[[#This Row],[Date of Hire]],"YYYY")</f>
        <v>2019</v>
      </c>
      <c r="E641" t="s">
        <v>25</v>
      </c>
      <c r="F641" t="s">
        <v>12</v>
      </c>
      <c r="G641">
        <v>6</v>
      </c>
      <c r="H641">
        <v>1</v>
      </c>
      <c r="I641" s="2">
        <v>4.0166666666666666</v>
      </c>
      <c r="J641">
        <v>1</v>
      </c>
      <c r="K641">
        <v>8</v>
      </c>
      <c r="L641">
        <v>9</v>
      </c>
      <c r="M641" t="s">
        <v>56</v>
      </c>
      <c r="N641">
        <v>3</v>
      </c>
      <c r="O641" t="s">
        <v>69</v>
      </c>
      <c r="P641" t="s">
        <v>50</v>
      </c>
      <c r="Q641" t="s">
        <v>92</v>
      </c>
      <c r="R641" t="s">
        <v>228</v>
      </c>
      <c r="S641" t="s">
        <v>55</v>
      </c>
      <c r="T641">
        <v>1</v>
      </c>
      <c r="U641" s="1">
        <f>HR[[#This Row],[Date of Hire]]+HR[[#This Row],[Tenure]] * 365</f>
        <v>45220.083333333336</v>
      </c>
    </row>
    <row r="642" spans="1:21">
      <c r="A642">
        <v>1640</v>
      </c>
      <c r="B642" t="s">
        <v>7</v>
      </c>
      <c r="C642" s="1">
        <v>44646</v>
      </c>
      <c r="D642" s="1" t="str">
        <f>TEXT(HR[[#This Row],[Date of Hire]],"YYYY")</f>
        <v>2022</v>
      </c>
      <c r="E642" t="s">
        <v>27</v>
      </c>
      <c r="F642" t="s">
        <v>12</v>
      </c>
      <c r="G642">
        <v>7</v>
      </c>
      <c r="H642">
        <v>3</v>
      </c>
      <c r="I642" s="2">
        <v>1.5722222222222222</v>
      </c>
      <c r="J642">
        <v>1</v>
      </c>
      <c r="K642">
        <v>6</v>
      </c>
      <c r="L642">
        <v>5</v>
      </c>
      <c r="M642" t="s">
        <v>48</v>
      </c>
      <c r="N642">
        <v>1</v>
      </c>
      <c r="O642" t="s">
        <v>49</v>
      </c>
      <c r="P642" t="s">
        <v>50</v>
      </c>
      <c r="Q642" t="s">
        <v>92</v>
      </c>
      <c r="R642" t="s">
        <v>513</v>
      </c>
      <c r="S642" t="s">
        <v>55</v>
      </c>
      <c r="T642">
        <v>4</v>
      </c>
      <c r="U642" s="1">
        <f>HR[[#This Row],[Date of Hire]]+HR[[#This Row],[Tenure]] * 365</f>
        <v>45219.861111111109</v>
      </c>
    </row>
    <row r="643" spans="1:21">
      <c r="A643">
        <v>1641</v>
      </c>
      <c r="B643" t="s">
        <v>10</v>
      </c>
      <c r="C643" s="1">
        <v>44164</v>
      </c>
      <c r="D643" s="1" t="str">
        <f>TEXT(HR[[#This Row],[Date of Hire]],"YYYY")</f>
        <v>2020</v>
      </c>
      <c r="E643" t="s">
        <v>25</v>
      </c>
      <c r="F643" t="s">
        <v>21</v>
      </c>
      <c r="G643">
        <v>7</v>
      </c>
      <c r="H643">
        <v>0</v>
      </c>
      <c r="I643" s="2">
        <v>2.8972222222222221</v>
      </c>
      <c r="J643">
        <v>3</v>
      </c>
      <c r="K643">
        <v>8</v>
      </c>
      <c r="L643">
        <v>10</v>
      </c>
      <c r="M643" t="s">
        <v>56</v>
      </c>
      <c r="N643">
        <v>2</v>
      </c>
      <c r="O643" t="s">
        <v>49</v>
      </c>
      <c r="P643" t="s">
        <v>50</v>
      </c>
      <c r="Q643" t="s">
        <v>51</v>
      </c>
      <c r="R643" t="s">
        <v>174</v>
      </c>
      <c r="S643" t="s">
        <v>67</v>
      </c>
      <c r="T643">
        <v>8</v>
      </c>
      <c r="U643" s="1">
        <f>HR[[#This Row],[Date of Hire]]+HR[[#This Row],[Tenure]] * 365</f>
        <v>45221.486111111109</v>
      </c>
    </row>
    <row r="644" spans="1:21">
      <c r="A644">
        <v>1642</v>
      </c>
      <c r="B644" t="s">
        <v>4</v>
      </c>
      <c r="C644" s="1">
        <v>45167</v>
      </c>
      <c r="D644" s="1" t="str">
        <f>TEXT(HR[[#This Row],[Date of Hire]],"YYYY")</f>
        <v>2023</v>
      </c>
      <c r="E644" t="s">
        <v>5</v>
      </c>
      <c r="F644" t="s">
        <v>24</v>
      </c>
      <c r="G644">
        <v>5.5</v>
      </c>
      <c r="H644">
        <v>1</v>
      </c>
      <c r="I644" s="2">
        <v>0.14722222222222223</v>
      </c>
      <c r="J644">
        <v>5</v>
      </c>
      <c r="K644">
        <v>7</v>
      </c>
      <c r="L644">
        <v>10</v>
      </c>
      <c r="M644" t="s">
        <v>68</v>
      </c>
      <c r="N644">
        <v>3</v>
      </c>
      <c r="O644" t="s">
        <v>49</v>
      </c>
      <c r="P644" t="s">
        <v>62</v>
      </c>
      <c r="Q644" t="s">
        <v>92</v>
      </c>
      <c r="R644" t="s">
        <v>443</v>
      </c>
      <c r="S644" t="s">
        <v>95</v>
      </c>
      <c r="T644">
        <v>10</v>
      </c>
      <c r="U644" s="1">
        <f>HR[[#This Row],[Date of Hire]]+HR[[#This Row],[Tenure]] * 365</f>
        <v>45220.736111111109</v>
      </c>
    </row>
    <row r="645" spans="1:21">
      <c r="A645">
        <v>1643</v>
      </c>
      <c r="B645" t="s">
        <v>16</v>
      </c>
      <c r="C645" s="1">
        <v>44179</v>
      </c>
      <c r="D645" s="1" t="str">
        <f>TEXT(HR[[#This Row],[Date of Hire]],"YYYY")</f>
        <v>2020</v>
      </c>
      <c r="E645" t="s">
        <v>28</v>
      </c>
      <c r="F645" t="s">
        <v>12</v>
      </c>
      <c r="G645">
        <v>9</v>
      </c>
      <c r="H645">
        <v>3</v>
      </c>
      <c r="I645" s="2">
        <v>2.8555555555555556</v>
      </c>
      <c r="J645">
        <v>3</v>
      </c>
      <c r="K645">
        <v>10</v>
      </c>
      <c r="L645">
        <v>9</v>
      </c>
      <c r="M645" t="s">
        <v>60</v>
      </c>
      <c r="N645">
        <v>3</v>
      </c>
      <c r="O645" t="s">
        <v>49</v>
      </c>
      <c r="P645" t="s">
        <v>62</v>
      </c>
      <c r="Q645" t="s">
        <v>51</v>
      </c>
      <c r="R645" t="s">
        <v>284</v>
      </c>
      <c r="S645" t="s">
        <v>65</v>
      </c>
      <c r="T645">
        <v>9</v>
      </c>
      <c r="U645" s="1">
        <f>HR[[#This Row],[Date of Hire]]+HR[[#This Row],[Tenure]] * 365</f>
        <v>45221.277777777781</v>
      </c>
    </row>
    <row r="646" spans="1:21">
      <c r="A646">
        <v>1644</v>
      </c>
      <c r="B646" t="s">
        <v>7</v>
      </c>
      <c r="C646" s="1">
        <v>44024</v>
      </c>
      <c r="D646" s="1" t="str">
        <f>TEXT(HR[[#This Row],[Date of Hire]],"YYYY")</f>
        <v>2020</v>
      </c>
      <c r="E646" t="s">
        <v>28</v>
      </c>
      <c r="F646" t="s">
        <v>26</v>
      </c>
      <c r="G646">
        <v>4.2</v>
      </c>
      <c r="H646">
        <v>0</v>
      </c>
      <c r="I646" s="2">
        <v>3.2777777777777777</v>
      </c>
      <c r="J646">
        <v>4</v>
      </c>
      <c r="K646">
        <v>9</v>
      </c>
      <c r="L646">
        <v>7</v>
      </c>
      <c r="M646" t="s">
        <v>60</v>
      </c>
      <c r="N646">
        <v>1</v>
      </c>
      <c r="O646" t="s">
        <v>69</v>
      </c>
      <c r="P646" t="s">
        <v>50</v>
      </c>
      <c r="Q646" t="s">
        <v>99</v>
      </c>
      <c r="R646" t="s">
        <v>402</v>
      </c>
      <c r="S646" t="s">
        <v>71</v>
      </c>
      <c r="T646">
        <v>6</v>
      </c>
      <c r="U646" s="1">
        <f>HR[[#This Row],[Date of Hire]]+HR[[#This Row],[Tenure]] * 365</f>
        <v>45220.388888888891</v>
      </c>
    </row>
    <row r="647" spans="1:21">
      <c r="A647">
        <v>1645</v>
      </c>
      <c r="B647" t="s">
        <v>10</v>
      </c>
      <c r="C647" s="1">
        <v>44953</v>
      </c>
      <c r="D647" s="1" t="str">
        <f>TEXT(HR[[#This Row],[Date of Hire]],"YYYY")</f>
        <v>2023</v>
      </c>
      <c r="E647" t="s">
        <v>8</v>
      </c>
      <c r="F647" t="s">
        <v>6</v>
      </c>
      <c r="G647">
        <v>6</v>
      </c>
      <c r="H647">
        <v>2</v>
      </c>
      <c r="I647" s="2">
        <v>0.73611111111111116</v>
      </c>
      <c r="J647">
        <v>3</v>
      </c>
      <c r="K647">
        <v>9</v>
      </c>
      <c r="L647">
        <v>8</v>
      </c>
      <c r="M647" t="s">
        <v>68</v>
      </c>
      <c r="N647">
        <v>3</v>
      </c>
      <c r="O647" t="s">
        <v>69</v>
      </c>
      <c r="P647" t="s">
        <v>50</v>
      </c>
      <c r="Q647" t="s">
        <v>99</v>
      </c>
      <c r="R647" t="s">
        <v>514</v>
      </c>
      <c r="S647" t="s">
        <v>59</v>
      </c>
      <c r="T647">
        <v>2</v>
      </c>
      <c r="U647" s="1">
        <f>HR[[#This Row],[Date of Hire]]+HR[[#This Row],[Tenure]] * 365</f>
        <v>45221.680555555555</v>
      </c>
    </row>
    <row r="648" spans="1:21">
      <c r="A648">
        <v>1646</v>
      </c>
      <c r="B648" t="s">
        <v>7</v>
      </c>
      <c r="C648" s="1">
        <v>44114</v>
      </c>
      <c r="D648" s="1" t="str">
        <f>TEXT(HR[[#This Row],[Date of Hire]],"YYYY")</f>
        <v>2020</v>
      </c>
      <c r="E648" t="s">
        <v>11</v>
      </c>
      <c r="F648" t="s">
        <v>12</v>
      </c>
      <c r="G648">
        <v>8.1999999999999993</v>
      </c>
      <c r="H648">
        <v>3</v>
      </c>
      <c r="I648" s="2">
        <v>3.0333333333333332</v>
      </c>
      <c r="J648">
        <v>3</v>
      </c>
      <c r="K648">
        <v>10</v>
      </c>
      <c r="L648">
        <v>6</v>
      </c>
      <c r="M648" t="s">
        <v>56</v>
      </c>
      <c r="N648">
        <v>0</v>
      </c>
      <c r="O648" t="s">
        <v>69</v>
      </c>
      <c r="P648" t="s">
        <v>62</v>
      </c>
      <c r="Q648" t="s">
        <v>79</v>
      </c>
      <c r="R648" t="s">
        <v>515</v>
      </c>
      <c r="S648" t="s">
        <v>53</v>
      </c>
      <c r="T648">
        <v>2</v>
      </c>
      <c r="U648" s="1">
        <f>HR[[#This Row],[Date of Hire]]+HR[[#This Row],[Tenure]] * 365</f>
        <v>45221.166666666664</v>
      </c>
    </row>
    <row r="649" spans="1:21">
      <c r="A649">
        <v>1647</v>
      </c>
      <c r="B649" t="s">
        <v>4</v>
      </c>
      <c r="C649" s="1">
        <v>43449</v>
      </c>
      <c r="D649" s="1" t="str">
        <f>TEXT(HR[[#This Row],[Date of Hire]],"YYYY")</f>
        <v>2018</v>
      </c>
      <c r="E649" t="s">
        <v>8</v>
      </c>
      <c r="F649" t="s">
        <v>12</v>
      </c>
      <c r="G649">
        <v>6</v>
      </c>
      <c r="H649">
        <v>1</v>
      </c>
      <c r="I649" s="2">
        <v>4.8527777777777779</v>
      </c>
      <c r="J649">
        <v>5</v>
      </c>
      <c r="K649">
        <v>9</v>
      </c>
      <c r="L649">
        <v>9</v>
      </c>
      <c r="M649" t="s">
        <v>48</v>
      </c>
      <c r="N649">
        <v>3</v>
      </c>
      <c r="O649" t="s">
        <v>61</v>
      </c>
      <c r="P649" t="s">
        <v>62</v>
      </c>
      <c r="Q649" t="s">
        <v>63</v>
      </c>
      <c r="R649" t="s">
        <v>364</v>
      </c>
      <c r="S649" t="s">
        <v>59</v>
      </c>
      <c r="T649">
        <v>4</v>
      </c>
      <c r="U649" s="1">
        <f>HR[[#This Row],[Date of Hire]]+HR[[#This Row],[Tenure]] * 365</f>
        <v>45220.263888888891</v>
      </c>
    </row>
    <row r="650" spans="1:21">
      <c r="A650">
        <v>1648</v>
      </c>
      <c r="B650" t="s">
        <v>4</v>
      </c>
      <c r="C650" s="1">
        <v>43976</v>
      </c>
      <c r="D650" s="1" t="str">
        <f>TEXT(HR[[#This Row],[Date of Hire]],"YYYY")</f>
        <v>2020</v>
      </c>
      <c r="E650" t="s">
        <v>23</v>
      </c>
      <c r="F650" t="s">
        <v>21</v>
      </c>
      <c r="G650">
        <v>9.1999999999999993</v>
      </c>
      <c r="H650">
        <v>2</v>
      </c>
      <c r="I650" s="2">
        <v>3.4083333333333332</v>
      </c>
      <c r="J650">
        <v>3</v>
      </c>
      <c r="K650">
        <v>10</v>
      </c>
      <c r="L650">
        <v>5</v>
      </c>
      <c r="M650" t="s">
        <v>56</v>
      </c>
      <c r="N650">
        <v>2</v>
      </c>
      <c r="O650" t="s">
        <v>49</v>
      </c>
      <c r="P650" t="s">
        <v>50</v>
      </c>
      <c r="Q650" t="s">
        <v>77</v>
      </c>
      <c r="R650" t="s">
        <v>383</v>
      </c>
      <c r="S650" t="s">
        <v>71</v>
      </c>
      <c r="T650">
        <v>9</v>
      </c>
      <c r="U650" s="1">
        <f>HR[[#This Row],[Date of Hire]]+HR[[#This Row],[Tenure]] * 365</f>
        <v>45220.041666666664</v>
      </c>
    </row>
    <row r="651" spans="1:21">
      <c r="A651">
        <v>1649</v>
      </c>
      <c r="B651" t="s">
        <v>16</v>
      </c>
      <c r="C651" s="1">
        <v>43397</v>
      </c>
      <c r="D651" s="1" t="str">
        <f>TEXT(HR[[#This Row],[Date of Hire]],"YYYY")</f>
        <v>2018</v>
      </c>
      <c r="E651" t="s">
        <v>25</v>
      </c>
      <c r="F651" t="s">
        <v>24</v>
      </c>
      <c r="G651">
        <v>8</v>
      </c>
      <c r="H651">
        <v>2</v>
      </c>
      <c r="I651" s="2">
        <v>4.9944444444444445</v>
      </c>
      <c r="J651">
        <v>2</v>
      </c>
      <c r="K651">
        <v>6</v>
      </c>
      <c r="L651">
        <v>8</v>
      </c>
      <c r="M651" t="s">
        <v>68</v>
      </c>
      <c r="N651">
        <v>0</v>
      </c>
      <c r="O651" t="s">
        <v>61</v>
      </c>
      <c r="P651" t="s">
        <v>50</v>
      </c>
      <c r="Q651" t="s">
        <v>92</v>
      </c>
      <c r="R651" t="s">
        <v>173</v>
      </c>
      <c r="S651" t="s">
        <v>102</v>
      </c>
      <c r="T651">
        <v>8</v>
      </c>
      <c r="U651" s="1">
        <f>HR[[#This Row],[Date of Hire]]+HR[[#This Row],[Tenure]] * 365</f>
        <v>45219.972222222219</v>
      </c>
    </row>
    <row r="652" spans="1:21">
      <c r="A652">
        <v>1650</v>
      </c>
      <c r="B652" t="s">
        <v>4</v>
      </c>
      <c r="C652" s="1">
        <v>44354</v>
      </c>
      <c r="D652" s="1" t="str">
        <f>TEXT(HR[[#This Row],[Date of Hire]],"YYYY")</f>
        <v>2021</v>
      </c>
      <c r="E652" t="s">
        <v>11</v>
      </c>
      <c r="F652" t="s">
        <v>24</v>
      </c>
      <c r="G652">
        <v>7.2</v>
      </c>
      <c r="H652">
        <v>0</v>
      </c>
      <c r="I652" s="2">
        <v>2.375</v>
      </c>
      <c r="J652">
        <v>4</v>
      </c>
      <c r="K652">
        <v>10</v>
      </c>
      <c r="L652">
        <v>9</v>
      </c>
      <c r="M652" t="s">
        <v>60</v>
      </c>
      <c r="N652">
        <v>2</v>
      </c>
      <c r="O652" t="s">
        <v>49</v>
      </c>
      <c r="P652" t="s">
        <v>62</v>
      </c>
      <c r="Q652" t="s">
        <v>99</v>
      </c>
      <c r="R652" t="s">
        <v>485</v>
      </c>
      <c r="S652" t="s">
        <v>53</v>
      </c>
      <c r="T652">
        <v>2</v>
      </c>
      <c r="U652" s="1">
        <f>HR[[#This Row],[Date of Hire]]+HR[[#This Row],[Tenure]] * 365</f>
        <v>45220.875</v>
      </c>
    </row>
    <row r="653" spans="1:21">
      <c r="A653">
        <v>1651</v>
      </c>
      <c r="B653" t="s">
        <v>19</v>
      </c>
      <c r="C653" s="1">
        <v>44136</v>
      </c>
      <c r="D653" s="1" t="str">
        <f>TEXT(HR[[#This Row],[Date of Hire]],"YYYY")</f>
        <v>2020</v>
      </c>
      <c r="E653" t="s">
        <v>20</v>
      </c>
      <c r="F653" t="s">
        <v>26</v>
      </c>
      <c r="G653">
        <v>9</v>
      </c>
      <c r="H653">
        <v>0</v>
      </c>
      <c r="I653" s="2">
        <v>2.9750000000000001</v>
      </c>
      <c r="J653">
        <v>3</v>
      </c>
      <c r="K653">
        <v>10</v>
      </c>
      <c r="L653">
        <v>5</v>
      </c>
      <c r="M653" t="s">
        <v>56</v>
      </c>
      <c r="N653">
        <v>0</v>
      </c>
      <c r="O653" t="s">
        <v>49</v>
      </c>
      <c r="P653" t="s">
        <v>62</v>
      </c>
      <c r="Q653" t="s">
        <v>51</v>
      </c>
      <c r="R653" t="s">
        <v>516</v>
      </c>
      <c r="S653" t="s">
        <v>65</v>
      </c>
      <c r="T653">
        <v>10</v>
      </c>
      <c r="U653" s="1">
        <f>HR[[#This Row],[Date of Hire]]+HR[[#This Row],[Tenure]] * 365</f>
        <v>45221.875</v>
      </c>
    </row>
    <row r="654" spans="1:21">
      <c r="A654">
        <v>1652</v>
      </c>
      <c r="B654" t="s">
        <v>19</v>
      </c>
      <c r="C654" s="1">
        <v>44914</v>
      </c>
      <c r="D654" s="1" t="str">
        <f>TEXT(HR[[#This Row],[Date of Hire]],"YYYY")</f>
        <v>2022</v>
      </c>
      <c r="E654" t="s">
        <v>8</v>
      </c>
      <c r="F654" t="s">
        <v>24</v>
      </c>
      <c r="G654">
        <v>9</v>
      </c>
      <c r="H654">
        <v>0</v>
      </c>
      <c r="I654" s="2">
        <v>0.84166666666666667</v>
      </c>
      <c r="J654">
        <v>1</v>
      </c>
      <c r="K654">
        <v>8</v>
      </c>
      <c r="L654">
        <v>7</v>
      </c>
      <c r="M654" t="s">
        <v>68</v>
      </c>
      <c r="N654">
        <v>3</v>
      </c>
      <c r="O654" t="s">
        <v>61</v>
      </c>
      <c r="P654" t="s">
        <v>62</v>
      </c>
      <c r="Q654" t="s">
        <v>113</v>
      </c>
      <c r="R654" t="s">
        <v>457</v>
      </c>
      <c r="S654" t="s">
        <v>55</v>
      </c>
      <c r="T654">
        <v>4</v>
      </c>
      <c r="U654" s="1">
        <f>HR[[#This Row],[Date of Hire]]+HR[[#This Row],[Tenure]] * 365</f>
        <v>45221.208333333336</v>
      </c>
    </row>
    <row r="655" spans="1:21">
      <c r="A655">
        <v>1653</v>
      </c>
      <c r="B655" t="s">
        <v>10</v>
      </c>
      <c r="C655" s="1">
        <v>43728</v>
      </c>
      <c r="D655" s="1" t="str">
        <f>TEXT(HR[[#This Row],[Date of Hire]],"YYYY")</f>
        <v>2019</v>
      </c>
      <c r="E655" t="s">
        <v>5</v>
      </c>
      <c r="F655" t="s">
        <v>12</v>
      </c>
      <c r="G655">
        <v>8.1999999999999993</v>
      </c>
      <c r="H655">
        <v>1</v>
      </c>
      <c r="I655" s="2">
        <v>4.0888888888888886</v>
      </c>
      <c r="J655">
        <v>3</v>
      </c>
      <c r="K655">
        <v>6</v>
      </c>
      <c r="L655">
        <v>6</v>
      </c>
      <c r="M655" t="s">
        <v>68</v>
      </c>
      <c r="N655">
        <v>2</v>
      </c>
      <c r="O655" t="s">
        <v>61</v>
      </c>
      <c r="P655" t="s">
        <v>62</v>
      </c>
      <c r="Q655" t="s">
        <v>92</v>
      </c>
      <c r="R655" t="s">
        <v>517</v>
      </c>
      <c r="S655" t="s">
        <v>53</v>
      </c>
      <c r="T655">
        <v>5</v>
      </c>
      <c r="U655" s="1">
        <f>HR[[#This Row],[Date of Hire]]+HR[[#This Row],[Tenure]] * 365</f>
        <v>45220.444444444445</v>
      </c>
    </row>
    <row r="656" spans="1:21">
      <c r="A656">
        <v>1654</v>
      </c>
      <c r="B656" t="s">
        <v>13</v>
      </c>
      <c r="C656" s="1">
        <v>45041</v>
      </c>
      <c r="D656" s="1" t="str">
        <f>TEXT(HR[[#This Row],[Date of Hire]],"YYYY")</f>
        <v>2023</v>
      </c>
      <c r="E656" t="s">
        <v>25</v>
      </c>
      <c r="F656" t="s">
        <v>6</v>
      </c>
      <c r="G656">
        <v>7</v>
      </c>
      <c r="H656">
        <v>0</v>
      </c>
      <c r="I656" s="2">
        <v>0.49166666666666664</v>
      </c>
      <c r="J656">
        <v>1</v>
      </c>
      <c r="K656">
        <v>7</v>
      </c>
      <c r="L656">
        <v>10</v>
      </c>
      <c r="M656" t="s">
        <v>48</v>
      </c>
      <c r="N656">
        <v>1</v>
      </c>
      <c r="O656" t="s">
        <v>61</v>
      </c>
      <c r="P656" t="s">
        <v>50</v>
      </c>
      <c r="Q656" t="s">
        <v>77</v>
      </c>
      <c r="R656" t="s">
        <v>518</v>
      </c>
      <c r="S656" t="s">
        <v>59</v>
      </c>
      <c r="T656">
        <v>1</v>
      </c>
      <c r="U656" s="1">
        <f>HR[[#This Row],[Date of Hire]]+HR[[#This Row],[Tenure]] * 365</f>
        <v>45220.458333333336</v>
      </c>
    </row>
    <row r="657" spans="1:21">
      <c r="A657">
        <v>1655</v>
      </c>
      <c r="B657" t="s">
        <v>19</v>
      </c>
      <c r="C657" s="1">
        <v>45165</v>
      </c>
      <c r="D657" s="1" t="str">
        <f>TEXT(HR[[#This Row],[Date of Hire]],"YYYY")</f>
        <v>2023</v>
      </c>
      <c r="E657" t="s">
        <v>25</v>
      </c>
      <c r="F657" t="s">
        <v>15</v>
      </c>
      <c r="G657">
        <v>8</v>
      </c>
      <c r="H657">
        <v>1</v>
      </c>
      <c r="I657" s="2">
        <v>0.15277777777777779</v>
      </c>
      <c r="J657">
        <v>5</v>
      </c>
      <c r="K657">
        <v>5</v>
      </c>
      <c r="L657">
        <v>6</v>
      </c>
      <c r="M657" t="s">
        <v>56</v>
      </c>
      <c r="N657">
        <v>0</v>
      </c>
      <c r="O657" t="s">
        <v>49</v>
      </c>
      <c r="P657" t="s">
        <v>62</v>
      </c>
      <c r="Q657" t="s">
        <v>72</v>
      </c>
      <c r="R657" t="s">
        <v>97</v>
      </c>
      <c r="S657" t="s">
        <v>65</v>
      </c>
      <c r="T657">
        <v>2</v>
      </c>
      <c r="U657" s="1">
        <f>HR[[#This Row],[Date of Hire]]+HR[[#This Row],[Tenure]] * 365</f>
        <v>45220.763888888891</v>
      </c>
    </row>
    <row r="658" spans="1:21">
      <c r="A658">
        <v>1656</v>
      </c>
      <c r="B658" t="s">
        <v>4</v>
      </c>
      <c r="C658" s="1">
        <v>44455</v>
      </c>
      <c r="D658" s="1" t="str">
        <f>TEXT(HR[[#This Row],[Date of Hire]],"YYYY")</f>
        <v>2021</v>
      </c>
      <c r="E658" t="s">
        <v>11</v>
      </c>
      <c r="F658" t="s">
        <v>24</v>
      </c>
      <c r="G658">
        <v>7.2</v>
      </c>
      <c r="H658">
        <v>2</v>
      </c>
      <c r="I658" s="2">
        <v>2.1</v>
      </c>
      <c r="J658">
        <v>3</v>
      </c>
      <c r="K658">
        <v>5</v>
      </c>
      <c r="L658">
        <v>9</v>
      </c>
      <c r="M658" t="s">
        <v>56</v>
      </c>
      <c r="N658">
        <v>1</v>
      </c>
      <c r="O658" t="s">
        <v>49</v>
      </c>
      <c r="P658" t="s">
        <v>62</v>
      </c>
      <c r="Q658" t="s">
        <v>99</v>
      </c>
      <c r="R658" t="s">
        <v>519</v>
      </c>
      <c r="S658" t="s">
        <v>53</v>
      </c>
      <c r="T658">
        <v>9</v>
      </c>
      <c r="U658" s="1">
        <f>HR[[#This Row],[Date of Hire]]+HR[[#This Row],[Tenure]] * 365</f>
        <v>45221.5</v>
      </c>
    </row>
    <row r="659" spans="1:21">
      <c r="A659">
        <v>1657</v>
      </c>
      <c r="B659" t="s">
        <v>13</v>
      </c>
      <c r="C659" s="1">
        <v>44545</v>
      </c>
      <c r="D659" s="1" t="str">
        <f>TEXT(HR[[#This Row],[Date of Hire]],"YYYY")</f>
        <v>2021</v>
      </c>
      <c r="E659" t="s">
        <v>8</v>
      </c>
      <c r="F659" t="s">
        <v>6</v>
      </c>
      <c r="G659">
        <v>7</v>
      </c>
      <c r="H659">
        <v>0</v>
      </c>
      <c r="I659" s="2">
        <v>1.8527777777777779</v>
      </c>
      <c r="J659">
        <v>2</v>
      </c>
      <c r="K659">
        <v>8</v>
      </c>
      <c r="L659">
        <v>5</v>
      </c>
      <c r="M659" t="s">
        <v>60</v>
      </c>
      <c r="N659">
        <v>1</v>
      </c>
      <c r="O659" t="s">
        <v>49</v>
      </c>
      <c r="P659" t="s">
        <v>50</v>
      </c>
      <c r="Q659" t="s">
        <v>113</v>
      </c>
      <c r="R659" t="s">
        <v>520</v>
      </c>
      <c r="S659" t="s">
        <v>55</v>
      </c>
      <c r="T659">
        <v>10</v>
      </c>
      <c r="U659" s="1">
        <f>HR[[#This Row],[Date of Hire]]+HR[[#This Row],[Tenure]] * 365</f>
        <v>45221.263888888891</v>
      </c>
    </row>
    <row r="660" spans="1:21">
      <c r="A660">
        <v>1658</v>
      </c>
      <c r="B660" t="s">
        <v>10</v>
      </c>
      <c r="C660" s="1">
        <v>44414</v>
      </c>
      <c r="D660" s="1" t="str">
        <f>TEXT(HR[[#This Row],[Date of Hire]],"YYYY")</f>
        <v>2021</v>
      </c>
      <c r="E660" t="s">
        <v>23</v>
      </c>
      <c r="F660" t="s">
        <v>15</v>
      </c>
      <c r="G660">
        <v>4</v>
      </c>
      <c r="H660">
        <v>3</v>
      </c>
      <c r="I660" s="2">
        <v>2.2111111111111112</v>
      </c>
      <c r="J660">
        <v>1</v>
      </c>
      <c r="K660">
        <v>7</v>
      </c>
      <c r="L660">
        <v>9</v>
      </c>
      <c r="M660" t="s">
        <v>60</v>
      </c>
      <c r="N660">
        <v>1</v>
      </c>
      <c r="O660" t="s">
        <v>61</v>
      </c>
      <c r="P660" t="s">
        <v>62</v>
      </c>
      <c r="Q660" t="s">
        <v>77</v>
      </c>
      <c r="R660" t="s">
        <v>411</v>
      </c>
      <c r="S660" t="s">
        <v>59</v>
      </c>
      <c r="T660">
        <v>10</v>
      </c>
      <c r="U660" s="1">
        <f>HR[[#This Row],[Date of Hire]]+HR[[#This Row],[Tenure]] * 365</f>
        <v>45221.055555555555</v>
      </c>
    </row>
    <row r="661" spans="1:21">
      <c r="A661">
        <v>1659</v>
      </c>
      <c r="B661" t="s">
        <v>16</v>
      </c>
      <c r="C661" s="1">
        <v>43953</v>
      </c>
      <c r="D661" s="1" t="str">
        <f>TEXT(HR[[#This Row],[Date of Hire]],"YYYY")</f>
        <v>2020</v>
      </c>
      <c r="E661" t="s">
        <v>14</v>
      </c>
      <c r="F661" t="s">
        <v>18</v>
      </c>
      <c r="G661">
        <v>8</v>
      </c>
      <c r="H661">
        <v>3</v>
      </c>
      <c r="I661" s="2">
        <v>3.4722222222222223</v>
      </c>
      <c r="J661">
        <v>3</v>
      </c>
      <c r="K661">
        <v>9</v>
      </c>
      <c r="L661">
        <v>7</v>
      </c>
      <c r="M661" t="s">
        <v>60</v>
      </c>
      <c r="N661">
        <v>1</v>
      </c>
      <c r="O661" t="s">
        <v>61</v>
      </c>
      <c r="P661" t="s">
        <v>50</v>
      </c>
      <c r="Q661" t="s">
        <v>57</v>
      </c>
      <c r="R661" t="s">
        <v>521</v>
      </c>
      <c r="S661" t="s">
        <v>67</v>
      </c>
      <c r="T661">
        <v>1</v>
      </c>
      <c r="U661" s="1">
        <f>HR[[#This Row],[Date of Hire]]+HR[[#This Row],[Tenure]] * 365</f>
        <v>45220.361111111109</v>
      </c>
    </row>
    <row r="662" spans="1:21">
      <c r="A662">
        <v>1660</v>
      </c>
      <c r="B662" t="s">
        <v>13</v>
      </c>
      <c r="C662" s="1">
        <v>44389</v>
      </c>
      <c r="D662" s="1" t="str">
        <f>TEXT(HR[[#This Row],[Date of Hire]],"YYYY")</f>
        <v>2021</v>
      </c>
      <c r="E662" t="s">
        <v>8</v>
      </c>
      <c r="F662" t="s">
        <v>6</v>
      </c>
      <c r="G662">
        <v>7</v>
      </c>
      <c r="H662">
        <v>0</v>
      </c>
      <c r="I662" s="2">
        <v>2.2777777777777777</v>
      </c>
      <c r="J662">
        <v>3</v>
      </c>
      <c r="K662">
        <v>6</v>
      </c>
      <c r="L662">
        <v>6</v>
      </c>
      <c r="M662" t="s">
        <v>48</v>
      </c>
      <c r="N662">
        <v>2</v>
      </c>
      <c r="O662" t="s">
        <v>61</v>
      </c>
      <c r="P662" t="s">
        <v>62</v>
      </c>
      <c r="Q662" t="s">
        <v>79</v>
      </c>
      <c r="R662" t="s">
        <v>522</v>
      </c>
      <c r="S662" t="s">
        <v>67</v>
      </c>
      <c r="T662">
        <v>1</v>
      </c>
      <c r="U662" s="1">
        <f>HR[[#This Row],[Date of Hire]]+HR[[#This Row],[Tenure]] * 365</f>
        <v>45220.388888888891</v>
      </c>
    </row>
    <row r="663" spans="1:21">
      <c r="A663">
        <v>1661</v>
      </c>
      <c r="B663" t="s">
        <v>16</v>
      </c>
      <c r="C663" s="1">
        <v>44018</v>
      </c>
      <c r="D663" s="1" t="str">
        <f>TEXT(HR[[#This Row],[Date of Hire]],"YYYY")</f>
        <v>2020</v>
      </c>
      <c r="E663" t="s">
        <v>11</v>
      </c>
      <c r="F663" t="s">
        <v>21</v>
      </c>
      <c r="G663">
        <v>8</v>
      </c>
      <c r="H663">
        <v>0</v>
      </c>
      <c r="I663" s="2">
        <v>3.2944444444444443</v>
      </c>
      <c r="J663">
        <v>1</v>
      </c>
      <c r="K663">
        <v>6</v>
      </c>
      <c r="L663">
        <v>6</v>
      </c>
      <c r="M663" t="s">
        <v>60</v>
      </c>
      <c r="N663">
        <v>1</v>
      </c>
      <c r="O663" t="s">
        <v>49</v>
      </c>
      <c r="P663" t="s">
        <v>50</v>
      </c>
      <c r="Q663" t="s">
        <v>99</v>
      </c>
      <c r="R663" t="s">
        <v>422</v>
      </c>
      <c r="S663" t="s">
        <v>75</v>
      </c>
      <c r="T663">
        <v>7</v>
      </c>
      <c r="U663" s="1">
        <f>HR[[#This Row],[Date of Hire]]+HR[[#This Row],[Tenure]] * 365</f>
        <v>45220.472222222219</v>
      </c>
    </row>
    <row r="664" spans="1:21">
      <c r="A664">
        <v>1662</v>
      </c>
      <c r="B664" t="s">
        <v>10</v>
      </c>
      <c r="C664" s="1">
        <v>44274</v>
      </c>
      <c r="D664" s="1" t="str">
        <f>TEXT(HR[[#This Row],[Date of Hire]],"YYYY")</f>
        <v>2021</v>
      </c>
      <c r="E664" t="s">
        <v>28</v>
      </c>
      <c r="F664" t="s">
        <v>6</v>
      </c>
      <c r="G664">
        <v>5</v>
      </c>
      <c r="H664">
        <v>3</v>
      </c>
      <c r="I664" s="2">
        <v>2.5916666666666668</v>
      </c>
      <c r="J664">
        <v>4</v>
      </c>
      <c r="K664">
        <v>7</v>
      </c>
      <c r="L664">
        <v>10</v>
      </c>
      <c r="M664" t="s">
        <v>60</v>
      </c>
      <c r="N664">
        <v>1</v>
      </c>
      <c r="O664" t="s">
        <v>69</v>
      </c>
      <c r="P664" t="s">
        <v>62</v>
      </c>
      <c r="Q664" t="s">
        <v>113</v>
      </c>
      <c r="R664" t="s">
        <v>280</v>
      </c>
      <c r="S664" t="s">
        <v>59</v>
      </c>
      <c r="T664">
        <v>3</v>
      </c>
      <c r="U664" s="1">
        <f>HR[[#This Row],[Date of Hire]]+HR[[#This Row],[Tenure]] * 365</f>
        <v>45219.958333333336</v>
      </c>
    </row>
    <row r="665" spans="1:21">
      <c r="A665">
        <v>1663</v>
      </c>
      <c r="B665" t="s">
        <v>16</v>
      </c>
      <c r="C665" s="1">
        <v>43851</v>
      </c>
      <c r="D665" s="1" t="str">
        <f>TEXT(HR[[#This Row],[Date of Hire]],"YYYY")</f>
        <v>2020</v>
      </c>
      <c r="E665" t="s">
        <v>27</v>
      </c>
      <c r="F665" t="s">
        <v>26</v>
      </c>
      <c r="G665">
        <v>7.5</v>
      </c>
      <c r="H665">
        <v>2</v>
      </c>
      <c r="I665" s="2">
        <v>3.7527777777777778</v>
      </c>
      <c r="J665">
        <v>2</v>
      </c>
      <c r="K665">
        <v>7</v>
      </c>
      <c r="L665">
        <v>10</v>
      </c>
      <c r="M665" t="s">
        <v>56</v>
      </c>
      <c r="N665">
        <v>1</v>
      </c>
      <c r="O665" t="s">
        <v>69</v>
      </c>
      <c r="P665" t="s">
        <v>62</v>
      </c>
      <c r="Q665" t="s">
        <v>51</v>
      </c>
      <c r="R665" t="s">
        <v>523</v>
      </c>
      <c r="S665" t="s">
        <v>81</v>
      </c>
      <c r="T665">
        <v>2</v>
      </c>
      <c r="U665" s="1">
        <f>HR[[#This Row],[Date of Hire]]+HR[[#This Row],[Tenure]] * 365</f>
        <v>45220.763888888891</v>
      </c>
    </row>
    <row r="666" spans="1:21">
      <c r="A666">
        <v>1664</v>
      </c>
      <c r="B666" t="s">
        <v>7</v>
      </c>
      <c r="C666" s="1">
        <v>44846</v>
      </c>
      <c r="D666" s="1" t="str">
        <f>TEXT(HR[[#This Row],[Date of Hire]],"YYYY")</f>
        <v>2022</v>
      </c>
      <c r="E666" t="s">
        <v>17</v>
      </c>
      <c r="F666" t="s">
        <v>18</v>
      </c>
      <c r="G666">
        <v>3.5</v>
      </c>
      <c r="H666">
        <v>2</v>
      </c>
      <c r="I666" s="2">
        <v>1.0277777777777777</v>
      </c>
      <c r="J666">
        <v>4</v>
      </c>
      <c r="K666">
        <v>7</v>
      </c>
      <c r="L666">
        <v>5</v>
      </c>
      <c r="M666" t="s">
        <v>48</v>
      </c>
      <c r="N666">
        <v>2</v>
      </c>
      <c r="O666" t="s">
        <v>49</v>
      </c>
      <c r="P666" t="s">
        <v>62</v>
      </c>
      <c r="Q666" t="s">
        <v>57</v>
      </c>
      <c r="R666" t="s">
        <v>524</v>
      </c>
      <c r="S666" t="s">
        <v>81</v>
      </c>
      <c r="T666">
        <v>10</v>
      </c>
      <c r="U666" s="1">
        <f>HR[[#This Row],[Date of Hire]]+HR[[#This Row],[Tenure]] * 365</f>
        <v>45221.138888888891</v>
      </c>
    </row>
    <row r="667" spans="1:21">
      <c r="A667">
        <v>1665</v>
      </c>
      <c r="B667" t="s">
        <v>16</v>
      </c>
      <c r="C667" s="1">
        <v>43441</v>
      </c>
      <c r="D667" s="1" t="str">
        <f>TEXT(HR[[#This Row],[Date of Hire]],"YYYY")</f>
        <v>2018</v>
      </c>
      <c r="E667" t="s">
        <v>27</v>
      </c>
      <c r="F667" t="s">
        <v>9</v>
      </c>
      <c r="G667">
        <v>8</v>
      </c>
      <c r="H667">
        <v>3</v>
      </c>
      <c r="I667" s="2">
        <v>4.875</v>
      </c>
      <c r="J667">
        <v>5</v>
      </c>
      <c r="K667">
        <v>8</v>
      </c>
      <c r="L667">
        <v>9</v>
      </c>
      <c r="M667" t="s">
        <v>68</v>
      </c>
      <c r="N667">
        <v>1</v>
      </c>
      <c r="O667" t="s">
        <v>61</v>
      </c>
      <c r="P667" t="s">
        <v>50</v>
      </c>
      <c r="Q667" t="s">
        <v>77</v>
      </c>
      <c r="R667" t="s">
        <v>410</v>
      </c>
      <c r="S667" t="s">
        <v>67</v>
      </c>
      <c r="T667">
        <v>4</v>
      </c>
      <c r="U667" s="1">
        <f>HR[[#This Row],[Date of Hire]]+HR[[#This Row],[Tenure]] * 365</f>
        <v>45220.375</v>
      </c>
    </row>
    <row r="668" spans="1:21">
      <c r="A668">
        <v>1666</v>
      </c>
      <c r="B668" t="s">
        <v>16</v>
      </c>
      <c r="C668" s="1">
        <v>43733</v>
      </c>
      <c r="D668" s="1" t="str">
        <f>TEXT(HR[[#This Row],[Date of Hire]],"YYYY")</f>
        <v>2019</v>
      </c>
      <c r="E668" t="s">
        <v>27</v>
      </c>
      <c r="F668" t="s">
        <v>15</v>
      </c>
      <c r="G668">
        <v>7.2</v>
      </c>
      <c r="H668">
        <v>1</v>
      </c>
      <c r="I668" s="2">
        <v>4.0750000000000002</v>
      </c>
      <c r="J668">
        <v>3</v>
      </c>
      <c r="K668">
        <v>7</v>
      </c>
      <c r="L668">
        <v>7</v>
      </c>
      <c r="M668" t="s">
        <v>48</v>
      </c>
      <c r="N668">
        <v>1</v>
      </c>
      <c r="O668" t="s">
        <v>49</v>
      </c>
      <c r="P668" t="s">
        <v>50</v>
      </c>
      <c r="Q668" t="s">
        <v>99</v>
      </c>
      <c r="R668" t="s">
        <v>109</v>
      </c>
      <c r="S668" t="s">
        <v>71</v>
      </c>
      <c r="T668">
        <v>7</v>
      </c>
      <c r="U668" s="1">
        <f>HR[[#This Row],[Date of Hire]]+HR[[#This Row],[Tenure]] * 365</f>
        <v>45220.375</v>
      </c>
    </row>
    <row r="669" spans="1:21">
      <c r="A669">
        <v>1667</v>
      </c>
      <c r="B669" t="s">
        <v>16</v>
      </c>
      <c r="C669" s="1">
        <v>43604</v>
      </c>
      <c r="D669" s="1" t="str">
        <f>TEXT(HR[[#This Row],[Date of Hire]],"YYYY")</f>
        <v>2019</v>
      </c>
      <c r="E669" t="s">
        <v>23</v>
      </c>
      <c r="F669" t="s">
        <v>12</v>
      </c>
      <c r="G669">
        <v>10</v>
      </c>
      <c r="H669">
        <v>3</v>
      </c>
      <c r="I669" s="2">
        <v>4.4249999999999998</v>
      </c>
      <c r="J669">
        <v>4</v>
      </c>
      <c r="K669">
        <v>9</v>
      </c>
      <c r="L669">
        <v>8</v>
      </c>
      <c r="M669" t="s">
        <v>68</v>
      </c>
      <c r="N669">
        <v>0</v>
      </c>
      <c r="O669" t="s">
        <v>61</v>
      </c>
      <c r="P669" t="s">
        <v>50</v>
      </c>
      <c r="Q669" t="s">
        <v>79</v>
      </c>
      <c r="R669" t="s">
        <v>525</v>
      </c>
      <c r="S669" t="s">
        <v>55</v>
      </c>
      <c r="T669">
        <v>10</v>
      </c>
      <c r="U669" s="1">
        <f>HR[[#This Row],[Date of Hire]]+HR[[#This Row],[Tenure]] * 365</f>
        <v>45219.125</v>
      </c>
    </row>
    <row r="670" spans="1:21">
      <c r="A670">
        <v>1668</v>
      </c>
      <c r="B670" t="s">
        <v>4</v>
      </c>
      <c r="C670" s="1">
        <v>44560</v>
      </c>
      <c r="D670" s="1" t="str">
        <f>TEXT(HR[[#This Row],[Date of Hire]],"YYYY")</f>
        <v>2021</v>
      </c>
      <c r="E670" t="s">
        <v>17</v>
      </c>
      <c r="F670" t="s">
        <v>9</v>
      </c>
      <c r="G670">
        <v>4</v>
      </c>
      <c r="H670">
        <v>0</v>
      </c>
      <c r="I670" s="2">
        <v>1.8111111111111111</v>
      </c>
      <c r="J670">
        <v>1</v>
      </c>
      <c r="K670">
        <v>9</v>
      </c>
      <c r="L670">
        <v>6</v>
      </c>
      <c r="M670" t="s">
        <v>48</v>
      </c>
      <c r="N670">
        <v>2</v>
      </c>
      <c r="O670" t="s">
        <v>69</v>
      </c>
      <c r="P670" t="s">
        <v>62</v>
      </c>
      <c r="Q670" t="s">
        <v>99</v>
      </c>
      <c r="R670" t="s">
        <v>341</v>
      </c>
      <c r="S670" t="s">
        <v>59</v>
      </c>
      <c r="T670">
        <v>10</v>
      </c>
      <c r="U670" s="1">
        <f>HR[[#This Row],[Date of Hire]]+HR[[#This Row],[Tenure]] * 365</f>
        <v>45221.055555555555</v>
      </c>
    </row>
    <row r="671" spans="1:21">
      <c r="A671">
        <v>1669</v>
      </c>
      <c r="B671" t="s">
        <v>7</v>
      </c>
      <c r="C671" s="1">
        <v>44379</v>
      </c>
      <c r="D671" s="1" t="str">
        <f>TEXT(HR[[#This Row],[Date of Hire]],"YYYY")</f>
        <v>2021</v>
      </c>
      <c r="E671" t="s">
        <v>27</v>
      </c>
      <c r="F671" t="s">
        <v>26</v>
      </c>
      <c r="G671">
        <v>4.5</v>
      </c>
      <c r="H671">
        <v>2</v>
      </c>
      <c r="I671" s="2">
        <v>2.3055555555555554</v>
      </c>
      <c r="J671">
        <v>1</v>
      </c>
      <c r="K671">
        <v>7</v>
      </c>
      <c r="L671">
        <v>10</v>
      </c>
      <c r="M671" t="s">
        <v>48</v>
      </c>
      <c r="N671">
        <v>1</v>
      </c>
      <c r="O671" t="s">
        <v>69</v>
      </c>
      <c r="P671" t="s">
        <v>50</v>
      </c>
      <c r="Q671" t="s">
        <v>57</v>
      </c>
      <c r="R671" t="s">
        <v>396</v>
      </c>
      <c r="S671" t="s">
        <v>81</v>
      </c>
      <c r="T671">
        <v>7</v>
      </c>
      <c r="U671" s="1">
        <f>HR[[#This Row],[Date of Hire]]+HR[[#This Row],[Tenure]] * 365</f>
        <v>45220.527777777781</v>
      </c>
    </row>
    <row r="672" spans="1:21">
      <c r="A672">
        <v>1670</v>
      </c>
      <c r="B672" t="s">
        <v>19</v>
      </c>
      <c r="C672" s="1">
        <v>43695</v>
      </c>
      <c r="D672" s="1" t="str">
        <f>TEXT(HR[[#This Row],[Date of Hire]],"YYYY")</f>
        <v>2019</v>
      </c>
      <c r="E672" t="s">
        <v>28</v>
      </c>
      <c r="F672" t="s">
        <v>15</v>
      </c>
      <c r="G672">
        <v>7</v>
      </c>
      <c r="H672">
        <v>3</v>
      </c>
      <c r="I672" s="2">
        <v>4.177777777777778</v>
      </c>
      <c r="J672">
        <v>3</v>
      </c>
      <c r="K672">
        <v>10</v>
      </c>
      <c r="L672">
        <v>10</v>
      </c>
      <c r="M672" t="s">
        <v>68</v>
      </c>
      <c r="N672">
        <v>2</v>
      </c>
      <c r="O672" t="s">
        <v>61</v>
      </c>
      <c r="P672" t="s">
        <v>62</v>
      </c>
      <c r="Q672" t="s">
        <v>72</v>
      </c>
      <c r="R672" t="s">
        <v>211</v>
      </c>
      <c r="S672" t="s">
        <v>102</v>
      </c>
      <c r="T672">
        <v>9</v>
      </c>
      <c r="U672" s="1">
        <f>HR[[#This Row],[Date of Hire]]+HR[[#This Row],[Tenure]] * 365</f>
        <v>45219.888888888891</v>
      </c>
    </row>
    <row r="673" spans="1:21">
      <c r="A673">
        <v>1671</v>
      </c>
      <c r="B673" t="s">
        <v>10</v>
      </c>
      <c r="C673" s="1">
        <v>44297</v>
      </c>
      <c r="D673" s="1" t="str">
        <f>TEXT(HR[[#This Row],[Date of Hire]],"YYYY")</f>
        <v>2021</v>
      </c>
      <c r="E673" t="s">
        <v>17</v>
      </c>
      <c r="F673" t="s">
        <v>15</v>
      </c>
      <c r="G673">
        <v>5.5</v>
      </c>
      <c r="H673">
        <v>2</v>
      </c>
      <c r="I673" s="2">
        <v>2.5305555555555554</v>
      </c>
      <c r="J673">
        <v>4</v>
      </c>
      <c r="K673">
        <v>6</v>
      </c>
      <c r="L673">
        <v>9</v>
      </c>
      <c r="M673" t="s">
        <v>68</v>
      </c>
      <c r="N673">
        <v>0</v>
      </c>
      <c r="O673" t="s">
        <v>61</v>
      </c>
      <c r="P673" t="s">
        <v>62</v>
      </c>
      <c r="Q673" t="s">
        <v>113</v>
      </c>
      <c r="R673" t="s">
        <v>283</v>
      </c>
      <c r="S673" t="s">
        <v>81</v>
      </c>
      <c r="T673">
        <v>4</v>
      </c>
      <c r="U673" s="1">
        <f>HR[[#This Row],[Date of Hire]]+HR[[#This Row],[Tenure]] * 365</f>
        <v>45220.652777777781</v>
      </c>
    </row>
    <row r="674" spans="1:21">
      <c r="A674">
        <v>1672</v>
      </c>
      <c r="B674" t="s">
        <v>16</v>
      </c>
      <c r="C674" s="1">
        <v>43540</v>
      </c>
      <c r="D674" s="1" t="str">
        <f>TEXT(HR[[#This Row],[Date of Hire]],"YYYY")</f>
        <v>2019</v>
      </c>
      <c r="E674" t="s">
        <v>8</v>
      </c>
      <c r="F674" t="s">
        <v>18</v>
      </c>
      <c r="G674">
        <v>7</v>
      </c>
      <c r="H674">
        <v>3</v>
      </c>
      <c r="I674" s="2">
        <v>4.5999999999999996</v>
      </c>
      <c r="J674">
        <v>1</v>
      </c>
      <c r="K674">
        <v>7</v>
      </c>
      <c r="L674">
        <v>8</v>
      </c>
      <c r="M674" t="s">
        <v>56</v>
      </c>
      <c r="N674">
        <v>2</v>
      </c>
      <c r="O674" t="s">
        <v>69</v>
      </c>
      <c r="P674" t="s">
        <v>62</v>
      </c>
      <c r="Q674" t="s">
        <v>57</v>
      </c>
      <c r="R674" t="s">
        <v>526</v>
      </c>
      <c r="S674" t="s">
        <v>59</v>
      </c>
      <c r="T674">
        <v>10</v>
      </c>
      <c r="U674" s="1">
        <f>HR[[#This Row],[Date of Hire]]+HR[[#This Row],[Tenure]] * 365</f>
        <v>45219</v>
      </c>
    </row>
    <row r="675" spans="1:21">
      <c r="A675">
        <v>1673</v>
      </c>
      <c r="B675" t="s">
        <v>4</v>
      </c>
      <c r="C675" s="1">
        <v>45057</v>
      </c>
      <c r="D675" s="1" t="str">
        <f>TEXT(HR[[#This Row],[Date of Hire]],"YYYY")</f>
        <v>2023</v>
      </c>
      <c r="E675" t="s">
        <v>11</v>
      </c>
      <c r="F675" t="s">
        <v>18</v>
      </c>
      <c r="G675">
        <v>5</v>
      </c>
      <c r="H675">
        <v>3</v>
      </c>
      <c r="I675" s="2">
        <v>0.44722222222222224</v>
      </c>
      <c r="J675">
        <v>3</v>
      </c>
      <c r="K675">
        <v>7</v>
      </c>
      <c r="L675">
        <v>5</v>
      </c>
      <c r="M675" t="s">
        <v>48</v>
      </c>
      <c r="N675">
        <v>0</v>
      </c>
      <c r="O675" t="s">
        <v>69</v>
      </c>
      <c r="P675" t="s">
        <v>50</v>
      </c>
      <c r="Q675" t="s">
        <v>57</v>
      </c>
      <c r="R675" t="s">
        <v>347</v>
      </c>
      <c r="S675" t="s">
        <v>55</v>
      </c>
      <c r="T675">
        <v>5</v>
      </c>
      <c r="U675" s="1">
        <f>HR[[#This Row],[Date of Hire]]+HR[[#This Row],[Tenure]] * 365</f>
        <v>45220.236111111109</v>
      </c>
    </row>
    <row r="676" spans="1:21">
      <c r="A676">
        <v>1674</v>
      </c>
      <c r="B676" t="s">
        <v>13</v>
      </c>
      <c r="C676" s="1">
        <v>44544</v>
      </c>
      <c r="D676" s="1" t="str">
        <f>TEXT(HR[[#This Row],[Date of Hire]],"YYYY")</f>
        <v>2021</v>
      </c>
      <c r="E676" t="s">
        <v>23</v>
      </c>
      <c r="F676" t="s">
        <v>6</v>
      </c>
      <c r="G676">
        <v>5</v>
      </c>
      <c r="H676">
        <v>1</v>
      </c>
      <c r="I676" s="2">
        <v>1.8555555555555556</v>
      </c>
      <c r="J676">
        <v>3</v>
      </c>
      <c r="K676">
        <v>5</v>
      </c>
      <c r="L676">
        <v>9</v>
      </c>
      <c r="M676" t="s">
        <v>48</v>
      </c>
      <c r="N676">
        <v>3</v>
      </c>
      <c r="O676" t="s">
        <v>49</v>
      </c>
      <c r="P676" t="s">
        <v>50</v>
      </c>
      <c r="Q676" t="s">
        <v>85</v>
      </c>
      <c r="R676" t="s">
        <v>527</v>
      </c>
      <c r="S676" t="s">
        <v>67</v>
      </c>
      <c r="T676">
        <v>3</v>
      </c>
      <c r="U676" s="1">
        <f>HR[[#This Row],[Date of Hire]]+HR[[#This Row],[Tenure]] * 365</f>
        <v>45221.277777777781</v>
      </c>
    </row>
    <row r="677" spans="1:21">
      <c r="A677">
        <v>1675</v>
      </c>
      <c r="B677" t="s">
        <v>10</v>
      </c>
      <c r="C677" s="1">
        <v>43797</v>
      </c>
      <c r="D677" s="1" t="str">
        <f>TEXT(HR[[#This Row],[Date of Hire]],"YYYY")</f>
        <v>2019</v>
      </c>
      <c r="E677" t="s">
        <v>17</v>
      </c>
      <c r="F677" t="s">
        <v>6</v>
      </c>
      <c r="G677">
        <v>6.2</v>
      </c>
      <c r="H677">
        <v>1</v>
      </c>
      <c r="I677" s="2">
        <v>3.9</v>
      </c>
      <c r="J677">
        <v>4</v>
      </c>
      <c r="K677">
        <v>8</v>
      </c>
      <c r="L677">
        <v>8</v>
      </c>
      <c r="M677" t="s">
        <v>56</v>
      </c>
      <c r="N677">
        <v>1</v>
      </c>
      <c r="O677" t="s">
        <v>61</v>
      </c>
      <c r="P677" t="s">
        <v>62</v>
      </c>
      <c r="Q677" t="s">
        <v>63</v>
      </c>
      <c r="R677" t="s">
        <v>528</v>
      </c>
      <c r="S677" t="s">
        <v>53</v>
      </c>
      <c r="T677">
        <v>7</v>
      </c>
      <c r="U677" s="1">
        <f>HR[[#This Row],[Date of Hire]]+HR[[#This Row],[Tenure]] * 365</f>
        <v>45220.5</v>
      </c>
    </row>
    <row r="678" spans="1:21">
      <c r="A678">
        <v>1676</v>
      </c>
      <c r="B678" t="s">
        <v>10</v>
      </c>
      <c r="C678" s="1">
        <v>44955</v>
      </c>
      <c r="D678" s="1" t="str">
        <f>TEXT(HR[[#This Row],[Date of Hire]],"YYYY")</f>
        <v>2023</v>
      </c>
      <c r="E678" t="s">
        <v>20</v>
      </c>
      <c r="F678" t="s">
        <v>15</v>
      </c>
      <c r="G678">
        <v>5</v>
      </c>
      <c r="H678">
        <v>2</v>
      </c>
      <c r="I678" s="2">
        <v>0.73055555555555551</v>
      </c>
      <c r="J678">
        <v>1</v>
      </c>
      <c r="K678">
        <v>5</v>
      </c>
      <c r="L678">
        <v>7</v>
      </c>
      <c r="M678" t="s">
        <v>56</v>
      </c>
      <c r="N678">
        <v>2</v>
      </c>
      <c r="O678" t="s">
        <v>61</v>
      </c>
      <c r="P678" t="s">
        <v>62</v>
      </c>
      <c r="Q678" t="s">
        <v>51</v>
      </c>
      <c r="R678" t="s">
        <v>73</v>
      </c>
      <c r="S678" t="s">
        <v>59</v>
      </c>
      <c r="T678">
        <v>6</v>
      </c>
      <c r="U678" s="1">
        <f>HR[[#This Row],[Date of Hire]]+HR[[#This Row],[Tenure]] * 365</f>
        <v>45221.652777777781</v>
      </c>
    </row>
    <row r="679" spans="1:21">
      <c r="A679">
        <v>1677</v>
      </c>
      <c r="B679" t="s">
        <v>19</v>
      </c>
      <c r="C679" s="1">
        <v>43617</v>
      </c>
      <c r="D679" s="1" t="str">
        <f>TEXT(HR[[#This Row],[Date of Hire]],"YYYY")</f>
        <v>2019</v>
      </c>
      <c r="E679" t="s">
        <v>25</v>
      </c>
      <c r="F679" t="s">
        <v>21</v>
      </c>
      <c r="G679">
        <v>5</v>
      </c>
      <c r="H679">
        <v>3</v>
      </c>
      <c r="I679" s="2">
        <v>4.3916666666666666</v>
      </c>
      <c r="J679">
        <v>4</v>
      </c>
      <c r="K679">
        <v>9</v>
      </c>
      <c r="L679">
        <v>5</v>
      </c>
      <c r="M679" t="s">
        <v>68</v>
      </c>
      <c r="N679">
        <v>3</v>
      </c>
      <c r="O679" t="s">
        <v>69</v>
      </c>
      <c r="P679" t="s">
        <v>62</v>
      </c>
      <c r="Q679" t="s">
        <v>79</v>
      </c>
      <c r="R679" t="s">
        <v>422</v>
      </c>
      <c r="S679" t="s">
        <v>55</v>
      </c>
      <c r="T679">
        <v>7</v>
      </c>
      <c r="U679" s="1">
        <f>HR[[#This Row],[Date of Hire]]+HR[[#This Row],[Tenure]] * 365</f>
        <v>45219.958333333336</v>
      </c>
    </row>
    <row r="680" spans="1:21">
      <c r="A680">
        <v>1678</v>
      </c>
      <c r="B680" t="s">
        <v>16</v>
      </c>
      <c r="C680" s="1">
        <v>43667</v>
      </c>
      <c r="D680" s="1" t="str">
        <f>TEXT(HR[[#This Row],[Date of Hire]],"YYYY")</f>
        <v>2019</v>
      </c>
      <c r="E680" t="s">
        <v>11</v>
      </c>
      <c r="F680" t="s">
        <v>18</v>
      </c>
      <c r="G680">
        <v>8</v>
      </c>
      <c r="H680">
        <v>1</v>
      </c>
      <c r="I680" s="2">
        <v>4.2527777777777782</v>
      </c>
      <c r="J680">
        <v>3</v>
      </c>
      <c r="K680">
        <v>5</v>
      </c>
      <c r="L680">
        <v>6</v>
      </c>
      <c r="M680" t="s">
        <v>60</v>
      </c>
      <c r="N680">
        <v>3</v>
      </c>
      <c r="O680" t="s">
        <v>61</v>
      </c>
      <c r="P680" t="s">
        <v>50</v>
      </c>
      <c r="Q680" t="s">
        <v>72</v>
      </c>
      <c r="R680" t="s">
        <v>97</v>
      </c>
      <c r="S680" t="s">
        <v>67</v>
      </c>
      <c r="T680">
        <v>10</v>
      </c>
      <c r="U680" s="1">
        <f>HR[[#This Row],[Date of Hire]]+HR[[#This Row],[Tenure]] * 365</f>
        <v>45219.263888888891</v>
      </c>
    </row>
    <row r="681" spans="1:21">
      <c r="A681">
        <v>1679</v>
      </c>
      <c r="B681" t="s">
        <v>13</v>
      </c>
      <c r="C681" s="1">
        <v>44866</v>
      </c>
      <c r="D681" s="1" t="str">
        <f>TEXT(HR[[#This Row],[Date of Hire]],"YYYY")</f>
        <v>2022</v>
      </c>
      <c r="E681" t="s">
        <v>5</v>
      </c>
      <c r="F681" t="s">
        <v>15</v>
      </c>
      <c r="G681">
        <v>8.5</v>
      </c>
      <c r="H681">
        <v>2</v>
      </c>
      <c r="I681" s="2">
        <v>0.97499999999999998</v>
      </c>
      <c r="J681">
        <v>5</v>
      </c>
      <c r="K681">
        <v>9</v>
      </c>
      <c r="L681">
        <v>10</v>
      </c>
      <c r="M681" t="s">
        <v>60</v>
      </c>
      <c r="N681">
        <v>3</v>
      </c>
      <c r="O681" t="s">
        <v>49</v>
      </c>
      <c r="P681" t="s">
        <v>62</v>
      </c>
      <c r="Q681" t="s">
        <v>63</v>
      </c>
      <c r="R681" t="s">
        <v>529</v>
      </c>
      <c r="S681" t="s">
        <v>81</v>
      </c>
      <c r="T681">
        <v>1</v>
      </c>
      <c r="U681" s="1">
        <f>HR[[#This Row],[Date of Hire]]+HR[[#This Row],[Tenure]] * 365</f>
        <v>45221.875</v>
      </c>
    </row>
    <row r="682" spans="1:21">
      <c r="A682">
        <v>1680</v>
      </c>
      <c r="B682" t="s">
        <v>7</v>
      </c>
      <c r="C682" s="1">
        <v>44052</v>
      </c>
      <c r="D682" s="1" t="str">
        <f>TEXT(HR[[#This Row],[Date of Hire]],"YYYY")</f>
        <v>2020</v>
      </c>
      <c r="E682" t="s">
        <v>20</v>
      </c>
      <c r="F682" t="s">
        <v>21</v>
      </c>
      <c r="G682">
        <v>9</v>
      </c>
      <c r="H682">
        <v>2</v>
      </c>
      <c r="I682" s="2">
        <v>3.2027777777777779</v>
      </c>
      <c r="J682">
        <v>5</v>
      </c>
      <c r="K682">
        <v>9</v>
      </c>
      <c r="L682">
        <v>8</v>
      </c>
      <c r="M682" t="s">
        <v>56</v>
      </c>
      <c r="N682">
        <v>1</v>
      </c>
      <c r="O682" t="s">
        <v>69</v>
      </c>
      <c r="P682" t="s">
        <v>62</v>
      </c>
      <c r="Q682" t="s">
        <v>51</v>
      </c>
      <c r="R682" t="s">
        <v>530</v>
      </c>
      <c r="S682" t="s">
        <v>67</v>
      </c>
      <c r="T682">
        <v>2</v>
      </c>
      <c r="U682" s="1">
        <f>HR[[#This Row],[Date of Hire]]+HR[[#This Row],[Tenure]] * 365</f>
        <v>45221.013888888891</v>
      </c>
    </row>
    <row r="683" spans="1:21">
      <c r="A683">
        <v>1681</v>
      </c>
      <c r="B683" t="s">
        <v>19</v>
      </c>
      <c r="C683" s="1">
        <v>44378</v>
      </c>
      <c r="D683" s="1" t="str">
        <f>TEXT(HR[[#This Row],[Date of Hire]],"YYYY")</f>
        <v>2021</v>
      </c>
      <c r="E683" t="s">
        <v>20</v>
      </c>
      <c r="F683" t="s">
        <v>6</v>
      </c>
      <c r="G683">
        <v>7.5</v>
      </c>
      <c r="H683">
        <v>3</v>
      </c>
      <c r="I683" s="2">
        <v>2.3083333333333331</v>
      </c>
      <c r="J683">
        <v>3</v>
      </c>
      <c r="K683">
        <v>5</v>
      </c>
      <c r="L683">
        <v>8</v>
      </c>
      <c r="M683" t="s">
        <v>68</v>
      </c>
      <c r="N683">
        <v>0</v>
      </c>
      <c r="O683" t="s">
        <v>49</v>
      </c>
      <c r="P683" t="s">
        <v>62</v>
      </c>
      <c r="Q683" t="s">
        <v>51</v>
      </c>
      <c r="R683" t="s">
        <v>531</v>
      </c>
      <c r="S683" t="s">
        <v>95</v>
      </c>
      <c r="T683">
        <v>3</v>
      </c>
      <c r="U683" s="1">
        <f>HR[[#This Row],[Date of Hire]]+HR[[#This Row],[Tenure]] * 365</f>
        <v>45220.541666666664</v>
      </c>
    </row>
    <row r="684" spans="1:21">
      <c r="A684">
        <v>1682</v>
      </c>
      <c r="B684" t="s">
        <v>10</v>
      </c>
      <c r="C684" s="1">
        <v>44900</v>
      </c>
      <c r="D684" s="1" t="str">
        <f>TEXT(HR[[#This Row],[Date of Hire]],"YYYY")</f>
        <v>2022</v>
      </c>
      <c r="E684" t="s">
        <v>5</v>
      </c>
      <c r="F684" t="s">
        <v>6</v>
      </c>
      <c r="G684">
        <v>8</v>
      </c>
      <c r="H684">
        <v>1</v>
      </c>
      <c r="I684" s="2">
        <v>0.88055555555555554</v>
      </c>
      <c r="J684">
        <v>5</v>
      </c>
      <c r="K684">
        <v>8</v>
      </c>
      <c r="L684">
        <v>7</v>
      </c>
      <c r="M684" t="s">
        <v>56</v>
      </c>
      <c r="N684">
        <v>1</v>
      </c>
      <c r="O684" t="s">
        <v>49</v>
      </c>
      <c r="P684" t="s">
        <v>50</v>
      </c>
      <c r="Q684" t="s">
        <v>113</v>
      </c>
      <c r="R684" t="s">
        <v>159</v>
      </c>
      <c r="S684" t="s">
        <v>102</v>
      </c>
      <c r="T684">
        <v>1</v>
      </c>
      <c r="U684" s="1">
        <f>HR[[#This Row],[Date of Hire]]+HR[[#This Row],[Tenure]] * 365</f>
        <v>45221.402777777781</v>
      </c>
    </row>
    <row r="685" spans="1:21">
      <c r="A685">
        <v>1683</v>
      </c>
      <c r="B685" t="s">
        <v>13</v>
      </c>
      <c r="C685" s="1">
        <v>44432</v>
      </c>
      <c r="D685" s="1" t="str">
        <f>TEXT(HR[[#This Row],[Date of Hire]],"YYYY")</f>
        <v>2021</v>
      </c>
      <c r="E685" t="s">
        <v>23</v>
      </c>
      <c r="F685" t="s">
        <v>21</v>
      </c>
      <c r="G685">
        <v>10</v>
      </c>
      <c r="H685">
        <v>2</v>
      </c>
      <c r="I685" s="2">
        <v>2.161111111111111</v>
      </c>
      <c r="J685">
        <v>4</v>
      </c>
      <c r="K685">
        <v>9</v>
      </c>
      <c r="L685">
        <v>6</v>
      </c>
      <c r="M685" t="s">
        <v>56</v>
      </c>
      <c r="N685">
        <v>1</v>
      </c>
      <c r="O685" t="s">
        <v>69</v>
      </c>
      <c r="P685" t="s">
        <v>62</v>
      </c>
      <c r="Q685" t="s">
        <v>72</v>
      </c>
      <c r="R685" t="s">
        <v>532</v>
      </c>
      <c r="S685" t="s">
        <v>75</v>
      </c>
      <c r="T685">
        <v>7</v>
      </c>
      <c r="U685" s="1">
        <f>HR[[#This Row],[Date of Hire]]+HR[[#This Row],[Tenure]] * 365</f>
        <v>45220.805555555555</v>
      </c>
    </row>
    <row r="686" spans="1:21">
      <c r="A686">
        <v>1684</v>
      </c>
      <c r="B686" t="s">
        <v>13</v>
      </c>
      <c r="C686" s="1">
        <v>44901</v>
      </c>
      <c r="D686" s="1" t="str">
        <f>TEXT(HR[[#This Row],[Date of Hire]],"YYYY")</f>
        <v>2022</v>
      </c>
      <c r="E686" t="s">
        <v>20</v>
      </c>
      <c r="F686" t="s">
        <v>26</v>
      </c>
      <c r="G686">
        <v>8.5</v>
      </c>
      <c r="H686">
        <v>2</v>
      </c>
      <c r="I686" s="2">
        <v>0.87777777777777777</v>
      </c>
      <c r="J686">
        <v>3</v>
      </c>
      <c r="K686">
        <v>5</v>
      </c>
      <c r="L686">
        <v>8</v>
      </c>
      <c r="M686" t="s">
        <v>60</v>
      </c>
      <c r="N686">
        <v>2</v>
      </c>
      <c r="O686" t="s">
        <v>49</v>
      </c>
      <c r="P686" t="s">
        <v>50</v>
      </c>
      <c r="Q686" t="s">
        <v>77</v>
      </c>
      <c r="R686" t="s">
        <v>533</v>
      </c>
      <c r="S686" t="s">
        <v>81</v>
      </c>
      <c r="T686">
        <v>9</v>
      </c>
      <c r="U686" s="1">
        <f>HR[[#This Row],[Date of Hire]]+HR[[#This Row],[Tenure]] * 365</f>
        <v>45221.388888888891</v>
      </c>
    </row>
    <row r="687" spans="1:21">
      <c r="A687">
        <v>1685</v>
      </c>
      <c r="B687" t="s">
        <v>13</v>
      </c>
      <c r="C687" s="1">
        <v>44861</v>
      </c>
      <c r="D687" s="1" t="str">
        <f>TEXT(HR[[#This Row],[Date of Hire]],"YYYY")</f>
        <v>2022</v>
      </c>
      <c r="E687" t="s">
        <v>25</v>
      </c>
      <c r="F687" t="s">
        <v>18</v>
      </c>
      <c r="G687">
        <v>4.2</v>
      </c>
      <c r="H687">
        <v>2</v>
      </c>
      <c r="I687" s="2">
        <v>0.98611111111111116</v>
      </c>
      <c r="J687">
        <v>1</v>
      </c>
      <c r="K687">
        <v>8</v>
      </c>
      <c r="L687">
        <v>10</v>
      </c>
      <c r="M687" t="s">
        <v>56</v>
      </c>
      <c r="N687">
        <v>3</v>
      </c>
      <c r="O687" t="s">
        <v>61</v>
      </c>
      <c r="P687" t="s">
        <v>50</v>
      </c>
      <c r="Q687" t="s">
        <v>92</v>
      </c>
      <c r="R687" t="s">
        <v>534</v>
      </c>
      <c r="S687" t="s">
        <v>53</v>
      </c>
      <c r="T687">
        <v>4</v>
      </c>
      <c r="U687" s="1">
        <f>HR[[#This Row],[Date of Hire]]+HR[[#This Row],[Tenure]] * 365</f>
        <v>45220.930555555555</v>
      </c>
    </row>
    <row r="688" spans="1:21">
      <c r="A688">
        <v>1686</v>
      </c>
      <c r="B688" t="s">
        <v>7</v>
      </c>
      <c r="C688" s="1">
        <v>45190</v>
      </c>
      <c r="D688" s="1" t="str">
        <f>TEXT(HR[[#This Row],[Date of Hire]],"YYYY")</f>
        <v>2023</v>
      </c>
      <c r="E688" t="s">
        <v>28</v>
      </c>
      <c r="F688" t="s">
        <v>6</v>
      </c>
      <c r="G688">
        <v>8</v>
      </c>
      <c r="H688">
        <v>1</v>
      </c>
      <c r="I688" s="2">
        <v>8.611111111111111E-2</v>
      </c>
      <c r="J688">
        <v>5</v>
      </c>
      <c r="K688">
        <v>10</v>
      </c>
      <c r="L688">
        <v>6</v>
      </c>
      <c r="M688" t="s">
        <v>68</v>
      </c>
      <c r="N688">
        <v>0</v>
      </c>
      <c r="O688" t="s">
        <v>49</v>
      </c>
      <c r="P688" t="s">
        <v>62</v>
      </c>
      <c r="Q688" t="s">
        <v>57</v>
      </c>
      <c r="R688" t="s">
        <v>326</v>
      </c>
      <c r="S688" t="s">
        <v>75</v>
      </c>
      <c r="T688">
        <v>3</v>
      </c>
      <c r="U688" s="1">
        <f>HR[[#This Row],[Date of Hire]]+HR[[#This Row],[Tenure]] * 365</f>
        <v>45221.430555555555</v>
      </c>
    </row>
    <row r="689" spans="1:21">
      <c r="A689">
        <v>1687</v>
      </c>
      <c r="B689" t="s">
        <v>4</v>
      </c>
      <c r="C689" s="1">
        <v>44593</v>
      </c>
      <c r="D689" s="1" t="str">
        <f>TEXT(HR[[#This Row],[Date of Hire]],"YYYY")</f>
        <v>2022</v>
      </c>
      <c r="E689" t="s">
        <v>14</v>
      </c>
      <c r="F689" t="s">
        <v>9</v>
      </c>
      <c r="G689">
        <v>4.2</v>
      </c>
      <c r="H689">
        <v>3</v>
      </c>
      <c r="I689" s="2">
        <v>1.7250000000000001</v>
      </c>
      <c r="J689">
        <v>3</v>
      </c>
      <c r="K689">
        <v>6</v>
      </c>
      <c r="L689">
        <v>6</v>
      </c>
      <c r="M689" t="s">
        <v>48</v>
      </c>
      <c r="N689">
        <v>1</v>
      </c>
      <c r="O689" t="s">
        <v>61</v>
      </c>
      <c r="P689" t="s">
        <v>50</v>
      </c>
      <c r="Q689" t="s">
        <v>79</v>
      </c>
      <c r="R689" t="s">
        <v>514</v>
      </c>
      <c r="S689" t="s">
        <v>53</v>
      </c>
      <c r="T689">
        <v>5</v>
      </c>
      <c r="U689" s="1">
        <f>HR[[#This Row],[Date of Hire]]+HR[[#This Row],[Tenure]] * 365</f>
        <v>45222.625</v>
      </c>
    </row>
    <row r="690" spans="1:21">
      <c r="A690">
        <v>1688</v>
      </c>
      <c r="B690" t="s">
        <v>7</v>
      </c>
      <c r="C690" s="1">
        <v>43496</v>
      </c>
      <c r="D690" s="1" t="str">
        <f>TEXT(HR[[#This Row],[Date of Hire]],"YYYY")</f>
        <v>2019</v>
      </c>
      <c r="E690" t="s">
        <v>11</v>
      </c>
      <c r="F690" t="s">
        <v>12</v>
      </c>
      <c r="G690">
        <v>5.2</v>
      </c>
      <c r="H690">
        <v>2</v>
      </c>
      <c r="I690" s="2">
        <v>4.7277777777777779</v>
      </c>
      <c r="J690">
        <v>1</v>
      </c>
      <c r="K690">
        <v>6</v>
      </c>
      <c r="L690">
        <v>7</v>
      </c>
      <c r="M690" t="s">
        <v>48</v>
      </c>
      <c r="N690">
        <v>1</v>
      </c>
      <c r="O690" t="s">
        <v>49</v>
      </c>
      <c r="P690" t="s">
        <v>50</v>
      </c>
      <c r="Q690" t="s">
        <v>79</v>
      </c>
      <c r="R690" t="s">
        <v>535</v>
      </c>
      <c r="S690" t="s">
        <v>53</v>
      </c>
      <c r="T690">
        <v>1</v>
      </c>
      <c r="U690" s="1">
        <f>HR[[#This Row],[Date of Hire]]+HR[[#This Row],[Tenure]] * 365</f>
        <v>45221.638888888891</v>
      </c>
    </row>
    <row r="691" spans="1:21">
      <c r="A691">
        <v>1689</v>
      </c>
      <c r="B691" t="s">
        <v>7</v>
      </c>
      <c r="C691" s="1">
        <v>43441</v>
      </c>
      <c r="D691" s="1" t="str">
        <f>TEXT(HR[[#This Row],[Date of Hire]],"YYYY")</f>
        <v>2018</v>
      </c>
      <c r="E691" t="s">
        <v>17</v>
      </c>
      <c r="F691" t="s">
        <v>18</v>
      </c>
      <c r="G691">
        <v>4.5</v>
      </c>
      <c r="H691">
        <v>3</v>
      </c>
      <c r="I691" s="2">
        <v>4.875</v>
      </c>
      <c r="J691">
        <v>5</v>
      </c>
      <c r="K691">
        <v>6</v>
      </c>
      <c r="L691">
        <v>10</v>
      </c>
      <c r="M691" t="s">
        <v>60</v>
      </c>
      <c r="N691">
        <v>2</v>
      </c>
      <c r="O691" t="s">
        <v>61</v>
      </c>
      <c r="P691" t="s">
        <v>62</v>
      </c>
      <c r="Q691" t="s">
        <v>79</v>
      </c>
      <c r="R691" t="s">
        <v>536</v>
      </c>
      <c r="S691" t="s">
        <v>95</v>
      </c>
      <c r="T691">
        <v>6</v>
      </c>
      <c r="U691" s="1">
        <f>HR[[#This Row],[Date of Hire]]+HR[[#This Row],[Tenure]] * 365</f>
        <v>45220.375</v>
      </c>
    </row>
    <row r="692" spans="1:21">
      <c r="A692">
        <v>1690</v>
      </c>
      <c r="B692" t="s">
        <v>10</v>
      </c>
      <c r="C692" s="1">
        <v>44298</v>
      </c>
      <c r="D692" s="1" t="str">
        <f>TEXT(HR[[#This Row],[Date of Hire]],"YYYY")</f>
        <v>2021</v>
      </c>
      <c r="E692" t="s">
        <v>28</v>
      </c>
      <c r="F692" t="s">
        <v>15</v>
      </c>
      <c r="G692">
        <v>8.5</v>
      </c>
      <c r="H692">
        <v>2</v>
      </c>
      <c r="I692" s="2">
        <v>2.5277777777777777</v>
      </c>
      <c r="J692">
        <v>2</v>
      </c>
      <c r="K692">
        <v>7</v>
      </c>
      <c r="L692">
        <v>10</v>
      </c>
      <c r="M692" t="s">
        <v>56</v>
      </c>
      <c r="N692">
        <v>3</v>
      </c>
      <c r="O692" t="s">
        <v>49</v>
      </c>
      <c r="P692" t="s">
        <v>62</v>
      </c>
      <c r="Q692" t="s">
        <v>72</v>
      </c>
      <c r="R692" t="s">
        <v>242</v>
      </c>
      <c r="S692" t="s">
        <v>81</v>
      </c>
      <c r="T692">
        <v>5</v>
      </c>
      <c r="U692" s="1">
        <f>HR[[#This Row],[Date of Hire]]+HR[[#This Row],[Tenure]] * 365</f>
        <v>45220.638888888891</v>
      </c>
    </row>
    <row r="693" spans="1:21">
      <c r="A693">
        <v>1691</v>
      </c>
      <c r="B693" t="s">
        <v>19</v>
      </c>
      <c r="C693" s="1">
        <v>44248</v>
      </c>
      <c r="D693" s="1" t="str">
        <f>TEXT(HR[[#This Row],[Date of Hire]],"YYYY")</f>
        <v>2021</v>
      </c>
      <c r="E693" t="s">
        <v>28</v>
      </c>
      <c r="F693" t="s">
        <v>24</v>
      </c>
      <c r="G693">
        <v>8.1999999999999993</v>
      </c>
      <c r="H693">
        <v>2</v>
      </c>
      <c r="I693" s="2">
        <v>2.6694444444444443</v>
      </c>
      <c r="J693">
        <v>5</v>
      </c>
      <c r="K693">
        <v>5</v>
      </c>
      <c r="L693">
        <v>8</v>
      </c>
      <c r="M693" t="s">
        <v>68</v>
      </c>
      <c r="N693">
        <v>1</v>
      </c>
      <c r="O693" t="s">
        <v>49</v>
      </c>
      <c r="P693" t="s">
        <v>62</v>
      </c>
      <c r="Q693" t="s">
        <v>57</v>
      </c>
      <c r="R693" t="s">
        <v>432</v>
      </c>
      <c r="S693" t="s">
        <v>71</v>
      </c>
      <c r="T693">
        <v>10</v>
      </c>
      <c r="U693" s="1">
        <f>HR[[#This Row],[Date of Hire]]+HR[[#This Row],[Tenure]] * 365</f>
        <v>45222.347222222219</v>
      </c>
    </row>
    <row r="694" spans="1:21">
      <c r="A694">
        <v>1692</v>
      </c>
      <c r="B694" t="s">
        <v>7</v>
      </c>
      <c r="C694" s="1">
        <v>43964</v>
      </c>
      <c r="D694" s="1" t="str">
        <f>TEXT(HR[[#This Row],[Date of Hire]],"YYYY")</f>
        <v>2020</v>
      </c>
      <c r="E694" t="s">
        <v>28</v>
      </c>
      <c r="F694" t="s">
        <v>18</v>
      </c>
      <c r="G694">
        <v>4.2</v>
      </c>
      <c r="H694">
        <v>2</v>
      </c>
      <c r="I694" s="2">
        <v>3.4416666666666669</v>
      </c>
      <c r="J694">
        <v>2</v>
      </c>
      <c r="K694">
        <v>5</v>
      </c>
      <c r="L694">
        <v>8</v>
      </c>
      <c r="M694" t="s">
        <v>56</v>
      </c>
      <c r="N694">
        <v>3</v>
      </c>
      <c r="O694" t="s">
        <v>61</v>
      </c>
      <c r="P694" t="s">
        <v>50</v>
      </c>
      <c r="Q694" t="s">
        <v>77</v>
      </c>
      <c r="R694" t="s">
        <v>344</v>
      </c>
      <c r="S694" t="s">
        <v>53</v>
      </c>
      <c r="T694">
        <v>10</v>
      </c>
      <c r="U694" s="1">
        <f>HR[[#This Row],[Date of Hire]]+HR[[#This Row],[Tenure]] * 365</f>
        <v>45220.208333333336</v>
      </c>
    </row>
    <row r="695" spans="1:21">
      <c r="A695">
        <v>1693</v>
      </c>
      <c r="B695" t="s">
        <v>13</v>
      </c>
      <c r="C695" s="1">
        <v>44729</v>
      </c>
      <c r="D695" s="1" t="str">
        <f>TEXT(HR[[#This Row],[Date of Hire]],"YYYY")</f>
        <v>2022</v>
      </c>
      <c r="E695" t="s">
        <v>28</v>
      </c>
      <c r="F695" t="s">
        <v>15</v>
      </c>
      <c r="G695">
        <v>9</v>
      </c>
      <c r="H695">
        <v>3</v>
      </c>
      <c r="I695" s="2">
        <v>1.3472222222222223</v>
      </c>
      <c r="J695">
        <v>2</v>
      </c>
      <c r="K695">
        <v>5</v>
      </c>
      <c r="L695">
        <v>7</v>
      </c>
      <c r="M695" t="s">
        <v>60</v>
      </c>
      <c r="N695">
        <v>0</v>
      </c>
      <c r="O695" t="s">
        <v>69</v>
      </c>
      <c r="P695" t="s">
        <v>62</v>
      </c>
      <c r="Q695" t="s">
        <v>51</v>
      </c>
      <c r="R695" t="s">
        <v>105</v>
      </c>
      <c r="S695" t="s">
        <v>75</v>
      </c>
      <c r="T695">
        <v>3</v>
      </c>
      <c r="U695" s="1">
        <f>HR[[#This Row],[Date of Hire]]+HR[[#This Row],[Tenure]] * 365</f>
        <v>45220.736111111109</v>
      </c>
    </row>
    <row r="696" spans="1:21">
      <c r="A696">
        <v>1694</v>
      </c>
      <c r="B696" t="s">
        <v>7</v>
      </c>
      <c r="C696" s="1">
        <v>44799</v>
      </c>
      <c r="D696" s="1" t="str">
        <f>TEXT(HR[[#This Row],[Date of Hire]],"YYYY")</f>
        <v>2022</v>
      </c>
      <c r="E696" t="s">
        <v>20</v>
      </c>
      <c r="F696" t="s">
        <v>18</v>
      </c>
      <c r="G696">
        <v>6</v>
      </c>
      <c r="H696">
        <v>0</v>
      </c>
      <c r="I696" s="2">
        <v>1.1555555555555554</v>
      </c>
      <c r="J696">
        <v>1</v>
      </c>
      <c r="K696">
        <v>9</v>
      </c>
      <c r="L696">
        <v>10</v>
      </c>
      <c r="M696" t="s">
        <v>68</v>
      </c>
      <c r="N696">
        <v>1</v>
      </c>
      <c r="O696" t="s">
        <v>61</v>
      </c>
      <c r="P696" t="s">
        <v>62</v>
      </c>
      <c r="Q696" t="s">
        <v>77</v>
      </c>
      <c r="R696" t="s">
        <v>438</v>
      </c>
      <c r="S696" t="s">
        <v>67</v>
      </c>
      <c r="T696">
        <v>6</v>
      </c>
      <c r="U696" s="1">
        <f>HR[[#This Row],[Date of Hire]]+HR[[#This Row],[Tenure]] * 365</f>
        <v>45220.777777777781</v>
      </c>
    </row>
    <row r="697" spans="1:21">
      <c r="A697">
        <v>1695</v>
      </c>
      <c r="B697" t="s">
        <v>16</v>
      </c>
      <c r="C697" s="1">
        <v>43996</v>
      </c>
      <c r="D697" s="1" t="str">
        <f>TEXT(HR[[#This Row],[Date of Hire]],"YYYY")</f>
        <v>2020</v>
      </c>
      <c r="E697" t="s">
        <v>8</v>
      </c>
      <c r="F697" t="s">
        <v>21</v>
      </c>
      <c r="G697">
        <v>9</v>
      </c>
      <c r="H697">
        <v>3</v>
      </c>
      <c r="I697" s="2">
        <v>3.3555555555555556</v>
      </c>
      <c r="J697">
        <v>4</v>
      </c>
      <c r="K697">
        <v>6</v>
      </c>
      <c r="L697">
        <v>10</v>
      </c>
      <c r="M697" t="s">
        <v>48</v>
      </c>
      <c r="N697">
        <v>3</v>
      </c>
      <c r="O697" t="s">
        <v>49</v>
      </c>
      <c r="P697" t="s">
        <v>62</v>
      </c>
      <c r="Q697" t="s">
        <v>79</v>
      </c>
      <c r="R697" t="s">
        <v>179</v>
      </c>
      <c r="S697" t="s">
        <v>65</v>
      </c>
      <c r="T697">
        <v>6</v>
      </c>
      <c r="U697" s="1">
        <f>HR[[#This Row],[Date of Hire]]+HR[[#This Row],[Tenure]] * 365</f>
        <v>45220.777777777781</v>
      </c>
    </row>
    <row r="698" spans="1:21">
      <c r="A698">
        <v>1696</v>
      </c>
      <c r="B698" t="s">
        <v>10</v>
      </c>
      <c r="C698" s="1">
        <v>45099</v>
      </c>
      <c r="D698" s="1" t="str">
        <f>TEXT(HR[[#This Row],[Date of Hire]],"YYYY")</f>
        <v>2023</v>
      </c>
      <c r="E698" t="s">
        <v>23</v>
      </c>
      <c r="F698" t="s">
        <v>24</v>
      </c>
      <c r="G698">
        <v>9</v>
      </c>
      <c r="H698">
        <v>2</v>
      </c>
      <c r="I698" s="2">
        <v>0.33333333333333331</v>
      </c>
      <c r="J698">
        <v>2</v>
      </c>
      <c r="K698">
        <v>10</v>
      </c>
      <c r="L698">
        <v>8</v>
      </c>
      <c r="M698" t="s">
        <v>56</v>
      </c>
      <c r="N698">
        <v>0</v>
      </c>
      <c r="O698" t="s">
        <v>49</v>
      </c>
      <c r="P698" t="s">
        <v>50</v>
      </c>
      <c r="Q698" t="s">
        <v>63</v>
      </c>
      <c r="R698" t="s">
        <v>537</v>
      </c>
      <c r="S698" t="s">
        <v>102</v>
      </c>
      <c r="T698">
        <v>9</v>
      </c>
      <c r="U698" s="1">
        <f>HR[[#This Row],[Date of Hire]]+HR[[#This Row],[Tenure]] * 365</f>
        <v>45220.666666666664</v>
      </c>
    </row>
    <row r="699" spans="1:21">
      <c r="A699">
        <v>1697</v>
      </c>
      <c r="B699" t="s">
        <v>7</v>
      </c>
      <c r="C699" s="1">
        <v>43632</v>
      </c>
      <c r="D699" s="1" t="str">
        <f>TEXT(HR[[#This Row],[Date of Hire]],"YYYY")</f>
        <v>2019</v>
      </c>
      <c r="E699" t="s">
        <v>8</v>
      </c>
      <c r="F699" t="s">
        <v>21</v>
      </c>
      <c r="G699">
        <v>4.2</v>
      </c>
      <c r="H699">
        <v>1</v>
      </c>
      <c r="I699" s="2">
        <v>4.3499999999999996</v>
      </c>
      <c r="J699">
        <v>4</v>
      </c>
      <c r="K699">
        <v>5</v>
      </c>
      <c r="L699">
        <v>10</v>
      </c>
      <c r="M699" t="s">
        <v>48</v>
      </c>
      <c r="N699">
        <v>1</v>
      </c>
      <c r="O699" t="s">
        <v>69</v>
      </c>
      <c r="P699" t="s">
        <v>62</v>
      </c>
      <c r="Q699" t="s">
        <v>57</v>
      </c>
      <c r="R699" t="s">
        <v>229</v>
      </c>
      <c r="S699" t="s">
        <v>71</v>
      </c>
      <c r="T699">
        <v>3</v>
      </c>
      <c r="U699" s="1">
        <f>HR[[#This Row],[Date of Hire]]+HR[[#This Row],[Tenure]] * 365</f>
        <v>45219.75</v>
      </c>
    </row>
    <row r="700" spans="1:21">
      <c r="A700">
        <v>1698</v>
      </c>
      <c r="B700" t="s">
        <v>7</v>
      </c>
      <c r="C700" s="1">
        <v>43544</v>
      </c>
      <c r="D700" s="1" t="str">
        <f>TEXT(HR[[#This Row],[Date of Hire]],"YYYY")</f>
        <v>2019</v>
      </c>
      <c r="E700" t="s">
        <v>27</v>
      </c>
      <c r="F700" t="s">
        <v>26</v>
      </c>
      <c r="G700">
        <v>7</v>
      </c>
      <c r="H700">
        <v>1</v>
      </c>
      <c r="I700" s="2">
        <v>4.5888888888888886</v>
      </c>
      <c r="J700">
        <v>3</v>
      </c>
      <c r="K700">
        <v>6</v>
      </c>
      <c r="L700">
        <v>5</v>
      </c>
      <c r="M700" t="s">
        <v>56</v>
      </c>
      <c r="N700">
        <v>1</v>
      </c>
      <c r="O700" t="s">
        <v>61</v>
      </c>
      <c r="P700" t="s">
        <v>62</v>
      </c>
      <c r="Q700" t="s">
        <v>85</v>
      </c>
      <c r="R700" t="s">
        <v>538</v>
      </c>
      <c r="S700" t="s">
        <v>67</v>
      </c>
      <c r="T700">
        <v>6</v>
      </c>
      <c r="U700" s="1">
        <f>HR[[#This Row],[Date of Hire]]+HR[[#This Row],[Tenure]] * 365</f>
        <v>45218.944444444445</v>
      </c>
    </row>
    <row r="701" spans="1:21">
      <c r="A701">
        <v>1699</v>
      </c>
      <c r="B701" t="s">
        <v>19</v>
      </c>
      <c r="C701" s="1">
        <v>44122</v>
      </c>
      <c r="D701" s="1" t="str">
        <f>TEXT(HR[[#This Row],[Date of Hire]],"YYYY")</f>
        <v>2020</v>
      </c>
      <c r="E701" t="s">
        <v>14</v>
      </c>
      <c r="F701" t="s">
        <v>15</v>
      </c>
      <c r="G701">
        <v>8</v>
      </c>
      <c r="H701">
        <v>3</v>
      </c>
      <c r="I701" s="2">
        <v>3.0111111111111111</v>
      </c>
      <c r="J701">
        <v>1</v>
      </c>
      <c r="K701">
        <v>10</v>
      </c>
      <c r="L701">
        <v>5</v>
      </c>
      <c r="M701" t="s">
        <v>68</v>
      </c>
      <c r="N701">
        <v>3</v>
      </c>
      <c r="O701" t="s">
        <v>49</v>
      </c>
      <c r="P701" t="s">
        <v>62</v>
      </c>
      <c r="Q701" t="s">
        <v>77</v>
      </c>
      <c r="R701" t="s">
        <v>539</v>
      </c>
      <c r="S701" t="s">
        <v>75</v>
      </c>
      <c r="T701">
        <v>3</v>
      </c>
      <c r="U701" s="1">
        <f>HR[[#This Row],[Date of Hire]]+HR[[#This Row],[Tenure]] * 365</f>
        <v>45221.055555555555</v>
      </c>
    </row>
    <row r="702" spans="1:21">
      <c r="A702">
        <v>1700</v>
      </c>
      <c r="B702" t="s">
        <v>13</v>
      </c>
      <c r="C702" s="1">
        <v>44810</v>
      </c>
      <c r="D702" s="1" t="str">
        <f>TEXT(HR[[#This Row],[Date of Hire]],"YYYY")</f>
        <v>2022</v>
      </c>
      <c r="E702" t="s">
        <v>14</v>
      </c>
      <c r="F702" t="s">
        <v>9</v>
      </c>
      <c r="G702">
        <v>3.5</v>
      </c>
      <c r="H702">
        <v>3</v>
      </c>
      <c r="I702" s="2">
        <v>1.1277777777777778</v>
      </c>
      <c r="J702">
        <v>4</v>
      </c>
      <c r="K702">
        <v>9</v>
      </c>
      <c r="L702">
        <v>6</v>
      </c>
      <c r="M702" t="s">
        <v>56</v>
      </c>
      <c r="N702">
        <v>0</v>
      </c>
      <c r="O702" t="s">
        <v>49</v>
      </c>
      <c r="P702" t="s">
        <v>50</v>
      </c>
      <c r="Q702" t="s">
        <v>113</v>
      </c>
      <c r="R702" t="s">
        <v>489</v>
      </c>
      <c r="S702" t="s">
        <v>81</v>
      </c>
      <c r="T702">
        <v>8</v>
      </c>
      <c r="U702" s="1">
        <f>HR[[#This Row],[Date of Hire]]+HR[[#This Row],[Tenure]] * 365</f>
        <v>45221.638888888891</v>
      </c>
    </row>
    <row r="703" spans="1:21">
      <c r="A703">
        <v>1701</v>
      </c>
      <c r="B703" t="s">
        <v>16</v>
      </c>
      <c r="C703" s="1">
        <v>43846</v>
      </c>
      <c r="D703" s="1" t="str">
        <f>TEXT(HR[[#This Row],[Date of Hire]],"YYYY")</f>
        <v>2020</v>
      </c>
      <c r="E703" t="s">
        <v>25</v>
      </c>
      <c r="F703" t="s">
        <v>15</v>
      </c>
      <c r="G703">
        <v>8</v>
      </c>
      <c r="H703">
        <v>0</v>
      </c>
      <c r="I703" s="2">
        <v>3.7666666666666666</v>
      </c>
      <c r="J703">
        <v>2</v>
      </c>
      <c r="K703">
        <v>7</v>
      </c>
      <c r="L703">
        <v>6</v>
      </c>
      <c r="M703" t="s">
        <v>56</v>
      </c>
      <c r="N703">
        <v>2</v>
      </c>
      <c r="O703" t="s">
        <v>61</v>
      </c>
      <c r="P703" t="s">
        <v>50</v>
      </c>
      <c r="Q703" t="s">
        <v>92</v>
      </c>
      <c r="R703" t="s">
        <v>540</v>
      </c>
      <c r="S703" t="s">
        <v>55</v>
      </c>
      <c r="T703">
        <v>4</v>
      </c>
      <c r="U703" s="1">
        <f>HR[[#This Row],[Date of Hire]]+HR[[#This Row],[Tenure]] * 365</f>
        <v>45220.833333333336</v>
      </c>
    </row>
    <row r="704" spans="1:21">
      <c r="A704">
        <v>1702</v>
      </c>
      <c r="B704" t="s">
        <v>4</v>
      </c>
      <c r="C704" s="1">
        <v>44590</v>
      </c>
      <c r="D704" s="1" t="str">
        <f>TEXT(HR[[#This Row],[Date of Hire]],"YYYY")</f>
        <v>2022</v>
      </c>
      <c r="E704" t="s">
        <v>23</v>
      </c>
      <c r="F704" t="s">
        <v>24</v>
      </c>
      <c r="G704">
        <v>6</v>
      </c>
      <c r="H704">
        <v>0</v>
      </c>
      <c r="I704" s="2">
        <v>1.7305555555555556</v>
      </c>
      <c r="J704">
        <v>1</v>
      </c>
      <c r="K704">
        <v>5</v>
      </c>
      <c r="L704">
        <v>8</v>
      </c>
      <c r="M704" t="s">
        <v>48</v>
      </c>
      <c r="N704">
        <v>0</v>
      </c>
      <c r="O704" t="s">
        <v>61</v>
      </c>
      <c r="P704" t="s">
        <v>62</v>
      </c>
      <c r="Q704" t="s">
        <v>57</v>
      </c>
      <c r="R704" t="s">
        <v>305</v>
      </c>
      <c r="S704" t="s">
        <v>67</v>
      </c>
      <c r="T704">
        <v>4</v>
      </c>
      <c r="U704" s="1">
        <f>HR[[#This Row],[Date of Hire]]+HR[[#This Row],[Tenure]] * 365</f>
        <v>45221.652777777781</v>
      </c>
    </row>
    <row r="705" spans="1:21">
      <c r="A705">
        <v>1703</v>
      </c>
      <c r="B705" t="s">
        <v>19</v>
      </c>
      <c r="C705" s="1">
        <v>43562</v>
      </c>
      <c r="D705" s="1" t="str">
        <f>TEXT(HR[[#This Row],[Date of Hire]],"YYYY")</f>
        <v>2019</v>
      </c>
      <c r="E705" t="s">
        <v>17</v>
      </c>
      <c r="F705" t="s">
        <v>18</v>
      </c>
      <c r="G705">
        <v>5</v>
      </c>
      <c r="H705">
        <v>2</v>
      </c>
      <c r="I705" s="2">
        <v>4.541666666666667</v>
      </c>
      <c r="J705">
        <v>4</v>
      </c>
      <c r="K705">
        <v>10</v>
      </c>
      <c r="L705">
        <v>5</v>
      </c>
      <c r="M705" t="s">
        <v>48</v>
      </c>
      <c r="N705">
        <v>0</v>
      </c>
      <c r="O705" t="s">
        <v>69</v>
      </c>
      <c r="P705" t="s">
        <v>50</v>
      </c>
      <c r="Q705" t="s">
        <v>79</v>
      </c>
      <c r="R705" t="s">
        <v>478</v>
      </c>
      <c r="S705" t="s">
        <v>55</v>
      </c>
      <c r="T705">
        <v>10</v>
      </c>
      <c r="U705" s="1">
        <f>HR[[#This Row],[Date of Hire]]+HR[[#This Row],[Tenure]] * 365</f>
        <v>45219.708333333336</v>
      </c>
    </row>
    <row r="706" spans="1:21">
      <c r="A706">
        <v>1704</v>
      </c>
      <c r="B706" t="s">
        <v>4</v>
      </c>
      <c r="C706" s="1">
        <v>43529</v>
      </c>
      <c r="D706" s="1" t="str">
        <f>TEXT(HR[[#This Row],[Date of Hire]],"YYYY")</f>
        <v>2019</v>
      </c>
      <c r="E706" t="s">
        <v>25</v>
      </c>
      <c r="F706" t="s">
        <v>9</v>
      </c>
      <c r="G706">
        <v>6</v>
      </c>
      <c r="H706">
        <v>2</v>
      </c>
      <c r="I706" s="2">
        <v>4.6305555555555555</v>
      </c>
      <c r="J706">
        <v>1</v>
      </c>
      <c r="K706">
        <v>9</v>
      </c>
      <c r="L706">
        <v>10</v>
      </c>
      <c r="M706" t="s">
        <v>68</v>
      </c>
      <c r="N706">
        <v>0</v>
      </c>
      <c r="O706" t="s">
        <v>61</v>
      </c>
      <c r="P706" t="s">
        <v>62</v>
      </c>
      <c r="Q706" t="s">
        <v>51</v>
      </c>
      <c r="R706" t="s">
        <v>541</v>
      </c>
      <c r="S706" t="s">
        <v>67</v>
      </c>
      <c r="T706">
        <v>3</v>
      </c>
      <c r="U706" s="1">
        <f>HR[[#This Row],[Date of Hire]]+HR[[#This Row],[Tenure]] * 365</f>
        <v>45219.152777777781</v>
      </c>
    </row>
    <row r="707" spans="1:21">
      <c r="A707">
        <v>1705</v>
      </c>
      <c r="B707" t="s">
        <v>19</v>
      </c>
      <c r="C707" s="1">
        <v>44837</v>
      </c>
      <c r="D707" s="1" t="str">
        <f>TEXT(HR[[#This Row],[Date of Hire]],"YYYY")</f>
        <v>2022</v>
      </c>
      <c r="E707" t="s">
        <v>20</v>
      </c>
      <c r="F707" t="s">
        <v>12</v>
      </c>
      <c r="G707">
        <v>5</v>
      </c>
      <c r="H707">
        <v>1</v>
      </c>
      <c r="I707" s="2">
        <v>1.0527777777777778</v>
      </c>
      <c r="J707">
        <v>5</v>
      </c>
      <c r="K707">
        <v>10</v>
      </c>
      <c r="L707">
        <v>6</v>
      </c>
      <c r="M707" t="s">
        <v>60</v>
      </c>
      <c r="N707">
        <v>3</v>
      </c>
      <c r="O707" t="s">
        <v>61</v>
      </c>
      <c r="P707" t="s">
        <v>50</v>
      </c>
      <c r="Q707" t="s">
        <v>113</v>
      </c>
      <c r="R707" t="s">
        <v>209</v>
      </c>
      <c r="S707" t="s">
        <v>67</v>
      </c>
      <c r="T707">
        <v>9</v>
      </c>
      <c r="U707" s="1">
        <f>HR[[#This Row],[Date of Hire]]+HR[[#This Row],[Tenure]] * 365</f>
        <v>45221.263888888891</v>
      </c>
    </row>
    <row r="708" spans="1:21">
      <c r="A708">
        <v>1706</v>
      </c>
      <c r="B708" t="s">
        <v>16</v>
      </c>
      <c r="C708" s="1">
        <v>43945</v>
      </c>
      <c r="D708" s="1" t="str">
        <f>TEXT(HR[[#This Row],[Date of Hire]],"YYYY")</f>
        <v>2020</v>
      </c>
      <c r="E708" t="s">
        <v>8</v>
      </c>
      <c r="F708" t="s">
        <v>6</v>
      </c>
      <c r="G708">
        <v>8</v>
      </c>
      <c r="H708">
        <v>1</v>
      </c>
      <c r="I708" s="2">
        <v>3.4944444444444445</v>
      </c>
      <c r="J708">
        <v>3</v>
      </c>
      <c r="K708">
        <v>7</v>
      </c>
      <c r="L708">
        <v>5</v>
      </c>
      <c r="M708" t="s">
        <v>68</v>
      </c>
      <c r="N708">
        <v>1</v>
      </c>
      <c r="O708" t="s">
        <v>61</v>
      </c>
      <c r="P708" t="s">
        <v>50</v>
      </c>
      <c r="Q708" t="s">
        <v>77</v>
      </c>
      <c r="R708" t="s">
        <v>542</v>
      </c>
      <c r="S708" t="s">
        <v>55</v>
      </c>
      <c r="T708">
        <v>6</v>
      </c>
      <c r="U708" s="1">
        <f>HR[[#This Row],[Date of Hire]]+HR[[#This Row],[Tenure]] * 365</f>
        <v>45220.472222222219</v>
      </c>
    </row>
    <row r="709" spans="1:21">
      <c r="A709">
        <v>1707</v>
      </c>
      <c r="B709" t="s">
        <v>7</v>
      </c>
      <c r="C709" s="1">
        <v>43813</v>
      </c>
      <c r="D709" s="1" t="str">
        <f>TEXT(HR[[#This Row],[Date of Hire]],"YYYY")</f>
        <v>2019</v>
      </c>
      <c r="E709" t="s">
        <v>8</v>
      </c>
      <c r="F709" t="s">
        <v>26</v>
      </c>
      <c r="G709">
        <v>8.5</v>
      </c>
      <c r="H709">
        <v>3</v>
      </c>
      <c r="I709" s="2">
        <v>3.8555555555555556</v>
      </c>
      <c r="J709">
        <v>5</v>
      </c>
      <c r="K709">
        <v>6</v>
      </c>
      <c r="L709">
        <v>5</v>
      </c>
      <c r="M709" t="s">
        <v>60</v>
      </c>
      <c r="N709">
        <v>2</v>
      </c>
      <c r="O709" t="s">
        <v>69</v>
      </c>
      <c r="P709" t="s">
        <v>62</v>
      </c>
      <c r="Q709" t="s">
        <v>85</v>
      </c>
      <c r="R709" t="s">
        <v>527</v>
      </c>
      <c r="S709" t="s">
        <v>81</v>
      </c>
      <c r="T709">
        <v>10</v>
      </c>
      <c r="U709" s="1">
        <f>HR[[#This Row],[Date of Hire]]+HR[[#This Row],[Tenure]] * 365</f>
        <v>45220.277777777781</v>
      </c>
    </row>
    <row r="710" spans="1:21">
      <c r="A710">
        <v>1708</v>
      </c>
      <c r="B710" t="s">
        <v>10</v>
      </c>
      <c r="C710" s="1">
        <v>44468</v>
      </c>
      <c r="D710" s="1" t="str">
        <f>TEXT(HR[[#This Row],[Date of Hire]],"YYYY")</f>
        <v>2021</v>
      </c>
      <c r="E710" t="s">
        <v>8</v>
      </c>
      <c r="F710" t="s">
        <v>6</v>
      </c>
      <c r="G710">
        <v>7</v>
      </c>
      <c r="H710">
        <v>2</v>
      </c>
      <c r="I710" s="2">
        <v>2.0638888888888891</v>
      </c>
      <c r="J710">
        <v>3</v>
      </c>
      <c r="K710">
        <v>8</v>
      </c>
      <c r="L710">
        <v>6</v>
      </c>
      <c r="M710" t="s">
        <v>68</v>
      </c>
      <c r="N710">
        <v>3</v>
      </c>
      <c r="O710" t="s">
        <v>69</v>
      </c>
      <c r="P710" t="s">
        <v>50</v>
      </c>
      <c r="Q710" t="s">
        <v>57</v>
      </c>
      <c r="R710" t="s">
        <v>240</v>
      </c>
      <c r="S710" t="s">
        <v>55</v>
      </c>
      <c r="T710">
        <v>7</v>
      </c>
      <c r="U710" s="1">
        <f>HR[[#This Row],[Date of Hire]]+HR[[#This Row],[Tenure]] * 365</f>
        <v>45221.319444444445</v>
      </c>
    </row>
    <row r="711" spans="1:21">
      <c r="A711">
        <v>1709</v>
      </c>
      <c r="B711" t="s">
        <v>19</v>
      </c>
      <c r="C711" s="1">
        <v>44056</v>
      </c>
      <c r="D711" s="1" t="str">
        <f>TEXT(HR[[#This Row],[Date of Hire]],"YYYY")</f>
        <v>2020</v>
      </c>
      <c r="E711" t="s">
        <v>23</v>
      </c>
      <c r="F711" t="s">
        <v>18</v>
      </c>
      <c r="G711">
        <v>5</v>
      </c>
      <c r="H711">
        <v>1</v>
      </c>
      <c r="I711" s="2">
        <v>3.1916666666666669</v>
      </c>
      <c r="J711">
        <v>2</v>
      </c>
      <c r="K711">
        <v>10</v>
      </c>
      <c r="L711">
        <v>7</v>
      </c>
      <c r="M711" t="s">
        <v>56</v>
      </c>
      <c r="N711">
        <v>1</v>
      </c>
      <c r="O711" t="s">
        <v>61</v>
      </c>
      <c r="P711" t="s">
        <v>62</v>
      </c>
      <c r="Q711" t="s">
        <v>113</v>
      </c>
      <c r="R711" t="s">
        <v>513</v>
      </c>
      <c r="S711" t="s">
        <v>67</v>
      </c>
      <c r="T711">
        <v>3</v>
      </c>
      <c r="U711" s="1">
        <f>HR[[#This Row],[Date of Hire]]+HR[[#This Row],[Tenure]] * 365</f>
        <v>45220.958333333336</v>
      </c>
    </row>
    <row r="712" spans="1:21">
      <c r="A712">
        <v>1710</v>
      </c>
      <c r="B712" t="s">
        <v>13</v>
      </c>
      <c r="C712" s="1">
        <v>44466</v>
      </c>
      <c r="D712" s="1" t="str">
        <f>TEXT(HR[[#This Row],[Date of Hire]],"YYYY")</f>
        <v>2021</v>
      </c>
      <c r="E712" t="s">
        <v>20</v>
      </c>
      <c r="F712" t="s">
        <v>9</v>
      </c>
      <c r="G712">
        <v>8.1999999999999993</v>
      </c>
      <c r="H712">
        <v>3</v>
      </c>
      <c r="I712" s="2">
        <v>2.0694444444444446</v>
      </c>
      <c r="J712">
        <v>1</v>
      </c>
      <c r="K712">
        <v>5</v>
      </c>
      <c r="L712">
        <v>7</v>
      </c>
      <c r="M712" t="s">
        <v>68</v>
      </c>
      <c r="N712">
        <v>3</v>
      </c>
      <c r="O712" t="s">
        <v>49</v>
      </c>
      <c r="P712" t="s">
        <v>50</v>
      </c>
      <c r="Q712" t="s">
        <v>85</v>
      </c>
      <c r="R712" t="s">
        <v>143</v>
      </c>
      <c r="S712" t="s">
        <v>71</v>
      </c>
      <c r="T712">
        <v>5</v>
      </c>
      <c r="U712" s="1">
        <f>HR[[#This Row],[Date of Hire]]+HR[[#This Row],[Tenure]] * 365</f>
        <v>45221.347222222219</v>
      </c>
    </row>
    <row r="713" spans="1:21">
      <c r="A713">
        <v>1711</v>
      </c>
      <c r="B713" t="s">
        <v>16</v>
      </c>
      <c r="C713" s="1">
        <v>43777</v>
      </c>
      <c r="D713" s="1" t="str">
        <f>TEXT(HR[[#This Row],[Date of Hire]],"YYYY")</f>
        <v>2019</v>
      </c>
      <c r="E713" t="s">
        <v>14</v>
      </c>
      <c r="F713" t="s">
        <v>6</v>
      </c>
      <c r="G713">
        <v>9</v>
      </c>
      <c r="H713">
        <v>0</v>
      </c>
      <c r="I713" s="2">
        <v>3.9555555555555557</v>
      </c>
      <c r="J713">
        <v>1</v>
      </c>
      <c r="K713">
        <v>9</v>
      </c>
      <c r="L713">
        <v>6</v>
      </c>
      <c r="M713" t="s">
        <v>68</v>
      </c>
      <c r="N713">
        <v>2</v>
      </c>
      <c r="O713" t="s">
        <v>61</v>
      </c>
      <c r="P713" t="s">
        <v>62</v>
      </c>
      <c r="Q713" t="s">
        <v>99</v>
      </c>
      <c r="R713" t="s">
        <v>543</v>
      </c>
      <c r="S713" t="s">
        <v>75</v>
      </c>
      <c r="T713">
        <v>3</v>
      </c>
      <c r="U713" s="1">
        <f>HR[[#This Row],[Date of Hire]]+HR[[#This Row],[Tenure]] * 365</f>
        <v>45220.777777777781</v>
      </c>
    </row>
    <row r="714" spans="1:21">
      <c r="A714">
        <v>1712</v>
      </c>
      <c r="B714" t="s">
        <v>7</v>
      </c>
      <c r="C714" s="1">
        <v>43620</v>
      </c>
      <c r="D714" s="1" t="str">
        <f>TEXT(HR[[#This Row],[Date of Hire]],"YYYY")</f>
        <v>2019</v>
      </c>
      <c r="E714" t="s">
        <v>20</v>
      </c>
      <c r="F714" t="s">
        <v>26</v>
      </c>
      <c r="G714">
        <v>4</v>
      </c>
      <c r="H714">
        <v>3</v>
      </c>
      <c r="I714" s="2">
        <v>4.3833333333333337</v>
      </c>
      <c r="J714">
        <v>1</v>
      </c>
      <c r="K714">
        <v>7</v>
      </c>
      <c r="L714">
        <v>8</v>
      </c>
      <c r="M714" t="s">
        <v>56</v>
      </c>
      <c r="N714">
        <v>3</v>
      </c>
      <c r="O714" t="s">
        <v>69</v>
      </c>
      <c r="P714" t="s">
        <v>50</v>
      </c>
      <c r="Q714" t="s">
        <v>92</v>
      </c>
      <c r="R714" t="s">
        <v>143</v>
      </c>
      <c r="S714" t="s">
        <v>65</v>
      </c>
      <c r="T714">
        <v>3</v>
      </c>
      <c r="U714" s="1">
        <f>HR[[#This Row],[Date of Hire]]+HR[[#This Row],[Tenure]] * 365</f>
        <v>45219.916666666664</v>
      </c>
    </row>
    <row r="715" spans="1:21">
      <c r="A715">
        <v>1713</v>
      </c>
      <c r="B715" t="s">
        <v>16</v>
      </c>
      <c r="C715" s="1">
        <v>44158</v>
      </c>
      <c r="D715" s="1" t="str">
        <f>TEXT(HR[[#This Row],[Date of Hire]],"YYYY")</f>
        <v>2020</v>
      </c>
      <c r="E715" t="s">
        <v>8</v>
      </c>
      <c r="F715" t="s">
        <v>18</v>
      </c>
      <c r="G715">
        <v>9</v>
      </c>
      <c r="H715">
        <v>3</v>
      </c>
      <c r="I715" s="2">
        <v>2.9138888888888888</v>
      </c>
      <c r="J715">
        <v>4</v>
      </c>
      <c r="K715">
        <v>9</v>
      </c>
      <c r="L715">
        <v>7</v>
      </c>
      <c r="M715" t="s">
        <v>56</v>
      </c>
      <c r="N715">
        <v>2</v>
      </c>
      <c r="O715" t="s">
        <v>49</v>
      </c>
      <c r="P715" t="s">
        <v>62</v>
      </c>
      <c r="Q715" t="s">
        <v>99</v>
      </c>
      <c r="R715" t="s">
        <v>88</v>
      </c>
      <c r="S715" t="s">
        <v>75</v>
      </c>
      <c r="T715">
        <v>10</v>
      </c>
      <c r="U715" s="1">
        <f>HR[[#This Row],[Date of Hire]]+HR[[#This Row],[Tenure]] * 365</f>
        <v>45221.569444444445</v>
      </c>
    </row>
    <row r="716" spans="1:21">
      <c r="A716">
        <v>1714</v>
      </c>
      <c r="B716" t="s">
        <v>16</v>
      </c>
      <c r="C716" s="1">
        <v>44026</v>
      </c>
      <c r="D716" s="1" t="str">
        <f>TEXT(HR[[#This Row],[Date of Hire]],"YYYY")</f>
        <v>2020</v>
      </c>
      <c r="E716" t="s">
        <v>25</v>
      </c>
      <c r="F716" t="s">
        <v>26</v>
      </c>
      <c r="G716">
        <v>9</v>
      </c>
      <c r="H716">
        <v>0</v>
      </c>
      <c r="I716" s="2">
        <v>3.2722222222222221</v>
      </c>
      <c r="J716">
        <v>2</v>
      </c>
      <c r="K716">
        <v>6</v>
      </c>
      <c r="L716">
        <v>5</v>
      </c>
      <c r="M716" t="s">
        <v>60</v>
      </c>
      <c r="N716">
        <v>1</v>
      </c>
      <c r="O716" t="s">
        <v>49</v>
      </c>
      <c r="P716" t="s">
        <v>50</v>
      </c>
      <c r="Q716" t="s">
        <v>57</v>
      </c>
      <c r="R716" t="s">
        <v>522</v>
      </c>
      <c r="S716" t="s">
        <v>67</v>
      </c>
      <c r="T716">
        <v>3</v>
      </c>
      <c r="U716" s="1">
        <f>HR[[#This Row],[Date of Hire]]+HR[[#This Row],[Tenure]] * 365</f>
        <v>45220.361111111109</v>
      </c>
    </row>
    <row r="717" spans="1:21">
      <c r="A717">
        <v>1715</v>
      </c>
      <c r="B717" t="s">
        <v>4</v>
      </c>
      <c r="C717" s="1">
        <v>44448</v>
      </c>
      <c r="D717" s="1" t="str">
        <f>TEXT(HR[[#This Row],[Date of Hire]],"YYYY")</f>
        <v>2021</v>
      </c>
      <c r="E717" t="s">
        <v>20</v>
      </c>
      <c r="F717" t="s">
        <v>21</v>
      </c>
      <c r="G717">
        <v>4.2</v>
      </c>
      <c r="H717">
        <v>2</v>
      </c>
      <c r="I717" s="2">
        <v>2.1194444444444445</v>
      </c>
      <c r="J717">
        <v>3</v>
      </c>
      <c r="K717">
        <v>10</v>
      </c>
      <c r="L717">
        <v>9</v>
      </c>
      <c r="M717" t="s">
        <v>56</v>
      </c>
      <c r="N717">
        <v>3</v>
      </c>
      <c r="O717" t="s">
        <v>61</v>
      </c>
      <c r="P717" t="s">
        <v>62</v>
      </c>
      <c r="Q717" t="s">
        <v>63</v>
      </c>
      <c r="R717" t="s">
        <v>260</v>
      </c>
      <c r="S717" t="s">
        <v>53</v>
      </c>
      <c r="T717">
        <v>10</v>
      </c>
      <c r="U717" s="1">
        <f>HR[[#This Row],[Date of Hire]]+HR[[#This Row],[Tenure]] * 365</f>
        <v>45221.597222222219</v>
      </c>
    </row>
    <row r="718" spans="1:21">
      <c r="A718">
        <v>1716</v>
      </c>
      <c r="B718" t="s">
        <v>13</v>
      </c>
      <c r="C718" s="1">
        <v>44648</v>
      </c>
      <c r="D718" s="1" t="str">
        <f>TEXT(HR[[#This Row],[Date of Hire]],"YYYY")</f>
        <v>2022</v>
      </c>
      <c r="E718" t="s">
        <v>28</v>
      </c>
      <c r="F718" t="s">
        <v>6</v>
      </c>
      <c r="G718">
        <v>3.5</v>
      </c>
      <c r="H718">
        <v>2</v>
      </c>
      <c r="I718" s="2">
        <v>1.5666666666666667</v>
      </c>
      <c r="J718">
        <v>5</v>
      </c>
      <c r="K718">
        <v>7</v>
      </c>
      <c r="L718">
        <v>7</v>
      </c>
      <c r="M718" t="s">
        <v>56</v>
      </c>
      <c r="N718">
        <v>3</v>
      </c>
      <c r="O718" t="s">
        <v>61</v>
      </c>
      <c r="P718" t="s">
        <v>62</v>
      </c>
      <c r="Q718" t="s">
        <v>57</v>
      </c>
      <c r="R718" t="s">
        <v>525</v>
      </c>
      <c r="S718" t="s">
        <v>81</v>
      </c>
      <c r="T718">
        <v>2</v>
      </c>
      <c r="U718" s="1">
        <f>HR[[#This Row],[Date of Hire]]+HR[[#This Row],[Tenure]] * 365</f>
        <v>45219.833333333336</v>
      </c>
    </row>
    <row r="719" spans="1:21">
      <c r="A719">
        <v>1717</v>
      </c>
      <c r="B719" t="s">
        <v>16</v>
      </c>
      <c r="C719" s="1">
        <v>43471</v>
      </c>
      <c r="D719" s="1" t="str">
        <f>TEXT(HR[[#This Row],[Date of Hire]],"YYYY")</f>
        <v>2019</v>
      </c>
      <c r="E719" t="s">
        <v>5</v>
      </c>
      <c r="F719" t="s">
        <v>26</v>
      </c>
      <c r="G719">
        <v>9</v>
      </c>
      <c r="H719">
        <v>3</v>
      </c>
      <c r="I719" s="2">
        <v>4.7944444444444443</v>
      </c>
      <c r="J719">
        <v>2</v>
      </c>
      <c r="K719">
        <v>9</v>
      </c>
      <c r="L719">
        <v>7</v>
      </c>
      <c r="M719" t="s">
        <v>56</v>
      </c>
      <c r="N719">
        <v>3</v>
      </c>
      <c r="O719" t="s">
        <v>49</v>
      </c>
      <c r="P719" t="s">
        <v>62</v>
      </c>
      <c r="Q719" t="s">
        <v>92</v>
      </c>
      <c r="R719" t="s">
        <v>254</v>
      </c>
      <c r="S719" t="s">
        <v>55</v>
      </c>
      <c r="T719">
        <v>6</v>
      </c>
      <c r="U719" s="1">
        <f>HR[[#This Row],[Date of Hire]]+HR[[#This Row],[Tenure]] * 365</f>
        <v>45220.972222222219</v>
      </c>
    </row>
    <row r="720" spans="1:21">
      <c r="A720">
        <v>1718</v>
      </c>
      <c r="B720" t="s">
        <v>19</v>
      </c>
      <c r="C720" s="1">
        <v>44807</v>
      </c>
      <c r="D720" s="1" t="str">
        <f>TEXT(HR[[#This Row],[Date of Hire]],"YYYY")</f>
        <v>2022</v>
      </c>
      <c r="E720" t="s">
        <v>25</v>
      </c>
      <c r="F720" t="s">
        <v>21</v>
      </c>
      <c r="G720">
        <v>6.2</v>
      </c>
      <c r="H720">
        <v>2</v>
      </c>
      <c r="I720" s="2">
        <v>1.1361111111111111</v>
      </c>
      <c r="J720">
        <v>1</v>
      </c>
      <c r="K720">
        <v>8</v>
      </c>
      <c r="L720">
        <v>9</v>
      </c>
      <c r="M720" t="s">
        <v>56</v>
      </c>
      <c r="N720">
        <v>3</v>
      </c>
      <c r="O720" t="s">
        <v>69</v>
      </c>
      <c r="P720" t="s">
        <v>50</v>
      </c>
      <c r="Q720" t="s">
        <v>63</v>
      </c>
      <c r="R720" t="s">
        <v>544</v>
      </c>
      <c r="S720" t="s">
        <v>53</v>
      </c>
      <c r="T720">
        <v>6</v>
      </c>
      <c r="U720" s="1">
        <f>HR[[#This Row],[Date of Hire]]+HR[[#This Row],[Tenure]] * 365</f>
        <v>45221.680555555555</v>
      </c>
    </row>
    <row r="721" spans="1:21">
      <c r="A721">
        <v>1719</v>
      </c>
      <c r="B721" t="s">
        <v>16</v>
      </c>
      <c r="C721" s="1">
        <v>43778</v>
      </c>
      <c r="D721" s="1" t="str">
        <f>TEXT(HR[[#This Row],[Date of Hire]],"YYYY")</f>
        <v>2019</v>
      </c>
      <c r="E721" t="s">
        <v>27</v>
      </c>
      <c r="F721" t="s">
        <v>12</v>
      </c>
      <c r="G721">
        <v>7.2</v>
      </c>
      <c r="H721">
        <v>3</v>
      </c>
      <c r="I721" s="2">
        <v>3.9527777777777779</v>
      </c>
      <c r="J721">
        <v>1</v>
      </c>
      <c r="K721">
        <v>8</v>
      </c>
      <c r="L721">
        <v>5</v>
      </c>
      <c r="M721" t="s">
        <v>48</v>
      </c>
      <c r="N721">
        <v>2</v>
      </c>
      <c r="O721" t="s">
        <v>61</v>
      </c>
      <c r="P721" t="s">
        <v>62</v>
      </c>
      <c r="Q721" t="s">
        <v>72</v>
      </c>
      <c r="R721" t="s">
        <v>545</v>
      </c>
      <c r="S721" t="s">
        <v>71</v>
      </c>
      <c r="T721">
        <v>6</v>
      </c>
      <c r="U721" s="1">
        <f>HR[[#This Row],[Date of Hire]]+HR[[#This Row],[Tenure]] * 365</f>
        <v>45220.763888888891</v>
      </c>
    </row>
    <row r="722" spans="1:21">
      <c r="A722">
        <v>1720</v>
      </c>
      <c r="B722" t="s">
        <v>16</v>
      </c>
      <c r="C722" s="1">
        <v>43545</v>
      </c>
      <c r="D722" s="1" t="str">
        <f>TEXT(HR[[#This Row],[Date of Hire]],"YYYY")</f>
        <v>2019</v>
      </c>
      <c r="E722" t="s">
        <v>17</v>
      </c>
      <c r="F722" t="s">
        <v>18</v>
      </c>
      <c r="G722">
        <v>9</v>
      </c>
      <c r="H722">
        <v>1</v>
      </c>
      <c r="I722" s="2">
        <v>4.5861111111111112</v>
      </c>
      <c r="J722">
        <v>3</v>
      </c>
      <c r="K722">
        <v>7</v>
      </c>
      <c r="L722">
        <v>9</v>
      </c>
      <c r="M722" t="s">
        <v>56</v>
      </c>
      <c r="N722">
        <v>1</v>
      </c>
      <c r="O722" t="s">
        <v>61</v>
      </c>
      <c r="P722" t="s">
        <v>62</v>
      </c>
      <c r="Q722" t="s">
        <v>63</v>
      </c>
      <c r="R722" t="s">
        <v>313</v>
      </c>
      <c r="S722" t="s">
        <v>55</v>
      </c>
      <c r="T722">
        <v>2</v>
      </c>
      <c r="U722" s="1">
        <f>HR[[#This Row],[Date of Hire]]+HR[[#This Row],[Tenure]] * 365</f>
        <v>45218.930555555555</v>
      </c>
    </row>
    <row r="723" spans="1:21">
      <c r="A723">
        <v>1721</v>
      </c>
      <c r="B723" t="s">
        <v>16</v>
      </c>
      <c r="C723" s="1">
        <v>44043</v>
      </c>
      <c r="D723" s="1" t="str">
        <f>TEXT(HR[[#This Row],[Date of Hire]],"YYYY")</f>
        <v>2020</v>
      </c>
      <c r="E723" t="s">
        <v>14</v>
      </c>
      <c r="F723" t="s">
        <v>26</v>
      </c>
      <c r="G723">
        <v>8</v>
      </c>
      <c r="H723">
        <v>0</v>
      </c>
      <c r="I723" s="2">
        <v>3.2277777777777779</v>
      </c>
      <c r="J723">
        <v>4</v>
      </c>
      <c r="K723">
        <v>8</v>
      </c>
      <c r="L723">
        <v>7</v>
      </c>
      <c r="M723" t="s">
        <v>48</v>
      </c>
      <c r="N723">
        <v>1</v>
      </c>
      <c r="O723" t="s">
        <v>49</v>
      </c>
      <c r="P723" t="s">
        <v>62</v>
      </c>
      <c r="Q723" t="s">
        <v>113</v>
      </c>
      <c r="R723" t="s">
        <v>307</v>
      </c>
      <c r="S723" t="s">
        <v>102</v>
      </c>
      <c r="T723">
        <v>7</v>
      </c>
      <c r="U723" s="1">
        <f>HR[[#This Row],[Date of Hire]]+HR[[#This Row],[Tenure]] * 365</f>
        <v>45221.138888888891</v>
      </c>
    </row>
    <row r="724" spans="1:21">
      <c r="A724">
        <v>1722</v>
      </c>
      <c r="B724" t="s">
        <v>19</v>
      </c>
      <c r="C724" s="1">
        <v>44446</v>
      </c>
      <c r="D724" s="1" t="str">
        <f>TEXT(HR[[#This Row],[Date of Hire]],"YYYY")</f>
        <v>2021</v>
      </c>
      <c r="E724" t="s">
        <v>20</v>
      </c>
      <c r="F724" t="s">
        <v>26</v>
      </c>
      <c r="G724">
        <v>5</v>
      </c>
      <c r="H724">
        <v>3</v>
      </c>
      <c r="I724" s="2">
        <v>2.125</v>
      </c>
      <c r="J724">
        <v>5</v>
      </c>
      <c r="K724">
        <v>10</v>
      </c>
      <c r="L724">
        <v>7</v>
      </c>
      <c r="M724" t="s">
        <v>60</v>
      </c>
      <c r="N724">
        <v>3</v>
      </c>
      <c r="O724" t="s">
        <v>69</v>
      </c>
      <c r="P724" t="s">
        <v>50</v>
      </c>
      <c r="Q724" t="s">
        <v>51</v>
      </c>
      <c r="R724" t="s">
        <v>405</v>
      </c>
      <c r="S724" t="s">
        <v>59</v>
      </c>
      <c r="T724">
        <v>1</v>
      </c>
      <c r="U724" s="1">
        <f>HR[[#This Row],[Date of Hire]]+HR[[#This Row],[Tenure]] * 365</f>
        <v>45221.625</v>
      </c>
    </row>
    <row r="725" spans="1:21">
      <c r="A725">
        <v>1723</v>
      </c>
      <c r="B725" t="s">
        <v>10</v>
      </c>
      <c r="C725" s="1">
        <v>44331</v>
      </c>
      <c r="D725" s="1" t="str">
        <f>TEXT(HR[[#This Row],[Date of Hire]],"YYYY")</f>
        <v>2021</v>
      </c>
      <c r="E725" t="s">
        <v>17</v>
      </c>
      <c r="F725" t="s">
        <v>24</v>
      </c>
      <c r="G725">
        <v>8</v>
      </c>
      <c r="H725">
        <v>1</v>
      </c>
      <c r="I725" s="2">
        <v>2.4361111111111109</v>
      </c>
      <c r="J725">
        <v>4</v>
      </c>
      <c r="K725">
        <v>7</v>
      </c>
      <c r="L725">
        <v>8</v>
      </c>
      <c r="M725" t="s">
        <v>56</v>
      </c>
      <c r="N725">
        <v>3</v>
      </c>
      <c r="O725" t="s">
        <v>49</v>
      </c>
      <c r="P725" t="s">
        <v>50</v>
      </c>
      <c r="Q725" t="s">
        <v>57</v>
      </c>
      <c r="R725" t="s">
        <v>226</v>
      </c>
      <c r="S725" t="s">
        <v>102</v>
      </c>
      <c r="T725">
        <v>2</v>
      </c>
      <c r="U725" s="1">
        <f>HR[[#This Row],[Date of Hire]]+HR[[#This Row],[Tenure]] * 365</f>
        <v>45220.180555555555</v>
      </c>
    </row>
    <row r="726" spans="1:21">
      <c r="A726">
        <v>1724</v>
      </c>
      <c r="B726" t="s">
        <v>10</v>
      </c>
      <c r="C726" s="1">
        <v>44405</v>
      </c>
      <c r="D726" s="1" t="str">
        <f>TEXT(HR[[#This Row],[Date of Hire]],"YYYY")</f>
        <v>2021</v>
      </c>
      <c r="E726" t="s">
        <v>27</v>
      </c>
      <c r="F726" t="s">
        <v>12</v>
      </c>
      <c r="G726">
        <v>4.5</v>
      </c>
      <c r="H726">
        <v>2</v>
      </c>
      <c r="I726" s="2">
        <v>2.2333333333333334</v>
      </c>
      <c r="J726">
        <v>3</v>
      </c>
      <c r="K726">
        <v>9</v>
      </c>
      <c r="L726">
        <v>9</v>
      </c>
      <c r="M726" t="s">
        <v>56</v>
      </c>
      <c r="N726">
        <v>0</v>
      </c>
      <c r="O726" t="s">
        <v>61</v>
      </c>
      <c r="P726" t="s">
        <v>62</v>
      </c>
      <c r="Q726" t="s">
        <v>113</v>
      </c>
      <c r="R726" t="s">
        <v>275</v>
      </c>
      <c r="S726" t="s">
        <v>81</v>
      </c>
      <c r="T726">
        <v>10</v>
      </c>
      <c r="U726" s="1">
        <f>HR[[#This Row],[Date of Hire]]+HR[[#This Row],[Tenure]] * 365</f>
        <v>45220.166666666664</v>
      </c>
    </row>
    <row r="727" spans="1:21">
      <c r="A727">
        <v>1725</v>
      </c>
      <c r="B727" t="s">
        <v>19</v>
      </c>
      <c r="C727" s="1">
        <v>44117</v>
      </c>
      <c r="D727" s="1" t="str">
        <f>TEXT(HR[[#This Row],[Date of Hire]],"YYYY")</f>
        <v>2020</v>
      </c>
      <c r="E727" t="s">
        <v>20</v>
      </c>
      <c r="F727" t="s">
        <v>24</v>
      </c>
      <c r="G727">
        <v>8</v>
      </c>
      <c r="H727">
        <v>0</v>
      </c>
      <c r="I727" s="2">
        <v>3.0249999999999999</v>
      </c>
      <c r="J727">
        <v>4</v>
      </c>
      <c r="K727">
        <v>10</v>
      </c>
      <c r="L727">
        <v>7</v>
      </c>
      <c r="M727" t="s">
        <v>60</v>
      </c>
      <c r="N727">
        <v>2</v>
      </c>
      <c r="O727" t="s">
        <v>49</v>
      </c>
      <c r="P727" t="s">
        <v>50</v>
      </c>
      <c r="Q727" t="s">
        <v>57</v>
      </c>
      <c r="R727" t="s">
        <v>91</v>
      </c>
      <c r="S727" t="s">
        <v>102</v>
      </c>
      <c r="T727">
        <v>4</v>
      </c>
      <c r="U727" s="1">
        <f>HR[[#This Row],[Date of Hire]]+HR[[#This Row],[Tenure]] * 365</f>
        <v>45221.125</v>
      </c>
    </row>
    <row r="728" spans="1:21">
      <c r="A728">
        <v>1726</v>
      </c>
      <c r="B728" t="s">
        <v>4</v>
      </c>
      <c r="C728" s="1">
        <v>43663</v>
      </c>
      <c r="D728" s="1" t="str">
        <f>TEXT(HR[[#This Row],[Date of Hire]],"YYYY")</f>
        <v>2019</v>
      </c>
      <c r="E728" t="s">
        <v>17</v>
      </c>
      <c r="F728" t="s">
        <v>21</v>
      </c>
      <c r="G728">
        <v>5.5</v>
      </c>
      <c r="H728">
        <v>2</v>
      </c>
      <c r="I728" s="2">
        <v>4.2638888888888893</v>
      </c>
      <c r="J728">
        <v>5</v>
      </c>
      <c r="K728">
        <v>6</v>
      </c>
      <c r="L728">
        <v>5</v>
      </c>
      <c r="M728" t="s">
        <v>48</v>
      </c>
      <c r="N728">
        <v>0</v>
      </c>
      <c r="O728" t="s">
        <v>69</v>
      </c>
      <c r="P728" t="s">
        <v>62</v>
      </c>
      <c r="Q728" t="s">
        <v>77</v>
      </c>
      <c r="R728" t="s">
        <v>546</v>
      </c>
      <c r="S728" t="s">
        <v>81</v>
      </c>
      <c r="T728">
        <v>6</v>
      </c>
      <c r="U728" s="1">
        <f>HR[[#This Row],[Date of Hire]]+HR[[#This Row],[Tenure]] * 365</f>
        <v>45219.319444444445</v>
      </c>
    </row>
    <row r="729" spans="1:21">
      <c r="A729">
        <v>1727</v>
      </c>
      <c r="B729" t="s">
        <v>19</v>
      </c>
      <c r="C729" s="1">
        <v>45000</v>
      </c>
      <c r="D729" s="1" t="str">
        <f>TEXT(HR[[#This Row],[Date of Hire]],"YYYY")</f>
        <v>2023</v>
      </c>
      <c r="E729" t="s">
        <v>25</v>
      </c>
      <c r="F729" t="s">
        <v>18</v>
      </c>
      <c r="G729">
        <v>8.5</v>
      </c>
      <c r="H729">
        <v>1</v>
      </c>
      <c r="I729" s="2">
        <v>0.60277777777777775</v>
      </c>
      <c r="J729">
        <v>2</v>
      </c>
      <c r="K729">
        <v>7</v>
      </c>
      <c r="L729">
        <v>10</v>
      </c>
      <c r="M729" t="s">
        <v>48</v>
      </c>
      <c r="N729">
        <v>1</v>
      </c>
      <c r="O729" t="s">
        <v>61</v>
      </c>
      <c r="P729" t="s">
        <v>50</v>
      </c>
      <c r="Q729" t="s">
        <v>57</v>
      </c>
      <c r="R729" t="s">
        <v>268</v>
      </c>
      <c r="S729" t="s">
        <v>95</v>
      </c>
      <c r="T729">
        <v>6</v>
      </c>
      <c r="U729" s="1">
        <f>HR[[#This Row],[Date of Hire]]+HR[[#This Row],[Tenure]] * 365</f>
        <v>45220.013888888891</v>
      </c>
    </row>
    <row r="730" spans="1:21">
      <c r="A730">
        <v>1728</v>
      </c>
      <c r="B730" t="s">
        <v>7</v>
      </c>
      <c r="C730" s="1">
        <v>43891</v>
      </c>
      <c r="D730" s="1" t="str">
        <f>TEXT(HR[[#This Row],[Date of Hire]],"YYYY")</f>
        <v>2020</v>
      </c>
      <c r="E730" t="s">
        <v>23</v>
      </c>
      <c r="F730" t="s">
        <v>26</v>
      </c>
      <c r="G730">
        <v>5.2</v>
      </c>
      <c r="H730">
        <v>3</v>
      </c>
      <c r="I730" s="2">
        <v>3.6416666666666666</v>
      </c>
      <c r="J730">
        <v>4</v>
      </c>
      <c r="K730">
        <v>7</v>
      </c>
      <c r="L730">
        <v>10</v>
      </c>
      <c r="M730" t="s">
        <v>68</v>
      </c>
      <c r="N730">
        <v>3</v>
      </c>
      <c r="O730" t="s">
        <v>49</v>
      </c>
      <c r="P730" t="s">
        <v>62</v>
      </c>
      <c r="Q730" t="s">
        <v>57</v>
      </c>
      <c r="R730" t="s">
        <v>202</v>
      </c>
      <c r="S730" t="s">
        <v>71</v>
      </c>
      <c r="T730">
        <v>2</v>
      </c>
      <c r="U730" s="1">
        <f>HR[[#This Row],[Date of Hire]]+HR[[#This Row],[Tenure]] * 365</f>
        <v>45220.208333333336</v>
      </c>
    </row>
    <row r="731" spans="1:21">
      <c r="A731">
        <v>1729</v>
      </c>
      <c r="B731" t="s">
        <v>10</v>
      </c>
      <c r="C731" s="1">
        <v>44380</v>
      </c>
      <c r="D731" s="1" t="str">
        <f>TEXT(HR[[#This Row],[Date of Hire]],"YYYY")</f>
        <v>2021</v>
      </c>
      <c r="E731" t="s">
        <v>11</v>
      </c>
      <c r="F731" t="s">
        <v>26</v>
      </c>
      <c r="G731">
        <v>10</v>
      </c>
      <c r="H731">
        <v>2</v>
      </c>
      <c r="I731" s="2">
        <v>2.3027777777777776</v>
      </c>
      <c r="J731">
        <v>4</v>
      </c>
      <c r="K731">
        <v>9</v>
      </c>
      <c r="L731">
        <v>7</v>
      </c>
      <c r="M731" t="s">
        <v>68</v>
      </c>
      <c r="N731">
        <v>1</v>
      </c>
      <c r="O731" t="s">
        <v>69</v>
      </c>
      <c r="P731" t="s">
        <v>50</v>
      </c>
      <c r="Q731" t="s">
        <v>77</v>
      </c>
      <c r="R731" t="s">
        <v>330</v>
      </c>
      <c r="S731" t="s">
        <v>55</v>
      </c>
      <c r="T731">
        <v>10</v>
      </c>
      <c r="U731" s="1">
        <f>HR[[#This Row],[Date of Hire]]+HR[[#This Row],[Tenure]] * 365</f>
        <v>45220.513888888891</v>
      </c>
    </row>
    <row r="732" spans="1:21">
      <c r="A732">
        <v>1730</v>
      </c>
      <c r="B732" t="s">
        <v>10</v>
      </c>
      <c r="C732" s="1">
        <v>44576</v>
      </c>
      <c r="D732" s="1" t="str">
        <f>TEXT(HR[[#This Row],[Date of Hire]],"YYYY")</f>
        <v>2022</v>
      </c>
      <c r="E732" t="s">
        <v>11</v>
      </c>
      <c r="F732" t="s">
        <v>21</v>
      </c>
      <c r="G732">
        <v>7</v>
      </c>
      <c r="H732">
        <v>1</v>
      </c>
      <c r="I732" s="2">
        <v>1.7694444444444444</v>
      </c>
      <c r="J732">
        <v>1</v>
      </c>
      <c r="K732">
        <v>9</v>
      </c>
      <c r="L732">
        <v>6</v>
      </c>
      <c r="M732" t="s">
        <v>68</v>
      </c>
      <c r="N732">
        <v>3</v>
      </c>
      <c r="O732" t="s">
        <v>49</v>
      </c>
      <c r="P732" t="s">
        <v>50</v>
      </c>
      <c r="Q732" t="s">
        <v>113</v>
      </c>
      <c r="R732" t="s">
        <v>152</v>
      </c>
      <c r="S732" t="s">
        <v>59</v>
      </c>
      <c r="T732">
        <v>6</v>
      </c>
      <c r="U732" s="1">
        <f>HR[[#This Row],[Date of Hire]]+HR[[#This Row],[Tenure]] * 365</f>
        <v>45221.847222222219</v>
      </c>
    </row>
    <row r="733" spans="1:21">
      <c r="A733">
        <v>1731</v>
      </c>
      <c r="B733" t="s">
        <v>4</v>
      </c>
      <c r="C733" s="1">
        <v>44094</v>
      </c>
      <c r="D733" s="1" t="str">
        <f>TEXT(HR[[#This Row],[Date of Hire]],"YYYY")</f>
        <v>2020</v>
      </c>
      <c r="E733" t="s">
        <v>11</v>
      </c>
      <c r="F733" t="s">
        <v>21</v>
      </c>
      <c r="G733">
        <v>7</v>
      </c>
      <c r="H733">
        <v>0</v>
      </c>
      <c r="I733" s="2">
        <v>3.088888888888889</v>
      </c>
      <c r="J733">
        <v>2</v>
      </c>
      <c r="K733">
        <v>5</v>
      </c>
      <c r="L733">
        <v>8</v>
      </c>
      <c r="M733" t="s">
        <v>60</v>
      </c>
      <c r="N733">
        <v>1</v>
      </c>
      <c r="O733" t="s">
        <v>69</v>
      </c>
      <c r="P733" t="s">
        <v>50</v>
      </c>
      <c r="Q733" t="s">
        <v>57</v>
      </c>
      <c r="R733" t="s">
        <v>245</v>
      </c>
      <c r="S733" t="s">
        <v>55</v>
      </c>
      <c r="T733">
        <v>7</v>
      </c>
      <c r="U733" s="1">
        <f>HR[[#This Row],[Date of Hire]]+HR[[#This Row],[Tenure]] * 365</f>
        <v>45221.444444444445</v>
      </c>
    </row>
    <row r="734" spans="1:21">
      <c r="A734">
        <v>1732</v>
      </c>
      <c r="B734" t="s">
        <v>7</v>
      </c>
      <c r="C734" s="1">
        <v>45097</v>
      </c>
      <c r="D734" s="1" t="str">
        <f>TEXT(HR[[#This Row],[Date of Hire]],"YYYY")</f>
        <v>2023</v>
      </c>
      <c r="E734" t="s">
        <v>27</v>
      </c>
      <c r="F734" t="s">
        <v>15</v>
      </c>
      <c r="G734">
        <v>6</v>
      </c>
      <c r="H734">
        <v>0</v>
      </c>
      <c r="I734" s="2">
        <v>0.33888888888888891</v>
      </c>
      <c r="J734">
        <v>2</v>
      </c>
      <c r="K734">
        <v>7</v>
      </c>
      <c r="L734">
        <v>10</v>
      </c>
      <c r="M734" t="s">
        <v>60</v>
      </c>
      <c r="N734">
        <v>2</v>
      </c>
      <c r="O734" t="s">
        <v>61</v>
      </c>
      <c r="P734" t="s">
        <v>62</v>
      </c>
      <c r="Q734" t="s">
        <v>113</v>
      </c>
      <c r="R734" t="s">
        <v>547</v>
      </c>
      <c r="S734" t="s">
        <v>67</v>
      </c>
      <c r="T734">
        <v>1</v>
      </c>
      <c r="U734" s="1">
        <f>HR[[#This Row],[Date of Hire]]+HR[[#This Row],[Tenure]] * 365</f>
        <v>45220.694444444445</v>
      </c>
    </row>
    <row r="735" spans="1:21">
      <c r="A735">
        <v>1733</v>
      </c>
      <c r="B735" t="s">
        <v>4</v>
      </c>
      <c r="C735" s="1">
        <v>43947</v>
      </c>
      <c r="D735" s="1" t="str">
        <f>TEXT(HR[[#This Row],[Date of Hire]],"YYYY")</f>
        <v>2020</v>
      </c>
      <c r="E735" t="s">
        <v>14</v>
      </c>
      <c r="F735" t="s">
        <v>15</v>
      </c>
      <c r="G735">
        <v>9.1999999999999993</v>
      </c>
      <c r="H735">
        <v>0</v>
      </c>
      <c r="I735" s="2">
        <v>3.4888888888888889</v>
      </c>
      <c r="J735">
        <v>1</v>
      </c>
      <c r="K735">
        <v>7</v>
      </c>
      <c r="L735">
        <v>8</v>
      </c>
      <c r="M735" t="s">
        <v>48</v>
      </c>
      <c r="N735">
        <v>3</v>
      </c>
      <c r="O735" t="s">
        <v>49</v>
      </c>
      <c r="P735" t="s">
        <v>50</v>
      </c>
      <c r="Q735" t="s">
        <v>85</v>
      </c>
      <c r="R735" t="s">
        <v>495</v>
      </c>
      <c r="S735" t="s">
        <v>71</v>
      </c>
      <c r="T735">
        <v>4</v>
      </c>
      <c r="U735" s="1">
        <f>HR[[#This Row],[Date of Hire]]+HR[[#This Row],[Tenure]] * 365</f>
        <v>45220.444444444445</v>
      </c>
    </row>
    <row r="736" spans="1:21">
      <c r="A736">
        <v>1734</v>
      </c>
      <c r="B736" t="s">
        <v>7</v>
      </c>
      <c r="C736" s="1">
        <v>43477</v>
      </c>
      <c r="D736" s="1" t="str">
        <f>TEXT(HR[[#This Row],[Date of Hire]],"YYYY")</f>
        <v>2019</v>
      </c>
      <c r="E736" t="s">
        <v>14</v>
      </c>
      <c r="F736" t="s">
        <v>18</v>
      </c>
      <c r="G736">
        <v>5</v>
      </c>
      <c r="H736">
        <v>0</v>
      </c>
      <c r="I736" s="2">
        <v>4.7777777777777777</v>
      </c>
      <c r="J736">
        <v>4</v>
      </c>
      <c r="K736">
        <v>9</v>
      </c>
      <c r="L736">
        <v>10</v>
      </c>
      <c r="M736" t="s">
        <v>68</v>
      </c>
      <c r="N736">
        <v>3</v>
      </c>
      <c r="O736" t="s">
        <v>61</v>
      </c>
      <c r="P736" t="s">
        <v>50</v>
      </c>
      <c r="Q736" t="s">
        <v>99</v>
      </c>
      <c r="R736" t="s">
        <v>346</v>
      </c>
      <c r="S736" t="s">
        <v>59</v>
      </c>
      <c r="T736">
        <v>1</v>
      </c>
      <c r="U736" s="1">
        <f>HR[[#This Row],[Date of Hire]]+HR[[#This Row],[Tenure]] * 365</f>
        <v>45220.888888888891</v>
      </c>
    </row>
    <row r="737" spans="1:21">
      <c r="A737">
        <v>1735</v>
      </c>
      <c r="B737" t="s">
        <v>13</v>
      </c>
      <c r="C737" s="1">
        <v>44313</v>
      </c>
      <c r="D737" s="1" t="str">
        <f>TEXT(HR[[#This Row],[Date of Hire]],"YYYY")</f>
        <v>2021</v>
      </c>
      <c r="E737" t="s">
        <v>25</v>
      </c>
      <c r="F737" t="s">
        <v>21</v>
      </c>
      <c r="G737">
        <v>6</v>
      </c>
      <c r="H737">
        <v>3</v>
      </c>
      <c r="I737" s="2">
        <v>2.4861111111111112</v>
      </c>
      <c r="J737">
        <v>5</v>
      </c>
      <c r="K737">
        <v>5</v>
      </c>
      <c r="L737">
        <v>5</v>
      </c>
      <c r="M737" t="s">
        <v>48</v>
      </c>
      <c r="N737">
        <v>2</v>
      </c>
      <c r="O737" t="s">
        <v>69</v>
      </c>
      <c r="P737" t="s">
        <v>50</v>
      </c>
      <c r="Q737" t="s">
        <v>72</v>
      </c>
      <c r="R737" t="s">
        <v>476</v>
      </c>
      <c r="S737" t="s">
        <v>67</v>
      </c>
      <c r="T737">
        <v>3</v>
      </c>
      <c r="U737" s="1">
        <f>HR[[#This Row],[Date of Hire]]+HR[[#This Row],[Tenure]] * 365</f>
        <v>45220.430555555555</v>
      </c>
    </row>
    <row r="738" spans="1:21">
      <c r="A738">
        <v>1736</v>
      </c>
      <c r="B738" t="s">
        <v>19</v>
      </c>
      <c r="C738" s="1">
        <v>43476</v>
      </c>
      <c r="D738" s="1" t="str">
        <f>TEXT(HR[[#This Row],[Date of Hire]],"YYYY")</f>
        <v>2019</v>
      </c>
      <c r="E738" t="s">
        <v>5</v>
      </c>
      <c r="F738" t="s">
        <v>26</v>
      </c>
      <c r="G738">
        <v>5</v>
      </c>
      <c r="H738">
        <v>2</v>
      </c>
      <c r="I738" s="2">
        <v>4.7805555555555559</v>
      </c>
      <c r="J738">
        <v>4</v>
      </c>
      <c r="K738">
        <v>7</v>
      </c>
      <c r="L738">
        <v>5</v>
      </c>
      <c r="M738" t="s">
        <v>60</v>
      </c>
      <c r="N738">
        <v>2</v>
      </c>
      <c r="O738" t="s">
        <v>69</v>
      </c>
      <c r="P738" t="s">
        <v>62</v>
      </c>
      <c r="Q738" t="s">
        <v>77</v>
      </c>
      <c r="R738" t="s">
        <v>196</v>
      </c>
      <c r="S738" t="s">
        <v>67</v>
      </c>
      <c r="T738">
        <v>7</v>
      </c>
      <c r="U738" s="1">
        <f>HR[[#This Row],[Date of Hire]]+HR[[#This Row],[Tenure]] * 365</f>
        <v>45220.902777777781</v>
      </c>
    </row>
    <row r="739" spans="1:21">
      <c r="A739">
        <v>1737</v>
      </c>
      <c r="B739" t="s">
        <v>19</v>
      </c>
      <c r="C739" s="1">
        <v>44178</v>
      </c>
      <c r="D739" s="1" t="str">
        <f>TEXT(HR[[#This Row],[Date of Hire]],"YYYY")</f>
        <v>2020</v>
      </c>
      <c r="E739" t="s">
        <v>11</v>
      </c>
      <c r="F739" t="s">
        <v>12</v>
      </c>
      <c r="G739">
        <v>6.2</v>
      </c>
      <c r="H739">
        <v>2</v>
      </c>
      <c r="I739" s="2">
        <v>2.8583333333333334</v>
      </c>
      <c r="J739">
        <v>3</v>
      </c>
      <c r="K739">
        <v>7</v>
      </c>
      <c r="L739">
        <v>6</v>
      </c>
      <c r="M739" t="s">
        <v>68</v>
      </c>
      <c r="N739">
        <v>0</v>
      </c>
      <c r="O739" t="s">
        <v>49</v>
      </c>
      <c r="P739" t="s">
        <v>62</v>
      </c>
      <c r="Q739" t="s">
        <v>92</v>
      </c>
      <c r="R739" t="s">
        <v>548</v>
      </c>
      <c r="S739" t="s">
        <v>71</v>
      </c>
      <c r="T739">
        <v>3</v>
      </c>
      <c r="U739" s="1">
        <f>HR[[#This Row],[Date of Hire]]+HR[[#This Row],[Tenure]] * 365</f>
        <v>45221.291666666664</v>
      </c>
    </row>
    <row r="740" spans="1:21">
      <c r="A740">
        <v>1738</v>
      </c>
      <c r="B740" t="s">
        <v>13</v>
      </c>
      <c r="C740" s="1">
        <v>44903</v>
      </c>
      <c r="D740" s="1" t="str">
        <f>TEXT(HR[[#This Row],[Date of Hire]],"YYYY")</f>
        <v>2022</v>
      </c>
      <c r="E740" t="s">
        <v>11</v>
      </c>
      <c r="F740" t="s">
        <v>26</v>
      </c>
      <c r="G740">
        <v>8</v>
      </c>
      <c r="H740">
        <v>1</v>
      </c>
      <c r="I740" s="2">
        <v>0.87222222222222223</v>
      </c>
      <c r="J740">
        <v>1</v>
      </c>
      <c r="K740">
        <v>10</v>
      </c>
      <c r="L740">
        <v>6</v>
      </c>
      <c r="M740" t="s">
        <v>60</v>
      </c>
      <c r="N740">
        <v>3</v>
      </c>
      <c r="O740" t="s">
        <v>69</v>
      </c>
      <c r="P740" t="s">
        <v>62</v>
      </c>
      <c r="Q740" t="s">
        <v>72</v>
      </c>
      <c r="R740" t="s">
        <v>549</v>
      </c>
      <c r="S740" t="s">
        <v>67</v>
      </c>
      <c r="T740">
        <v>8</v>
      </c>
      <c r="U740" s="1">
        <f>HR[[#This Row],[Date of Hire]]+HR[[#This Row],[Tenure]] * 365</f>
        <v>45221.361111111109</v>
      </c>
    </row>
    <row r="741" spans="1:21">
      <c r="A741">
        <v>1739</v>
      </c>
      <c r="B741" t="s">
        <v>4</v>
      </c>
      <c r="C741" s="1">
        <v>44522</v>
      </c>
      <c r="D741" s="1" t="str">
        <f>TEXT(HR[[#This Row],[Date of Hire]],"YYYY")</f>
        <v>2021</v>
      </c>
      <c r="E741" t="s">
        <v>8</v>
      </c>
      <c r="F741" t="s">
        <v>21</v>
      </c>
      <c r="G741">
        <v>8.1999999999999993</v>
      </c>
      <c r="H741">
        <v>3</v>
      </c>
      <c r="I741" s="2">
        <v>1.9166666666666667</v>
      </c>
      <c r="J741">
        <v>1</v>
      </c>
      <c r="K741">
        <v>7</v>
      </c>
      <c r="L741">
        <v>9</v>
      </c>
      <c r="M741" t="s">
        <v>60</v>
      </c>
      <c r="N741">
        <v>3</v>
      </c>
      <c r="O741" t="s">
        <v>69</v>
      </c>
      <c r="P741" t="s">
        <v>62</v>
      </c>
      <c r="Q741" t="s">
        <v>77</v>
      </c>
      <c r="R741" t="s">
        <v>508</v>
      </c>
      <c r="S741" t="s">
        <v>71</v>
      </c>
      <c r="T741">
        <v>3</v>
      </c>
      <c r="U741" s="1">
        <f>HR[[#This Row],[Date of Hire]]+HR[[#This Row],[Tenure]] * 365</f>
        <v>45221.583333333336</v>
      </c>
    </row>
    <row r="742" spans="1:21">
      <c r="A742">
        <v>1740</v>
      </c>
      <c r="B742" t="s">
        <v>16</v>
      </c>
      <c r="C742" s="1">
        <v>43655</v>
      </c>
      <c r="D742" s="1" t="str">
        <f>TEXT(HR[[#This Row],[Date of Hire]],"YYYY")</f>
        <v>2019</v>
      </c>
      <c r="E742" t="s">
        <v>27</v>
      </c>
      <c r="F742" t="s">
        <v>24</v>
      </c>
      <c r="G742">
        <v>8</v>
      </c>
      <c r="H742">
        <v>0</v>
      </c>
      <c r="I742" s="2">
        <v>4.2861111111111114</v>
      </c>
      <c r="J742">
        <v>5</v>
      </c>
      <c r="K742">
        <v>5</v>
      </c>
      <c r="L742">
        <v>9</v>
      </c>
      <c r="M742" t="s">
        <v>48</v>
      </c>
      <c r="N742">
        <v>2</v>
      </c>
      <c r="O742" t="s">
        <v>69</v>
      </c>
      <c r="P742" t="s">
        <v>50</v>
      </c>
      <c r="Q742" t="s">
        <v>51</v>
      </c>
      <c r="R742" t="s">
        <v>416</v>
      </c>
      <c r="S742" t="s">
        <v>55</v>
      </c>
      <c r="T742">
        <v>6</v>
      </c>
      <c r="U742" s="1">
        <f>HR[[#This Row],[Date of Hire]]+HR[[#This Row],[Tenure]] * 365</f>
        <v>45219.430555555555</v>
      </c>
    </row>
    <row r="743" spans="1:21">
      <c r="A743">
        <v>1741</v>
      </c>
      <c r="B743" t="s">
        <v>13</v>
      </c>
      <c r="C743" s="1">
        <v>44456</v>
      </c>
      <c r="D743" s="1" t="str">
        <f>TEXT(HR[[#This Row],[Date of Hire]],"YYYY")</f>
        <v>2021</v>
      </c>
      <c r="E743" t="s">
        <v>17</v>
      </c>
      <c r="F743" t="s">
        <v>21</v>
      </c>
      <c r="G743">
        <v>4.2</v>
      </c>
      <c r="H743">
        <v>0</v>
      </c>
      <c r="I743" s="2">
        <v>2.0972222222222223</v>
      </c>
      <c r="J743">
        <v>3</v>
      </c>
      <c r="K743">
        <v>6</v>
      </c>
      <c r="L743">
        <v>6</v>
      </c>
      <c r="M743" t="s">
        <v>48</v>
      </c>
      <c r="N743">
        <v>0</v>
      </c>
      <c r="O743" t="s">
        <v>61</v>
      </c>
      <c r="P743" t="s">
        <v>62</v>
      </c>
      <c r="Q743" t="s">
        <v>51</v>
      </c>
      <c r="R743" t="s">
        <v>550</v>
      </c>
      <c r="S743" t="s">
        <v>53</v>
      </c>
      <c r="T743">
        <v>4</v>
      </c>
      <c r="U743" s="1">
        <f>HR[[#This Row],[Date of Hire]]+HR[[#This Row],[Tenure]] * 365</f>
        <v>45221.486111111109</v>
      </c>
    </row>
    <row r="744" spans="1:21">
      <c r="A744">
        <v>1742</v>
      </c>
      <c r="B744" t="s">
        <v>10</v>
      </c>
      <c r="C744" s="1">
        <v>45023</v>
      </c>
      <c r="D744" s="1" t="str">
        <f>TEXT(HR[[#This Row],[Date of Hire]],"YYYY")</f>
        <v>2023</v>
      </c>
      <c r="E744" t="s">
        <v>14</v>
      </c>
      <c r="F744" t="s">
        <v>26</v>
      </c>
      <c r="G744">
        <v>7.2</v>
      </c>
      <c r="H744">
        <v>3</v>
      </c>
      <c r="I744" s="2">
        <v>0.54166666666666663</v>
      </c>
      <c r="J744">
        <v>4</v>
      </c>
      <c r="K744">
        <v>9</v>
      </c>
      <c r="L744">
        <v>5</v>
      </c>
      <c r="M744" t="s">
        <v>56</v>
      </c>
      <c r="N744">
        <v>2</v>
      </c>
      <c r="O744" t="s">
        <v>49</v>
      </c>
      <c r="P744" t="s">
        <v>62</v>
      </c>
      <c r="Q744" t="s">
        <v>72</v>
      </c>
      <c r="R744" t="s">
        <v>551</v>
      </c>
      <c r="S744" t="s">
        <v>71</v>
      </c>
      <c r="T744">
        <v>5</v>
      </c>
      <c r="U744" s="1">
        <f>HR[[#This Row],[Date of Hire]]+HR[[#This Row],[Tenure]] * 365</f>
        <v>45220.708333333336</v>
      </c>
    </row>
    <row r="745" spans="1:21">
      <c r="A745">
        <v>1743</v>
      </c>
      <c r="B745" t="s">
        <v>13</v>
      </c>
      <c r="C745" s="1">
        <v>44239</v>
      </c>
      <c r="D745" s="1" t="str">
        <f>TEXT(HR[[#This Row],[Date of Hire]],"YYYY")</f>
        <v>2021</v>
      </c>
      <c r="E745" t="s">
        <v>28</v>
      </c>
      <c r="F745" t="s">
        <v>9</v>
      </c>
      <c r="G745">
        <v>5</v>
      </c>
      <c r="H745">
        <v>3</v>
      </c>
      <c r="I745" s="2">
        <v>2.6944444444444446</v>
      </c>
      <c r="J745">
        <v>1</v>
      </c>
      <c r="K745">
        <v>7</v>
      </c>
      <c r="L745">
        <v>7</v>
      </c>
      <c r="M745" t="s">
        <v>60</v>
      </c>
      <c r="N745">
        <v>3</v>
      </c>
      <c r="O745" t="s">
        <v>61</v>
      </c>
      <c r="P745" t="s">
        <v>50</v>
      </c>
      <c r="Q745" t="s">
        <v>79</v>
      </c>
      <c r="R745" t="s">
        <v>536</v>
      </c>
      <c r="S745" t="s">
        <v>59</v>
      </c>
      <c r="T745">
        <v>9</v>
      </c>
      <c r="U745" s="1">
        <f>HR[[#This Row],[Date of Hire]]+HR[[#This Row],[Tenure]] * 365</f>
        <v>45222.472222222219</v>
      </c>
    </row>
    <row r="746" spans="1:21">
      <c r="A746">
        <v>1744</v>
      </c>
      <c r="B746" t="s">
        <v>13</v>
      </c>
      <c r="C746" s="1">
        <v>44474</v>
      </c>
      <c r="D746" s="1" t="str">
        <f>TEXT(HR[[#This Row],[Date of Hire]],"YYYY")</f>
        <v>2021</v>
      </c>
      <c r="E746" t="s">
        <v>20</v>
      </c>
      <c r="F746" t="s">
        <v>24</v>
      </c>
      <c r="G746">
        <v>5</v>
      </c>
      <c r="H746">
        <v>0</v>
      </c>
      <c r="I746" s="2">
        <v>2.0472222222222221</v>
      </c>
      <c r="J746">
        <v>5</v>
      </c>
      <c r="K746">
        <v>6</v>
      </c>
      <c r="L746">
        <v>5</v>
      </c>
      <c r="M746" t="s">
        <v>56</v>
      </c>
      <c r="N746">
        <v>0</v>
      </c>
      <c r="O746" t="s">
        <v>49</v>
      </c>
      <c r="P746" t="s">
        <v>62</v>
      </c>
      <c r="Q746" t="s">
        <v>72</v>
      </c>
      <c r="R746" t="s">
        <v>133</v>
      </c>
      <c r="S746" t="s">
        <v>55</v>
      </c>
      <c r="T746">
        <v>1</v>
      </c>
      <c r="U746" s="1">
        <f>HR[[#This Row],[Date of Hire]]+HR[[#This Row],[Tenure]] * 365</f>
        <v>45221.236111111109</v>
      </c>
    </row>
    <row r="747" spans="1:21">
      <c r="A747">
        <v>1745</v>
      </c>
      <c r="B747" t="s">
        <v>19</v>
      </c>
      <c r="C747" s="1">
        <v>43662</v>
      </c>
      <c r="D747" s="1" t="str">
        <f>TEXT(HR[[#This Row],[Date of Hire]],"YYYY")</f>
        <v>2019</v>
      </c>
      <c r="E747" t="s">
        <v>25</v>
      </c>
      <c r="F747" t="s">
        <v>21</v>
      </c>
      <c r="G747">
        <v>6.2</v>
      </c>
      <c r="H747">
        <v>2</v>
      </c>
      <c r="I747" s="2">
        <v>4.2666666666666666</v>
      </c>
      <c r="J747">
        <v>1</v>
      </c>
      <c r="K747">
        <v>8</v>
      </c>
      <c r="L747">
        <v>10</v>
      </c>
      <c r="M747" t="s">
        <v>56</v>
      </c>
      <c r="N747">
        <v>1</v>
      </c>
      <c r="O747" t="s">
        <v>61</v>
      </c>
      <c r="P747" t="s">
        <v>62</v>
      </c>
      <c r="Q747" t="s">
        <v>85</v>
      </c>
      <c r="R747" t="s">
        <v>244</v>
      </c>
      <c r="S747" t="s">
        <v>53</v>
      </c>
      <c r="T747">
        <v>1</v>
      </c>
      <c r="U747" s="1">
        <f>HR[[#This Row],[Date of Hire]]+HR[[#This Row],[Tenure]] * 365</f>
        <v>45219.333333333336</v>
      </c>
    </row>
    <row r="748" spans="1:21">
      <c r="A748">
        <v>1746</v>
      </c>
      <c r="B748" t="s">
        <v>10</v>
      </c>
      <c r="C748" s="1">
        <v>44060</v>
      </c>
      <c r="D748" s="1" t="str">
        <f>TEXT(HR[[#This Row],[Date of Hire]],"YYYY")</f>
        <v>2020</v>
      </c>
      <c r="E748" t="s">
        <v>8</v>
      </c>
      <c r="F748" t="s">
        <v>6</v>
      </c>
      <c r="G748">
        <v>4.5</v>
      </c>
      <c r="H748">
        <v>3</v>
      </c>
      <c r="I748" s="2">
        <v>3.1805555555555554</v>
      </c>
      <c r="J748">
        <v>3</v>
      </c>
      <c r="K748">
        <v>7</v>
      </c>
      <c r="L748">
        <v>9</v>
      </c>
      <c r="M748" t="s">
        <v>60</v>
      </c>
      <c r="N748">
        <v>3</v>
      </c>
      <c r="O748" t="s">
        <v>61</v>
      </c>
      <c r="P748" t="s">
        <v>50</v>
      </c>
      <c r="Q748" t="s">
        <v>99</v>
      </c>
      <c r="R748" t="s">
        <v>204</v>
      </c>
      <c r="S748" t="s">
        <v>95</v>
      </c>
      <c r="T748">
        <v>9</v>
      </c>
      <c r="U748" s="1">
        <f>HR[[#This Row],[Date of Hire]]+HR[[#This Row],[Tenure]] * 365</f>
        <v>45220.902777777781</v>
      </c>
    </row>
    <row r="749" spans="1:21">
      <c r="A749">
        <v>1747</v>
      </c>
      <c r="B749" t="s">
        <v>10</v>
      </c>
      <c r="C749" s="1">
        <v>44755</v>
      </c>
      <c r="D749" s="1" t="str">
        <f>TEXT(HR[[#This Row],[Date of Hire]],"YYYY")</f>
        <v>2022</v>
      </c>
      <c r="E749" t="s">
        <v>11</v>
      </c>
      <c r="F749" t="s">
        <v>21</v>
      </c>
      <c r="G749">
        <v>9</v>
      </c>
      <c r="H749">
        <v>3</v>
      </c>
      <c r="I749" s="2">
        <v>1.2749999999999999</v>
      </c>
      <c r="J749">
        <v>4</v>
      </c>
      <c r="K749">
        <v>9</v>
      </c>
      <c r="L749">
        <v>7</v>
      </c>
      <c r="M749" t="s">
        <v>68</v>
      </c>
      <c r="N749">
        <v>1</v>
      </c>
      <c r="O749" t="s">
        <v>49</v>
      </c>
      <c r="P749" t="s">
        <v>50</v>
      </c>
      <c r="Q749" t="s">
        <v>57</v>
      </c>
      <c r="R749" t="s">
        <v>493</v>
      </c>
      <c r="S749" t="s">
        <v>102</v>
      </c>
      <c r="T749">
        <v>1</v>
      </c>
      <c r="U749" s="1">
        <f>HR[[#This Row],[Date of Hire]]+HR[[#This Row],[Tenure]] * 365</f>
        <v>45220.375</v>
      </c>
    </row>
    <row r="750" spans="1:21">
      <c r="A750">
        <v>1748</v>
      </c>
      <c r="B750" t="s">
        <v>19</v>
      </c>
      <c r="C750" s="1">
        <v>43640</v>
      </c>
      <c r="D750" s="1" t="str">
        <f>TEXT(HR[[#This Row],[Date of Hire]],"YYYY")</f>
        <v>2019</v>
      </c>
      <c r="E750" t="s">
        <v>20</v>
      </c>
      <c r="F750" t="s">
        <v>26</v>
      </c>
      <c r="G750">
        <v>9</v>
      </c>
      <c r="H750">
        <v>0</v>
      </c>
      <c r="I750" s="2">
        <v>4.3277777777777775</v>
      </c>
      <c r="J750">
        <v>4</v>
      </c>
      <c r="K750">
        <v>5</v>
      </c>
      <c r="L750">
        <v>10</v>
      </c>
      <c r="M750" t="s">
        <v>68</v>
      </c>
      <c r="N750">
        <v>0</v>
      </c>
      <c r="O750" t="s">
        <v>61</v>
      </c>
      <c r="P750" t="s">
        <v>62</v>
      </c>
      <c r="Q750" t="s">
        <v>63</v>
      </c>
      <c r="R750" t="s">
        <v>525</v>
      </c>
      <c r="S750" t="s">
        <v>75</v>
      </c>
      <c r="T750">
        <v>4</v>
      </c>
      <c r="U750" s="1">
        <f>HR[[#This Row],[Date of Hire]]+HR[[#This Row],[Tenure]] * 365</f>
        <v>45219.638888888891</v>
      </c>
    </row>
    <row r="751" spans="1:21">
      <c r="A751">
        <v>1749</v>
      </c>
      <c r="B751" t="s">
        <v>19</v>
      </c>
      <c r="C751" s="1">
        <v>44158</v>
      </c>
      <c r="D751" s="1" t="str">
        <f>TEXT(HR[[#This Row],[Date of Hire]],"YYYY")</f>
        <v>2020</v>
      </c>
      <c r="E751" t="s">
        <v>5</v>
      </c>
      <c r="F751" t="s">
        <v>15</v>
      </c>
      <c r="G751">
        <v>6</v>
      </c>
      <c r="H751">
        <v>0</v>
      </c>
      <c r="I751" s="2">
        <v>2.9138888888888888</v>
      </c>
      <c r="J751">
        <v>5</v>
      </c>
      <c r="K751">
        <v>7</v>
      </c>
      <c r="L751">
        <v>7</v>
      </c>
      <c r="M751" t="s">
        <v>68</v>
      </c>
      <c r="N751">
        <v>0</v>
      </c>
      <c r="O751" t="s">
        <v>49</v>
      </c>
      <c r="P751" t="s">
        <v>62</v>
      </c>
      <c r="Q751" t="s">
        <v>79</v>
      </c>
      <c r="R751" t="s">
        <v>349</v>
      </c>
      <c r="S751" t="s">
        <v>59</v>
      </c>
      <c r="T751">
        <v>3</v>
      </c>
      <c r="U751" s="1">
        <f>HR[[#This Row],[Date of Hire]]+HR[[#This Row],[Tenure]] * 365</f>
        <v>45221.569444444445</v>
      </c>
    </row>
    <row r="752" spans="1:21">
      <c r="A752">
        <v>1750</v>
      </c>
      <c r="B752" t="s">
        <v>10</v>
      </c>
      <c r="C752" s="1">
        <v>43480</v>
      </c>
      <c r="D752" s="1" t="str">
        <f>TEXT(HR[[#This Row],[Date of Hire]],"YYYY")</f>
        <v>2019</v>
      </c>
      <c r="E752" t="s">
        <v>23</v>
      </c>
      <c r="F752" t="s">
        <v>18</v>
      </c>
      <c r="G752">
        <v>9.1999999999999993</v>
      </c>
      <c r="H752">
        <v>2</v>
      </c>
      <c r="I752" s="2">
        <v>4.7694444444444448</v>
      </c>
      <c r="J752">
        <v>4</v>
      </c>
      <c r="K752">
        <v>8</v>
      </c>
      <c r="L752">
        <v>7</v>
      </c>
      <c r="M752" t="s">
        <v>60</v>
      </c>
      <c r="N752">
        <v>2</v>
      </c>
      <c r="O752" t="s">
        <v>69</v>
      </c>
      <c r="P752" t="s">
        <v>62</v>
      </c>
      <c r="Q752" t="s">
        <v>63</v>
      </c>
      <c r="R752" t="s">
        <v>552</v>
      </c>
      <c r="S752" t="s">
        <v>71</v>
      </c>
      <c r="T752">
        <v>3</v>
      </c>
      <c r="U752" s="1">
        <f>HR[[#This Row],[Date of Hire]]+HR[[#This Row],[Tenure]] * 365</f>
        <v>45220.847222222219</v>
      </c>
    </row>
    <row r="753" spans="1:21">
      <c r="A753">
        <v>1751</v>
      </c>
      <c r="B753" t="s">
        <v>10</v>
      </c>
      <c r="C753" s="1">
        <v>43736</v>
      </c>
      <c r="D753" s="1" t="str">
        <f>TEXT(HR[[#This Row],[Date of Hire]],"YYYY")</f>
        <v>2019</v>
      </c>
      <c r="E753" t="s">
        <v>23</v>
      </c>
      <c r="F753" t="s">
        <v>24</v>
      </c>
      <c r="G753">
        <v>8.5</v>
      </c>
      <c r="H753">
        <v>2</v>
      </c>
      <c r="I753" s="2">
        <v>4.0666666666666664</v>
      </c>
      <c r="J753">
        <v>3</v>
      </c>
      <c r="K753">
        <v>6</v>
      </c>
      <c r="L753">
        <v>9</v>
      </c>
      <c r="M753" t="s">
        <v>48</v>
      </c>
      <c r="N753">
        <v>0</v>
      </c>
      <c r="O753" t="s">
        <v>69</v>
      </c>
      <c r="P753" t="s">
        <v>62</v>
      </c>
      <c r="Q753" t="s">
        <v>51</v>
      </c>
      <c r="R753" t="s">
        <v>553</v>
      </c>
      <c r="S753" t="s">
        <v>81</v>
      </c>
      <c r="T753">
        <v>2</v>
      </c>
      <c r="U753" s="1">
        <f>HR[[#This Row],[Date of Hire]]+HR[[#This Row],[Tenure]] * 365</f>
        <v>45220.333333333336</v>
      </c>
    </row>
    <row r="754" spans="1:21">
      <c r="A754">
        <v>1752</v>
      </c>
      <c r="B754" t="s">
        <v>16</v>
      </c>
      <c r="C754" s="1">
        <v>43844</v>
      </c>
      <c r="D754" s="1" t="str">
        <f>TEXT(HR[[#This Row],[Date of Hire]],"YYYY")</f>
        <v>2020</v>
      </c>
      <c r="E754" t="s">
        <v>11</v>
      </c>
      <c r="F754" t="s">
        <v>12</v>
      </c>
      <c r="G754">
        <v>8</v>
      </c>
      <c r="H754">
        <v>0</v>
      </c>
      <c r="I754" s="2">
        <v>3.7722222222222221</v>
      </c>
      <c r="J754">
        <v>4</v>
      </c>
      <c r="K754">
        <v>7</v>
      </c>
      <c r="L754">
        <v>7</v>
      </c>
      <c r="M754" t="s">
        <v>60</v>
      </c>
      <c r="N754">
        <v>0</v>
      </c>
      <c r="O754" t="s">
        <v>49</v>
      </c>
      <c r="P754" t="s">
        <v>62</v>
      </c>
      <c r="Q754" t="s">
        <v>113</v>
      </c>
      <c r="R754" t="s">
        <v>314</v>
      </c>
      <c r="S754" t="s">
        <v>75</v>
      </c>
      <c r="T754">
        <v>2</v>
      </c>
      <c r="U754" s="1">
        <f>HR[[#This Row],[Date of Hire]]+HR[[#This Row],[Tenure]] * 365</f>
        <v>45220.861111111109</v>
      </c>
    </row>
    <row r="755" spans="1:21">
      <c r="A755">
        <v>1753</v>
      </c>
      <c r="B755" t="s">
        <v>7</v>
      </c>
      <c r="C755" s="1">
        <v>44498</v>
      </c>
      <c r="D755" s="1" t="str">
        <f>TEXT(HR[[#This Row],[Date of Hire]],"YYYY")</f>
        <v>2021</v>
      </c>
      <c r="E755" t="s">
        <v>20</v>
      </c>
      <c r="F755" t="s">
        <v>9</v>
      </c>
      <c r="G755">
        <v>6</v>
      </c>
      <c r="H755">
        <v>1</v>
      </c>
      <c r="I755" s="2">
        <v>1.9805555555555556</v>
      </c>
      <c r="J755">
        <v>5</v>
      </c>
      <c r="K755">
        <v>6</v>
      </c>
      <c r="L755">
        <v>7</v>
      </c>
      <c r="M755" t="s">
        <v>56</v>
      </c>
      <c r="N755">
        <v>3</v>
      </c>
      <c r="O755" t="s">
        <v>61</v>
      </c>
      <c r="P755" t="s">
        <v>62</v>
      </c>
      <c r="Q755" t="s">
        <v>92</v>
      </c>
      <c r="R755" t="s">
        <v>333</v>
      </c>
      <c r="S755" t="s">
        <v>65</v>
      </c>
      <c r="T755">
        <v>3</v>
      </c>
      <c r="U755" s="1">
        <f>HR[[#This Row],[Date of Hire]]+HR[[#This Row],[Tenure]] * 365</f>
        <v>45220.902777777781</v>
      </c>
    </row>
    <row r="756" spans="1:21">
      <c r="A756">
        <v>1754</v>
      </c>
      <c r="B756" t="s">
        <v>13</v>
      </c>
      <c r="C756" s="1">
        <v>44688</v>
      </c>
      <c r="D756" s="1" t="str">
        <f>TEXT(HR[[#This Row],[Date of Hire]],"YYYY")</f>
        <v>2022</v>
      </c>
      <c r="E756" t="s">
        <v>25</v>
      </c>
      <c r="F756" t="s">
        <v>18</v>
      </c>
      <c r="G756">
        <v>8</v>
      </c>
      <c r="H756">
        <v>2</v>
      </c>
      <c r="I756" s="2">
        <v>1.4583333333333333</v>
      </c>
      <c r="J756">
        <v>4</v>
      </c>
      <c r="K756">
        <v>7</v>
      </c>
      <c r="L756">
        <v>8</v>
      </c>
      <c r="M756" t="s">
        <v>68</v>
      </c>
      <c r="N756">
        <v>3</v>
      </c>
      <c r="O756" t="s">
        <v>69</v>
      </c>
      <c r="P756" t="s">
        <v>50</v>
      </c>
      <c r="Q756" t="s">
        <v>57</v>
      </c>
      <c r="R756" t="s">
        <v>554</v>
      </c>
      <c r="S756" t="s">
        <v>102</v>
      </c>
      <c r="T756">
        <v>5</v>
      </c>
      <c r="U756" s="1">
        <f>HR[[#This Row],[Date of Hire]]+HR[[#This Row],[Tenure]] * 365</f>
        <v>45220.291666666664</v>
      </c>
    </row>
    <row r="757" spans="1:21">
      <c r="A757">
        <v>1755</v>
      </c>
      <c r="B757" t="s">
        <v>7</v>
      </c>
      <c r="C757" s="1">
        <v>43969</v>
      </c>
      <c r="D757" s="1" t="str">
        <f>TEXT(HR[[#This Row],[Date of Hire]],"YYYY")</f>
        <v>2020</v>
      </c>
      <c r="E757" t="s">
        <v>14</v>
      </c>
      <c r="F757" t="s">
        <v>9</v>
      </c>
      <c r="G757">
        <v>7</v>
      </c>
      <c r="H757">
        <v>1</v>
      </c>
      <c r="I757" s="2">
        <v>3.4277777777777776</v>
      </c>
      <c r="J757">
        <v>2</v>
      </c>
      <c r="K757">
        <v>8</v>
      </c>
      <c r="L757">
        <v>5</v>
      </c>
      <c r="M757" t="s">
        <v>48</v>
      </c>
      <c r="N757">
        <v>1</v>
      </c>
      <c r="O757" t="s">
        <v>69</v>
      </c>
      <c r="P757" t="s">
        <v>62</v>
      </c>
      <c r="Q757" t="s">
        <v>92</v>
      </c>
      <c r="R757" t="s">
        <v>267</v>
      </c>
      <c r="S757" t="s">
        <v>65</v>
      </c>
      <c r="T757">
        <v>10</v>
      </c>
      <c r="U757" s="1">
        <f>HR[[#This Row],[Date of Hire]]+HR[[#This Row],[Tenure]] * 365</f>
        <v>45220.138888888891</v>
      </c>
    </row>
    <row r="758" spans="1:21">
      <c r="A758">
        <v>1756</v>
      </c>
      <c r="B758" t="s">
        <v>13</v>
      </c>
      <c r="C758" s="1">
        <v>44328</v>
      </c>
      <c r="D758" s="1" t="str">
        <f>TEXT(HR[[#This Row],[Date of Hire]],"YYYY")</f>
        <v>2021</v>
      </c>
      <c r="E758" t="s">
        <v>17</v>
      </c>
      <c r="F758" t="s">
        <v>21</v>
      </c>
      <c r="G758">
        <v>4</v>
      </c>
      <c r="H758">
        <v>2</v>
      </c>
      <c r="I758" s="2">
        <v>2.4444444444444446</v>
      </c>
      <c r="J758">
        <v>5</v>
      </c>
      <c r="K758">
        <v>10</v>
      </c>
      <c r="L758">
        <v>9</v>
      </c>
      <c r="M758" t="s">
        <v>60</v>
      </c>
      <c r="N758">
        <v>1</v>
      </c>
      <c r="O758" t="s">
        <v>61</v>
      </c>
      <c r="P758" t="s">
        <v>50</v>
      </c>
      <c r="Q758" t="s">
        <v>72</v>
      </c>
      <c r="R758" t="s">
        <v>555</v>
      </c>
      <c r="S758" t="s">
        <v>65</v>
      </c>
      <c r="T758">
        <v>5</v>
      </c>
      <c r="U758" s="1">
        <f>HR[[#This Row],[Date of Hire]]+HR[[#This Row],[Tenure]] * 365</f>
        <v>45220.222222222219</v>
      </c>
    </row>
    <row r="759" spans="1:21">
      <c r="A759">
        <v>1757</v>
      </c>
      <c r="B759" t="s">
        <v>7</v>
      </c>
      <c r="C759" s="1">
        <v>44255</v>
      </c>
      <c r="D759" s="1" t="str">
        <f>TEXT(HR[[#This Row],[Date of Hire]],"YYYY")</f>
        <v>2021</v>
      </c>
      <c r="E759" t="s">
        <v>14</v>
      </c>
      <c r="F759" t="s">
        <v>9</v>
      </c>
      <c r="G759">
        <v>5</v>
      </c>
      <c r="H759">
        <v>0</v>
      </c>
      <c r="I759" s="2">
        <v>2.6444444444444444</v>
      </c>
      <c r="J759">
        <v>3</v>
      </c>
      <c r="K759">
        <v>10</v>
      </c>
      <c r="L759">
        <v>6</v>
      </c>
      <c r="M759" t="s">
        <v>68</v>
      </c>
      <c r="N759">
        <v>0</v>
      </c>
      <c r="O759" t="s">
        <v>61</v>
      </c>
      <c r="P759" t="s">
        <v>62</v>
      </c>
      <c r="Q759" t="s">
        <v>113</v>
      </c>
      <c r="R759" t="s">
        <v>556</v>
      </c>
      <c r="S759" t="s">
        <v>55</v>
      </c>
      <c r="T759">
        <v>4</v>
      </c>
      <c r="U759" s="1">
        <f>HR[[#This Row],[Date of Hire]]+HR[[#This Row],[Tenure]] * 365</f>
        <v>45220.222222222219</v>
      </c>
    </row>
    <row r="760" spans="1:21">
      <c r="A760">
        <v>1758</v>
      </c>
      <c r="B760" t="s">
        <v>4</v>
      </c>
      <c r="C760" s="1">
        <v>43543</v>
      </c>
      <c r="D760" s="1" t="str">
        <f>TEXT(HR[[#This Row],[Date of Hire]],"YYYY")</f>
        <v>2019</v>
      </c>
      <c r="E760" t="s">
        <v>14</v>
      </c>
      <c r="F760" t="s">
        <v>21</v>
      </c>
      <c r="G760">
        <v>6</v>
      </c>
      <c r="H760">
        <v>3</v>
      </c>
      <c r="I760" s="2">
        <v>4.5916666666666668</v>
      </c>
      <c r="J760">
        <v>3</v>
      </c>
      <c r="K760">
        <v>8</v>
      </c>
      <c r="L760">
        <v>5</v>
      </c>
      <c r="M760" t="s">
        <v>48</v>
      </c>
      <c r="N760">
        <v>1</v>
      </c>
      <c r="O760" t="s">
        <v>69</v>
      </c>
      <c r="P760" t="s">
        <v>50</v>
      </c>
      <c r="Q760" t="s">
        <v>63</v>
      </c>
      <c r="R760" t="s">
        <v>350</v>
      </c>
      <c r="S760" t="s">
        <v>55</v>
      </c>
      <c r="T760">
        <v>3</v>
      </c>
      <c r="U760" s="1">
        <f>HR[[#This Row],[Date of Hire]]+HR[[#This Row],[Tenure]] * 365</f>
        <v>45218.958333333336</v>
      </c>
    </row>
    <row r="761" spans="1:21">
      <c r="A761">
        <v>1759</v>
      </c>
      <c r="B761" t="s">
        <v>10</v>
      </c>
      <c r="C761" s="1">
        <v>43757</v>
      </c>
      <c r="D761" s="1" t="str">
        <f>TEXT(HR[[#This Row],[Date of Hire]],"YYYY")</f>
        <v>2019</v>
      </c>
      <c r="E761" t="s">
        <v>28</v>
      </c>
      <c r="F761" t="s">
        <v>21</v>
      </c>
      <c r="G761">
        <v>6.5</v>
      </c>
      <c r="H761">
        <v>0</v>
      </c>
      <c r="I761" s="2">
        <v>4.0083333333333337</v>
      </c>
      <c r="J761">
        <v>4</v>
      </c>
      <c r="K761">
        <v>6</v>
      </c>
      <c r="L761">
        <v>9</v>
      </c>
      <c r="M761" t="s">
        <v>60</v>
      </c>
      <c r="N761">
        <v>2</v>
      </c>
      <c r="O761" t="s">
        <v>49</v>
      </c>
      <c r="P761" t="s">
        <v>50</v>
      </c>
      <c r="Q761" t="s">
        <v>72</v>
      </c>
      <c r="R761" t="s">
        <v>557</v>
      </c>
      <c r="S761" t="s">
        <v>81</v>
      </c>
      <c r="T761">
        <v>5</v>
      </c>
      <c r="U761" s="1">
        <f>HR[[#This Row],[Date of Hire]]+HR[[#This Row],[Tenure]] * 365</f>
        <v>45220.041666666664</v>
      </c>
    </row>
    <row r="762" spans="1:21">
      <c r="A762">
        <v>1760</v>
      </c>
      <c r="B762" t="s">
        <v>19</v>
      </c>
      <c r="C762" s="1">
        <v>43649</v>
      </c>
      <c r="D762" s="1" t="str">
        <f>TEXT(HR[[#This Row],[Date of Hire]],"YYYY")</f>
        <v>2019</v>
      </c>
      <c r="E762" t="s">
        <v>25</v>
      </c>
      <c r="F762" t="s">
        <v>26</v>
      </c>
      <c r="G762">
        <v>7.2</v>
      </c>
      <c r="H762">
        <v>0</v>
      </c>
      <c r="I762" s="2">
        <v>4.302777777777778</v>
      </c>
      <c r="J762">
        <v>1</v>
      </c>
      <c r="K762">
        <v>10</v>
      </c>
      <c r="L762">
        <v>10</v>
      </c>
      <c r="M762" t="s">
        <v>68</v>
      </c>
      <c r="N762">
        <v>2</v>
      </c>
      <c r="O762" t="s">
        <v>61</v>
      </c>
      <c r="P762" t="s">
        <v>62</v>
      </c>
      <c r="Q762" t="s">
        <v>79</v>
      </c>
      <c r="R762" t="s">
        <v>219</v>
      </c>
      <c r="S762" t="s">
        <v>71</v>
      </c>
      <c r="T762">
        <v>9</v>
      </c>
      <c r="U762" s="1">
        <f>HR[[#This Row],[Date of Hire]]+HR[[#This Row],[Tenure]] * 365</f>
        <v>45219.513888888891</v>
      </c>
    </row>
    <row r="763" spans="1:21">
      <c r="A763">
        <v>1761</v>
      </c>
      <c r="B763" t="s">
        <v>4</v>
      </c>
      <c r="C763" s="1">
        <v>44347</v>
      </c>
      <c r="D763" s="1" t="str">
        <f>TEXT(HR[[#This Row],[Date of Hire]],"YYYY")</f>
        <v>2021</v>
      </c>
      <c r="E763" t="s">
        <v>28</v>
      </c>
      <c r="F763" t="s">
        <v>21</v>
      </c>
      <c r="G763">
        <v>7.2</v>
      </c>
      <c r="H763">
        <v>2</v>
      </c>
      <c r="I763" s="2">
        <v>2.3944444444444444</v>
      </c>
      <c r="J763">
        <v>3</v>
      </c>
      <c r="K763">
        <v>8</v>
      </c>
      <c r="L763">
        <v>9</v>
      </c>
      <c r="M763" t="s">
        <v>68</v>
      </c>
      <c r="N763">
        <v>0</v>
      </c>
      <c r="O763" t="s">
        <v>61</v>
      </c>
      <c r="P763" t="s">
        <v>50</v>
      </c>
      <c r="Q763" t="s">
        <v>92</v>
      </c>
      <c r="R763" t="s">
        <v>457</v>
      </c>
      <c r="S763" t="s">
        <v>53</v>
      </c>
      <c r="T763">
        <v>3</v>
      </c>
      <c r="U763" s="1">
        <f>HR[[#This Row],[Date of Hire]]+HR[[#This Row],[Tenure]] * 365</f>
        <v>45220.972222222219</v>
      </c>
    </row>
    <row r="764" spans="1:21">
      <c r="A764">
        <v>1762</v>
      </c>
      <c r="B764" t="s">
        <v>16</v>
      </c>
      <c r="C764" s="1">
        <v>44012</v>
      </c>
      <c r="D764" s="1" t="str">
        <f>TEXT(HR[[#This Row],[Date of Hire]],"YYYY")</f>
        <v>2020</v>
      </c>
      <c r="E764" t="s">
        <v>17</v>
      </c>
      <c r="F764" t="s">
        <v>21</v>
      </c>
      <c r="G764">
        <v>8</v>
      </c>
      <c r="H764">
        <v>1</v>
      </c>
      <c r="I764" s="2">
        <v>3.3111111111111109</v>
      </c>
      <c r="J764">
        <v>3</v>
      </c>
      <c r="K764">
        <v>7</v>
      </c>
      <c r="L764">
        <v>7</v>
      </c>
      <c r="M764" t="s">
        <v>60</v>
      </c>
      <c r="N764">
        <v>1</v>
      </c>
      <c r="O764" t="s">
        <v>69</v>
      </c>
      <c r="P764" t="s">
        <v>50</v>
      </c>
      <c r="Q764" t="s">
        <v>51</v>
      </c>
      <c r="R764" t="s">
        <v>558</v>
      </c>
      <c r="S764" t="s">
        <v>55</v>
      </c>
      <c r="T764">
        <v>3</v>
      </c>
      <c r="U764" s="1">
        <f>HR[[#This Row],[Date of Hire]]+HR[[#This Row],[Tenure]] * 365</f>
        <v>45220.555555555555</v>
      </c>
    </row>
    <row r="765" spans="1:21">
      <c r="A765">
        <v>1763</v>
      </c>
      <c r="B765" t="s">
        <v>4</v>
      </c>
      <c r="C765" s="1">
        <v>43865</v>
      </c>
      <c r="D765" s="1" t="str">
        <f>TEXT(HR[[#This Row],[Date of Hire]],"YYYY")</f>
        <v>2020</v>
      </c>
      <c r="E765" t="s">
        <v>25</v>
      </c>
      <c r="F765" t="s">
        <v>12</v>
      </c>
      <c r="G765">
        <v>4</v>
      </c>
      <c r="H765">
        <v>2</v>
      </c>
      <c r="I765" s="2">
        <v>3.7166666666666668</v>
      </c>
      <c r="J765">
        <v>1</v>
      </c>
      <c r="K765">
        <v>8</v>
      </c>
      <c r="L765">
        <v>5</v>
      </c>
      <c r="M765" t="s">
        <v>56</v>
      </c>
      <c r="N765">
        <v>0</v>
      </c>
      <c r="O765" t="s">
        <v>69</v>
      </c>
      <c r="P765" t="s">
        <v>62</v>
      </c>
      <c r="Q765" t="s">
        <v>57</v>
      </c>
      <c r="R765" t="s">
        <v>509</v>
      </c>
      <c r="S765" t="s">
        <v>59</v>
      </c>
      <c r="T765">
        <v>4</v>
      </c>
      <c r="U765" s="1">
        <f>HR[[#This Row],[Date of Hire]]+HR[[#This Row],[Tenure]] * 365</f>
        <v>45221.583333333336</v>
      </c>
    </row>
    <row r="766" spans="1:21">
      <c r="A766">
        <v>1764</v>
      </c>
      <c r="B766" t="s">
        <v>4</v>
      </c>
      <c r="C766" s="1">
        <v>43783</v>
      </c>
      <c r="D766" s="1" t="str">
        <f>TEXT(HR[[#This Row],[Date of Hire]],"YYYY")</f>
        <v>2019</v>
      </c>
      <c r="E766" t="s">
        <v>17</v>
      </c>
      <c r="F766" t="s">
        <v>18</v>
      </c>
      <c r="G766">
        <v>9</v>
      </c>
      <c r="H766">
        <v>1</v>
      </c>
      <c r="I766" s="2">
        <v>3.9388888888888891</v>
      </c>
      <c r="J766">
        <v>1</v>
      </c>
      <c r="K766">
        <v>9</v>
      </c>
      <c r="L766">
        <v>10</v>
      </c>
      <c r="M766" t="s">
        <v>68</v>
      </c>
      <c r="N766">
        <v>1</v>
      </c>
      <c r="O766" t="s">
        <v>49</v>
      </c>
      <c r="P766" t="s">
        <v>62</v>
      </c>
      <c r="Q766" t="s">
        <v>63</v>
      </c>
      <c r="R766" t="s">
        <v>126</v>
      </c>
      <c r="S766" t="s">
        <v>65</v>
      </c>
      <c r="T766">
        <v>6</v>
      </c>
      <c r="U766" s="1">
        <f>HR[[#This Row],[Date of Hire]]+HR[[#This Row],[Tenure]] * 365</f>
        <v>45220.694444444445</v>
      </c>
    </row>
    <row r="767" spans="1:21">
      <c r="A767">
        <v>1765</v>
      </c>
      <c r="B767" t="s">
        <v>16</v>
      </c>
      <c r="C767" s="1">
        <v>43397</v>
      </c>
      <c r="D767" s="1" t="str">
        <f>TEXT(HR[[#This Row],[Date of Hire]],"YYYY")</f>
        <v>2018</v>
      </c>
      <c r="E767" t="s">
        <v>25</v>
      </c>
      <c r="F767" t="s">
        <v>21</v>
      </c>
      <c r="G767">
        <v>8</v>
      </c>
      <c r="H767">
        <v>2</v>
      </c>
      <c r="I767" s="2">
        <v>4.9944444444444445</v>
      </c>
      <c r="J767">
        <v>3</v>
      </c>
      <c r="K767">
        <v>10</v>
      </c>
      <c r="L767">
        <v>8</v>
      </c>
      <c r="M767" t="s">
        <v>48</v>
      </c>
      <c r="N767">
        <v>2</v>
      </c>
      <c r="O767" t="s">
        <v>49</v>
      </c>
      <c r="P767" t="s">
        <v>62</v>
      </c>
      <c r="Q767" t="s">
        <v>51</v>
      </c>
      <c r="R767" t="s">
        <v>273</v>
      </c>
      <c r="S767" t="s">
        <v>102</v>
      </c>
      <c r="T767">
        <v>3</v>
      </c>
      <c r="U767" s="1">
        <f>HR[[#This Row],[Date of Hire]]+HR[[#This Row],[Tenure]] * 365</f>
        <v>45219.972222222219</v>
      </c>
    </row>
    <row r="768" spans="1:21">
      <c r="A768">
        <v>1766</v>
      </c>
      <c r="B768" t="s">
        <v>10</v>
      </c>
      <c r="C768" s="1">
        <v>45163</v>
      </c>
      <c r="D768" s="1" t="str">
        <f>TEXT(HR[[#This Row],[Date of Hire]],"YYYY")</f>
        <v>2023</v>
      </c>
      <c r="E768" t="s">
        <v>17</v>
      </c>
      <c r="F768" t="s">
        <v>21</v>
      </c>
      <c r="G768">
        <v>8</v>
      </c>
      <c r="H768">
        <v>1</v>
      </c>
      <c r="I768" s="2">
        <v>0.15833333333333333</v>
      </c>
      <c r="J768">
        <v>2</v>
      </c>
      <c r="K768">
        <v>6</v>
      </c>
      <c r="L768">
        <v>10</v>
      </c>
      <c r="M768" t="s">
        <v>48</v>
      </c>
      <c r="N768">
        <v>2</v>
      </c>
      <c r="O768" t="s">
        <v>49</v>
      </c>
      <c r="P768" t="s">
        <v>62</v>
      </c>
      <c r="Q768" t="s">
        <v>51</v>
      </c>
      <c r="R768" t="s">
        <v>326</v>
      </c>
      <c r="S768" t="s">
        <v>102</v>
      </c>
      <c r="T768">
        <v>8</v>
      </c>
      <c r="U768" s="1">
        <f>HR[[#This Row],[Date of Hire]]+HR[[#This Row],[Tenure]] * 365</f>
        <v>45220.791666666664</v>
      </c>
    </row>
    <row r="769" spans="1:21">
      <c r="A769">
        <v>1767</v>
      </c>
      <c r="B769" t="s">
        <v>10</v>
      </c>
      <c r="C769" s="1">
        <v>45208</v>
      </c>
      <c r="D769" s="1" t="str">
        <f>TEXT(HR[[#This Row],[Date of Hire]],"YYYY")</f>
        <v>2023</v>
      </c>
      <c r="E769" t="s">
        <v>17</v>
      </c>
      <c r="F769" t="s">
        <v>21</v>
      </c>
      <c r="G769">
        <v>7</v>
      </c>
      <c r="H769">
        <v>1</v>
      </c>
      <c r="I769" s="2">
        <v>3.6111111111111108E-2</v>
      </c>
      <c r="J769">
        <v>2</v>
      </c>
      <c r="K769">
        <v>8</v>
      </c>
      <c r="L769">
        <v>9</v>
      </c>
      <c r="M769" t="s">
        <v>60</v>
      </c>
      <c r="N769">
        <v>3</v>
      </c>
      <c r="O769" t="s">
        <v>49</v>
      </c>
      <c r="P769" t="s">
        <v>50</v>
      </c>
      <c r="Q769" t="s">
        <v>57</v>
      </c>
      <c r="R769" t="s">
        <v>559</v>
      </c>
      <c r="S769" t="s">
        <v>59</v>
      </c>
      <c r="T769">
        <v>5</v>
      </c>
      <c r="U769" s="1">
        <f>HR[[#This Row],[Date of Hire]]+HR[[#This Row],[Tenure]] * 365</f>
        <v>45221.180555555555</v>
      </c>
    </row>
    <row r="770" spans="1:21">
      <c r="A770">
        <v>1768</v>
      </c>
      <c r="B770" t="s">
        <v>7</v>
      </c>
      <c r="C770" s="1">
        <v>43787</v>
      </c>
      <c r="D770" s="1" t="str">
        <f>TEXT(HR[[#This Row],[Date of Hire]],"YYYY")</f>
        <v>2019</v>
      </c>
      <c r="E770" t="s">
        <v>11</v>
      </c>
      <c r="F770" t="s">
        <v>6</v>
      </c>
      <c r="G770">
        <v>4.5</v>
      </c>
      <c r="H770">
        <v>1</v>
      </c>
      <c r="I770" s="2">
        <v>3.9277777777777776</v>
      </c>
      <c r="J770">
        <v>4</v>
      </c>
      <c r="K770">
        <v>5</v>
      </c>
      <c r="L770">
        <v>8</v>
      </c>
      <c r="M770" t="s">
        <v>56</v>
      </c>
      <c r="N770">
        <v>3</v>
      </c>
      <c r="O770" t="s">
        <v>61</v>
      </c>
      <c r="P770" t="s">
        <v>50</v>
      </c>
      <c r="Q770" t="s">
        <v>51</v>
      </c>
      <c r="R770" t="s">
        <v>309</v>
      </c>
      <c r="S770" t="s">
        <v>81</v>
      </c>
      <c r="T770">
        <v>8</v>
      </c>
      <c r="U770" s="1">
        <f>HR[[#This Row],[Date of Hire]]+HR[[#This Row],[Tenure]] * 365</f>
        <v>45220.638888888891</v>
      </c>
    </row>
    <row r="771" spans="1:21">
      <c r="A771">
        <v>1769</v>
      </c>
      <c r="B771" t="s">
        <v>13</v>
      </c>
      <c r="C771" s="1">
        <v>44284</v>
      </c>
      <c r="D771" s="1" t="str">
        <f>TEXT(HR[[#This Row],[Date of Hire]],"YYYY")</f>
        <v>2021</v>
      </c>
      <c r="E771" t="s">
        <v>23</v>
      </c>
      <c r="F771" t="s">
        <v>21</v>
      </c>
      <c r="G771">
        <v>7</v>
      </c>
      <c r="H771">
        <v>1</v>
      </c>
      <c r="I771" s="2">
        <v>2.5638888888888891</v>
      </c>
      <c r="J771">
        <v>5</v>
      </c>
      <c r="K771">
        <v>9</v>
      </c>
      <c r="L771">
        <v>7</v>
      </c>
      <c r="M771" t="s">
        <v>48</v>
      </c>
      <c r="N771">
        <v>1</v>
      </c>
      <c r="O771" t="s">
        <v>49</v>
      </c>
      <c r="P771" t="s">
        <v>62</v>
      </c>
      <c r="Q771" t="s">
        <v>92</v>
      </c>
      <c r="R771" t="s">
        <v>560</v>
      </c>
      <c r="S771" t="s">
        <v>75</v>
      </c>
      <c r="T771">
        <v>10</v>
      </c>
      <c r="U771" s="1">
        <f>HR[[#This Row],[Date of Hire]]+HR[[#This Row],[Tenure]] * 365</f>
        <v>45219.819444444445</v>
      </c>
    </row>
    <row r="772" spans="1:21">
      <c r="A772">
        <v>1770</v>
      </c>
      <c r="B772" t="s">
        <v>13</v>
      </c>
      <c r="C772" s="1">
        <v>44432</v>
      </c>
      <c r="D772" s="1" t="str">
        <f>TEXT(HR[[#This Row],[Date of Hire]],"YYYY")</f>
        <v>2021</v>
      </c>
      <c r="E772" t="s">
        <v>20</v>
      </c>
      <c r="F772" t="s">
        <v>15</v>
      </c>
      <c r="G772">
        <v>8.5</v>
      </c>
      <c r="H772">
        <v>0</v>
      </c>
      <c r="I772" s="2">
        <v>2.161111111111111</v>
      </c>
      <c r="J772">
        <v>3</v>
      </c>
      <c r="K772">
        <v>8</v>
      </c>
      <c r="L772">
        <v>9</v>
      </c>
      <c r="M772" t="s">
        <v>68</v>
      </c>
      <c r="N772">
        <v>1</v>
      </c>
      <c r="O772" t="s">
        <v>49</v>
      </c>
      <c r="P772" t="s">
        <v>50</v>
      </c>
      <c r="Q772" t="s">
        <v>79</v>
      </c>
      <c r="R772" t="s">
        <v>154</v>
      </c>
      <c r="S772" t="s">
        <v>95</v>
      </c>
      <c r="T772">
        <v>9</v>
      </c>
      <c r="U772" s="1">
        <f>HR[[#This Row],[Date of Hire]]+HR[[#This Row],[Tenure]] * 365</f>
        <v>45220.805555555555</v>
      </c>
    </row>
    <row r="773" spans="1:21">
      <c r="A773">
        <v>1771</v>
      </c>
      <c r="B773" t="s">
        <v>7</v>
      </c>
      <c r="C773" s="1">
        <v>44190</v>
      </c>
      <c r="D773" s="1" t="str">
        <f>TEXT(HR[[#This Row],[Date of Hire]],"YYYY")</f>
        <v>2020</v>
      </c>
      <c r="E773" t="s">
        <v>27</v>
      </c>
      <c r="F773" t="s">
        <v>15</v>
      </c>
      <c r="G773">
        <v>6.2</v>
      </c>
      <c r="H773">
        <v>3</v>
      </c>
      <c r="I773" s="2">
        <v>2.8250000000000002</v>
      </c>
      <c r="J773">
        <v>2</v>
      </c>
      <c r="K773">
        <v>6</v>
      </c>
      <c r="L773">
        <v>6</v>
      </c>
      <c r="M773" t="s">
        <v>48</v>
      </c>
      <c r="N773">
        <v>0</v>
      </c>
      <c r="O773" t="s">
        <v>61</v>
      </c>
      <c r="P773" t="s">
        <v>50</v>
      </c>
      <c r="Q773" t="s">
        <v>51</v>
      </c>
      <c r="R773" t="s">
        <v>141</v>
      </c>
      <c r="S773" t="s">
        <v>53</v>
      </c>
      <c r="T773">
        <v>1</v>
      </c>
      <c r="U773" s="1">
        <f>HR[[#This Row],[Date of Hire]]+HR[[#This Row],[Tenure]] * 365</f>
        <v>45221.125</v>
      </c>
    </row>
    <row r="774" spans="1:21">
      <c r="A774">
        <v>1772</v>
      </c>
      <c r="B774" t="s">
        <v>10</v>
      </c>
      <c r="C774" s="1">
        <v>43824</v>
      </c>
      <c r="D774" s="1" t="str">
        <f>TEXT(HR[[#This Row],[Date of Hire]],"YYYY")</f>
        <v>2019</v>
      </c>
      <c r="E774" t="s">
        <v>27</v>
      </c>
      <c r="F774" t="s">
        <v>26</v>
      </c>
      <c r="G774">
        <v>6</v>
      </c>
      <c r="H774">
        <v>1</v>
      </c>
      <c r="I774" s="2">
        <v>3.8250000000000002</v>
      </c>
      <c r="J774">
        <v>5</v>
      </c>
      <c r="K774">
        <v>9</v>
      </c>
      <c r="L774">
        <v>9</v>
      </c>
      <c r="M774" t="s">
        <v>68</v>
      </c>
      <c r="N774">
        <v>3</v>
      </c>
      <c r="O774" t="s">
        <v>61</v>
      </c>
      <c r="P774" t="s">
        <v>50</v>
      </c>
      <c r="Q774" t="s">
        <v>113</v>
      </c>
      <c r="R774" t="s">
        <v>561</v>
      </c>
      <c r="S774" t="s">
        <v>67</v>
      </c>
      <c r="T774">
        <v>1</v>
      </c>
      <c r="U774" s="1">
        <f>HR[[#This Row],[Date of Hire]]+HR[[#This Row],[Tenure]] * 365</f>
        <v>45220.125</v>
      </c>
    </row>
    <row r="775" spans="1:21">
      <c r="A775">
        <v>1773</v>
      </c>
      <c r="B775" t="s">
        <v>4</v>
      </c>
      <c r="C775" s="1">
        <v>44594</v>
      </c>
      <c r="D775" s="1" t="str">
        <f>TEXT(HR[[#This Row],[Date of Hire]],"YYYY")</f>
        <v>2022</v>
      </c>
      <c r="E775" t="s">
        <v>14</v>
      </c>
      <c r="F775" t="s">
        <v>24</v>
      </c>
      <c r="G775">
        <v>9</v>
      </c>
      <c r="H775">
        <v>2</v>
      </c>
      <c r="I775" s="2">
        <v>1.7222222222222223</v>
      </c>
      <c r="J775">
        <v>5</v>
      </c>
      <c r="K775">
        <v>6</v>
      </c>
      <c r="L775">
        <v>9</v>
      </c>
      <c r="M775" t="s">
        <v>68</v>
      </c>
      <c r="N775">
        <v>0</v>
      </c>
      <c r="O775" t="s">
        <v>49</v>
      </c>
      <c r="P775" t="s">
        <v>50</v>
      </c>
      <c r="Q775" t="s">
        <v>72</v>
      </c>
      <c r="R775" t="s">
        <v>562</v>
      </c>
      <c r="S775" t="s">
        <v>55</v>
      </c>
      <c r="T775">
        <v>6</v>
      </c>
      <c r="U775" s="1">
        <f>HR[[#This Row],[Date of Hire]]+HR[[#This Row],[Tenure]] * 365</f>
        <v>45222.611111111109</v>
      </c>
    </row>
    <row r="776" spans="1:21">
      <c r="A776">
        <v>1774</v>
      </c>
      <c r="B776" t="s">
        <v>19</v>
      </c>
      <c r="C776" s="1">
        <v>43737</v>
      </c>
      <c r="D776" s="1" t="str">
        <f>TEXT(HR[[#This Row],[Date of Hire]],"YYYY")</f>
        <v>2019</v>
      </c>
      <c r="E776" t="s">
        <v>23</v>
      </c>
      <c r="F776" t="s">
        <v>6</v>
      </c>
      <c r="G776">
        <v>8</v>
      </c>
      <c r="H776">
        <v>3</v>
      </c>
      <c r="I776" s="2">
        <v>4.0638888888888891</v>
      </c>
      <c r="J776">
        <v>3</v>
      </c>
      <c r="K776">
        <v>7</v>
      </c>
      <c r="L776">
        <v>9</v>
      </c>
      <c r="M776" t="s">
        <v>68</v>
      </c>
      <c r="N776">
        <v>2</v>
      </c>
      <c r="O776" t="s">
        <v>69</v>
      </c>
      <c r="P776" t="s">
        <v>62</v>
      </c>
      <c r="Q776" t="s">
        <v>57</v>
      </c>
      <c r="R776" t="s">
        <v>134</v>
      </c>
      <c r="S776" t="s">
        <v>65</v>
      </c>
      <c r="T776">
        <v>1</v>
      </c>
      <c r="U776" s="1">
        <f>HR[[#This Row],[Date of Hire]]+HR[[#This Row],[Tenure]] * 365</f>
        <v>45220.319444444445</v>
      </c>
    </row>
    <row r="777" spans="1:21">
      <c r="A777">
        <v>1775</v>
      </c>
      <c r="B777" t="s">
        <v>4</v>
      </c>
      <c r="C777" s="1">
        <v>45016</v>
      </c>
      <c r="D777" s="1" t="str">
        <f>TEXT(HR[[#This Row],[Date of Hire]],"YYYY")</f>
        <v>2023</v>
      </c>
      <c r="E777" t="s">
        <v>5</v>
      </c>
      <c r="F777" t="s">
        <v>26</v>
      </c>
      <c r="G777">
        <v>5</v>
      </c>
      <c r="H777">
        <v>1</v>
      </c>
      <c r="I777" s="2">
        <v>0.56111111111111112</v>
      </c>
      <c r="J777">
        <v>1</v>
      </c>
      <c r="K777">
        <v>7</v>
      </c>
      <c r="L777">
        <v>10</v>
      </c>
      <c r="M777" t="s">
        <v>56</v>
      </c>
      <c r="N777">
        <v>2</v>
      </c>
      <c r="O777" t="s">
        <v>69</v>
      </c>
      <c r="P777" t="s">
        <v>62</v>
      </c>
      <c r="Q777" t="s">
        <v>77</v>
      </c>
      <c r="R777" t="s">
        <v>327</v>
      </c>
      <c r="S777" t="s">
        <v>55</v>
      </c>
      <c r="T777">
        <v>9</v>
      </c>
      <c r="U777" s="1">
        <f>HR[[#This Row],[Date of Hire]]+HR[[#This Row],[Tenure]] * 365</f>
        <v>45220.805555555555</v>
      </c>
    </row>
    <row r="778" spans="1:21">
      <c r="A778">
        <v>1776</v>
      </c>
      <c r="B778" t="s">
        <v>19</v>
      </c>
      <c r="C778" s="1">
        <v>43834</v>
      </c>
      <c r="D778" s="1" t="str">
        <f>TEXT(HR[[#This Row],[Date of Hire]],"YYYY")</f>
        <v>2020</v>
      </c>
      <c r="E778" t="s">
        <v>14</v>
      </c>
      <c r="F778" t="s">
        <v>18</v>
      </c>
      <c r="G778">
        <v>5</v>
      </c>
      <c r="H778">
        <v>0</v>
      </c>
      <c r="I778" s="2">
        <v>3.8</v>
      </c>
      <c r="J778">
        <v>1</v>
      </c>
      <c r="K778">
        <v>5</v>
      </c>
      <c r="L778">
        <v>7</v>
      </c>
      <c r="M778" t="s">
        <v>56</v>
      </c>
      <c r="N778">
        <v>1</v>
      </c>
      <c r="O778" t="s">
        <v>69</v>
      </c>
      <c r="P778" t="s">
        <v>50</v>
      </c>
      <c r="Q778" t="s">
        <v>99</v>
      </c>
      <c r="R778" t="s">
        <v>177</v>
      </c>
      <c r="S778" t="s">
        <v>55</v>
      </c>
      <c r="T778">
        <v>1</v>
      </c>
      <c r="U778" s="1">
        <f>HR[[#This Row],[Date of Hire]]+HR[[#This Row],[Tenure]] * 365</f>
        <v>45221</v>
      </c>
    </row>
    <row r="779" spans="1:21">
      <c r="A779">
        <v>1777</v>
      </c>
      <c r="B779" t="s">
        <v>19</v>
      </c>
      <c r="C779" s="1">
        <v>43533</v>
      </c>
      <c r="D779" s="1" t="str">
        <f>TEXT(HR[[#This Row],[Date of Hire]],"YYYY")</f>
        <v>2019</v>
      </c>
      <c r="E779" t="s">
        <v>17</v>
      </c>
      <c r="F779" t="s">
        <v>6</v>
      </c>
      <c r="G779">
        <v>5</v>
      </c>
      <c r="H779">
        <v>1</v>
      </c>
      <c r="I779" s="2">
        <v>4.6194444444444445</v>
      </c>
      <c r="J779">
        <v>1</v>
      </c>
      <c r="K779">
        <v>6</v>
      </c>
      <c r="L779">
        <v>6</v>
      </c>
      <c r="M779" t="s">
        <v>48</v>
      </c>
      <c r="N779">
        <v>2</v>
      </c>
      <c r="O779" t="s">
        <v>49</v>
      </c>
      <c r="P779" t="s">
        <v>50</v>
      </c>
      <c r="Q779" t="s">
        <v>63</v>
      </c>
      <c r="R779" t="s">
        <v>436</v>
      </c>
      <c r="S779" t="s">
        <v>55</v>
      </c>
      <c r="T779">
        <v>9</v>
      </c>
      <c r="U779" s="1">
        <f>HR[[#This Row],[Date of Hire]]+HR[[#This Row],[Tenure]] * 365</f>
        <v>45219.097222222219</v>
      </c>
    </row>
    <row r="780" spans="1:21">
      <c r="A780">
        <v>1778</v>
      </c>
      <c r="B780" t="s">
        <v>10</v>
      </c>
      <c r="C780" s="1">
        <v>43455</v>
      </c>
      <c r="D780" s="1" t="str">
        <f>TEXT(HR[[#This Row],[Date of Hire]],"YYYY")</f>
        <v>2018</v>
      </c>
      <c r="E780" t="s">
        <v>25</v>
      </c>
      <c r="F780" t="s">
        <v>24</v>
      </c>
      <c r="G780">
        <v>5</v>
      </c>
      <c r="H780">
        <v>2</v>
      </c>
      <c r="I780" s="2">
        <v>4.8361111111111112</v>
      </c>
      <c r="J780">
        <v>3</v>
      </c>
      <c r="K780">
        <v>5</v>
      </c>
      <c r="L780">
        <v>9</v>
      </c>
      <c r="M780" t="s">
        <v>68</v>
      </c>
      <c r="N780">
        <v>3</v>
      </c>
      <c r="O780" t="s">
        <v>69</v>
      </c>
      <c r="P780" t="s">
        <v>50</v>
      </c>
      <c r="Q780" t="s">
        <v>72</v>
      </c>
      <c r="R780" t="s">
        <v>249</v>
      </c>
      <c r="S780" t="s">
        <v>59</v>
      </c>
      <c r="T780">
        <v>9</v>
      </c>
      <c r="U780" s="1">
        <f>HR[[#This Row],[Date of Hire]]+HR[[#This Row],[Tenure]] * 365</f>
        <v>45220.180555555555</v>
      </c>
    </row>
    <row r="781" spans="1:21">
      <c r="A781">
        <v>1779</v>
      </c>
      <c r="B781" t="s">
        <v>7</v>
      </c>
      <c r="C781" s="1">
        <v>45208</v>
      </c>
      <c r="D781" s="1" t="str">
        <f>TEXT(HR[[#This Row],[Date of Hire]],"YYYY")</f>
        <v>2023</v>
      </c>
      <c r="E781" t="s">
        <v>17</v>
      </c>
      <c r="F781" t="s">
        <v>18</v>
      </c>
      <c r="G781">
        <v>7</v>
      </c>
      <c r="H781">
        <v>0</v>
      </c>
      <c r="I781" s="2">
        <v>3.6111111111111108E-2</v>
      </c>
      <c r="J781">
        <v>3</v>
      </c>
      <c r="K781">
        <v>5</v>
      </c>
      <c r="L781">
        <v>6</v>
      </c>
      <c r="M781" t="s">
        <v>48</v>
      </c>
      <c r="N781">
        <v>3</v>
      </c>
      <c r="O781" t="s">
        <v>61</v>
      </c>
      <c r="P781" t="s">
        <v>62</v>
      </c>
      <c r="Q781" t="s">
        <v>63</v>
      </c>
      <c r="R781" t="s">
        <v>339</v>
      </c>
      <c r="S781" t="s">
        <v>55</v>
      </c>
      <c r="T781">
        <v>6</v>
      </c>
      <c r="U781" s="1">
        <f>HR[[#This Row],[Date of Hire]]+HR[[#This Row],[Tenure]] * 365</f>
        <v>45221.180555555555</v>
      </c>
    </row>
    <row r="782" spans="1:21">
      <c r="A782">
        <v>1780</v>
      </c>
      <c r="B782" t="s">
        <v>10</v>
      </c>
      <c r="C782" s="1">
        <v>43673</v>
      </c>
      <c r="D782" s="1" t="str">
        <f>TEXT(HR[[#This Row],[Date of Hire]],"YYYY")</f>
        <v>2019</v>
      </c>
      <c r="E782" t="s">
        <v>27</v>
      </c>
      <c r="F782" t="s">
        <v>12</v>
      </c>
      <c r="G782">
        <v>6</v>
      </c>
      <c r="H782">
        <v>1</v>
      </c>
      <c r="I782" s="2">
        <v>4.2361111111111107</v>
      </c>
      <c r="J782">
        <v>1</v>
      </c>
      <c r="K782">
        <v>7</v>
      </c>
      <c r="L782">
        <v>9</v>
      </c>
      <c r="M782" t="s">
        <v>48</v>
      </c>
      <c r="N782">
        <v>0</v>
      </c>
      <c r="O782" t="s">
        <v>49</v>
      </c>
      <c r="P782" t="s">
        <v>62</v>
      </c>
      <c r="Q782" t="s">
        <v>99</v>
      </c>
      <c r="R782" t="s">
        <v>164</v>
      </c>
      <c r="S782" t="s">
        <v>65</v>
      </c>
      <c r="T782">
        <v>8</v>
      </c>
      <c r="U782" s="1">
        <f>HR[[#This Row],[Date of Hire]]+HR[[#This Row],[Tenure]] * 365</f>
        <v>45219.180555555555</v>
      </c>
    </row>
    <row r="783" spans="1:21">
      <c r="A783">
        <v>1781</v>
      </c>
      <c r="B783" t="s">
        <v>4</v>
      </c>
      <c r="C783" s="1">
        <v>43465</v>
      </c>
      <c r="D783" s="1" t="str">
        <f>TEXT(HR[[#This Row],[Date of Hire]],"YYYY")</f>
        <v>2018</v>
      </c>
      <c r="E783" t="s">
        <v>20</v>
      </c>
      <c r="F783" t="s">
        <v>26</v>
      </c>
      <c r="G783">
        <v>8</v>
      </c>
      <c r="H783">
        <v>1</v>
      </c>
      <c r="I783" s="2">
        <v>4.8111111111111109</v>
      </c>
      <c r="J783">
        <v>5</v>
      </c>
      <c r="K783">
        <v>5</v>
      </c>
      <c r="L783">
        <v>10</v>
      </c>
      <c r="M783" t="s">
        <v>68</v>
      </c>
      <c r="N783">
        <v>1</v>
      </c>
      <c r="O783" t="s">
        <v>49</v>
      </c>
      <c r="P783" t="s">
        <v>50</v>
      </c>
      <c r="Q783" t="s">
        <v>77</v>
      </c>
      <c r="R783" t="s">
        <v>563</v>
      </c>
      <c r="S783" t="s">
        <v>55</v>
      </c>
      <c r="T783">
        <v>6</v>
      </c>
      <c r="U783" s="1">
        <f>HR[[#This Row],[Date of Hire]]+HR[[#This Row],[Tenure]] * 365</f>
        <v>45221.055555555555</v>
      </c>
    </row>
    <row r="784" spans="1:21">
      <c r="A784">
        <v>1782</v>
      </c>
      <c r="B784" t="s">
        <v>16</v>
      </c>
      <c r="C784" s="1">
        <v>44101</v>
      </c>
      <c r="D784" s="1" t="str">
        <f>TEXT(HR[[#This Row],[Date of Hire]],"YYYY")</f>
        <v>2020</v>
      </c>
      <c r="E784" t="s">
        <v>20</v>
      </c>
      <c r="F784" t="s">
        <v>18</v>
      </c>
      <c r="G784">
        <v>8</v>
      </c>
      <c r="H784">
        <v>0</v>
      </c>
      <c r="I784" s="2">
        <v>3.0694444444444446</v>
      </c>
      <c r="J784">
        <v>4</v>
      </c>
      <c r="K784">
        <v>9</v>
      </c>
      <c r="L784">
        <v>6</v>
      </c>
      <c r="M784" t="s">
        <v>60</v>
      </c>
      <c r="N784">
        <v>0</v>
      </c>
      <c r="O784" t="s">
        <v>69</v>
      </c>
      <c r="P784" t="s">
        <v>50</v>
      </c>
      <c r="Q784" t="s">
        <v>113</v>
      </c>
      <c r="R784" t="s">
        <v>422</v>
      </c>
      <c r="S784" t="s">
        <v>102</v>
      </c>
      <c r="T784">
        <v>8</v>
      </c>
      <c r="U784" s="1">
        <f>HR[[#This Row],[Date of Hire]]+HR[[#This Row],[Tenure]] * 365</f>
        <v>45221.347222222219</v>
      </c>
    </row>
    <row r="785" spans="1:21">
      <c r="A785">
        <v>1783</v>
      </c>
      <c r="B785" t="s">
        <v>16</v>
      </c>
      <c r="C785" s="1">
        <v>43627</v>
      </c>
      <c r="D785" s="1" t="str">
        <f>TEXT(HR[[#This Row],[Date of Hire]],"YYYY")</f>
        <v>2019</v>
      </c>
      <c r="E785" t="s">
        <v>28</v>
      </c>
      <c r="F785" t="s">
        <v>24</v>
      </c>
      <c r="G785">
        <v>7.5</v>
      </c>
      <c r="H785">
        <v>3</v>
      </c>
      <c r="I785" s="2">
        <v>4.3638888888888889</v>
      </c>
      <c r="J785">
        <v>2</v>
      </c>
      <c r="K785">
        <v>5</v>
      </c>
      <c r="L785">
        <v>8</v>
      </c>
      <c r="M785" t="s">
        <v>48</v>
      </c>
      <c r="N785">
        <v>3</v>
      </c>
      <c r="O785" t="s">
        <v>49</v>
      </c>
      <c r="P785" t="s">
        <v>50</v>
      </c>
      <c r="Q785" t="s">
        <v>113</v>
      </c>
      <c r="R785" t="s">
        <v>564</v>
      </c>
      <c r="S785" t="s">
        <v>95</v>
      </c>
      <c r="T785">
        <v>9</v>
      </c>
      <c r="U785" s="1">
        <f>HR[[#This Row],[Date of Hire]]+HR[[#This Row],[Tenure]] * 365</f>
        <v>45219.819444444445</v>
      </c>
    </row>
    <row r="786" spans="1:21">
      <c r="A786">
        <v>1784</v>
      </c>
      <c r="B786" t="s">
        <v>13</v>
      </c>
      <c r="C786" s="1">
        <v>44719</v>
      </c>
      <c r="D786" s="1" t="str">
        <f>TEXT(HR[[#This Row],[Date of Hire]],"YYYY")</f>
        <v>2022</v>
      </c>
      <c r="E786" t="s">
        <v>27</v>
      </c>
      <c r="F786" t="s">
        <v>18</v>
      </c>
      <c r="G786">
        <v>7</v>
      </c>
      <c r="H786">
        <v>1</v>
      </c>
      <c r="I786" s="2">
        <v>1.375</v>
      </c>
      <c r="J786">
        <v>1</v>
      </c>
      <c r="K786">
        <v>10</v>
      </c>
      <c r="L786">
        <v>6</v>
      </c>
      <c r="M786" t="s">
        <v>56</v>
      </c>
      <c r="N786">
        <v>1</v>
      </c>
      <c r="O786" t="s">
        <v>49</v>
      </c>
      <c r="P786" t="s">
        <v>62</v>
      </c>
      <c r="Q786" t="s">
        <v>85</v>
      </c>
      <c r="R786" t="s">
        <v>500</v>
      </c>
      <c r="S786" t="s">
        <v>59</v>
      </c>
      <c r="T786">
        <v>2</v>
      </c>
      <c r="U786" s="1">
        <f>HR[[#This Row],[Date of Hire]]+HR[[#This Row],[Tenure]] * 365</f>
        <v>45220.875</v>
      </c>
    </row>
    <row r="787" spans="1:21">
      <c r="A787">
        <v>1785</v>
      </c>
      <c r="B787" t="s">
        <v>4</v>
      </c>
      <c r="C787" s="1">
        <v>44462</v>
      </c>
      <c r="D787" s="1" t="str">
        <f>TEXT(HR[[#This Row],[Date of Hire]],"YYYY")</f>
        <v>2021</v>
      </c>
      <c r="E787" t="s">
        <v>20</v>
      </c>
      <c r="F787" t="s">
        <v>26</v>
      </c>
      <c r="G787">
        <v>9</v>
      </c>
      <c r="H787">
        <v>2</v>
      </c>
      <c r="I787" s="2">
        <v>2.0805555555555557</v>
      </c>
      <c r="J787">
        <v>2</v>
      </c>
      <c r="K787">
        <v>6</v>
      </c>
      <c r="L787">
        <v>9</v>
      </c>
      <c r="M787" t="s">
        <v>56</v>
      </c>
      <c r="N787">
        <v>1</v>
      </c>
      <c r="O787" t="s">
        <v>49</v>
      </c>
      <c r="P787" t="s">
        <v>50</v>
      </c>
      <c r="Q787" t="s">
        <v>51</v>
      </c>
      <c r="R787" t="s">
        <v>565</v>
      </c>
      <c r="S787" t="s">
        <v>65</v>
      </c>
      <c r="T787">
        <v>7</v>
      </c>
      <c r="U787" s="1">
        <f>HR[[#This Row],[Date of Hire]]+HR[[#This Row],[Tenure]] * 365</f>
        <v>45221.402777777781</v>
      </c>
    </row>
    <row r="788" spans="1:21">
      <c r="A788">
        <v>1786</v>
      </c>
      <c r="B788" t="s">
        <v>13</v>
      </c>
      <c r="C788" s="1">
        <v>43932</v>
      </c>
      <c r="D788" s="1" t="str">
        <f>TEXT(HR[[#This Row],[Date of Hire]],"YYYY")</f>
        <v>2020</v>
      </c>
      <c r="E788" t="s">
        <v>23</v>
      </c>
      <c r="F788" t="s">
        <v>6</v>
      </c>
      <c r="G788">
        <v>7</v>
      </c>
      <c r="H788">
        <v>3</v>
      </c>
      <c r="I788" s="2">
        <v>3.5305555555555554</v>
      </c>
      <c r="J788">
        <v>4</v>
      </c>
      <c r="K788">
        <v>9</v>
      </c>
      <c r="L788">
        <v>8</v>
      </c>
      <c r="M788" t="s">
        <v>48</v>
      </c>
      <c r="N788">
        <v>1</v>
      </c>
      <c r="O788" t="s">
        <v>69</v>
      </c>
      <c r="P788" t="s">
        <v>62</v>
      </c>
      <c r="Q788" t="s">
        <v>72</v>
      </c>
      <c r="R788" t="s">
        <v>407</v>
      </c>
      <c r="S788" t="s">
        <v>75</v>
      </c>
      <c r="T788">
        <v>7</v>
      </c>
      <c r="U788" s="1">
        <f>HR[[#This Row],[Date of Hire]]+HR[[#This Row],[Tenure]] * 365</f>
        <v>45220.652777777781</v>
      </c>
    </row>
    <row r="789" spans="1:21">
      <c r="A789">
        <v>1787</v>
      </c>
      <c r="B789" t="s">
        <v>19</v>
      </c>
      <c r="C789" s="1">
        <v>45063</v>
      </c>
      <c r="D789" s="1" t="str">
        <f>TEXT(HR[[#This Row],[Date of Hire]],"YYYY")</f>
        <v>2023</v>
      </c>
      <c r="E789" t="s">
        <v>25</v>
      </c>
      <c r="F789" t="s">
        <v>21</v>
      </c>
      <c r="G789">
        <v>8</v>
      </c>
      <c r="H789">
        <v>1</v>
      </c>
      <c r="I789" s="2">
        <v>0.43055555555555558</v>
      </c>
      <c r="J789">
        <v>5</v>
      </c>
      <c r="K789">
        <v>6</v>
      </c>
      <c r="L789">
        <v>6</v>
      </c>
      <c r="M789" t="s">
        <v>56</v>
      </c>
      <c r="N789">
        <v>3</v>
      </c>
      <c r="O789" t="s">
        <v>61</v>
      </c>
      <c r="P789" t="s">
        <v>50</v>
      </c>
      <c r="Q789" t="s">
        <v>113</v>
      </c>
      <c r="R789" t="s">
        <v>70</v>
      </c>
      <c r="S789" t="s">
        <v>75</v>
      </c>
      <c r="T789">
        <v>10</v>
      </c>
      <c r="U789" s="1">
        <f>HR[[#This Row],[Date of Hire]]+HR[[#This Row],[Tenure]] * 365</f>
        <v>45220.152777777781</v>
      </c>
    </row>
    <row r="790" spans="1:21">
      <c r="A790">
        <v>1788</v>
      </c>
      <c r="B790" t="s">
        <v>4</v>
      </c>
      <c r="C790" s="1">
        <v>43770</v>
      </c>
      <c r="D790" s="1" t="str">
        <f>TEXT(HR[[#This Row],[Date of Hire]],"YYYY")</f>
        <v>2019</v>
      </c>
      <c r="E790" t="s">
        <v>17</v>
      </c>
      <c r="F790" t="s">
        <v>9</v>
      </c>
      <c r="G790">
        <v>3</v>
      </c>
      <c r="H790">
        <v>0</v>
      </c>
      <c r="I790" s="2">
        <v>3.9750000000000001</v>
      </c>
      <c r="J790">
        <v>4</v>
      </c>
      <c r="K790">
        <v>6</v>
      </c>
      <c r="L790">
        <v>6</v>
      </c>
      <c r="M790" t="s">
        <v>60</v>
      </c>
      <c r="N790">
        <v>2</v>
      </c>
      <c r="O790" t="s">
        <v>69</v>
      </c>
      <c r="P790" t="s">
        <v>62</v>
      </c>
      <c r="Q790" t="s">
        <v>51</v>
      </c>
      <c r="R790" t="s">
        <v>176</v>
      </c>
      <c r="S790" t="s">
        <v>59</v>
      </c>
      <c r="T790">
        <v>3</v>
      </c>
      <c r="U790" s="1">
        <f>HR[[#This Row],[Date of Hire]]+HR[[#This Row],[Tenure]] * 365</f>
        <v>45220.875</v>
      </c>
    </row>
    <row r="791" spans="1:21">
      <c r="A791">
        <v>1789</v>
      </c>
      <c r="B791" t="s">
        <v>13</v>
      </c>
      <c r="C791" s="1">
        <v>44389</v>
      </c>
      <c r="D791" s="1" t="str">
        <f>TEXT(HR[[#This Row],[Date of Hire]],"YYYY")</f>
        <v>2021</v>
      </c>
      <c r="E791" t="s">
        <v>23</v>
      </c>
      <c r="F791" t="s">
        <v>12</v>
      </c>
      <c r="G791">
        <v>8</v>
      </c>
      <c r="H791">
        <v>0</v>
      </c>
      <c r="I791" s="2">
        <v>2.2777777777777777</v>
      </c>
      <c r="J791">
        <v>2</v>
      </c>
      <c r="K791">
        <v>8</v>
      </c>
      <c r="L791">
        <v>9</v>
      </c>
      <c r="M791" t="s">
        <v>56</v>
      </c>
      <c r="N791">
        <v>1</v>
      </c>
      <c r="O791" t="s">
        <v>49</v>
      </c>
      <c r="P791" t="s">
        <v>50</v>
      </c>
      <c r="Q791" t="s">
        <v>92</v>
      </c>
      <c r="R791" t="s">
        <v>154</v>
      </c>
      <c r="S791" t="s">
        <v>102</v>
      </c>
      <c r="T791">
        <v>7</v>
      </c>
      <c r="U791" s="1">
        <f>HR[[#This Row],[Date of Hire]]+HR[[#This Row],[Tenure]] * 365</f>
        <v>45220.388888888891</v>
      </c>
    </row>
    <row r="792" spans="1:21">
      <c r="A792">
        <v>1790</v>
      </c>
      <c r="B792" t="s">
        <v>19</v>
      </c>
      <c r="C792" s="1">
        <v>44132</v>
      </c>
      <c r="D792" s="1" t="str">
        <f>TEXT(HR[[#This Row],[Date of Hire]],"YYYY")</f>
        <v>2020</v>
      </c>
      <c r="E792" t="s">
        <v>5</v>
      </c>
      <c r="F792" t="s">
        <v>15</v>
      </c>
      <c r="G792">
        <v>6.5</v>
      </c>
      <c r="H792">
        <v>1</v>
      </c>
      <c r="I792" s="2">
        <v>2.9833333333333334</v>
      </c>
      <c r="J792">
        <v>1</v>
      </c>
      <c r="K792">
        <v>5</v>
      </c>
      <c r="L792">
        <v>6</v>
      </c>
      <c r="M792" t="s">
        <v>68</v>
      </c>
      <c r="N792">
        <v>1</v>
      </c>
      <c r="O792" t="s">
        <v>61</v>
      </c>
      <c r="P792" t="s">
        <v>50</v>
      </c>
      <c r="Q792" t="s">
        <v>57</v>
      </c>
      <c r="R792" t="s">
        <v>305</v>
      </c>
      <c r="S792" t="s">
        <v>95</v>
      </c>
      <c r="T792">
        <v>5</v>
      </c>
      <c r="U792" s="1">
        <f>HR[[#This Row],[Date of Hire]]+HR[[#This Row],[Tenure]] * 365</f>
        <v>45220.916666666664</v>
      </c>
    </row>
    <row r="793" spans="1:21">
      <c r="A793">
        <v>1791</v>
      </c>
      <c r="B793" t="s">
        <v>19</v>
      </c>
      <c r="C793" s="1">
        <v>45164</v>
      </c>
      <c r="D793" s="1" t="str">
        <f>TEXT(HR[[#This Row],[Date of Hire]],"YYYY")</f>
        <v>2023</v>
      </c>
      <c r="E793" t="s">
        <v>25</v>
      </c>
      <c r="F793" t="s">
        <v>12</v>
      </c>
      <c r="G793">
        <v>3.5</v>
      </c>
      <c r="H793">
        <v>1</v>
      </c>
      <c r="I793" s="2">
        <v>0.15555555555555556</v>
      </c>
      <c r="J793">
        <v>3</v>
      </c>
      <c r="K793">
        <v>8</v>
      </c>
      <c r="L793">
        <v>10</v>
      </c>
      <c r="M793" t="s">
        <v>48</v>
      </c>
      <c r="N793">
        <v>1</v>
      </c>
      <c r="O793" t="s">
        <v>61</v>
      </c>
      <c r="P793" t="s">
        <v>62</v>
      </c>
      <c r="Q793" t="s">
        <v>99</v>
      </c>
      <c r="R793" t="s">
        <v>566</v>
      </c>
      <c r="S793" t="s">
        <v>81</v>
      </c>
      <c r="T793">
        <v>1</v>
      </c>
      <c r="U793" s="1">
        <f>HR[[#This Row],[Date of Hire]]+HR[[#This Row],[Tenure]] * 365</f>
        <v>45220.777777777781</v>
      </c>
    </row>
    <row r="794" spans="1:21">
      <c r="A794">
        <v>1792</v>
      </c>
      <c r="B794" t="s">
        <v>10</v>
      </c>
      <c r="C794" s="1">
        <v>44265</v>
      </c>
      <c r="D794" s="1" t="str">
        <f>TEXT(HR[[#This Row],[Date of Hire]],"YYYY")</f>
        <v>2021</v>
      </c>
      <c r="E794" t="s">
        <v>14</v>
      </c>
      <c r="F794" t="s">
        <v>26</v>
      </c>
      <c r="G794">
        <v>8</v>
      </c>
      <c r="H794">
        <v>1</v>
      </c>
      <c r="I794" s="2">
        <v>2.6166666666666667</v>
      </c>
      <c r="J794">
        <v>5</v>
      </c>
      <c r="K794">
        <v>5</v>
      </c>
      <c r="L794">
        <v>7</v>
      </c>
      <c r="M794" t="s">
        <v>48</v>
      </c>
      <c r="N794">
        <v>3</v>
      </c>
      <c r="O794" t="s">
        <v>61</v>
      </c>
      <c r="P794" t="s">
        <v>62</v>
      </c>
      <c r="Q794" t="s">
        <v>113</v>
      </c>
      <c r="R794" t="s">
        <v>486</v>
      </c>
      <c r="S794" t="s">
        <v>67</v>
      </c>
      <c r="T794">
        <v>6</v>
      </c>
      <c r="U794" s="1">
        <f>HR[[#This Row],[Date of Hire]]+HR[[#This Row],[Tenure]] * 365</f>
        <v>45220.083333333336</v>
      </c>
    </row>
    <row r="795" spans="1:21">
      <c r="A795">
        <v>1793</v>
      </c>
      <c r="B795" t="s">
        <v>10</v>
      </c>
      <c r="C795" s="1">
        <v>43507</v>
      </c>
      <c r="D795" s="1" t="str">
        <f>TEXT(HR[[#This Row],[Date of Hire]],"YYYY")</f>
        <v>2019</v>
      </c>
      <c r="E795" t="s">
        <v>27</v>
      </c>
      <c r="F795" t="s">
        <v>6</v>
      </c>
      <c r="G795">
        <v>8.1999999999999993</v>
      </c>
      <c r="H795">
        <v>0</v>
      </c>
      <c r="I795" s="2">
        <v>4.697222222222222</v>
      </c>
      <c r="J795">
        <v>3</v>
      </c>
      <c r="K795">
        <v>7</v>
      </c>
      <c r="L795">
        <v>6</v>
      </c>
      <c r="M795" t="s">
        <v>68</v>
      </c>
      <c r="N795">
        <v>1</v>
      </c>
      <c r="O795" t="s">
        <v>69</v>
      </c>
      <c r="P795" t="s">
        <v>50</v>
      </c>
      <c r="Q795" t="s">
        <v>57</v>
      </c>
      <c r="R795" t="s">
        <v>214</v>
      </c>
      <c r="S795" t="s">
        <v>71</v>
      </c>
      <c r="T795">
        <v>10</v>
      </c>
      <c r="U795" s="1">
        <f>HR[[#This Row],[Date of Hire]]+HR[[#This Row],[Tenure]] * 365</f>
        <v>45221.486111111109</v>
      </c>
    </row>
    <row r="796" spans="1:21">
      <c r="A796">
        <v>1794</v>
      </c>
      <c r="B796" t="s">
        <v>4</v>
      </c>
      <c r="C796" s="1">
        <v>43783</v>
      </c>
      <c r="D796" s="1" t="str">
        <f>TEXT(HR[[#This Row],[Date of Hire]],"YYYY")</f>
        <v>2019</v>
      </c>
      <c r="E796" t="s">
        <v>8</v>
      </c>
      <c r="F796" t="s">
        <v>18</v>
      </c>
      <c r="G796">
        <v>5</v>
      </c>
      <c r="H796">
        <v>0</v>
      </c>
      <c r="I796" s="2">
        <v>3.9388888888888891</v>
      </c>
      <c r="J796">
        <v>2</v>
      </c>
      <c r="K796">
        <v>7</v>
      </c>
      <c r="L796">
        <v>6</v>
      </c>
      <c r="M796" t="s">
        <v>60</v>
      </c>
      <c r="N796">
        <v>1</v>
      </c>
      <c r="O796" t="s">
        <v>69</v>
      </c>
      <c r="P796" t="s">
        <v>62</v>
      </c>
      <c r="Q796" t="s">
        <v>92</v>
      </c>
      <c r="R796" t="s">
        <v>480</v>
      </c>
      <c r="S796" t="s">
        <v>55</v>
      </c>
      <c r="T796">
        <v>1</v>
      </c>
      <c r="U796" s="1">
        <f>HR[[#This Row],[Date of Hire]]+HR[[#This Row],[Tenure]] * 365</f>
        <v>45220.694444444445</v>
      </c>
    </row>
    <row r="797" spans="1:21">
      <c r="A797">
        <v>1795</v>
      </c>
      <c r="B797" t="s">
        <v>4</v>
      </c>
      <c r="C797" s="1">
        <v>45007</v>
      </c>
      <c r="D797" s="1" t="str">
        <f>TEXT(HR[[#This Row],[Date of Hire]],"YYYY")</f>
        <v>2023</v>
      </c>
      <c r="E797" t="s">
        <v>25</v>
      </c>
      <c r="F797" t="s">
        <v>15</v>
      </c>
      <c r="G797">
        <v>9.1999999999999993</v>
      </c>
      <c r="H797">
        <v>0</v>
      </c>
      <c r="I797" s="2">
        <v>0.58333333333333337</v>
      </c>
      <c r="J797">
        <v>4</v>
      </c>
      <c r="K797">
        <v>9</v>
      </c>
      <c r="L797">
        <v>8</v>
      </c>
      <c r="M797" t="s">
        <v>60</v>
      </c>
      <c r="N797">
        <v>2</v>
      </c>
      <c r="O797" t="s">
        <v>69</v>
      </c>
      <c r="P797" t="s">
        <v>50</v>
      </c>
      <c r="Q797" t="s">
        <v>79</v>
      </c>
      <c r="R797" t="s">
        <v>126</v>
      </c>
      <c r="S797" t="s">
        <v>71</v>
      </c>
      <c r="T797">
        <v>3</v>
      </c>
      <c r="U797" s="1">
        <f>HR[[#This Row],[Date of Hire]]+HR[[#This Row],[Tenure]] * 365</f>
        <v>45219.916666666664</v>
      </c>
    </row>
    <row r="798" spans="1:21">
      <c r="A798">
        <v>1796</v>
      </c>
      <c r="B798" t="s">
        <v>16</v>
      </c>
      <c r="C798" s="1">
        <v>43954</v>
      </c>
      <c r="D798" s="1" t="str">
        <f>TEXT(HR[[#This Row],[Date of Hire]],"YYYY")</f>
        <v>2020</v>
      </c>
      <c r="E798" t="s">
        <v>5</v>
      </c>
      <c r="F798" t="s">
        <v>24</v>
      </c>
      <c r="G798">
        <v>6.2</v>
      </c>
      <c r="H798">
        <v>2</v>
      </c>
      <c r="I798" s="2">
        <v>3.4694444444444446</v>
      </c>
      <c r="J798">
        <v>3</v>
      </c>
      <c r="K798">
        <v>8</v>
      </c>
      <c r="L798">
        <v>5</v>
      </c>
      <c r="M798" t="s">
        <v>60</v>
      </c>
      <c r="N798">
        <v>1</v>
      </c>
      <c r="O798" t="s">
        <v>49</v>
      </c>
      <c r="P798" t="s">
        <v>62</v>
      </c>
      <c r="Q798" t="s">
        <v>99</v>
      </c>
      <c r="R798" t="s">
        <v>203</v>
      </c>
      <c r="S798" t="s">
        <v>53</v>
      </c>
      <c r="T798">
        <v>7</v>
      </c>
      <c r="U798" s="1">
        <f>HR[[#This Row],[Date of Hire]]+HR[[#This Row],[Tenure]] * 365</f>
        <v>45220.347222222219</v>
      </c>
    </row>
    <row r="799" spans="1:21">
      <c r="A799">
        <v>1797</v>
      </c>
      <c r="B799" t="s">
        <v>4</v>
      </c>
      <c r="C799" s="1">
        <v>43580</v>
      </c>
      <c r="D799" s="1" t="str">
        <f>TEXT(HR[[#This Row],[Date of Hire]],"YYYY")</f>
        <v>2019</v>
      </c>
      <c r="E799" t="s">
        <v>25</v>
      </c>
      <c r="F799" t="s">
        <v>15</v>
      </c>
      <c r="G799">
        <v>4.5</v>
      </c>
      <c r="H799">
        <v>3</v>
      </c>
      <c r="I799" s="2">
        <v>4.4916666666666663</v>
      </c>
      <c r="J799">
        <v>2</v>
      </c>
      <c r="K799">
        <v>6</v>
      </c>
      <c r="L799">
        <v>8</v>
      </c>
      <c r="M799" t="s">
        <v>68</v>
      </c>
      <c r="N799">
        <v>1</v>
      </c>
      <c r="O799" t="s">
        <v>49</v>
      </c>
      <c r="P799" t="s">
        <v>50</v>
      </c>
      <c r="Q799" t="s">
        <v>63</v>
      </c>
      <c r="R799" t="s">
        <v>567</v>
      </c>
      <c r="S799" t="s">
        <v>81</v>
      </c>
      <c r="T799">
        <v>6</v>
      </c>
      <c r="U799" s="1">
        <f>HR[[#This Row],[Date of Hire]]+HR[[#This Row],[Tenure]] * 365</f>
        <v>45219.458333333336</v>
      </c>
    </row>
    <row r="800" spans="1:21">
      <c r="A800">
        <v>1798</v>
      </c>
      <c r="B800" t="s">
        <v>19</v>
      </c>
      <c r="C800" s="1">
        <v>44155</v>
      </c>
      <c r="D800" s="1" t="str">
        <f>TEXT(HR[[#This Row],[Date of Hire]],"YYYY")</f>
        <v>2020</v>
      </c>
      <c r="E800" t="s">
        <v>28</v>
      </c>
      <c r="F800" t="s">
        <v>12</v>
      </c>
      <c r="G800">
        <v>8.1999999999999993</v>
      </c>
      <c r="H800">
        <v>1</v>
      </c>
      <c r="I800" s="2">
        <v>2.9222222222222221</v>
      </c>
      <c r="J800">
        <v>3</v>
      </c>
      <c r="K800">
        <v>5</v>
      </c>
      <c r="L800">
        <v>6</v>
      </c>
      <c r="M800" t="s">
        <v>56</v>
      </c>
      <c r="N800">
        <v>2</v>
      </c>
      <c r="O800" t="s">
        <v>49</v>
      </c>
      <c r="P800" t="s">
        <v>62</v>
      </c>
      <c r="Q800" t="s">
        <v>51</v>
      </c>
      <c r="R800" t="s">
        <v>219</v>
      </c>
      <c r="S800" t="s">
        <v>71</v>
      </c>
      <c r="T800">
        <v>5</v>
      </c>
      <c r="U800" s="1">
        <f>HR[[#This Row],[Date of Hire]]+HR[[#This Row],[Tenure]] * 365</f>
        <v>45221.611111111109</v>
      </c>
    </row>
    <row r="801" spans="1:21">
      <c r="A801">
        <v>1799</v>
      </c>
      <c r="B801" t="s">
        <v>4</v>
      </c>
      <c r="C801" s="1">
        <v>44918</v>
      </c>
      <c r="D801" s="1" t="str">
        <f>TEXT(HR[[#This Row],[Date of Hire]],"YYYY")</f>
        <v>2022</v>
      </c>
      <c r="E801" t="s">
        <v>17</v>
      </c>
      <c r="F801" t="s">
        <v>15</v>
      </c>
      <c r="G801">
        <v>7.5</v>
      </c>
      <c r="H801">
        <v>3</v>
      </c>
      <c r="I801" s="2">
        <v>0.8305555555555556</v>
      </c>
      <c r="J801">
        <v>4</v>
      </c>
      <c r="K801">
        <v>9</v>
      </c>
      <c r="L801">
        <v>8</v>
      </c>
      <c r="M801" t="s">
        <v>68</v>
      </c>
      <c r="N801">
        <v>2</v>
      </c>
      <c r="O801" t="s">
        <v>69</v>
      </c>
      <c r="P801" t="s">
        <v>50</v>
      </c>
      <c r="Q801" t="s">
        <v>85</v>
      </c>
      <c r="R801" t="s">
        <v>568</v>
      </c>
      <c r="S801" t="s">
        <v>95</v>
      </c>
      <c r="T801">
        <v>5</v>
      </c>
      <c r="U801" s="1">
        <f>HR[[#This Row],[Date of Hire]]+HR[[#This Row],[Tenure]] * 365</f>
        <v>45221.152777777781</v>
      </c>
    </row>
    <row r="802" spans="1:21">
      <c r="A802">
        <v>1800</v>
      </c>
      <c r="B802" t="s">
        <v>13</v>
      </c>
      <c r="C802" s="1">
        <v>44448</v>
      </c>
      <c r="D802" s="1" t="str">
        <f>TEXT(HR[[#This Row],[Date of Hire]],"YYYY")</f>
        <v>2021</v>
      </c>
      <c r="E802" t="s">
        <v>20</v>
      </c>
      <c r="F802" t="s">
        <v>18</v>
      </c>
      <c r="G802">
        <v>3</v>
      </c>
      <c r="H802">
        <v>3</v>
      </c>
      <c r="I802" s="2">
        <v>2.1194444444444445</v>
      </c>
      <c r="J802">
        <v>4</v>
      </c>
      <c r="K802">
        <v>6</v>
      </c>
      <c r="L802">
        <v>7</v>
      </c>
      <c r="M802" t="s">
        <v>60</v>
      </c>
      <c r="N802">
        <v>0</v>
      </c>
      <c r="O802" t="s">
        <v>61</v>
      </c>
      <c r="P802" t="s">
        <v>62</v>
      </c>
      <c r="Q802" t="s">
        <v>51</v>
      </c>
      <c r="R802" t="s">
        <v>520</v>
      </c>
      <c r="S802" t="s">
        <v>59</v>
      </c>
      <c r="T802">
        <v>5</v>
      </c>
      <c r="U802" s="1">
        <f>HR[[#This Row],[Date of Hire]]+HR[[#This Row],[Tenure]] * 365</f>
        <v>45221.597222222219</v>
      </c>
    </row>
    <row r="803" spans="1:21">
      <c r="A803">
        <v>1801</v>
      </c>
      <c r="B803" t="s">
        <v>10</v>
      </c>
      <c r="C803" s="1">
        <v>44349</v>
      </c>
      <c r="D803" s="1" t="str">
        <f>TEXT(HR[[#This Row],[Date of Hire]],"YYYY")</f>
        <v>2021</v>
      </c>
      <c r="E803" t="s">
        <v>5</v>
      </c>
      <c r="F803" t="s">
        <v>24</v>
      </c>
      <c r="G803">
        <v>10</v>
      </c>
      <c r="H803">
        <v>1</v>
      </c>
      <c r="I803" s="2">
        <v>2.3888888888888888</v>
      </c>
      <c r="J803">
        <v>3</v>
      </c>
      <c r="K803">
        <v>8</v>
      </c>
      <c r="L803">
        <v>10</v>
      </c>
      <c r="M803" t="s">
        <v>56</v>
      </c>
      <c r="N803">
        <v>0</v>
      </c>
      <c r="O803" t="s">
        <v>49</v>
      </c>
      <c r="P803" t="s">
        <v>62</v>
      </c>
      <c r="Q803" t="s">
        <v>57</v>
      </c>
      <c r="R803" t="s">
        <v>569</v>
      </c>
      <c r="S803" t="s">
        <v>67</v>
      </c>
      <c r="T803">
        <v>4</v>
      </c>
      <c r="U803" s="1">
        <f>HR[[#This Row],[Date of Hire]]+HR[[#This Row],[Tenure]] * 365</f>
        <v>45220.944444444445</v>
      </c>
    </row>
    <row r="804" spans="1:21">
      <c r="A804">
        <v>1802</v>
      </c>
      <c r="B804" t="s">
        <v>13</v>
      </c>
      <c r="C804" s="1">
        <v>44692</v>
      </c>
      <c r="D804" s="1" t="str">
        <f>TEXT(HR[[#This Row],[Date of Hire]],"YYYY")</f>
        <v>2022</v>
      </c>
      <c r="E804" t="s">
        <v>25</v>
      </c>
      <c r="F804" t="s">
        <v>15</v>
      </c>
      <c r="G804">
        <v>8</v>
      </c>
      <c r="H804">
        <v>3</v>
      </c>
      <c r="I804" s="2">
        <v>1.4472222222222222</v>
      </c>
      <c r="J804">
        <v>5</v>
      </c>
      <c r="K804">
        <v>8</v>
      </c>
      <c r="L804">
        <v>10</v>
      </c>
      <c r="M804" t="s">
        <v>68</v>
      </c>
      <c r="N804">
        <v>3</v>
      </c>
      <c r="O804" t="s">
        <v>61</v>
      </c>
      <c r="P804" t="s">
        <v>50</v>
      </c>
      <c r="Q804" t="s">
        <v>63</v>
      </c>
      <c r="R804" t="s">
        <v>119</v>
      </c>
      <c r="S804" t="s">
        <v>67</v>
      </c>
      <c r="T804">
        <v>6</v>
      </c>
      <c r="U804" s="1">
        <f>HR[[#This Row],[Date of Hire]]+HR[[#This Row],[Tenure]] * 365</f>
        <v>45220.236111111109</v>
      </c>
    </row>
    <row r="805" spans="1:21">
      <c r="A805">
        <v>1803</v>
      </c>
      <c r="B805" t="s">
        <v>4</v>
      </c>
      <c r="C805" s="1">
        <v>44785</v>
      </c>
      <c r="D805" s="1" t="str">
        <f>TEXT(HR[[#This Row],[Date of Hire]],"YYYY")</f>
        <v>2022</v>
      </c>
      <c r="E805" t="s">
        <v>14</v>
      </c>
      <c r="F805" t="s">
        <v>6</v>
      </c>
      <c r="G805">
        <v>8</v>
      </c>
      <c r="H805">
        <v>1</v>
      </c>
      <c r="I805" s="2">
        <v>1.1944444444444444</v>
      </c>
      <c r="J805">
        <v>1</v>
      </c>
      <c r="K805">
        <v>9</v>
      </c>
      <c r="L805">
        <v>10</v>
      </c>
      <c r="M805" t="s">
        <v>48</v>
      </c>
      <c r="N805">
        <v>2</v>
      </c>
      <c r="O805" t="s">
        <v>69</v>
      </c>
      <c r="P805" t="s">
        <v>62</v>
      </c>
      <c r="Q805" t="s">
        <v>79</v>
      </c>
      <c r="R805" t="s">
        <v>565</v>
      </c>
      <c r="S805" t="s">
        <v>55</v>
      </c>
      <c r="T805">
        <v>7</v>
      </c>
      <c r="U805" s="1">
        <f>HR[[#This Row],[Date of Hire]]+HR[[#This Row],[Tenure]] * 365</f>
        <v>45220.972222222219</v>
      </c>
    </row>
    <row r="806" spans="1:21">
      <c r="A806">
        <v>1804</v>
      </c>
      <c r="B806" t="s">
        <v>4</v>
      </c>
      <c r="C806" s="1">
        <v>44305</v>
      </c>
      <c r="D806" s="1" t="str">
        <f>TEXT(HR[[#This Row],[Date of Hire]],"YYYY")</f>
        <v>2021</v>
      </c>
      <c r="E806" t="s">
        <v>28</v>
      </c>
      <c r="F806" t="s">
        <v>26</v>
      </c>
      <c r="G806">
        <v>7</v>
      </c>
      <c r="H806">
        <v>1</v>
      </c>
      <c r="I806" s="2">
        <v>2.5083333333333333</v>
      </c>
      <c r="J806">
        <v>5</v>
      </c>
      <c r="K806">
        <v>7</v>
      </c>
      <c r="L806">
        <v>10</v>
      </c>
      <c r="M806" t="s">
        <v>48</v>
      </c>
      <c r="N806">
        <v>0</v>
      </c>
      <c r="O806" t="s">
        <v>49</v>
      </c>
      <c r="P806" t="s">
        <v>50</v>
      </c>
      <c r="Q806" t="s">
        <v>85</v>
      </c>
      <c r="R806" t="s">
        <v>431</v>
      </c>
      <c r="S806" t="s">
        <v>67</v>
      </c>
      <c r="T806">
        <v>10</v>
      </c>
      <c r="U806" s="1">
        <f>HR[[#This Row],[Date of Hire]]+HR[[#This Row],[Tenure]] * 365</f>
        <v>45220.541666666664</v>
      </c>
    </row>
    <row r="807" spans="1:21">
      <c r="A807">
        <v>1805</v>
      </c>
      <c r="B807" t="s">
        <v>10</v>
      </c>
      <c r="C807" s="1">
        <v>43608</v>
      </c>
      <c r="D807" s="1" t="str">
        <f>TEXT(HR[[#This Row],[Date of Hire]],"YYYY")</f>
        <v>2019</v>
      </c>
      <c r="E807" t="s">
        <v>28</v>
      </c>
      <c r="F807" t="s">
        <v>18</v>
      </c>
      <c r="G807">
        <v>4.2</v>
      </c>
      <c r="H807">
        <v>3</v>
      </c>
      <c r="I807" s="2">
        <v>4.4138888888888888</v>
      </c>
      <c r="J807">
        <v>4</v>
      </c>
      <c r="K807">
        <v>8</v>
      </c>
      <c r="L807">
        <v>10</v>
      </c>
      <c r="M807" t="s">
        <v>48</v>
      </c>
      <c r="N807">
        <v>0</v>
      </c>
      <c r="O807" t="s">
        <v>49</v>
      </c>
      <c r="P807" t="s">
        <v>50</v>
      </c>
      <c r="Q807" t="s">
        <v>72</v>
      </c>
      <c r="R807" t="s">
        <v>367</v>
      </c>
      <c r="S807" t="s">
        <v>71</v>
      </c>
      <c r="T807">
        <v>8</v>
      </c>
      <c r="U807" s="1">
        <f>HR[[#This Row],[Date of Hire]]+HR[[#This Row],[Tenure]] * 365</f>
        <v>45219.069444444445</v>
      </c>
    </row>
    <row r="808" spans="1:21">
      <c r="A808">
        <v>1806</v>
      </c>
      <c r="B808" t="s">
        <v>4</v>
      </c>
      <c r="C808" s="1">
        <v>44776</v>
      </c>
      <c r="D808" s="1" t="str">
        <f>TEXT(HR[[#This Row],[Date of Hire]],"YYYY")</f>
        <v>2022</v>
      </c>
      <c r="E808" t="s">
        <v>23</v>
      </c>
      <c r="F808" t="s">
        <v>6</v>
      </c>
      <c r="G808">
        <v>8.1999999999999993</v>
      </c>
      <c r="H808">
        <v>3</v>
      </c>
      <c r="I808" s="2">
        <v>1.2194444444444446</v>
      </c>
      <c r="J808">
        <v>5</v>
      </c>
      <c r="K808">
        <v>8</v>
      </c>
      <c r="L808">
        <v>5</v>
      </c>
      <c r="M808" t="s">
        <v>48</v>
      </c>
      <c r="N808">
        <v>1</v>
      </c>
      <c r="O808" t="s">
        <v>61</v>
      </c>
      <c r="P808" t="s">
        <v>62</v>
      </c>
      <c r="Q808" t="s">
        <v>72</v>
      </c>
      <c r="R808" t="s">
        <v>78</v>
      </c>
      <c r="S808" t="s">
        <v>71</v>
      </c>
      <c r="T808">
        <v>10</v>
      </c>
      <c r="U808" s="1">
        <f>HR[[#This Row],[Date of Hire]]+HR[[#This Row],[Tenure]] * 365</f>
        <v>45221.097222222219</v>
      </c>
    </row>
    <row r="809" spans="1:21">
      <c r="A809">
        <v>1807</v>
      </c>
      <c r="B809" t="s">
        <v>16</v>
      </c>
      <c r="C809" s="1">
        <v>43870</v>
      </c>
      <c r="D809" s="1" t="str">
        <f>TEXT(HR[[#This Row],[Date of Hire]],"YYYY")</f>
        <v>2020</v>
      </c>
      <c r="E809" t="s">
        <v>14</v>
      </c>
      <c r="F809" t="s">
        <v>15</v>
      </c>
      <c r="G809">
        <v>7.5</v>
      </c>
      <c r="H809">
        <v>2</v>
      </c>
      <c r="I809" s="2">
        <v>3.7027777777777779</v>
      </c>
      <c r="J809">
        <v>4</v>
      </c>
      <c r="K809">
        <v>8</v>
      </c>
      <c r="L809">
        <v>8</v>
      </c>
      <c r="M809" t="s">
        <v>48</v>
      </c>
      <c r="N809">
        <v>2</v>
      </c>
      <c r="O809" t="s">
        <v>61</v>
      </c>
      <c r="P809" t="s">
        <v>50</v>
      </c>
      <c r="Q809" t="s">
        <v>113</v>
      </c>
      <c r="R809" t="s">
        <v>317</v>
      </c>
      <c r="S809" t="s">
        <v>95</v>
      </c>
      <c r="T809">
        <v>4</v>
      </c>
      <c r="U809" s="1">
        <f>HR[[#This Row],[Date of Hire]]+HR[[#This Row],[Tenure]] * 365</f>
        <v>45221.513888888891</v>
      </c>
    </row>
    <row r="810" spans="1:21">
      <c r="A810">
        <v>1808</v>
      </c>
      <c r="B810" t="s">
        <v>19</v>
      </c>
      <c r="C810" s="1">
        <v>44241</v>
      </c>
      <c r="D810" s="1" t="str">
        <f>TEXT(HR[[#This Row],[Date of Hire]],"YYYY")</f>
        <v>2021</v>
      </c>
      <c r="E810" t="s">
        <v>27</v>
      </c>
      <c r="F810" t="s">
        <v>24</v>
      </c>
      <c r="G810">
        <v>5</v>
      </c>
      <c r="H810">
        <v>2</v>
      </c>
      <c r="I810" s="2">
        <v>2.6888888888888891</v>
      </c>
      <c r="J810">
        <v>3</v>
      </c>
      <c r="K810">
        <v>10</v>
      </c>
      <c r="L810">
        <v>8</v>
      </c>
      <c r="M810" t="s">
        <v>56</v>
      </c>
      <c r="N810">
        <v>3</v>
      </c>
      <c r="O810" t="s">
        <v>49</v>
      </c>
      <c r="P810" t="s">
        <v>62</v>
      </c>
      <c r="Q810" t="s">
        <v>85</v>
      </c>
      <c r="R810" t="s">
        <v>570</v>
      </c>
      <c r="S810" t="s">
        <v>65</v>
      </c>
      <c r="T810">
        <v>3</v>
      </c>
      <c r="U810" s="1">
        <f>HR[[#This Row],[Date of Hire]]+HR[[#This Row],[Tenure]] * 365</f>
        <v>45222.444444444445</v>
      </c>
    </row>
    <row r="811" spans="1:21">
      <c r="A811">
        <v>1809</v>
      </c>
      <c r="B811" t="s">
        <v>4</v>
      </c>
      <c r="C811" s="1">
        <v>44596</v>
      </c>
      <c r="D811" s="1" t="str">
        <f>TEXT(HR[[#This Row],[Date of Hire]],"YYYY")</f>
        <v>2022</v>
      </c>
      <c r="E811" t="s">
        <v>23</v>
      </c>
      <c r="F811" t="s">
        <v>9</v>
      </c>
      <c r="G811">
        <v>8.5</v>
      </c>
      <c r="H811">
        <v>2</v>
      </c>
      <c r="I811" s="2">
        <v>1.7166666666666666</v>
      </c>
      <c r="J811">
        <v>2</v>
      </c>
      <c r="K811">
        <v>7</v>
      </c>
      <c r="L811">
        <v>5</v>
      </c>
      <c r="M811" t="s">
        <v>60</v>
      </c>
      <c r="N811">
        <v>2</v>
      </c>
      <c r="O811" t="s">
        <v>49</v>
      </c>
      <c r="P811" t="s">
        <v>50</v>
      </c>
      <c r="Q811" t="s">
        <v>63</v>
      </c>
      <c r="R811" t="s">
        <v>337</v>
      </c>
      <c r="S811" t="s">
        <v>81</v>
      </c>
      <c r="T811">
        <v>9</v>
      </c>
      <c r="U811" s="1">
        <f>HR[[#This Row],[Date of Hire]]+HR[[#This Row],[Tenure]] * 365</f>
        <v>45222.583333333336</v>
      </c>
    </row>
    <row r="812" spans="1:21">
      <c r="A812">
        <v>1810</v>
      </c>
      <c r="B812" t="s">
        <v>10</v>
      </c>
      <c r="C812" s="1">
        <v>44961</v>
      </c>
      <c r="D812" s="1" t="str">
        <f>TEXT(HR[[#This Row],[Date of Hire]],"YYYY")</f>
        <v>2023</v>
      </c>
      <c r="E812" t="s">
        <v>27</v>
      </c>
      <c r="F812" t="s">
        <v>6</v>
      </c>
      <c r="G812">
        <v>3.2</v>
      </c>
      <c r="H812">
        <v>2</v>
      </c>
      <c r="I812" s="2">
        <v>0.71666666666666667</v>
      </c>
      <c r="J812">
        <v>5</v>
      </c>
      <c r="K812">
        <v>6</v>
      </c>
      <c r="L812">
        <v>5</v>
      </c>
      <c r="M812" t="s">
        <v>60</v>
      </c>
      <c r="N812">
        <v>1</v>
      </c>
      <c r="O812" t="s">
        <v>49</v>
      </c>
      <c r="P812" t="s">
        <v>62</v>
      </c>
      <c r="Q812" t="s">
        <v>92</v>
      </c>
      <c r="R812" t="s">
        <v>571</v>
      </c>
      <c r="S812" t="s">
        <v>53</v>
      </c>
      <c r="T812">
        <v>5</v>
      </c>
      <c r="U812" s="1">
        <f>HR[[#This Row],[Date of Hire]]+HR[[#This Row],[Tenure]] * 365</f>
        <v>45222.583333333336</v>
      </c>
    </row>
    <row r="813" spans="1:21">
      <c r="A813">
        <v>1811</v>
      </c>
      <c r="B813" t="s">
        <v>4</v>
      </c>
      <c r="C813" s="1">
        <v>44355</v>
      </c>
      <c r="D813" s="1" t="str">
        <f>TEXT(HR[[#This Row],[Date of Hire]],"YYYY")</f>
        <v>2021</v>
      </c>
      <c r="E813" t="s">
        <v>20</v>
      </c>
      <c r="F813" t="s">
        <v>9</v>
      </c>
      <c r="G813">
        <v>10</v>
      </c>
      <c r="H813">
        <v>1</v>
      </c>
      <c r="I813" s="2">
        <v>2.3722222222222222</v>
      </c>
      <c r="J813">
        <v>4</v>
      </c>
      <c r="K813">
        <v>9</v>
      </c>
      <c r="L813">
        <v>5</v>
      </c>
      <c r="M813" t="s">
        <v>56</v>
      </c>
      <c r="N813">
        <v>3</v>
      </c>
      <c r="O813" t="s">
        <v>61</v>
      </c>
      <c r="P813" t="s">
        <v>50</v>
      </c>
      <c r="Q813" t="s">
        <v>51</v>
      </c>
      <c r="R813" t="s">
        <v>162</v>
      </c>
      <c r="S813" t="s">
        <v>75</v>
      </c>
      <c r="T813">
        <v>8</v>
      </c>
      <c r="U813" s="1">
        <f>HR[[#This Row],[Date of Hire]]+HR[[#This Row],[Tenure]] * 365</f>
        <v>45220.861111111109</v>
      </c>
    </row>
    <row r="814" spans="1:21">
      <c r="A814">
        <v>1812</v>
      </c>
      <c r="B814" t="s">
        <v>13</v>
      </c>
      <c r="C814" s="1">
        <v>44572</v>
      </c>
      <c r="D814" s="1" t="str">
        <f>TEXT(HR[[#This Row],[Date of Hire]],"YYYY")</f>
        <v>2022</v>
      </c>
      <c r="E814" t="s">
        <v>20</v>
      </c>
      <c r="F814" t="s">
        <v>6</v>
      </c>
      <c r="G814">
        <v>4</v>
      </c>
      <c r="H814">
        <v>1</v>
      </c>
      <c r="I814" s="2">
        <v>1.7805555555555554</v>
      </c>
      <c r="J814">
        <v>4</v>
      </c>
      <c r="K814">
        <v>6</v>
      </c>
      <c r="L814">
        <v>7</v>
      </c>
      <c r="M814" t="s">
        <v>60</v>
      </c>
      <c r="N814">
        <v>2</v>
      </c>
      <c r="O814" t="s">
        <v>61</v>
      </c>
      <c r="P814" t="s">
        <v>62</v>
      </c>
      <c r="Q814" t="s">
        <v>57</v>
      </c>
      <c r="R814" t="s">
        <v>572</v>
      </c>
      <c r="S814" t="s">
        <v>65</v>
      </c>
      <c r="T814">
        <v>1</v>
      </c>
      <c r="U814" s="1">
        <f>HR[[#This Row],[Date of Hire]]+HR[[#This Row],[Tenure]] * 365</f>
        <v>45221.902777777781</v>
      </c>
    </row>
    <row r="815" spans="1:21">
      <c r="A815">
        <v>1813</v>
      </c>
      <c r="B815" t="s">
        <v>19</v>
      </c>
      <c r="C815" s="1">
        <v>44980</v>
      </c>
      <c r="D815" s="1" t="str">
        <f>TEXT(HR[[#This Row],[Date of Hire]],"YYYY")</f>
        <v>2023</v>
      </c>
      <c r="E815" t="s">
        <v>20</v>
      </c>
      <c r="F815" t="s">
        <v>15</v>
      </c>
      <c r="G815">
        <v>8</v>
      </c>
      <c r="H815">
        <v>3</v>
      </c>
      <c r="I815" s="2">
        <v>0.66388888888888886</v>
      </c>
      <c r="J815">
        <v>5</v>
      </c>
      <c r="K815">
        <v>10</v>
      </c>
      <c r="L815">
        <v>7</v>
      </c>
      <c r="M815" t="s">
        <v>56</v>
      </c>
      <c r="N815">
        <v>2</v>
      </c>
      <c r="O815" t="s">
        <v>69</v>
      </c>
      <c r="P815" t="s">
        <v>62</v>
      </c>
      <c r="Q815" t="s">
        <v>57</v>
      </c>
      <c r="R815" t="s">
        <v>291</v>
      </c>
      <c r="S815" t="s">
        <v>59</v>
      </c>
      <c r="T815">
        <v>1</v>
      </c>
      <c r="U815" s="1">
        <f>HR[[#This Row],[Date of Hire]]+HR[[#This Row],[Tenure]] * 365</f>
        <v>45222.319444444445</v>
      </c>
    </row>
    <row r="816" spans="1:21">
      <c r="A816">
        <v>1814</v>
      </c>
      <c r="B816" t="s">
        <v>7</v>
      </c>
      <c r="C816" s="1">
        <v>44381</v>
      </c>
      <c r="D816" s="1" t="str">
        <f>TEXT(HR[[#This Row],[Date of Hire]],"YYYY")</f>
        <v>2021</v>
      </c>
      <c r="E816" t="s">
        <v>5</v>
      </c>
      <c r="F816" t="s">
        <v>21</v>
      </c>
      <c r="G816">
        <v>4.2</v>
      </c>
      <c r="H816">
        <v>3</v>
      </c>
      <c r="I816" s="2">
        <v>2.2999999999999998</v>
      </c>
      <c r="J816">
        <v>3</v>
      </c>
      <c r="K816">
        <v>7</v>
      </c>
      <c r="L816">
        <v>10</v>
      </c>
      <c r="M816" t="s">
        <v>68</v>
      </c>
      <c r="N816">
        <v>0</v>
      </c>
      <c r="O816" t="s">
        <v>49</v>
      </c>
      <c r="P816" t="s">
        <v>50</v>
      </c>
      <c r="Q816" t="s">
        <v>79</v>
      </c>
      <c r="R816" t="s">
        <v>573</v>
      </c>
      <c r="S816" t="s">
        <v>71</v>
      </c>
      <c r="T816">
        <v>10</v>
      </c>
      <c r="U816" s="1">
        <f>HR[[#This Row],[Date of Hire]]+HR[[#This Row],[Tenure]] * 365</f>
        <v>45220.5</v>
      </c>
    </row>
    <row r="817" spans="1:21">
      <c r="A817">
        <v>1815</v>
      </c>
      <c r="B817" t="s">
        <v>16</v>
      </c>
      <c r="C817" s="1">
        <v>43478</v>
      </c>
      <c r="D817" s="1" t="str">
        <f>TEXT(HR[[#This Row],[Date of Hire]],"YYYY")</f>
        <v>2019</v>
      </c>
      <c r="E817" t="s">
        <v>8</v>
      </c>
      <c r="F817" t="s">
        <v>6</v>
      </c>
      <c r="G817">
        <v>9</v>
      </c>
      <c r="H817">
        <v>3</v>
      </c>
      <c r="I817" s="2">
        <v>4.7750000000000004</v>
      </c>
      <c r="J817">
        <v>1</v>
      </c>
      <c r="K817">
        <v>8</v>
      </c>
      <c r="L817">
        <v>6</v>
      </c>
      <c r="M817" t="s">
        <v>60</v>
      </c>
      <c r="N817">
        <v>2</v>
      </c>
      <c r="O817" t="s">
        <v>69</v>
      </c>
      <c r="P817" t="s">
        <v>62</v>
      </c>
      <c r="Q817" t="s">
        <v>72</v>
      </c>
      <c r="R817" t="s">
        <v>284</v>
      </c>
      <c r="S817" t="s">
        <v>67</v>
      </c>
      <c r="T817">
        <v>3</v>
      </c>
      <c r="U817" s="1">
        <f>HR[[#This Row],[Date of Hire]]+HR[[#This Row],[Tenure]] * 365</f>
        <v>45220.875</v>
      </c>
    </row>
    <row r="818" spans="1:21">
      <c r="A818">
        <v>1816</v>
      </c>
      <c r="B818" t="s">
        <v>19</v>
      </c>
      <c r="C818" s="1">
        <v>43523</v>
      </c>
      <c r="D818" s="1" t="str">
        <f>TEXT(HR[[#This Row],[Date of Hire]],"YYYY")</f>
        <v>2019</v>
      </c>
      <c r="E818" t="s">
        <v>11</v>
      </c>
      <c r="F818" t="s">
        <v>9</v>
      </c>
      <c r="G818">
        <v>5</v>
      </c>
      <c r="H818">
        <v>1</v>
      </c>
      <c r="I818" s="2">
        <v>4.6527777777777777</v>
      </c>
      <c r="J818">
        <v>1</v>
      </c>
      <c r="K818">
        <v>10</v>
      </c>
      <c r="L818">
        <v>7</v>
      </c>
      <c r="M818" t="s">
        <v>60</v>
      </c>
      <c r="N818">
        <v>0</v>
      </c>
      <c r="O818" t="s">
        <v>61</v>
      </c>
      <c r="P818" t="s">
        <v>50</v>
      </c>
      <c r="Q818" t="s">
        <v>51</v>
      </c>
      <c r="R818" t="s">
        <v>574</v>
      </c>
      <c r="S818" t="s">
        <v>67</v>
      </c>
      <c r="T818">
        <v>7</v>
      </c>
      <c r="U818" s="1">
        <f>HR[[#This Row],[Date of Hire]]+HR[[#This Row],[Tenure]] * 365</f>
        <v>45221.263888888891</v>
      </c>
    </row>
    <row r="819" spans="1:21">
      <c r="A819">
        <v>1817</v>
      </c>
      <c r="B819" t="s">
        <v>7</v>
      </c>
      <c r="C819" s="1">
        <v>44577</v>
      </c>
      <c r="D819" s="1" t="str">
        <f>TEXT(HR[[#This Row],[Date of Hire]],"YYYY")</f>
        <v>2022</v>
      </c>
      <c r="E819" t="s">
        <v>5</v>
      </c>
      <c r="F819" t="s">
        <v>26</v>
      </c>
      <c r="G819">
        <v>9</v>
      </c>
      <c r="H819">
        <v>3</v>
      </c>
      <c r="I819" s="2">
        <v>1.7666666666666666</v>
      </c>
      <c r="J819">
        <v>1</v>
      </c>
      <c r="K819">
        <v>8</v>
      </c>
      <c r="L819">
        <v>10</v>
      </c>
      <c r="M819" t="s">
        <v>48</v>
      </c>
      <c r="N819">
        <v>2</v>
      </c>
      <c r="O819" t="s">
        <v>69</v>
      </c>
      <c r="P819" t="s">
        <v>50</v>
      </c>
      <c r="Q819" t="s">
        <v>72</v>
      </c>
      <c r="R819" t="s">
        <v>300</v>
      </c>
      <c r="S819" t="s">
        <v>102</v>
      </c>
      <c r="T819">
        <v>3</v>
      </c>
      <c r="U819" s="1">
        <f>HR[[#This Row],[Date of Hire]]+HR[[#This Row],[Tenure]] * 365</f>
        <v>45221.833333333336</v>
      </c>
    </row>
    <row r="820" spans="1:21">
      <c r="A820">
        <v>1818</v>
      </c>
      <c r="B820" t="s">
        <v>4</v>
      </c>
      <c r="C820" s="1">
        <v>45110</v>
      </c>
      <c r="D820" s="1" t="str">
        <f>TEXT(HR[[#This Row],[Date of Hire]],"YYYY")</f>
        <v>2023</v>
      </c>
      <c r="E820" t="s">
        <v>25</v>
      </c>
      <c r="F820" t="s">
        <v>21</v>
      </c>
      <c r="G820">
        <v>8</v>
      </c>
      <c r="H820">
        <v>0</v>
      </c>
      <c r="I820" s="2">
        <v>0.30277777777777776</v>
      </c>
      <c r="J820">
        <v>2</v>
      </c>
      <c r="K820">
        <v>8</v>
      </c>
      <c r="L820">
        <v>6</v>
      </c>
      <c r="M820" t="s">
        <v>68</v>
      </c>
      <c r="N820">
        <v>3</v>
      </c>
      <c r="O820" t="s">
        <v>69</v>
      </c>
      <c r="P820" t="s">
        <v>62</v>
      </c>
      <c r="Q820" t="s">
        <v>72</v>
      </c>
      <c r="R820" t="s">
        <v>575</v>
      </c>
      <c r="S820" t="s">
        <v>59</v>
      </c>
      <c r="T820">
        <v>5</v>
      </c>
      <c r="U820" s="1">
        <f>HR[[#This Row],[Date of Hire]]+HR[[#This Row],[Tenure]] * 365</f>
        <v>45220.513888888891</v>
      </c>
    </row>
    <row r="821" spans="1:21">
      <c r="A821">
        <v>1819</v>
      </c>
      <c r="B821" t="s">
        <v>19</v>
      </c>
      <c r="C821" s="1">
        <v>45163</v>
      </c>
      <c r="D821" s="1" t="str">
        <f>TEXT(HR[[#This Row],[Date of Hire]],"YYYY")</f>
        <v>2023</v>
      </c>
      <c r="E821" t="s">
        <v>11</v>
      </c>
      <c r="F821" t="s">
        <v>21</v>
      </c>
      <c r="G821">
        <v>6</v>
      </c>
      <c r="H821">
        <v>1</v>
      </c>
      <c r="I821" s="2">
        <v>0.15833333333333333</v>
      </c>
      <c r="J821">
        <v>1</v>
      </c>
      <c r="K821">
        <v>5</v>
      </c>
      <c r="L821">
        <v>8</v>
      </c>
      <c r="M821" t="s">
        <v>60</v>
      </c>
      <c r="N821">
        <v>2</v>
      </c>
      <c r="O821" t="s">
        <v>61</v>
      </c>
      <c r="P821" t="s">
        <v>50</v>
      </c>
      <c r="Q821" t="s">
        <v>72</v>
      </c>
      <c r="R821" t="s">
        <v>576</v>
      </c>
      <c r="S821" t="s">
        <v>59</v>
      </c>
      <c r="T821">
        <v>8</v>
      </c>
      <c r="U821" s="1">
        <f>HR[[#This Row],[Date of Hire]]+HR[[#This Row],[Tenure]] * 365</f>
        <v>45220.791666666664</v>
      </c>
    </row>
    <row r="822" spans="1:21">
      <c r="A822">
        <v>1820</v>
      </c>
      <c r="B822" t="s">
        <v>19</v>
      </c>
      <c r="C822" s="1">
        <v>44309</v>
      </c>
      <c r="D822" s="1" t="str">
        <f>TEXT(HR[[#This Row],[Date of Hire]],"YYYY")</f>
        <v>2021</v>
      </c>
      <c r="E822" t="s">
        <v>11</v>
      </c>
      <c r="F822" t="s">
        <v>24</v>
      </c>
      <c r="G822">
        <v>8</v>
      </c>
      <c r="H822">
        <v>0</v>
      </c>
      <c r="I822" s="2">
        <v>2.4972222222222222</v>
      </c>
      <c r="J822">
        <v>2</v>
      </c>
      <c r="K822">
        <v>7</v>
      </c>
      <c r="L822">
        <v>10</v>
      </c>
      <c r="M822" t="s">
        <v>56</v>
      </c>
      <c r="N822">
        <v>2</v>
      </c>
      <c r="O822" t="s">
        <v>61</v>
      </c>
      <c r="P822" t="s">
        <v>62</v>
      </c>
      <c r="Q822" t="s">
        <v>85</v>
      </c>
      <c r="R822" t="s">
        <v>268</v>
      </c>
      <c r="S822" t="s">
        <v>65</v>
      </c>
      <c r="T822">
        <v>8</v>
      </c>
      <c r="U822" s="1">
        <f>HR[[#This Row],[Date of Hire]]+HR[[#This Row],[Tenure]] * 365</f>
        <v>45220.486111111109</v>
      </c>
    </row>
    <row r="823" spans="1:21">
      <c r="A823">
        <v>1821</v>
      </c>
      <c r="B823" t="s">
        <v>13</v>
      </c>
      <c r="C823" s="1">
        <v>45202</v>
      </c>
      <c r="D823" s="1" t="str">
        <f>TEXT(HR[[#This Row],[Date of Hire]],"YYYY")</f>
        <v>2023</v>
      </c>
      <c r="E823" t="s">
        <v>17</v>
      </c>
      <c r="F823" t="s">
        <v>9</v>
      </c>
      <c r="G823">
        <v>4</v>
      </c>
      <c r="H823">
        <v>1</v>
      </c>
      <c r="I823" s="2">
        <v>5.2777777777777778E-2</v>
      </c>
      <c r="J823">
        <v>1</v>
      </c>
      <c r="K823">
        <v>9</v>
      </c>
      <c r="L823">
        <v>8</v>
      </c>
      <c r="M823" t="s">
        <v>68</v>
      </c>
      <c r="N823">
        <v>2</v>
      </c>
      <c r="O823" t="s">
        <v>61</v>
      </c>
      <c r="P823" t="s">
        <v>62</v>
      </c>
      <c r="Q823" t="s">
        <v>92</v>
      </c>
      <c r="R823" t="s">
        <v>577</v>
      </c>
      <c r="S823" t="s">
        <v>59</v>
      </c>
      <c r="T823">
        <v>3</v>
      </c>
      <c r="U823" s="1">
        <f>HR[[#This Row],[Date of Hire]]+HR[[#This Row],[Tenure]] * 365</f>
        <v>45221.263888888891</v>
      </c>
    </row>
    <row r="824" spans="1:21">
      <c r="A824">
        <v>1822</v>
      </c>
      <c r="B824" t="s">
        <v>7</v>
      </c>
      <c r="C824" s="1">
        <v>43757</v>
      </c>
      <c r="D824" s="1" t="str">
        <f>TEXT(HR[[#This Row],[Date of Hire]],"YYYY")</f>
        <v>2019</v>
      </c>
      <c r="E824" t="s">
        <v>27</v>
      </c>
      <c r="F824" t="s">
        <v>6</v>
      </c>
      <c r="G824">
        <v>5</v>
      </c>
      <c r="H824">
        <v>3</v>
      </c>
      <c r="I824" s="2">
        <v>4.0083333333333337</v>
      </c>
      <c r="J824">
        <v>3</v>
      </c>
      <c r="K824">
        <v>5</v>
      </c>
      <c r="L824">
        <v>8</v>
      </c>
      <c r="M824" t="s">
        <v>68</v>
      </c>
      <c r="N824">
        <v>3</v>
      </c>
      <c r="O824" t="s">
        <v>49</v>
      </c>
      <c r="P824" t="s">
        <v>50</v>
      </c>
      <c r="Q824" t="s">
        <v>79</v>
      </c>
      <c r="R824" t="s">
        <v>578</v>
      </c>
      <c r="S824" t="s">
        <v>65</v>
      </c>
      <c r="T824">
        <v>3</v>
      </c>
      <c r="U824" s="1">
        <f>HR[[#This Row],[Date of Hire]]+HR[[#This Row],[Tenure]] * 365</f>
        <v>45220.041666666664</v>
      </c>
    </row>
    <row r="825" spans="1:21">
      <c r="A825">
        <v>1823</v>
      </c>
      <c r="B825" t="s">
        <v>16</v>
      </c>
      <c r="C825" s="1">
        <v>43920</v>
      </c>
      <c r="D825" s="1" t="str">
        <f>TEXT(HR[[#This Row],[Date of Hire]],"YYYY")</f>
        <v>2020</v>
      </c>
      <c r="E825" t="s">
        <v>27</v>
      </c>
      <c r="F825" t="s">
        <v>6</v>
      </c>
      <c r="G825">
        <v>9</v>
      </c>
      <c r="H825">
        <v>2</v>
      </c>
      <c r="I825" s="2">
        <v>3.5611111111111109</v>
      </c>
      <c r="J825">
        <v>1</v>
      </c>
      <c r="K825">
        <v>7</v>
      </c>
      <c r="L825">
        <v>6</v>
      </c>
      <c r="M825" t="s">
        <v>48</v>
      </c>
      <c r="N825">
        <v>0</v>
      </c>
      <c r="O825" t="s">
        <v>49</v>
      </c>
      <c r="P825" t="s">
        <v>50</v>
      </c>
      <c r="Q825" t="s">
        <v>57</v>
      </c>
      <c r="R825" t="s">
        <v>579</v>
      </c>
      <c r="S825" t="s">
        <v>67</v>
      </c>
      <c r="T825">
        <v>3</v>
      </c>
      <c r="U825" s="1">
        <f>HR[[#This Row],[Date of Hire]]+HR[[#This Row],[Tenure]] * 365</f>
        <v>45219.805555555555</v>
      </c>
    </row>
    <row r="826" spans="1:21">
      <c r="A826">
        <v>1824</v>
      </c>
      <c r="B826" t="s">
        <v>19</v>
      </c>
      <c r="C826" s="1">
        <v>44035</v>
      </c>
      <c r="D826" s="1" t="str">
        <f>TEXT(HR[[#This Row],[Date of Hire]],"YYYY")</f>
        <v>2020</v>
      </c>
      <c r="E826" t="s">
        <v>5</v>
      </c>
      <c r="F826" t="s">
        <v>24</v>
      </c>
      <c r="G826">
        <v>6.5</v>
      </c>
      <c r="H826">
        <v>2</v>
      </c>
      <c r="I826" s="2">
        <v>3.2472222222222222</v>
      </c>
      <c r="J826">
        <v>1</v>
      </c>
      <c r="K826">
        <v>8</v>
      </c>
      <c r="L826">
        <v>10</v>
      </c>
      <c r="M826" t="s">
        <v>56</v>
      </c>
      <c r="N826">
        <v>2</v>
      </c>
      <c r="O826" t="s">
        <v>49</v>
      </c>
      <c r="P826" t="s">
        <v>50</v>
      </c>
      <c r="Q826" t="s">
        <v>57</v>
      </c>
      <c r="R826" t="s">
        <v>580</v>
      </c>
      <c r="S826" t="s">
        <v>95</v>
      </c>
      <c r="T826">
        <v>2</v>
      </c>
      <c r="U826" s="1">
        <f>HR[[#This Row],[Date of Hire]]+HR[[#This Row],[Tenure]] * 365</f>
        <v>45220.236111111109</v>
      </c>
    </row>
    <row r="827" spans="1:21">
      <c r="A827">
        <v>1825</v>
      </c>
      <c r="B827" t="s">
        <v>19</v>
      </c>
      <c r="C827" s="1">
        <v>45054</v>
      </c>
      <c r="D827" s="1" t="str">
        <f>TEXT(HR[[#This Row],[Date of Hire]],"YYYY")</f>
        <v>2023</v>
      </c>
      <c r="E827" t="s">
        <v>14</v>
      </c>
      <c r="F827" t="s">
        <v>9</v>
      </c>
      <c r="G827">
        <v>8</v>
      </c>
      <c r="H827">
        <v>1</v>
      </c>
      <c r="I827" s="2">
        <v>0.45555555555555555</v>
      </c>
      <c r="J827">
        <v>3</v>
      </c>
      <c r="K827">
        <v>5</v>
      </c>
      <c r="L827">
        <v>8</v>
      </c>
      <c r="M827" t="s">
        <v>60</v>
      </c>
      <c r="N827">
        <v>0</v>
      </c>
      <c r="O827" t="s">
        <v>69</v>
      </c>
      <c r="P827" t="s">
        <v>62</v>
      </c>
      <c r="Q827" t="s">
        <v>51</v>
      </c>
      <c r="R827" t="s">
        <v>505</v>
      </c>
      <c r="S827" t="s">
        <v>67</v>
      </c>
      <c r="T827">
        <v>6</v>
      </c>
      <c r="U827" s="1">
        <f>HR[[#This Row],[Date of Hire]]+HR[[#This Row],[Tenure]] * 365</f>
        <v>45220.277777777781</v>
      </c>
    </row>
    <row r="828" spans="1:21">
      <c r="A828">
        <v>1826</v>
      </c>
      <c r="B828" t="s">
        <v>16</v>
      </c>
      <c r="C828" s="1">
        <v>43765</v>
      </c>
      <c r="D828" s="1" t="str">
        <f>TEXT(HR[[#This Row],[Date of Hire]],"YYYY")</f>
        <v>2019</v>
      </c>
      <c r="E828" t="s">
        <v>14</v>
      </c>
      <c r="F828" t="s">
        <v>15</v>
      </c>
      <c r="G828">
        <v>7.2</v>
      </c>
      <c r="H828">
        <v>2</v>
      </c>
      <c r="I828" s="2">
        <v>3.9861111111111112</v>
      </c>
      <c r="J828">
        <v>4</v>
      </c>
      <c r="K828">
        <v>10</v>
      </c>
      <c r="L828">
        <v>8</v>
      </c>
      <c r="M828" t="s">
        <v>56</v>
      </c>
      <c r="N828">
        <v>3</v>
      </c>
      <c r="O828" t="s">
        <v>49</v>
      </c>
      <c r="P828" t="s">
        <v>62</v>
      </c>
      <c r="Q828" t="s">
        <v>72</v>
      </c>
      <c r="R828" t="s">
        <v>192</v>
      </c>
      <c r="S828" t="s">
        <v>71</v>
      </c>
      <c r="T828">
        <v>2</v>
      </c>
      <c r="U828" s="1">
        <f>HR[[#This Row],[Date of Hire]]+HR[[#This Row],[Tenure]] * 365</f>
        <v>45219.930555555555</v>
      </c>
    </row>
    <row r="829" spans="1:21">
      <c r="A829">
        <v>1827</v>
      </c>
      <c r="B829" t="s">
        <v>19</v>
      </c>
      <c r="C829" s="1">
        <v>44636</v>
      </c>
      <c r="D829" s="1" t="str">
        <f>TEXT(HR[[#This Row],[Date of Hire]],"YYYY")</f>
        <v>2022</v>
      </c>
      <c r="E829" t="s">
        <v>28</v>
      </c>
      <c r="F829" t="s">
        <v>12</v>
      </c>
      <c r="G829">
        <v>4.2</v>
      </c>
      <c r="H829">
        <v>3</v>
      </c>
      <c r="I829" s="2">
        <v>1.6</v>
      </c>
      <c r="J829">
        <v>1</v>
      </c>
      <c r="K829">
        <v>7</v>
      </c>
      <c r="L829">
        <v>6</v>
      </c>
      <c r="M829" t="s">
        <v>60</v>
      </c>
      <c r="N829">
        <v>2</v>
      </c>
      <c r="O829" t="s">
        <v>49</v>
      </c>
      <c r="P829" t="s">
        <v>62</v>
      </c>
      <c r="Q829" t="s">
        <v>99</v>
      </c>
      <c r="R829" t="s">
        <v>70</v>
      </c>
      <c r="S829" t="s">
        <v>71</v>
      </c>
      <c r="T829">
        <v>3</v>
      </c>
      <c r="U829" s="1">
        <f>HR[[#This Row],[Date of Hire]]+HR[[#This Row],[Tenure]] * 365</f>
        <v>45220</v>
      </c>
    </row>
    <row r="830" spans="1:21">
      <c r="A830">
        <v>1828</v>
      </c>
      <c r="B830" t="s">
        <v>4</v>
      </c>
      <c r="C830" s="1">
        <v>43666</v>
      </c>
      <c r="D830" s="1" t="str">
        <f>TEXT(HR[[#This Row],[Date of Hire]],"YYYY")</f>
        <v>2019</v>
      </c>
      <c r="E830" t="s">
        <v>27</v>
      </c>
      <c r="F830" t="s">
        <v>18</v>
      </c>
      <c r="G830">
        <v>8</v>
      </c>
      <c r="H830">
        <v>0</v>
      </c>
      <c r="I830" s="2">
        <v>4.2555555555555555</v>
      </c>
      <c r="J830">
        <v>4</v>
      </c>
      <c r="K830">
        <v>9</v>
      </c>
      <c r="L830">
        <v>10</v>
      </c>
      <c r="M830" t="s">
        <v>60</v>
      </c>
      <c r="N830">
        <v>0</v>
      </c>
      <c r="O830" t="s">
        <v>69</v>
      </c>
      <c r="P830" t="s">
        <v>62</v>
      </c>
      <c r="Q830" t="s">
        <v>72</v>
      </c>
      <c r="R830" t="s">
        <v>134</v>
      </c>
      <c r="S830" t="s">
        <v>59</v>
      </c>
      <c r="T830">
        <v>10</v>
      </c>
      <c r="U830" s="1">
        <f>HR[[#This Row],[Date of Hire]]+HR[[#This Row],[Tenure]] * 365</f>
        <v>45219.277777777781</v>
      </c>
    </row>
    <row r="831" spans="1:21">
      <c r="A831">
        <v>1829</v>
      </c>
      <c r="B831" t="s">
        <v>4</v>
      </c>
      <c r="C831" s="1">
        <v>44079</v>
      </c>
      <c r="D831" s="1" t="str">
        <f>TEXT(HR[[#This Row],[Date of Hire]],"YYYY")</f>
        <v>2020</v>
      </c>
      <c r="E831" t="s">
        <v>5</v>
      </c>
      <c r="F831" t="s">
        <v>26</v>
      </c>
      <c r="G831">
        <v>8</v>
      </c>
      <c r="H831">
        <v>0</v>
      </c>
      <c r="I831" s="2">
        <v>3.1305555555555555</v>
      </c>
      <c r="J831">
        <v>5</v>
      </c>
      <c r="K831">
        <v>10</v>
      </c>
      <c r="L831">
        <v>10</v>
      </c>
      <c r="M831" t="s">
        <v>60</v>
      </c>
      <c r="N831">
        <v>3</v>
      </c>
      <c r="O831" t="s">
        <v>61</v>
      </c>
      <c r="P831" t="s">
        <v>50</v>
      </c>
      <c r="Q831" t="s">
        <v>63</v>
      </c>
      <c r="R831" t="s">
        <v>286</v>
      </c>
      <c r="S831" t="s">
        <v>75</v>
      </c>
      <c r="T831">
        <v>9</v>
      </c>
      <c r="U831" s="1">
        <f>HR[[#This Row],[Date of Hire]]+HR[[#This Row],[Tenure]] * 365</f>
        <v>45221.652777777781</v>
      </c>
    </row>
    <row r="832" spans="1:21">
      <c r="A832">
        <v>1830</v>
      </c>
      <c r="B832" t="s">
        <v>16</v>
      </c>
      <c r="C832" s="1">
        <v>43730</v>
      </c>
      <c r="D832" s="1" t="str">
        <f>TEXT(HR[[#This Row],[Date of Hire]],"YYYY")</f>
        <v>2019</v>
      </c>
      <c r="E832" t="s">
        <v>17</v>
      </c>
      <c r="F832" t="s">
        <v>18</v>
      </c>
      <c r="G832">
        <v>9.1999999999999993</v>
      </c>
      <c r="H832">
        <v>3</v>
      </c>
      <c r="I832" s="2">
        <v>4.083333333333333</v>
      </c>
      <c r="J832">
        <v>2</v>
      </c>
      <c r="K832">
        <v>9</v>
      </c>
      <c r="L832">
        <v>8</v>
      </c>
      <c r="M832" t="s">
        <v>68</v>
      </c>
      <c r="N832">
        <v>1</v>
      </c>
      <c r="O832" t="s">
        <v>49</v>
      </c>
      <c r="P832" t="s">
        <v>62</v>
      </c>
      <c r="Q832" t="s">
        <v>63</v>
      </c>
      <c r="R832" t="s">
        <v>403</v>
      </c>
      <c r="S832" t="s">
        <v>71</v>
      </c>
      <c r="T832">
        <v>9</v>
      </c>
      <c r="U832" s="1">
        <f>HR[[#This Row],[Date of Hire]]+HR[[#This Row],[Tenure]] * 365</f>
        <v>45220.416666666664</v>
      </c>
    </row>
    <row r="833" spans="1:21">
      <c r="A833">
        <v>1831</v>
      </c>
      <c r="B833" t="s">
        <v>19</v>
      </c>
      <c r="C833" s="1">
        <v>43506</v>
      </c>
      <c r="D833" s="1" t="str">
        <f>TEXT(HR[[#This Row],[Date of Hire]],"YYYY")</f>
        <v>2019</v>
      </c>
      <c r="E833" t="s">
        <v>25</v>
      </c>
      <c r="F833" t="s">
        <v>6</v>
      </c>
      <c r="G833">
        <v>7.5</v>
      </c>
      <c r="H833">
        <v>2</v>
      </c>
      <c r="I833" s="2">
        <v>4.7</v>
      </c>
      <c r="J833">
        <v>2</v>
      </c>
      <c r="K833">
        <v>7</v>
      </c>
      <c r="L833">
        <v>8</v>
      </c>
      <c r="M833" t="s">
        <v>56</v>
      </c>
      <c r="N833">
        <v>2</v>
      </c>
      <c r="O833" t="s">
        <v>49</v>
      </c>
      <c r="P833" t="s">
        <v>62</v>
      </c>
      <c r="Q833" t="s">
        <v>72</v>
      </c>
      <c r="R833" t="s">
        <v>203</v>
      </c>
      <c r="S833" t="s">
        <v>95</v>
      </c>
      <c r="T833">
        <v>2</v>
      </c>
      <c r="U833" s="1">
        <f>HR[[#This Row],[Date of Hire]]+HR[[#This Row],[Tenure]] * 365</f>
        <v>45221.5</v>
      </c>
    </row>
    <row r="834" spans="1:21">
      <c r="A834">
        <v>1832</v>
      </c>
      <c r="B834" t="s">
        <v>16</v>
      </c>
      <c r="C834" s="1">
        <v>43795</v>
      </c>
      <c r="D834" s="1" t="str">
        <f>TEXT(HR[[#This Row],[Date of Hire]],"YYYY")</f>
        <v>2019</v>
      </c>
      <c r="E834" t="s">
        <v>17</v>
      </c>
      <c r="F834" t="s">
        <v>12</v>
      </c>
      <c r="G834">
        <v>10</v>
      </c>
      <c r="H834">
        <v>1</v>
      </c>
      <c r="I834" s="2">
        <v>3.9055555555555554</v>
      </c>
      <c r="J834">
        <v>5</v>
      </c>
      <c r="K834">
        <v>9</v>
      </c>
      <c r="L834">
        <v>6</v>
      </c>
      <c r="M834" t="s">
        <v>48</v>
      </c>
      <c r="N834">
        <v>1</v>
      </c>
      <c r="O834" t="s">
        <v>49</v>
      </c>
      <c r="P834" t="s">
        <v>62</v>
      </c>
      <c r="Q834" t="s">
        <v>85</v>
      </c>
      <c r="R834" t="s">
        <v>515</v>
      </c>
      <c r="S834" t="s">
        <v>75</v>
      </c>
      <c r="T834">
        <v>9</v>
      </c>
      <c r="U834" s="1">
        <f>HR[[#This Row],[Date of Hire]]+HR[[#This Row],[Tenure]] * 365</f>
        <v>45220.527777777781</v>
      </c>
    </row>
    <row r="835" spans="1:21">
      <c r="A835">
        <v>1833</v>
      </c>
      <c r="B835" t="s">
        <v>7</v>
      </c>
      <c r="C835" s="1">
        <v>44935</v>
      </c>
      <c r="D835" s="1" t="str">
        <f>TEXT(HR[[#This Row],[Date of Hire]],"YYYY")</f>
        <v>2023</v>
      </c>
      <c r="E835" t="s">
        <v>23</v>
      </c>
      <c r="F835" t="s">
        <v>12</v>
      </c>
      <c r="G835">
        <v>8.5</v>
      </c>
      <c r="H835">
        <v>3</v>
      </c>
      <c r="I835" s="2">
        <v>0.78611111111111109</v>
      </c>
      <c r="J835">
        <v>2</v>
      </c>
      <c r="K835">
        <v>8</v>
      </c>
      <c r="L835">
        <v>6</v>
      </c>
      <c r="M835" t="s">
        <v>48</v>
      </c>
      <c r="N835">
        <v>3</v>
      </c>
      <c r="O835" t="s">
        <v>61</v>
      </c>
      <c r="P835" t="s">
        <v>62</v>
      </c>
      <c r="Q835" t="s">
        <v>113</v>
      </c>
      <c r="R835" t="s">
        <v>581</v>
      </c>
      <c r="S835" t="s">
        <v>81</v>
      </c>
      <c r="T835">
        <v>2</v>
      </c>
      <c r="U835" s="1">
        <f>HR[[#This Row],[Date of Hire]]+HR[[#This Row],[Tenure]] * 365</f>
        <v>45221.930555555555</v>
      </c>
    </row>
    <row r="836" spans="1:21">
      <c r="A836">
        <v>1834</v>
      </c>
      <c r="B836" t="s">
        <v>7</v>
      </c>
      <c r="C836" s="1">
        <v>44465</v>
      </c>
      <c r="D836" s="1" t="str">
        <f>TEXT(HR[[#This Row],[Date of Hire]],"YYYY")</f>
        <v>2021</v>
      </c>
      <c r="E836" t="s">
        <v>14</v>
      </c>
      <c r="F836" t="s">
        <v>21</v>
      </c>
      <c r="G836">
        <v>6</v>
      </c>
      <c r="H836">
        <v>1</v>
      </c>
      <c r="I836" s="2">
        <v>2.0722222222222224</v>
      </c>
      <c r="J836">
        <v>1</v>
      </c>
      <c r="K836">
        <v>10</v>
      </c>
      <c r="L836">
        <v>6</v>
      </c>
      <c r="M836" t="s">
        <v>48</v>
      </c>
      <c r="N836">
        <v>0</v>
      </c>
      <c r="O836" t="s">
        <v>69</v>
      </c>
      <c r="P836" t="s">
        <v>62</v>
      </c>
      <c r="Q836" t="s">
        <v>51</v>
      </c>
      <c r="R836" t="s">
        <v>359</v>
      </c>
      <c r="S836" t="s">
        <v>67</v>
      </c>
      <c r="T836">
        <v>1</v>
      </c>
      <c r="U836" s="1">
        <f>HR[[#This Row],[Date of Hire]]+HR[[#This Row],[Tenure]] * 365</f>
        <v>45221.361111111109</v>
      </c>
    </row>
    <row r="837" spans="1:21">
      <c r="A837">
        <v>1835</v>
      </c>
      <c r="B837" t="s">
        <v>16</v>
      </c>
      <c r="C837" s="1">
        <v>43708</v>
      </c>
      <c r="D837" s="1" t="str">
        <f>TEXT(HR[[#This Row],[Date of Hire]],"YYYY")</f>
        <v>2019</v>
      </c>
      <c r="E837" t="s">
        <v>5</v>
      </c>
      <c r="F837" t="s">
        <v>26</v>
      </c>
      <c r="G837">
        <v>8</v>
      </c>
      <c r="H837">
        <v>3</v>
      </c>
      <c r="I837" s="2">
        <v>4.1444444444444448</v>
      </c>
      <c r="J837">
        <v>4</v>
      </c>
      <c r="K837">
        <v>9</v>
      </c>
      <c r="L837">
        <v>10</v>
      </c>
      <c r="M837" t="s">
        <v>68</v>
      </c>
      <c r="N837">
        <v>2</v>
      </c>
      <c r="O837" t="s">
        <v>61</v>
      </c>
      <c r="P837" t="s">
        <v>50</v>
      </c>
      <c r="Q837" t="s">
        <v>63</v>
      </c>
      <c r="R837" t="s">
        <v>582</v>
      </c>
      <c r="S837" t="s">
        <v>59</v>
      </c>
      <c r="T837">
        <v>9</v>
      </c>
      <c r="U837" s="1">
        <f>HR[[#This Row],[Date of Hire]]+HR[[#This Row],[Tenure]] * 365</f>
        <v>45220.722222222219</v>
      </c>
    </row>
    <row r="838" spans="1:21">
      <c r="A838">
        <v>1836</v>
      </c>
      <c r="B838" t="s">
        <v>19</v>
      </c>
      <c r="C838" s="1">
        <v>43752</v>
      </c>
      <c r="D838" s="1" t="str">
        <f>TEXT(HR[[#This Row],[Date of Hire]],"YYYY")</f>
        <v>2019</v>
      </c>
      <c r="E838" t="s">
        <v>23</v>
      </c>
      <c r="F838" t="s">
        <v>9</v>
      </c>
      <c r="G838">
        <v>5</v>
      </c>
      <c r="H838">
        <v>2</v>
      </c>
      <c r="I838" s="2">
        <v>4.0222222222222221</v>
      </c>
      <c r="J838">
        <v>3</v>
      </c>
      <c r="K838">
        <v>7</v>
      </c>
      <c r="L838">
        <v>9</v>
      </c>
      <c r="M838" t="s">
        <v>48</v>
      </c>
      <c r="N838">
        <v>3</v>
      </c>
      <c r="O838" t="s">
        <v>69</v>
      </c>
      <c r="P838" t="s">
        <v>62</v>
      </c>
      <c r="Q838" t="s">
        <v>57</v>
      </c>
      <c r="R838" t="s">
        <v>506</v>
      </c>
      <c r="S838" t="s">
        <v>55</v>
      </c>
      <c r="T838">
        <v>5</v>
      </c>
      <c r="U838" s="1">
        <f>HR[[#This Row],[Date of Hire]]+HR[[#This Row],[Tenure]] * 365</f>
        <v>45220.111111111109</v>
      </c>
    </row>
    <row r="839" spans="1:21">
      <c r="A839">
        <v>1837</v>
      </c>
      <c r="B839" t="s">
        <v>7</v>
      </c>
      <c r="C839" s="1">
        <v>45143</v>
      </c>
      <c r="D839" s="1" t="str">
        <f>TEXT(HR[[#This Row],[Date of Hire]],"YYYY")</f>
        <v>2023</v>
      </c>
      <c r="E839" t="s">
        <v>5</v>
      </c>
      <c r="F839" t="s">
        <v>12</v>
      </c>
      <c r="G839">
        <v>5</v>
      </c>
      <c r="H839">
        <v>0</v>
      </c>
      <c r="I839" s="2">
        <v>0.21388888888888888</v>
      </c>
      <c r="J839">
        <v>1</v>
      </c>
      <c r="K839">
        <v>8</v>
      </c>
      <c r="L839">
        <v>7</v>
      </c>
      <c r="M839" t="s">
        <v>56</v>
      </c>
      <c r="N839">
        <v>1</v>
      </c>
      <c r="O839" t="s">
        <v>69</v>
      </c>
      <c r="P839" t="s">
        <v>50</v>
      </c>
      <c r="Q839" t="s">
        <v>79</v>
      </c>
      <c r="R839" t="s">
        <v>583</v>
      </c>
      <c r="S839" t="s">
        <v>67</v>
      </c>
      <c r="T839">
        <v>10</v>
      </c>
      <c r="U839" s="1">
        <f>HR[[#This Row],[Date of Hire]]+HR[[#This Row],[Tenure]] * 365</f>
        <v>45221.069444444445</v>
      </c>
    </row>
    <row r="840" spans="1:21">
      <c r="A840">
        <v>1838</v>
      </c>
      <c r="B840" t="s">
        <v>19</v>
      </c>
      <c r="C840" s="1">
        <v>45190</v>
      </c>
      <c r="D840" s="1" t="str">
        <f>TEXT(HR[[#This Row],[Date of Hire]],"YYYY")</f>
        <v>2023</v>
      </c>
      <c r="E840" t="s">
        <v>28</v>
      </c>
      <c r="F840" t="s">
        <v>6</v>
      </c>
      <c r="G840">
        <v>6.5</v>
      </c>
      <c r="H840">
        <v>2</v>
      </c>
      <c r="I840" s="2">
        <v>8.611111111111111E-2</v>
      </c>
      <c r="J840">
        <v>3</v>
      </c>
      <c r="K840">
        <v>7</v>
      </c>
      <c r="L840">
        <v>5</v>
      </c>
      <c r="M840" t="s">
        <v>56</v>
      </c>
      <c r="N840">
        <v>3</v>
      </c>
      <c r="O840" t="s">
        <v>61</v>
      </c>
      <c r="P840" t="s">
        <v>62</v>
      </c>
      <c r="Q840" t="s">
        <v>99</v>
      </c>
      <c r="R840" t="s">
        <v>295</v>
      </c>
      <c r="S840" t="s">
        <v>81</v>
      </c>
      <c r="T840">
        <v>9</v>
      </c>
      <c r="U840" s="1">
        <f>HR[[#This Row],[Date of Hire]]+HR[[#This Row],[Tenure]] * 365</f>
        <v>45221.430555555555</v>
      </c>
    </row>
    <row r="841" spans="1:21">
      <c r="A841">
        <v>1839</v>
      </c>
      <c r="B841" t="s">
        <v>4</v>
      </c>
      <c r="C841" s="1">
        <v>44815</v>
      </c>
      <c r="D841" s="1" t="str">
        <f>TEXT(HR[[#This Row],[Date of Hire]],"YYYY")</f>
        <v>2022</v>
      </c>
      <c r="E841" t="s">
        <v>27</v>
      </c>
      <c r="F841" t="s">
        <v>12</v>
      </c>
      <c r="G841">
        <v>9</v>
      </c>
      <c r="H841">
        <v>3</v>
      </c>
      <c r="I841" s="2">
        <v>1.1138888888888889</v>
      </c>
      <c r="J841">
        <v>5</v>
      </c>
      <c r="K841">
        <v>6</v>
      </c>
      <c r="L841">
        <v>10</v>
      </c>
      <c r="M841" t="s">
        <v>48</v>
      </c>
      <c r="N841">
        <v>2</v>
      </c>
      <c r="O841" t="s">
        <v>61</v>
      </c>
      <c r="P841" t="s">
        <v>62</v>
      </c>
      <c r="Q841" t="s">
        <v>85</v>
      </c>
      <c r="R841" t="s">
        <v>545</v>
      </c>
      <c r="S841" t="s">
        <v>102</v>
      </c>
      <c r="T841">
        <v>10</v>
      </c>
      <c r="U841" s="1">
        <f>HR[[#This Row],[Date of Hire]]+HR[[#This Row],[Tenure]] * 365</f>
        <v>45221.569444444445</v>
      </c>
    </row>
    <row r="842" spans="1:21">
      <c r="A842">
        <v>1840</v>
      </c>
      <c r="B842" t="s">
        <v>7</v>
      </c>
      <c r="C842" s="1">
        <v>44373</v>
      </c>
      <c r="D842" s="1" t="str">
        <f>TEXT(HR[[#This Row],[Date of Hire]],"YYYY")</f>
        <v>2021</v>
      </c>
      <c r="E842" t="s">
        <v>25</v>
      </c>
      <c r="F842" t="s">
        <v>12</v>
      </c>
      <c r="G842">
        <v>8</v>
      </c>
      <c r="H842">
        <v>0</v>
      </c>
      <c r="I842" s="2">
        <v>2.3222222222222224</v>
      </c>
      <c r="J842">
        <v>3</v>
      </c>
      <c r="K842">
        <v>9</v>
      </c>
      <c r="L842">
        <v>7</v>
      </c>
      <c r="M842" t="s">
        <v>48</v>
      </c>
      <c r="N842">
        <v>0</v>
      </c>
      <c r="O842" t="s">
        <v>69</v>
      </c>
      <c r="P842" t="s">
        <v>62</v>
      </c>
      <c r="Q842" t="s">
        <v>99</v>
      </c>
      <c r="R842" t="s">
        <v>209</v>
      </c>
      <c r="S842" t="s">
        <v>102</v>
      </c>
      <c r="T842">
        <v>1</v>
      </c>
      <c r="U842" s="1">
        <f>HR[[#This Row],[Date of Hire]]+HR[[#This Row],[Tenure]] * 365</f>
        <v>45220.611111111109</v>
      </c>
    </row>
    <row r="843" spans="1:21">
      <c r="A843">
        <v>1841</v>
      </c>
      <c r="B843" t="s">
        <v>7</v>
      </c>
      <c r="C843" s="1">
        <v>44464</v>
      </c>
      <c r="D843" s="1" t="str">
        <f>TEXT(HR[[#This Row],[Date of Hire]],"YYYY")</f>
        <v>2021</v>
      </c>
      <c r="E843" t="s">
        <v>27</v>
      </c>
      <c r="F843" t="s">
        <v>21</v>
      </c>
      <c r="G843">
        <v>7.2</v>
      </c>
      <c r="H843">
        <v>1</v>
      </c>
      <c r="I843" s="2">
        <v>2.0750000000000002</v>
      </c>
      <c r="J843">
        <v>5</v>
      </c>
      <c r="K843">
        <v>8</v>
      </c>
      <c r="L843">
        <v>9</v>
      </c>
      <c r="M843" t="s">
        <v>48</v>
      </c>
      <c r="N843">
        <v>0</v>
      </c>
      <c r="O843" t="s">
        <v>69</v>
      </c>
      <c r="P843" t="s">
        <v>62</v>
      </c>
      <c r="Q843" t="s">
        <v>72</v>
      </c>
      <c r="R843" t="s">
        <v>584</v>
      </c>
      <c r="S843" t="s">
        <v>71</v>
      </c>
      <c r="T843">
        <v>8</v>
      </c>
      <c r="U843" s="1">
        <f>HR[[#This Row],[Date of Hire]]+HR[[#This Row],[Tenure]] * 365</f>
        <v>45221.375</v>
      </c>
    </row>
    <row r="844" spans="1:21">
      <c r="A844">
        <v>1842</v>
      </c>
      <c r="B844" t="s">
        <v>13</v>
      </c>
      <c r="C844" s="1">
        <v>44779</v>
      </c>
      <c r="D844" s="1" t="str">
        <f>TEXT(HR[[#This Row],[Date of Hire]],"YYYY")</f>
        <v>2022</v>
      </c>
      <c r="E844" t="s">
        <v>27</v>
      </c>
      <c r="F844" t="s">
        <v>18</v>
      </c>
      <c r="G844">
        <v>10</v>
      </c>
      <c r="H844">
        <v>2</v>
      </c>
      <c r="I844" s="2">
        <v>1.211111111111111</v>
      </c>
      <c r="J844">
        <v>1</v>
      </c>
      <c r="K844">
        <v>7</v>
      </c>
      <c r="L844">
        <v>10</v>
      </c>
      <c r="M844" t="s">
        <v>60</v>
      </c>
      <c r="N844">
        <v>0</v>
      </c>
      <c r="O844" t="s">
        <v>61</v>
      </c>
      <c r="P844" t="s">
        <v>62</v>
      </c>
      <c r="Q844" t="s">
        <v>113</v>
      </c>
      <c r="R844" t="s">
        <v>585</v>
      </c>
      <c r="S844" t="s">
        <v>102</v>
      </c>
      <c r="T844">
        <v>2</v>
      </c>
      <c r="U844" s="1">
        <f>HR[[#This Row],[Date of Hire]]+HR[[#This Row],[Tenure]] * 365</f>
        <v>45221.055555555555</v>
      </c>
    </row>
    <row r="845" spans="1:21">
      <c r="A845">
        <v>1843</v>
      </c>
      <c r="B845" t="s">
        <v>16</v>
      </c>
      <c r="C845" s="1">
        <v>44003</v>
      </c>
      <c r="D845" s="1" t="str">
        <f>TEXT(HR[[#This Row],[Date of Hire]],"YYYY")</f>
        <v>2020</v>
      </c>
      <c r="E845" t="s">
        <v>17</v>
      </c>
      <c r="F845" t="s">
        <v>21</v>
      </c>
      <c r="G845">
        <v>9.5</v>
      </c>
      <c r="H845">
        <v>3</v>
      </c>
      <c r="I845" s="2">
        <v>3.3361111111111112</v>
      </c>
      <c r="J845">
        <v>2</v>
      </c>
      <c r="K845">
        <v>6</v>
      </c>
      <c r="L845">
        <v>6</v>
      </c>
      <c r="M845" t="s">
        <v>60</v>
      </c>
      <c r="N845">
        <v>0</v>
      </c>
      <c r="O845" t="s">
        <v>61</v>
      </c>
      <c r="P845" t="s">
        <v>50</v>
      </c>
      <c r="Q845" t="s">
        <v>92</v>
      </c>
      <c r="R845" t="s">
        <v>432</v>
      </c>
      <c r="S845" t="s">
        <v>95</v>
      </c>
      <c r="T845">
        <v>3</v>
      </c>
      <c r="U845" s="1">
        <f>HR[[#This Row],[Date of Hire]]+HR[[#This Row],[Tenure]] * 365</f>
        <v>45220.680555555555</v>
      </c>
    </row>
    <row r="846" spans="1:21">
      <c r="A846">
        <v>1844</v>
      </c>
      <c r="B846" t="s">
        <v>16</v>
      </c>
      <c r="C846" s="1">
        <v>43985</v>
      </c>
      <c r="D846" s="1" t="str">
        <f>TEXT(HR[[#This Row],[Date of Hire]],"YYYY")</f>
        <v>2020</v>
      </c>
      <c r="E846" t="s">
        <v>5</v>
      </c>
      <c r="F846" t="s">
        <v>21</v>
      </c>
      <c r="G846">
        <v>7.2</v>
      </c>
      <c r="H846">
        <v>2</v>
      </c>
      <c r="I846" s="2">
        <v>3.3861111111111111</v>
      </c>
      <c r="J846">
        <v>3</v>
      </c>
      <c r="K846">
        <v>6</v>
      </c>
      <c r="L846">
        <v>7</v>
      </c>
      <c r="M846" t="s">
        <v>56</v>
      </c>
      <c r="N846">
        <v>1</v>
      </c>
      <c r="O846" t="s">
        <v>69</v>
      </c>
      <c r="P846" t="s">
        <v>62</v>
      </c>
      <c r="Q846" t="s">
        <v>77</v>
      </c>
      <c r="R846" t="s">
        <v>586</v>
      </c>
      <c r="S846" t="s">
        <v>71</v>
      </c>
      <c r="T846">
        <v>6</v>
      </c>
      <c r="U846" s="1">
        <f>HR[[#This Row],[Date of Hire]]+HR[[#This Row],[Tenure]] * 365</f>
        <v>45220.930555555555</v>
      </c>
    </row>
    <row r="847" spans="1:21">
      <c r="A847">
        <v>1845</v>
      </c>
      <c r="B847" t="s">
        <v>13</v>
      </c>
      <c r="C847" s="1">
        <v>44547</v>
      </c>
      <c r="D847" s="1" t="str">
        <f>TEXT(HR[[#This Row],[Date of Hire]],"YYYY")</f>
        <v>2021</v>
      </c>
      <c r="E847" t="s">
        <v>5</v>
      </c>
      <c r="F847" t="s">
        <v>15</v>
      </c>
      <c r="G847">
        <v>4.2</v>
      </c>
      <c r="H847">
        <v>2</v>
      </c>
      <c r="I847" s="2">
        <v>1.8472222222222223</v>
      </c>
      <c r="J847">
        <v>3</v>
      </c>
      <c r="K847">
        <v>5</v>
      </c>
      <c r="L847">
        <v>10</v>
      </c>
      <c r="M847" t="s">
        <v>68</v>
      </c>
      <c r="N847">
        <v>3</v>
      </c>
      <c r="O847" t="s">
        <v>49</v>
      </c>
      <c r="P847" t="s">
        <v>50</v>
      </c>
      <c r="Q847" t="s">
        <v>63</v>
      </c>
      <c r="R847" t="s">
        <v>582</v>
      </c>
      <c r="S847" t="s">
        <v>53</v>
      </c>
      <c r="T847">
        <v>10</v>
      </c>
      <c r="U847" s="1">
        <f>HR[[#This Row],[Date of Hire]]+HR[[#This Row],[Tenure]] * 365</f>
        <v>45221.236111111109</v>
      </c>
    </row>
    <row r="848" spans="1:21">
      <c r="A848">
        <v>1846</v>
      </c>
      <c r="B848" t="s">
        <v>10</v>
      </c>
      <c r="C848" s="1">
        <v>43972</v>
      </c>
      <c r="D848" s="1" t="str">
        <f>TEXT(HR[[#This Row],[Date of Hire]],"YYYY")</f>
        <v>2020</v>
      </c>
      <c r="E848" t="s">
        <v>25</v>
      </c>
      <c r="F848" t="s">
        <v>21</v>
      </c>
      <c r="G848">
        <v>9</v>
      </c>
      <c r="H848">
        <v>0</v>
      </c>
      <c r="I848" s="2">
        <v>3.4194444444444443</v>
      </c>
      <c r="J848">
        <v>4</v>
      </c>
      <c r="K848">
        <v>6</v>
      </c>
      <c r="L848">
        <v>5</v>
      </c>
      <c r="M848" t="s">
        <v>48</v>
      </c>
      <c r="N848">
        <v>2</v>
      </c>
      <c r="O848" t="s">
        <v>61</v>
      </c>
      <c r="P848" t="s">
        <v>62</v>
      </c>
      <c r="Q848" t="s">
        <v>72</v>
      </c>
      <c r="R848" t="s">
        <v>157</v>
      </c>
      <c r="S848" t="s">
        <v>75</v>
      </c>
      <c r="T848">
        <v>3</v>
      </c>
      <c r="U848" s="1">
        <f>HR[[#This Row],[Date of Hire]]+HR[[#This Row],[Tenure]] * 365</f>
        <v>45220.097222222219</v>
      </c>
    </row>
    <row r="849" spans="1:21">
      <c r="A849">
        <v>1847</v>
      </c>
      <c r="B849" t="s">
        <v>4</v>
      </c>
      <c r="C849" s="1">
        <v>44259</v>
      </c>
      <c r="D849" s="1" t="str">
        <f>TEXT(HR[[#This Row],[Date of Hire]],"YYYY")</f>
        <v>2021</v>
      </c>
      <c r="E849" t="s">
        <v>25</v>
      </c>
      <c r="F849" t="s">
        <v>9</v>
      </c>
      <c r="G849">
        <v>7.5</v>
      </c>
      <c r="H849">
        <v>0</v>
      </c>
      <c r="I849" s="2">
        <v>2.6333333333333333</v>
      </c>
      <c r="J849">
        <v>1</v>
      </c>
      <c r="K849">
        <v>9</v>
      </c>
      <c r="L849">
        <v>7</v>
      </c>
      <c r="M849" t="s">
        <v>56</v>
      </c>
      <c r="N849">
        <v>0</v>
      </c>
      <c r="O849" t="s">
        <v>69</v>
      </c>
      <c r="P849" t="s">
        <v>50</v>
      </c>
      <c r="Q849" t="s">
        <v>99</v>
      </c>
      <c r="R849" t="s">
        <v>211</v>
      </c>
      <c r="S849" t="s">
        <v>81</v>
      </c>
      <c r="T849">
        <v>4</v>
      </c>
      <c r="U849" s="1">
        <f>HR[[#This Row],[Date of Hire]]+HR[[#This Row],[Tenure]] * 365</f>
        <v>45220.166666666664</v>
      </c>
    </row>
    <row r="850" spans="1:21">
      <c r="A850">
        <v>1848</v>
      </c>
      <c r="B850" t="s">
        <v>4</v>
      </c>
      <c r="C850" s="1">
        <v>43728</v>
      </c>
      <c r="D850" s="1" t="str">
        <f>TEXT(HR[[#This Row],[Date of Hire]],"YYYY")</f>
        <v>2019</v>
      </c>
      <c r="E850" t="s">
        <v>25</v>
      </c>
      <c r="F850" t="s">
        <v>15</v>
      </c>
      <c r="G850">
        <v>8.5</v>
      </c>
      <c r="H850">
        <v>2</v>
      </c>
      <c r="I850" s="2">
        <v>4.0888888888888886</v>
      </c>
      <c r="J850">
        <v>3</v>
      </c>
      <c r="K850">
        <v>10</v>
      </c>
      <c r="L850">
        <v>9</v>
      </c>
      <c r="M850" t="s">
        <v>68</v>
      </c>
      <c r="N850">
        <v>3</v>
      </c>
      <c r="O850" t="s">
        <v>69</v>
      </c>
      <c r="P850" t="s">
        <v>50</v>
      </c>
      <c r="Q850" t="s">
        <v>79</v>
      </c>
      <c r="R850" t="s">
        <v>395</v>
      </c>
      <c r="S850" t="s">
        <v>81</v>
      </c>
      <c r="T850">
        <v>1</v>
      </c>
      <c r="U850" s="1">
        <f>HR[[#This Row],[Date of Hire]]+HR[[#This Row],[Tenure]] * 365</f>
        <v>45220.444444444445</v>
      </c>
    </row>
    <row r="851" spans="1:21">
      <c r="A851">
        <v>1849</v>
      </c>
      <c r="B851" t="s">
        <v>13</v>
      </c>
      <c r="C851" s="1">
        <v>44289</v>
      </c>
      <c r="D851" s="1" t="str">
        <f>TEXT(HR[[#This Row],[Date of Hire]],"YYYY")</f>
        <v>2021</v>
      </c>
      <c r="E851" t="s">
        <v>8</v>
      </c>
      <c r="F851" t="s">
        <v>18</v>
      </c>
      <c r="G851">
        <v>6</v>
      </c>
      <c r="H851">
        <v>2</v>
      </c>
      <c r="I851" s="2">
        <v>2.5527777777777776</v>
      </c>
      <c r="J851">
        <v>5</v>
      </c>
      <c r="K851">
        <v>8</v>
      </c>
      <c r="L851">
        <v>5</v>
      </c>
      <c r="M851" t="s">
        <v>48</v>
      </c>
      <c r="N851">
        <v>1</v>
      </c>
      <c r="O851" t="s">
        <v>69</v>
      </c>
      <c r="P851" t="s">
        <v>62</v>
      </c>
      <c r="Q851" t="s">
        <v>57</v>
      </c>
      <c r="R851" t="s">
        <v>587</v>
      </c>
      <c r="S851" t="s">
        <v>59</v>
      </c>
      <c r="T851">
        <v>9</v>
      </c>
      <c r="U851" s="1">
        <f>HR[[#This Row],[Date of Hire]]+HR[[#This Row],[Tenure]] * 365</f>
        <v>45220.763888888891</v>
      </c>
    </row>
    <row r="852" spans="1:21">
      <c r="A852">
        <v>1850</v>
      </c>
      <c r="B852" t="s">
        <v>7</v>
      </c>
      <c r="C852" s="1">
        <v>43917</v>
      </c>
      <c r="D852" s="1" t="str">
        <f>TEXT(HR[[#This Row],[Date of Hire]],"YYYY")</f>
        <v>2020</v>
      </c>
      <c r="E852" t="s">
        <v>20</v>
      </c>
      <c r="F852" t="s">
        <v>21</v>
      </c>
      <c r="G852">
        <v>4.5</v>
      </c>
      <c r="H852">
        <v>1</v>
      </c>
      <c r="I852" s="2">
        <v>3.5694444444444446</v>
      </c>
      <c r="J852">
        <v>3</v>
      </c>
      <c r="K852">
        <v>9</v>
      </c>
      <c r="L852">
        <v>6</v>
      </c>
      <c r="M852" t="s">
        <v>48</v>
      </c>
      <c r="N852">
        <v>3</v>
      </c>
      <c r="O852" t="s">
        <v>69</v>
      </c>
      <c r="P852" t="s">
        <v>62</v>
      </c>
      <c r="Q852" t="s">
        <v>72</v>
      </c>
      <c r="R852" t="s">
        <v>329</v>
      </c>
      <c r="S852" t="s">
        <v>95</v>
      </c>
      <c r="T852">
        <v>9</v>
      </c>
      <c r="U852" s="1">
        <f>HR[[#This Row],[Date of Hire]]+HR[[#This Row],[Tenure]] * 365</f>
        <v>45219.847222222219</v>
      </c>
    </row>
    <row r="853" spans="1:21">
      <c r="A853">
        <v>1851</v>
      </c>
      <c r="B853" t="s">
        <v>4</v>
      </c>
      <c r="C853" s="1">
        <v>44255</v>
      </c>
      <c r="D853" s="1" t="str">
        <f>TEXT(HR[[#This Row],[Date of Hire]],"YYYY")</f>
        <v>2021</v>
      </c>
      <c r="E853" t="s">
        <v>11</v>
      </c>
      <c r="F853" t="s">
        <v>21</v>
      </c>
      <c r="G853">
        <v>9.1999999999999993</v>
      </c>
      <c r="H853">
        <v>3</v>
      </c>
      <c r="I853" s="2">
        <v>2.6444444444444444</v>
      </c>
      <c r="J853">
        <v>1</v>
      </c>
      <c r="K853">
        <v>8</v>
      </c>
      <c r="L853">
        <v>6</v>
      </c>
      <c r="M853" t="s">
        <v>60</v>
      </c>
      <c r="N853">
        <v>1</v>
      </c>
      <c r="O853" t="s">
        <v>49</v>
      </c>
      <c r="P853" t="s">
        <v>62</v>
      </c>
      <c r="Q853" t="s">
        <v>85</v>
      </c>
      <c r="R853" t="s">
        <v>586</v>
      </c>
      <c r="S853" t="s">
        <v>71</v>
      </c>
      <c r="T853">
        <v>4</v>
      </c>
      <c r="U853" s="1">
        <f>HR[[#This Row],[Date of Hire]]+HR[[#This Row],[Tenure]] * 365</f>
        <v>45220.222222222219</v>
      </c>
    </row>
    <row r="854" spans="1:21">
      <c r="A854">
        <v>1852</v>
      </c>
      <c r="B854" t="s">
        <v>7</v>
      </c>
      <c r="C854" s="1">
        <v>43863</v>
      </c>
      <c r="D854" s="1" t="str">
        <f>TEXT(HR[[#This Row],[Date of Hire]],"YYYY")</f>
        <v>2020</v>
      </c>
      <c r="E854" t="s">
        <v>11</v>
      </c>
      <c r="F854" t="s">
        <v>21</v>
      </c>
      <c r="G854">
        <v>4.5</v>
      </c>
      <c r="H854">
        <v>2</v>
      </c>
      <c r="I854" s="2">
        <v>3.7222222222222223</v>
      </c>
      <c r="J854">
        <v>3</v>
      </c>
      <c r="K854">
        <v>6</v>
      </c>
      <c r="L854">
        <v>9</v>
      </c>
      <c r="M854" t="s">
        <v>56</v>
      </c>
      <c r="N854">
        <v>1</v>
      </c>
      <c r="O854" t="s">
        <v>61</v>
      </c>
      <c r="P854" t="s">
        <v>50</v>
      </c>
      <c r="Q854" t="s">
        <v>79</v>
      </c>
      <c r="R854" t="s">
        <v>162</v>
      </c>
      <c r="S854" t="s">
        <v>95</v>
      </c>
      <c r="T854">
        <v>10</v>
      </c>
      <c r="U854" s="1">
        <f>HR[[#This Row],[Date of Hire]]+HR[[#This Row],[Tenure]] * 365</f>
        <v>45221.611111111109</v>
      </c>
    </row>
    <row r="855" spans="1:21">
      <c r="A855">
        <v>1853</v>
      </c>
      <c r="B855" t="s">
        <v>13</v>
      </c>
      <c r="C855" s="1">
        <v>44117</v>
      </c>
      <c r="D855" s="1" t="str">
        <f>TEXT(HR[[#This Row],[Date of Hire]],"YYYY")</f>
        <v>2020</v>
      </c>
      <c r="E855" t="s">
        <v>17</v>
      </c>
      <c r="F855" t="s">
        <v>18</v>
      </c>
      <c r="G855">
        <v>7</v>
      </c>
      <c r="H855">
        <v>1</v>
      </c>
      <c r="I855" s="2">
        <v>3.0249999999999999</v>
      </c>
      <c r="J855">
        <v>3</v>
      </c>
      <c r="K855">
        <v>5</v>
      </c>
      <c r="L855">
        <v>9</v>
      </c>
      <c r="M855" t="s">
        <v>68</v>
      </c>
      <c r="N855">
        <v>0</v>
      </c>
      <c r="O855" t="s">
        <v>61</v>
      </c>
      <c r="P855" t="s">
        <v>50</v>
      </c>
      <c r="Q855" t="s">
        <v>113</v>
      </c>
      <c r="R855" t="s">
        <v>543</v>
      </c>
      <c r="S855" t="s">
        <v>102</v>
      </c>
      <c r="T855">
        <v>1</v>
      </c>
      <c r="U855" s="1">
        <f>HR[[#This Row],[Date of Hire]]+HR[[#This Row],[Tenure]] * 365</f>
        <v>45221.125</v>
      </c>
    </row>
    <row r="856" spans="1:21">
      <c r="A856">
        <v>1854</v>
      </c>
      <c r="B856" t="s">
        <v>10</v>
      </c>
      <c r="C856" s="1">
        <v>45034</v>
      </c>
      <c r="D856" s="1" t="str">
        <f>TEXT(HR[[#This Row],[Date of Hire]],"YYYY")</f>
        <v>2023</v>
      </c>
      <c r="E856" t="s">
        <v>20</v>
      </c>
      <c r="F856" t="s">
        <v>18</v>
      </c>
      <c r="G856">
        <v>9.5</v>
      </c>
      <c r="H856">
        <v>3</v>
      </c>
      <c r="I856" s="2">
        <v>0.51111111111111107</v>
      </c>
      <c r="J856">
        <v>1</v>
      </c>
      <c r="K856">
        <v>6</v>
      </c>
      <c r="L856">
        <v>8</v>
      </c>
      <c r="M856" t="s">
        <v>48</v>
      </c>
      <c r="N856">
        <v>3</v>
      </c>
      <c r="O856" t="s">
        <v>49</v>
      </c>
      <c r="P856" t="s">
        <v>50</v>
      </c>
      <c r="Q856" t="s">
        <v>77</v>
      </c>
      <c r="R856" t="s">
        <v>408</v>
      </c>
      <c r="S856" t="s">
        <v>95</v>
      </c>
      <c r="T856">
        <v>3</v>
      </c>
      <c r="U856" s="1">
        <f>HR[[#This Row],[Date of Hire]]+HR[[#This Row],[Tenure]] * 365</f>
        <v>45220.555555555555</v>
      </c>
    </row>
    <row r="857" spans="1:21">
      <c r="A857">
        <v>1855</v>
      </c>
      <c r="B857" t="s">
        <v>7</v>
      </c>
      <c r="C857" s="1">
        <v>44539</v>
      </c>
      <c r="D857" s="1" t="str">
        <f>TEXT(HR[[#This Row],[Date of Hire]],"YYYY")</f>
        <v>2021</v>
      </c>
      <c r="E857" t="s">
        <v>23</v>
      </c>
      <c r="F857" t="s">
        <v>9</v>
      </c>
      <c r="G857">
        <v>6.5</v>
      </c>
      <c r="H857">
        <v>1</v>
      </c>
      <c r="I857" s="2">
        <v>1.8694444444444445</v>
      </c>
      <c r="J857">
        <v>2</v>
      </c>
      <c r="K857">
        <v>9</v>
      </c>
      <c r="L857">
        <v>10</v>
      </c>
      <c r="M857" t="s">
        <v>68</v>
      </c>
      <c r="N857">
        <v>1</v>
      </c>
      <c r="O857" t="s">
        <v>49</v>
      </c>
      <c r="P857" t="s">
        <v>62</v>
      </c>
      <c r="Q857" t="s">
        <v>113</v>
      </c>
      <c r="R857" t="s">
        <v>251</v>
      </c>
      <c r="S857" t="s">
        <v>95</v>
      </c>
      <c r="T857">
        <v>1</v>
      </c>
      <c r="U857" s="1">
        <f>HR[[#This Row],[Date of Hire]]+HR[[#This Row],[Tenure]] * 365</f>
        <v>45221.347222222219</v>
      </c>
    </row>
    <row r="858" spans="1:21">
      <c r="A858">
        <v>1856</v>
      </c>
      <c r="B858" t="s">
        <v>13</v>
      </c>
      <c r="C858" s="1">
        <v>44417</v>
      </c>
      <c r="D858" s="1" t="str">
        <f>TEXT(HR[[#This Row],[Date of Hire]],"YYYY")</f>
        <v>2021</v>
      </c>
      <c r="E858" t="s">
        <v>17</v>
      </c>
      <c r="F858" t="s">
        <v>18</v>
      </c>
      <c r="G858">
        <v>4.5</v>
      </c>
      <c r="H858">
        <v>0</v>
      </c>
      <c r="I858" s="2">
        <v>2.2027777777777779</v>
      </c>
      <c r="J858">
        <v>4</v>
      </c>
      <c r="K858">
        <v>8</v>
      </c>
      <c r="L858">
        <v>7</v>
      </c>
      <c r="M858" t="s">
        <v>56</v>
      </c>
      <c r="N858">
        <v>2</v>
      </c>
      <c r="O858" t="s">
        <v>49</v>
      </c>
      <c r="P858" t="s">
        <v>62</v>
      </c>
      <c r="Q858" t="s">
        <v>113</v>
      </c>
      <c r="R858" t="s">
        <v>588</v>
      </c>
      <c r="S858" t="s">
        <v>95</v>
      </c>
      <c r="T858">
        <v>8</v>
      </c>
      <c r="U858" s="1">
        <f>HR[[#This Row],[Date of Hire]]+HR[[#This Row],[Tenure]] * 365</f>
        <v>45221.013888888891</v>
      </c>
    </row>
    <row r="859" spans="1:21">
      <c r="A859">
        <v>1857</v>
      </c>
      <c r="B859" t="s">
        <v>4</v>
      </c>
      <c r="C859" s="1">
        <v>45039</v>
      </c>
      <c r="D859" s="1" t="str">
        <f>TEXT(HR[[#This Row],[Date of Hire]],"YYYY")</f>
        <v>2023</v>
      </c>
      <c r="E859" t="s">
        <v>28</v>
      </c>
      <c r="F859" t="s">
        <v>15</v>
      </c>
      <c r="G859">
        <v>9</v>
      </c>
      <c r="H859">
        <v>3</v>
      </c>
      <c r="I859" s="2">
        <v>0.49722222222222223</v>
      </c>
      <c r="J859">
        <v>3</v>
      </c>
      <c r="K859">
        <v>7</v>
      </c>
      <c r="L859">
        <v>7</v>
      </c>
      <c r="M859" t="s">
        <v>68</v>
      </c>
      <c r="N859">
        <v>1</v>
      </c>
      <c r="O859" t="s">
        <v>49</v>
      </c>
      <c r="P859" t="s">
        <v>62</v>
      </c>
      <c r="Q859" t="s">
        <v>57</v>
      </c>
      <c r="R859" t="s">
        <v>243</v>
      </c>
      <c r="S859" t="s">
        <v>75</v>
      </c>
      <c r="T859">
        <v>4</v>
      </c>
      <c r="U859" s="1">
        <f>HR[[#This Row],[Date of Hire]]+HR[[#This Row],[Tenure]] * 365</f>
        <v>45220.486111111109</v>
      </c>
    </row>
    <row r="860" spans="1:21">
      <c r="A860">
        <v>1858</v>
      </c>
      <c r="B860" t="s">
        <v>7</v>
      </c>
      <c r="C860" s="1">
        <v>43726</v>
      </c>
      <c r="D860" s="1" t="str">
        <f>TEXT(HR[[#This Row],[Date of Hire]],"YYYY")</f>
        <v>2019</v>
      </c>
      <c r="E860" t="s">
        <v>14</v>
      </c>
      <c r="F860" t="s">
        <v>18</v>
      </c>
      <c r="G860">
        <v>4.2</v>
      </c>
      <c r="H860">
        <v>0</v>
      </c>
      <c r="I860" s="2">
        <v>4.0944444444444441</v>
      </c>
      <c r="J860">
        <v>4</v>
      </c>
      <c r="K860">
        <v>10</v>
      </c>
      <c r="L860">
        <v>9</v>
      </c>
      <c r="M860" t="s">
        <v>56</v>
      </c>
      <c r="N860">
        <v>0</v>
      </c>
      <c r="O860" t="s">
        <v>61</v>
      </c>
      <c r="P860" t="s">
        <v>50</v>
      </c>
      <c r="Q860" t="s">
        <v>79</v>
      </c>
      <c r="R860" t="s">
        <v>414</v>
      </c>
      <c r="S860" t="s">
        <v>53</v>
      </c>
      <c r="T860">
        <v>2</v>
      </c>
      <c r="U860" s="1">
        <f>HR[[#This Row],[Date of Hire]]+HR[[#This Row],[Tenure]] * 365</f>
        <v>45220.472222222219</v>
      </c>
    </row>
    <row r="861" spans="1:21">
      <c r="A861">
        <v>1859</v>
      </c>
      <c r="B861" t="s">
        <v>4</v>
      </c>
      <c r="C861" s="1">
        <v>43889</v>
      </c>
      <c r="D861" s="1" t="str">
        <f>TEXT(HR[[#This Row],[Date of Hire]],"YYYY")</f>
        <v>2020</v>
      </c>
      <c r="E861" t="s">
        <v>14</v>
      </c>
      <c r="F861" t="s">
        <v>9</v>
      </c>
      <c r="G861">
        <v>5.5</v>
      </c>
      <c r="H861">
        <v>3</v>
      </c>
      <c r="I861" s="2">
        <v>3.65</v>
      </c>
      <c r="J861">
        <v>4</v>
      </c>
      <c r="K861">
        <v>5</v>
      </c>
      <c r="L861">
        <v>5</v>
      </c>
      <c r="M861" t="s">
        <v>68</v>
      </c>
      <c r="N861">
        <v>3</v>
      </c>
      <c r="O861" t="s">
        <v>61</v>
      </c>
      <c r="P861" t="s">
        <v>62</v>
      </c>
      <c r="Q861" t="s">
        <v>77</v>
      </c>
      <c r="R861" t="s">
        <v>162</v>
      </c>
      <c r="S861" t="s">
        <v>95</v>
      </c>
      <c r="T861">
        <v>5</v>
      </c>
      <c r="U861" s="1">
        <f>HR[[#This Row],[Date of Hire]]+HR[[#This Row],[Tenure]] * 365</f>
        <v>45221.25</v>
      </c>
    </row>
    <row r="862" spans="1:21">
      <c r="A862">
        <v>1860</v>
      </c>
      <c r="B862" t="s">
        <v>19</v>
      </c>
      <c r="C862" s="1">
        <v>44261</v>
      </c>
      <c r="D862" s="1" t="str">
        <f>TEXT(HR[[#This Row],[Date of Hire]],"YYYY")</f>
        <v>2021</v>
      </c>
      <c r="E862" t="s">
        <v>27</v>
      </c>
      <c r="F862" t="s">
        <v>21</v>
      </c>
      <c r="G862">
        <v>7</v>
      </c>
      <c r="H862">
        <v>3</v>
      </c>
      <c r="I862" s="2">
        <v>2.6277777777777778</v>
      </c>
      <c r="J862">
        <v>4</v>
      </c>
      <c r="K862">
        <v>9</v>
      </c>
      <c r="L862">
        <v>7</v>
      </c>
      <c r="M862" t="s">
        <v>56</v>
      </c>
      <c r="N862">
        <v>1</v>
      </c>
      <c r="O862" t="s">
        <v>49</v>
      </c>
      <c r="P862" t="s">
        <v>62</v>
      </c>
      <c r="Q862" t="s">
        <v>63</v>
      </c>
      <c r="R862" t="s">
        <v>589</v>
      </c>
      <c r="S862" t="s">
        <v>65</v>
      </c>
      <c r="T862">
        <v>8</v>
      </c>
      <c r="U862" s="1">
        <f>HR[[#This Row],[Date of Hire]]+HR[[#This Row],[Tenure]] * 365</f>
        <v>45220.138888888891</v>
      </c>
    </row>
    <row r="863" spans="1:21">
      <c r="A863">
        <v>1861</v>
      </c>
      <c r="B863" t="s">
        <v>19</v>
      </c>
      <c r="C863" s="1">
        <v>44416</v>
      </c>
      <c r="D863" s="1" t="str">
        <f>TEXT(HR[[#This Row],[Date of Hire]],"YYYY")</f>
        <v>2021</v>
      </c>
      <c r="E863" t="s">
        <v>8</v>
      </c>
      <c r="F863" t="s">
        <v>26</v>
      </c>
      <c r="G863">
        <v>8.1999999999999993</v>
      </c>
      <c r="H863">
        <v>2</v>
      </c>
      <c r="I863" s="2">
        <v>2.2055555555555557</v>
      </c>
      <c r="J863">
        <v>3</v>
      </c>
      <c r="K863">
        <v>7</v>
      </c>
      <c r="L863">
        <v>6</v>
      </c>
      <c r="M863" t="s">
        <v>68</v>
      </c>
      <c r="N863">
        <v>3</v>
      </c>
      <c r="O863" t="s">
        <v>69</v>
      </c>
      <c r="P863" t="s">
        <v>62</v>
      </c>
      <c r="Q863" t="s">
        <v>79</v>
      </c>
      <c r="R863" t="s">
        <v>590</v>
      </c>
      <c r="S863" t="s">
        <v>71</v>
      </c>
      <c r="T863">
        <v>4</v>
      </c>
      <c r="U863" s="1">
        <f>HR[[#This Row],[Date of Hire]]+HR[[#This Row],[Tenure]] * 365</f>
        <v>45221.027777777781</v>
      </c>
    </row>
    <row r="864" spans="1:21">
      <c r="A864">
        <v>1862</v>
      </c>
      <c r="B864" t="s">
        <v>19</v>
      </c>
      <c r="C864" s="1">
        <v>44349</v>
      </c>
      <c r="D864" s="1" t="str">
        <f>TEXT(HR[[#This Row],[Date of Hire]],"YYYY")</f>
        <v>2021</v>
      </c>
      <c r="E864" t="s">
        <v>27</v>
      </c>
      <c r="F864" t="s">
        <v>15</v>
      </c>
      <c r="G864">
        <v>7</v>
      </c>
      <c r="H864">
        <v>1</v>
      </c>
      <c r="I864" s="2">
        <v>2.3888888888888888</v>
      </c>
      <c r="J864">
        <v>2</v>
      </c>
      <c r="K864">
        <v>10</v>
      </c>
      <c r="L864">
        <v>5</v>
      </c>
      <c r="M864" t="s">
        <v>56</v>
      </c>
      <c r="N864">
        <v>0</v>
      </c>
      <c r="O864" t="s">
        <v>69</v>
      </c>
      <c r="P864" t="s">
        <v>50</v>
      </c>
      <c r="Q864" t="s">
        <v>51</v>
      </c>
      <c r="R864" t="s">
        <v>274</v>
      </c>
      <c r="S864" t="s">
        <v>67</v>
      </c>
      <c r="T864">
        <v>10</v>
      </c>
      <c r="U864" s="1">
        <f>HR[[#This Row],[Date of Hire]]+HR[[#This Row],[Tenure]] * 365</f>
        <v>45220.944444444445</v>
      </c>
    </row>
    <row r="865" spans="1:21">
      <c r="A865">
        <v>1863</v>
      </c>
      <c r="B865" t="s">
        <v>19</v>
      </c>
      <c r="C865" s="1">
        <v>44933</v>
      </c>
      <c r="D865" s="1" t="str">
        <f>TEXT(HR[[#This Row],[Date of Hire]],"YYYY")</f>
        <v>2023</v>
      </c>
      <c r="E865" t="s">
        <v>25</v>
      </c>
      <c r="F865" t="s">
        <v>15</v>
      </c>
      <c r="G865">
        <v>7</v>
      </c>
      <c r="H865">
        <v>2</v>
      </c>
      <c r="I865" s="2">
        <v>0.79166666666666663</v>
      </c>
      <c r="J865">
        <v>2</v>
      </c>
      <c r="K865">
        <v>9</v>
      </c>
      <c r="L865">
        <v>7</v>
      </c>
      <c r="M865" t="s">
        <v>60</v>
      </c>
      <c r="N865">
        <v>1</v>
      </c>
      <c r="O865" t="s">
        <v>61</v>
      </c>
      <c r="P865" t="s">
        <v>62</v>
      </c>
      <c r="Q865" t="s">
        <v>57</v>
      </c>
      <c r="R865" t="s">
        <v>279</v>
      </c>
      <c r="S865" t="s">
        <v>59</v>
      </c>
      <c r="T865">
        <v>9</v>
      </c>
      <c r="U865" s="1">
        <f>HR[[#This Row],[Date of Hire]]+HR[[#This Row],[Tenure]] * 365</f>
        <v>45221.958333333336</v>
      </c>
    </row>
    <row r="866" spans="1:21">
      <c r="A866">
        <v>1864</v>
      </c>
      <c r="B866" t="s">
        <v>16</v>
      </c>
      <c r="C866" s="1">
        <v>43757</v>
      </c>
      <c r="D866" s="1" t="str">
        <f>TEXT(HR[[#This Row],[Date of Hire]],"YYYY")</f>
        <v>2019</v>
      </c>
      <c r="E866" t="s">
        <v>20</v>
      </c>
      <c r="F866" t="s">
        <v>24</v>
      </c>
      <c r="G866">
        <v>8.5</v>
      </c>
      <c r="H866">
        <v>0</v>
      </c>
      <c r="I866" s="2">
        <v>4.0083333333333337</v>
      </c>
      <c r="J866">
        <v>4</v>
      </c>
      <c r="K866">
        <v>9</v>
      </c>
      <c r="L866">
        <v>10</v>
      </c>
      <c r="M866" t="s">
        <v>68</v>
      </c>
      <c r="N866">
        <v>0</v>
      </c>
      <c r="O866" t="s">
        <v>61</v>
      </c>
      <c r="P866" t="s">
        <v>50</v>
      </c>
      <c r="Q866" t="s">
        <v>99</v>
      </c>
      <c r="R866" t="s">
        <v>591</v>
      </c>
      <c r="S866" t="s">
        <v>95</v>
      </c>
      <c r="T866">
        <v>1</v>
      </c>
      <c r="U866" s="1">
        <f>HR[[#This Row],[Date of Hire]]+HR[[#This Row],[Tenure]] * 365</f>
        <v>45220.041666666664</v>
      </c>
    </row>
    <row r="867" spans="1:21">
      <c r="A867">
        <v>1865</v>
      </c>
      <c r="B867" t="s">
        <v>7</v>
      </c>
      <c r="C867" s="1">
        <v>44131</v>
      </c>
      <c r="D867" s="1" t="str">
        <f>TEXT(HR[[#This Row],[Date of Hire]],"YYYY")</f>
        <v>2020</v>
      </c>
      <c r="E867" t="s">
        <v>8</v>
      </c>
      <c r="F867" t="s">
        <v>24</v>
      </c>
      <c r="G867">
        <v>7</v>
      </c>
      <c r="H867">
        <v>3</v>
      </c>
      <c r="I867" s="2">
        <v>2.9861111111111112</v>
      </c>
      <c r="J867">
        <v>2</v>
      </c>
      <c r="K867">
        <v>6</v>
      </c>
      <c r="L867">
        <v>9</v>
      </c>
      <c r="M867" t="s">
        <v>60</v>
      </c>
      <c r="N867">
        <v>3</v>
      </c>
      <c r="O867" t="s">
        <v>61</v>
      </c>
      <c r="P867" t="s">
        <v>50</v>
      </c>
      <c r="Q867" t="s">
        <v>99</v>
      </c>
      <c r="R867" t="s">
        <v>530</v>
      </c>
      <c r="S867" t="s">
        <v>65</v>
      </c>
      <c r="T867">
        <v>3</v>
      </c>
      <c r="U867" s="1">
        <f>HR[[#This Row],[Date of Hire]]+HR[[#This Row],[Tenure]] * 365</f>
        <v>45220.930555555555</v>
      </c>
    </row>
    <row r="868" spans="1:21">
      <c r="A868">
        <v>1866</v>
      </c>
      <c r="B868" t="s">
        <v>16</v>
      </c>
      <c r="C868" s="1">
        <v>44013</v>
      </c>
      <c r="D868" s="1" t="str">
        <f>TEXT(HR[[#This Row],[Date of Hire]],"YYYY")</f>
        <v>2020</v>
      </c>
      <c r="E868" t="s">
        <v>14</v>
      </c>
      <c r="F868" t="s">
        <v>15</v>
      </c>
      <c r="G868">
        <v>9</v>
      </c>
      <c r="H868">
        <v>3</v>
      </c>
      <c r="I868" s="2">
        <v>3.3083333333333331</v>
      </c>
      <c r="J868">
        <v>5</v>
      </c>
      <c r="K868">
        <v>7</v>
      </c>
      <c r="L868">
        <v>6</v>
      </c>
      <c r="M868" t="s">
        <v>56</v>
      </c>
      <c r="N868">
        <v>3</v>
      </c>
      <c r="O868" t="s">
        <v>49</v>
      </c>
      <c r="P868" t="s">
        <v>62</v>
      </c>
      <c r="Q868" t="s">
        <v>99</v>
      </c>
      <c r="R868" t="s">
        <v>592</v>
      </c>
      <c r="S868" t="s">
        <v>67</v>
      </c>
      <c r="T868">
        <v>7</v>
      </c>
      <c r="U868" s="1">
        <f>HR[[#This Row],[Date of Hire]]+HR[[#This Row],[Tenure]] * 365</f>
        <v>45220.541666666664</v>
      </c>
    </row>
    <row r="869" spans="1:21">
      <c r="A869">
        <v>1867</v>
      </c>
      <c r="B869" t="s">
        <v>16</v>
      </c>
      <c r="C869" s="1">
        <v>43680</v>
      </c>
      <c r="D869" s="1" t="str">
        <f>TEXT(HR[[#This Row],[Date of Hire]],"YYYY")</f>
        <v>2019</v>
      </c>
      <c r="E869" t="s">
        <v>27</v>
      </c>
      <c r="F869" t="s">
        <v>15</v>
      </c>
      <c r="G869">
        <v>6.5</v>
      </c>
      <c r="H869">
        <v>3</v>
      </c>
      <c r="I869" s="2">
        <v>4.2194444444444441</v>
      </c>
      <c r="J869">
        <v>3</v>
      </c>
      <c r="K869">
        <v>8</v>
      </c>
      <c r="L869">
        <v>7</v>
      </c>
      <c r="M869" t="s">
        <v>48</v>
      </c>
      <c r="N869">
        <v>0</v>
      </c>
      <c r="O869" t="s">
        <v>69</v>
      </c>
      <c r="P869" t="s">
        <v>62</v>
      </c>
      <c r="Q869" t="s">
        <v>51</v>
      </c>
      <c r="R869" t="s">
        <v>530</v>
      </c>
      <c r="S869" t="s">
        <v>81</v>
      </c>
      <c r="T869">
        <v>8</v>
      </c>
      <c r="U869" s="1">
        <f>HR[[#This Row],[Date of Hire]]+HR[[#This Row],[Tenure]] * 365</f>
        <v>45220.097222222219</v>
      </c>
    </row>
    <row r="870" spans="1:21">
      <c r="A870">
        <v>1868</v>
      </c>
      <c r="B870" t="s">
        <v>19</v>
      </c>
      <c r="C870" s="1">
        <v>44367</v>
      </c>
      <c r="D870" s="1" t="str">
        <f>TEXT(HR[[#This Row],[Date of Hire]],"YYYY")</f>
        <v>2021</v>
      </c>
      <c r="E870" t="s">
        <v>11</v>
      </c>
      <c r="F870" t="s">
        <v>21</v>
      </c>
      <c r="G870">
        <v>7</v>
      </c>
      <c r="H870">
        <v>0</v>
      </c>
      <c r="I870" s="2">
        <v>2.338888888888889</v>
      </c>
      <c r="J870">
        <v>2</v>
      </c>
      <c r="K870">
        <v>9</v>
      </c>
      <c r="L870">
        <v>6</v>
      </c>
      <c r="M870" t="s">
        <v>60</v>
      </c>
      <c r="N870">
        <v>0</v>
      </c>
      <c r="O870" t="s">
        <v>69</v>
      </c>
      <c r="P870" t="s">
        <v>62</v>
      </c>
      <c r="Q870" t="s">
        <v>63</v>
      </c>
      <c r="R870" t="s">
        <v>593</v>
      </c>
      <c r="S870" t="s">
        <v>59</v>
      </c>
      <c r="T870">
        <v>7</v>
      </c>
      <c r="U870" s="1">
        <f>HR[[#This Row],[Date of Hire]]+HR[[#This Row],[Tenure]] * 365</f>
        <v>45220.694444444445</v>
      </c>
    </row>
    <row r="871" spans="1:21">
      <c r="A871">
        <v>1869</v>
      </c>
      <c r="B871" t="s">
        <v>7</v>
      </c>
      <c r="C871" s="1">
        <v>44065</v>
      </c>
      <c r="D871" s="1" t="str">
        <f>TEXT(HR[[#This Row],[Date of Hire]],"YYYY")</f>
        <v>2020</v>
      </c>
      <c r="E871" t="s">
        <v>25</v>
      </c>
      <c r="F871" t="s">
        <v>24</v>
      </c>
      <c r="G871">
        <v>8.1999999999999993</v>
      </c>
      <c r="H871">
        <v>3</v>
      </c>
      <c r="I871" s="2">
        <v>3.1666666666666665</v>
      </c>
      <c r="J871">
        <v>5</v>
      </c>
      <c r="K871">
        <v>5</v>
      </c>
      <c r="L871">
        <v>5</v>
      </c>
      <c r="M871" t="s">
        <v>60</v>
      </c>
      <c r="N871">
        <v>1</v>
      </c>
      <c r="O871" t="s">
        <v>69</v>
      </c>
      <c r="P871" t="s">
        <v>50</v>
      </c>
      <c r="Q871" t="s">
        <v>113</v>
      </c>
      <c r="R871" t="s">
        <v>594</v>
      </c>
      <c r="S871" t="s">
        <v>71</v>
      </c>
      <c r="T871">
        <v>5</v>
      </c>
      <c r="U871" s="1">
        <f>HR[[#This Row],[Date of Hire]]+HR[[#This Row],[Tenure]] * 365</f>
        <v>45220.833333333336</v>
      </c>
    </row>
    <row r="872" spans="1:21">
      <c r="A872">
        <v>1870</v>
      </c>
      <c r="B872" t="s">
        <v>13</v>
      </c>
      <c r="C872" s="1">
        <v>44629</v>
      </c>
      <c r="D872" s="1" t="str">
        <f>TEXT(HR[[#This Row],[Date of Hire]],"YYYY")</f>
        <v>2022</v>
      </c>
      <c r="E872" t="s">
        <v>17</v>
      </c>
      <c r="F872" t="s">
        <v>18</v>
      </c>
      <c r="G872">
        <v>5</v>
      </c>
      <c r="H872">
        <v>2</v>
      </c>
      <c r="I872" s="2">
        <v>1.6194444444444445</v>
      </c>
      <c r="J872">
        <v>3</v>
      </c>
      <c r="K872">
        <v>9</v>
      </c>
      <c r="L872">
        <v>8</v>
      </c>
      <c r="M872" t="s">
        <v>56</v>
      </c>
      <c r="N872">
        <v>0</v>
      </c>
      <c r="O872" t="s">
        <v>69</v>
      </c>
      <c r="P872" t="s">
        <v>62</v>
      </c>
      <c r="Q872" t="s">
        <v>99</v>
      </c>
      <c r="R872" t="s">
        <v>161</v>
      </c>
      <c r="S872" t="s">
        <v>67</v>
      </c>
      <c r="T872">
        <v>8</v>
      </c>
      <c r="U872" s="1">
        <f>HR[[#This Row],[Date of Hire]]+HR[[#This Row],[Tenure]] * 365</f>
        <v>45220.097222222219</v>
      </c>
    </row>
    <row r="873" spans="1:21">
      <c r="A873">
        <v>1871</v>
      </c>
      <c r="B873" t="s">
        <v>10</v>
      </c>
      <c r="C873" s="1">
        <v>44874</v>
      </c>
      <c r="D873" s="1" t="str">
        <f>TEXT(HR[[#This Row],[Date of Hire]],"YYYY")</f>
        <v>2022</v>
      </c>
      <c r="E873" t="s">
        <v>27</v>
      </c>
      <c r="F873" t="s">
        <v>9</v>
      </c>
      <c r="G873">
        <v>7</v>
      </c>
      <c r="H873">
        <v>1</v>
      </c>
      <c r="I873" s="2">
        <v>0.95277777777777772</v>
      </c>
      <c r="J873">
        <v>3</v>
      </c>
      <c r="K873">
        <v>9</v>
      </c>
      <c r="L873">
        <v>8</v>
      </c>
      <c r="M873" t="s">
        <v>68</v>
      </c>
      <c r="N873">
        <v>1</v>
      </c>
      <c r="O873" t="s">
        <v>69</v>
      </c>
      <c r="P873" t="s">
        <v>50</v>
      </c>
      <c r="Q873" t="s">
        <v>51</v>
      </c>
      <c r="R873" t="s">
        <v>337</v>
      </c>
      <c r="S873" t="s">
        <v>102</v>
      </c>
      <c r="T873">
        <v>5</v>
      </c>
      <c r="U873" s="1">
        <f>HR[[#This Row],[Date of Hire]]+HR[[#This Row],[Tenure]] * 365</f>
        <v>45221.763888888891</v>
      </c>
    </row>
    <row r="874" spans="1:21">
      <c r="A874">
        <v>1872</v>
      </c>
      <c r="B874" t="s">
        <v>16</v>
      </c>
      <c r="C874" s="1">
        <v>43769</v>
      </c>
      <c r="D874" s="1" t="str">
        <f>TEXT(HR[[#This Row],[Date of Hire]],"YYYY")</f>
        <v>2019</v>
      </c>
      <c r="E874" t="s">
        <v>8</v>
      </c>
      <c r="F874" t="s">
        <v>21</v>
      </c>
      <c r="G874">
        <v>10</v>
      </c>
      <c r="H874">
        <v>2</v>
      </c>
      <c r="I874" s="2">
        <v>3.9777777777777779</v>
      </c>
      <c r="J874">
        <v>5</v>
      </c>
      <c r="K874">
        <v>10</v>
      </c>
      <c r="L874">
        <v>7</v>
      </c>
      <c r="M874" t="s">
        <v>60</v>
      </c>
      <c r="N874">
        <v>1</v>
      </c>
      <c r="O874" t="s">
        <v>49</v>
      </c>
      <c r="P874" t="s">
        <v>50</v>
      </c>
      <c r="Q874" t="s">
        <v>99</v>
      </c>
      <c r="R874" t="s">
        <v>326</v>
      </c>
      <c r="S874" t="s">
        <v>75</v>
      </c>
      <c r="T874">
        <v>7</v>
      </c>
      <c r="U874" s="1">
        <f>HR[[#This Row],[Date of Hire]]+HR[[#This Row],[Tenure]] * 365</f>
        <v>45220.888888888891</v>
      </c>
    </row>
    <row r="875" spans="1:21">
      <c r="A875">
        <v>1873</v>
      </c>
      <c r="B875" t="s">
        <v>16</v>
      </c>
      <c r="C875" s="1">
        <v>43986</v>
      </c>
      <c r="D875" s="1" t="str">
        <f>TEXT(HR[[#This Row],[Date of Hire]],"YYYY")</f>
        <v>2020</v>
      </c>
      <c r="E875" t="s">
        <v>23</v>
      </c>
      <c r="F875" t="s">
        <v>18</v>
      </c>
      <c r="G875">
        <v>6</v>
      </c>
      <c r="H875">
        <v>2</v>
      </c>
      <c r="I875" s="2">
        <v>3.3833333333333333</v>
      </c>
      <c r="J875">
        <v>3</v>
      </c>
      <c r="K875">
        <v>7</v>
      </c>
      <c r="L875">
        <v>6</v>
      </c>
      <c r="M875" t="s">
        <v>56</v>
      </c>
      <c r="N875">
        <v>3</v>
      </c>
      <c r="O875" t="s">
        <v>69</v>
      </c>
      <c r="P875" t="s">
        <v>62</v>
      </c>
      <c r="Q875" t="s">
        <v>99</v>
      </c>
      <c r="R875" t="s">
        <v>87</v>
      </c>
      <c r="S875" t="s">
        <v>59</v>
      </c>
      <c r="T875">
        <v>3</v>
      </c>
      <c r="U875" s="1">
        <f>HR[[#This Row],[Date of Hire]]+HR[[#This Row],[Tenure]] * 365</f>
        <v>45220.916666666664</v>
      </c>
    </row>
    <row r="876" spans="1:21">
      <c r="A876">
        <v>1874</v>
      </c>
      <c r="B876" t="s">
        <v>19</v>
      </c>
      <c r="C876" s="1">
        <v>43534</v>
      </c>
      <c r="D876" s="1" t="str">
        <f>TEXT(HR[[#This Row],[Date of Hire]],"YYYY")</f>
        <v>2019</v>
      </c>
      <c r="E876" t="s">
        <v>17</v>
      </c>
      <c r="F876" t="s">
        <v>6</v>
      </c>
      <c r="G876">
        <v>5.2</v>
      </c>
      <c r="H876">
        <v>3</v>
      </c>
      <c r="I876" s="2">
        <v>4.6166666666666663</v>
      </c>
      <c r="J876">
        <v>3</v>
      </c>
      <c r="K876">
        <v>5</v>
      </c>
      <c r="L876">
        <v>9</v>
      </c>
      <c r="M876" t="s">
        <v>48</v>
      </c>
      <c r="N876">
        <v>0</v>
      </c>
      <c r="O876" t="s">
        <v>61</v>
      </c>
      <c r="P876" t="s">
        <v>50</v>
      </c>
      <c r="Q876" t="s">
        <v>113</v>
      </c>
      <c r="R876" t="s">
        <v>247</v>
      </c>
      <c r="S876" t="s">
        <v>53</v>
      </c>
      <c r="T876">
        <v>9</v>
      </c>
      <c r="U876" s="1">
        <f>HR[[#This Row],[Date of Hire]]+HR[[#This Row],[Tenure]] * 365</f>
        <v>45219.083333333336</v>
      </c>
    </row>
    <row r="877" spans="1:21">
      <c r="A877">
        <v>1875</v>
      </c>
      <c r="B877" t="s">
        <v>16</v>
      </c>
      <c r="C877" s="1">
        <v>43484</v>
      </c>
      <c r="D877" s="1" t="str">
        <f>TEXT(HR[[#This Row],[Date of Hire]],"YYYY")</f>
        <v>2019</v>
      </c>
      <c r="E877" t="s">
        <v>5</v>
      </c>
      <c r="F877" t="s">
        <v>12</v>
      </c>
      <c r="G877">
        <v>6.2</v>
      </c>
      <c r="H877">
        <v>0</v>
      </c>
      <c r="I877" s="2">
        <v>4.7583333333333337</v>
      </c>
      <c r="J877">
        <v>3</v>
      </c>
      <c r="K877">
        <v>7</v>
      </c>
      <c r="L877">
        <v>5</v>
      </c>
      <c r="M877" t="s">
        <v>56</v>
      </c>
      <c r="N877">
        <v>2</v>
      </c>
      <c r="O877" t="s">
        <v>61</v>
      </c>
      <c r="P877" t="s">
        <v>62</v>
      </c>
      <c r="Q877" t="s">
        <v>72</v>
      </c>
      <c r="R877" t="s">
        <v>251</v>
      </c>
      <c r="S877" t="s">
        <v>53</v>
      </c>
      <c r="T877">
        <v>10</v>
      </c>
      <c r="U877" s="1">
        <f>HR[[#This Row],[Date of Hire]]+HR[[#This Row],[Tenure]] * 365</f>
        <v>45220.791666666664</v>
      </c>
    </row>
    <row r="878" spans="1:21">
      <c r="A878">
        <v>1876</v>
      </c>
      <c r="B878" t="s">
        <v>7</v>
      </c>
      <c r="C878" s="1">
        <v>43509</v>
      </c>
      <c r="D878" s="1" t="str">
        <f>TEXT(HR[[#This Row],[Date of Hire]],"YYYY")</f>
        <v>2019</v>
      </c>
      <c r="E878" t="s">
        <v>27</v>
      </c>
      <c r="F878" t="s">
        <v>21</v>
      </c>
      <c r="G878">
        <v>3</v>
      </c>
      <c r="H878">
        <v>3</v>
      </c>
      <c r="I878" s="2">
        <v>4.6916666666666664</v>
      </c>
      <c r="J878">
        <v>4</v>
      </c>
      <c r="K878">
        <v>9</v>
      </c>
      <c r="L878">
        <v>10</v>
      </c>
      <c r="M878" t="s">
        <v>48</v>
      </c>
      <c r="N878">
        <v>2</v>
      </c>
      <c r="O878" t="s">
        <v>49</v>
      </c>
      <c r="P878" t="s">
        <v>50</v>
      </c>
      <c r="Q878" t="s">
        <v>85</v>
      </c>
      <c r="R878" t="s">
        <v>576</v>
      </c>
      <c r="S878" t="s">
        <v>59</v>
      </c>
      <c r="T878">
        <v>3</v>
      </c>
      <c r="U878" s="1">
        <f>HR[[#This Row],[Date of Hire]]+HR[[#This Row],[Tenure]] * 365</f>
        <v>45221.458333333336</v>
      </c>
    </row>
    <row r="879" spans="1:21">
      <c r="A879">
        <v>1877</v>
      </c>
      <c r="B879" t="s">
        <v>13</v>
      </c>
      <c r="C879" s="1">
        <v>44703</v>
      </c>
      <c r="D879" s="1" t="str">
        <f>TEXT(HR[[#This Row],[Date of Hire]],"YYYY")</f>
        <v>2022</v>
      </c>
      <c r="E879" t="s">
        <v>5</v>
      </c>
      <c r="F879" t="s">
        <v>9</v>
      </c>
      <c r="G879">
        <v>9</v>
      </c>
      <c r="H879">
        <v>0</v>
      </c>
      <c r="I879" s="2">
        <v>1.4166666666666667</v>
      </c>
      <c r="J879">
        <v>2</v>
      </c>
      <c r="K879">
        <v>5</v>
      </c>
      <c r="L879">
        <v>10</v>
      </c>
      <c r="M879" t="s">
        <v>68</v>
      </c>
      <c r="N879">
        <v>3</v>
      </c>
      <c r="O879" t="s">
        <v>69</v>
      </c>
      <c r="P879" t="s">
        <v>62</v>
      </c>
      <c r="Q879" t="s">
        <v>92</v>
      </c>
      <c r="R879" t="s">
        <v>454</v>
      </c>
      <c r="S879" t="s">
        <v>65</v>
      </c>
      <c r="T879">
        <v>10</v>
      </c>
      <c r="U879" s="1">
        <f>HR[[#This Row],[Date of Hire]]+HR[[#This Row],[Tenure]] * 365</f>
        <v>45220.083333333336</v>
      </c>
    </row>
    <row r="880" spans="1:21">
      <c r="A880">
        <v>1878</v>
      </c>
      <c r="B880" t="s">
        <v>10</v>
      </c>
      <c r="C880" s="1">
        <v>43938</v>
      </c>
      <c r="D880" s="1" t="str">
        <f>TEXT(HR[[#This Row],[Date of Hire]],"YYYY")</f>
        <v>2020</v>
      </c>
      <c r="E880" t="s">
        <v>14</v>
      </c>
      <c r="F880" t="s">
        <v>6</v>
      </c>
      <c r="G880">
        <v>8</v>
      </c>
      <c r="H880">
        <v>0</v>
      </c>
      <c r="I880" s="2">
        <v>3.5138888888888888</v>
      </c>
      <c r="J880">
        <v>3</v>
      </c>
      <c r="K880">
        <v>6</v>
      </c>
      <c r="L880">
        <v>8</v>
      </c>
      <c r="M880" t="s">
        <v>48</v>
      </c>
      <c r="N880">
        <v>3</v>
      </c>
      <c r="O880" t="s">
        <v>61</v>
      </c>
      <c r="P880" t="s">
        <v>62</v>
      </c>
      <c r="Q880" t="s">
        <v>72</v>
      </c>
      <c r="R880" t="s">
        <v>322</v>
      </c>
      <c r="S880" t="s">
        <v>75</v>
      </c>
      <c r="T880">
        <v>9</v>
      </c>
      <c r="U880" s="1">
        <f>HR[[#This Row],[Date of Hire]]+HR[[#This Row],[Tenure]] * 365</f>
        <v>45220.569444444445</v>
      </c>
    </row>
    <row r="881" spans="1:21">
      <c r="A881">
        <v>1879</v>
      </c>
      <c r="B881" t="s">
        <v>4</v>
      </c>
      <c r="C881" s="1">
        <v>44849</v>
      </c>
      <c r="D881" s="1" t="str">
        <f>TEXT(HR[[#This Row],[Date of Hire]],"YYYY")</f>
        <v>2022</v>
      </c>
      <c r="E881" t="s">
        <v>27</v>
      </c>
      <c r="F881" t="s">
        <v>21</v>
      </c>
      <c r="G881">
        <v>8</v>
      </c>
      <c r="H881">
        <v>3</v>
      </c>
      <c r="I881" s="2">
        <v>1.0194444444444444</v>
      </c>
      <c r="J881">
        <v>5</v>
      </c>
      <c r="K881">
        <v>9</v>
      </c>
      <c r="L881">
        <v>10</v>
      </c>
      <c r="M881" t="s">
        <v>56</v>
      </c>
      <c r="N881">
        <v>1</v>
      </c>
      <c r="O881" t="s">
        <v>61</v>
      </c>
      <c r="P881" t="s">
        <v>62</v>
      </c>
      <c r="Q881" t="s">
        <v>57</v>
      </c>
      <c r="R881" t="s">
        <v>539</v>
      </c>
      <c r="S881" t="s">
        <v>102</v>
      </c>
      <c r="T881">
        <v>5</v>
      </c>
      <c r="U881" s="1">
        <f>HR[[#This Row],[Date of Hire]]+HR[[#This Row],[Tenure]] * 365</f>
        <v>45221.097222222219</v>
      </c>
    </row>
    <row r="882" spans="1:21">
      <c r="A882">
        <v>1880</v>
      </c>
      <c r="B882" t="s">
        <v>10</v>
      </c>
      <c r="C882" s="1">
        <v>44740</v>
      </c>
      <c r="D882" s="1" t="str">
        <f>TEXT(HR[[#This Row],[Date of Hire]],"YYYY")</f>
        <v>2022</v>
      </c>
      <c r="E882" t="s">
        <v>5</v>
      </c>
      <c r="F882" t="s">
        <v>21</v>
      </c>
      <c r="G882">
        <v>8</v>
      </c>
      <c r="H882">
        <v>3</v>
      </c>
      <c r="I882" s="2">
        <v>1.3166666666666667</v>
      </c>
      <c r="J882">
        <v>4</v>
      </c>
      <c r="K882">
        <v>6</v>
      </c>
      <c r="L882">
        <v>5</v>
      </c>
      <c r="M882" t="s">
        <v>56</v>
      </c>
      <c r="N882">
        <v>1</v>
      </c>
      <c r="O882" t="s">
        <v>49</v>
      </c>
      <c r="P882" t="s">
        <v>62</v>
      </c>
      <c r="Q882" t="s">
        <v>99</v>
      </c>
      <c r="R882" t="s">
        <v>452</v>
      </c>
      <c r="S882" t="s">
        <v>75</v>
      </c>
      <c r="T882">
        <v>8</v>
      </c>
      <c r="U882" s="1">
        <f>HR[[#This Row],[Date of Hire]]+HR[[#This Row],[Tenure]] * 365</f>
        <v>45220.583333333336</v>
      </c>
    </row>
    <row r="883" spans="1:21">
      <c r="A883">
        <v>1881</v>
      </c>
      <c r="B883" t="s">
        <v>10</v>
      </c>
      <c r="C883" s="1">
        <v>45206</v>
      </c>
      <c r="D883" s="1" t="str">
        <f>TEXT(HR[[#This Row],[Date of Hire]],"YYYY")</f>
        <v>2023</v>
      </c>
      <c r="E883" t="s">
        <v>11</v>
      </c>
      <c r="F883" t="s">
        <v>18</v>
      </c>
      <c r="G883">
        <v>10</v>
      </c>
      <c r="H883">
        <v>3</v>
      </c>
      <c r="I883" s="2">
        <v>4.1666666666666664E-2</v>
      </c>
      <c r="J883">
        <v>5</v>
      </c>
      <c r="K883">
        <v>10</v>
      </c>
      <c r="L883">
        <v>5</v>
      </c>
      <c r="M883" t="s">
        <v>56</v>
      </c>
      <c r="N883">
        <v>3</v>
      </c>
      <c r="O883" t="s">
        <v>49</v>
      </c>
      <c r="P883" t="s">
        <v>50</v>
      </c>
      <c r="Q883" t="s">
        <v>85</v>
      </c>
      <c r="R883" t="s">
        <v>368</v>
      </c>
      <c r="S883" t="s">
        <v>75</v>
      </c>
      <c r="T883">
        <v>10</v>
      </c>
      <c r="U883" s="1">
        <f>HR[[#This Row],[Date of Hire]]+HR[[#This Row],[Tenure]] * 365</f>
        <v>45221.208333333336</v>
      </c>
    </row>
    <row r="884" spans="1:21">
      <c r="A884">
        <v>1882</v>
      </c>
      <c r="B884" t="s">
        <v>4</v>
      </c>
      <c r="C884" s="1">
        <v>44187</v>
      </c>
      <c r="D884" s="1" t="str">
        <f>TEXT(HR[[#This Row],[Date of Hire]],"YYYY")</f>
        <v>2020</v>
      </c>
      <c r="E884" t="s">
        <v>23</v>
      </c>
      <c r="F884" t="s">
        <v>6</v>
      </c>
      <c r="G884">
        <v>3</v>
      </c>
      <c r="H884">
        <v>3</v>
      </c>
      <c r="I884" s="2">
        <v>2.8333333333333335</v>
      </c>
      <c r="J884">
        <v>3</v>
      </c>
      <c r="K884">
        <v>6</v>
      </c>
      <c r="L884">
        <v>7</v>
      </c>
      <c r="M884" t="s">
        <v>56</v>
      </c>
      <c r="N884">
        <v>3</v>
      </c>
      <c r="O884" t="s">
        <v>69</v>
      </c>
      <c r="P884" t="s">
        <v>50</v>
      </c>
      <c r="Q884" t="s">
        <v>72</v>
      </c>
      <c r="R884" t="s">
        <v>595</v>
      </c>
      <c r="S884" t="s">
        <v>59</v>
      </c>
      <c r="T884">
        <v>3</v>
      </c>
      <c r="U884" s="1">
        <f>HR[[#This Row],[Date of Hire]]+HR[[#This Row],[Tenure]] * 365</f>
        <v>45221.166666666664</v>
      </c>
    </row>
    <row r="885" spans="1:21">
      <c r="A885">
        <v>1883</v>
      </c>
      <c r="B885" t="s">
        <v>16</v>
      </c>
      <c r="C885" s="1">
        <v>44124</v>
      </c>
      <c r="D885" s="1" t="str">
        <f>TEXT(HR[[#This Row],[Date of Hire]],"YYYY")</f>
        <v>2020</v>
      </c>
      <c r="E885" t="s">
        <v>28</v>
      </c>
      <c r="F885" t="s">
        <v>21</v>
      </c>
      <c r="G885">
        <v>8</v>
      </c>
      <c r="H885">
        <v>1</v>
      </c>
      <c r="I885" s="2">
        <v>3.0055555555555555</v>
      </c>
      <c r="J885">
        <v>4</v>
      </c>
      <c r="K885">
        <v>7</v>
      </c>
      <c r="L885">
        <v>6</v>
      </c>
      <c r="M885" t="s">
        <v>56</v>
      </c>
      <c r="N885">
        <v>2</v>
      </c>
      <c r="O885" t="s">
        <v>49</v>
      </c>
      <c r="P885" t="s">
        <v>62</v>
      </c>
      <c r="Q885" t="s">
        <v>57</v>
      </c>
      <c r="R885" t="s">
        <v>243</v>
      </c>
      <c r="S885" t="s">
        <v>67</v>
      </c>
      <c r="T885">
        <v>10</v>
      </c>
      <c r="U885" s="1">
        <f>HR[[#This Row],[Date of Hire]]+HR[[#This Row],[Tenure]] * 365</f>
        <v>45221.027777777781</v>
      </c>
    </row>
    <row r="886" spans="1:21">
      <c r="A886">
        <v>1884</v>
      </c>
      <c r="B886" t="s">
        <v>10</v>
      </c>
      <c r="C886" s="1">
        <v>45203</v>
      </c>
      <c r="D886" s="1" t="str">
        <f>TEXT(HR[[#This Row],[Date of Hire]],"YYYY")</f>
        <v>2023</v>
      </c>
      <c r="E886" t="s">
        <v>8</v>
      </c>
      <c r="F886" t="s">
        <v>12</v>
      </c>
      <c r="G886">
        <v>8</v>
      </c>
      <c r="H886">
        <v>2</v>
      </c>
      <c r="I886" s="2">
        <v>0.05</v>
      </c>
      <c r="J886">
        <v>2</v>
      </c>
      <c r="K886">
        <v>8</v>
      </c>
      <c r="L886">
        <v>5</v>
      </c>
      <c r="M886" t="s">
        <v>48</v>
      </c>
      <c r="N886">
        <v>3</v>
      </c>
      <c r="O886" t="s">
        <v>49</v>
      </c>
      <c r="P886" t="s">
        <v>50</v>
      </c>
      <c r="Q886" t="s">
        <v>92</v>
      </c>
      <c r="R886" t="s">
        <v>596</v>
      </c>
      <c r="S886" t="s">
        <v>102</v>
      </c>
      <c r="T886">
        <v>3</v>
      </c>
      <c r="U886" s="1">
        <f>HR[[#This Row],[Date of Hire]]+HR[[#This Row],[Tenure]] * 365</f>
        <v>45221.25</v>
      </c>
    </row>
    <row r="887" spans="1:21">
      <c r="A887">
        <v>1885</v>
      </c>
      <c r="B887" t="s">
        <v>7</v>
      </c>
      <c r="C887" s="1">
        <v>44785</v>
      </c>
      <c r="D887" s="1" t="str">
        <f>TEXT(HR[[#This Row],[Date of Hire]],"YYYY")</f>
        <v>2022</v>
      </c>
      <c r="E887" t="s">
        <v>27</v>
      </c>
      <c r="F887" t="s">
        <v>6</v>
      </c>
      <c r="G887">
        <v>9</v>
      </c>
      <c r="H887">
        <v>0</v>
      </c>
      <c r="I887" s="2">
        <v>1.1944444444444444</v>
      </c>
      <c r="J887">
        <v>4</v>
      </c>
      <c r="K887">
        <v>7</v>
      </c>
      <c r="L887">
        <v>5</v>
      </c>
      <c r="M887" t="s">
        <v>60</v>
      </c>
      <c r="N887">
        <v>0</v>
      </c>
      <c r="O887" t="s">
        <v>69</v>
      </c>
      <c r="P887" t="s">
        <v>50</v>
      </c>
      <c r="Q887" t="s">
        <v>85</v>
      </c>
      <c r="R887" t="s">
        <v>78</v>
      </c>
      <c r="S887" t="s">
        <v>75</v>
      </c>
      <c r="T887">
        <v>1</v>
      </c>
      <c r="U887" s="1">
        <f>HR[[#This Row],[Date of Hire]]+HR[[#This Row],[Tenure]] * 365</f>
        <v>45220.972222222219</v>
      </c>
    </row>
    <row r="888" spans="1:21">
      <c r="A888">
        <v>1886</v>
      </c>
      <c r="B888" t="s">
        <v>19</v>
      </c>
      <c r="C888" s="1">
        <v>44702</v>
      </c>
      <c r="D888" s="1" t="str">
        <f>TEXT(HR[[#This Row],[Date of Hire]],"YYYY")</f>
        <v>2022</v>
      </c>
      <c r="E888" t="s">
        <v>17</v>
      </c>
      <c r="F888" t="s">
        <v>24</v>
      </c>
      <c r="G888">
        <v>4.2</v>
      </c>
      <c r="H888">
        <v>3</v>
      </c>
      <c r="I888" s="2">
        <v>1.4194444444444445</v>
      </c>
      <c r="J888">
        <v>4</v>
      </c>
      <c r="K888">
        <v>5</v>
      </c>
      <c r="L888">
        <v>7</v>
      </c>
      <c r="M888" t="s">
        <v>60</v>
      </c>
      <c r="N888">
        <v>0</v>
      </c>
      <c r="O888" t="s">
        <v>69</v>
      </c>
      <c r="P888" t="s">
        <v>50</v>
      </c>
      <c r="Q888" t="s">
        <v>57</v>
      </c>
      <c r="R888" t="s">
        <v>490</v>
      </c>
      <c r="S888" t="s">
        <v>53</v>
      </c>
      <c r="T888">
        <v>7</v>
      </c>
      <c r="U888" s="1">
        <f>HR[[#This Row],[Date of Hire]]+HR[[#This Row],[Tenure]] * 365</f>
        <v>45220.097222222219</v>
      </c>
    </row>
    <row r="889" spans="1:21">
      <c r="A889">
        <v>1887</v>
      </c>
      <c r="B889" t="s">
        <v>7</v>
      </c>
      <c r="C889" s="1">
        <v>44082</v>
      </c>
      <c r="D889" s="1" t="str">
        <f>TEXT(HR[[#This Row],[Date of Hire]],"YYYY")</f>
        <v>2020</v>
      </c>
      <c r="E889" t="s">
        <v>17</v>
      </c>
      <c r="F889" t="s">
        <v>15</v>
      </c>
      <c r="G889">
        <v>8</v>
      </c>
      <c r="H889">
        <v>3</v>
      </c>
      <c r="I889" s="2">
        <v>3.1222222222222222</v>
      </c>
      <c r="J889">
        <v>4</v>
      </c>
      <c r="K889">
        <v>6</v>
      </c>
      <c r="L889">
        <v>5</v>
      </c>
      <c r="M889" t="s">
        <v>56</v>
      </c>
      <c r="N889">
        <v>0</v>
      </c>
      <c r="O889" t="s">
        <v>61</v>
      </c>
      <c r="P889" t="s">
        <v>62</v>
      </c>
      <c r="Q889" t="s">
        <v>57</v>
      </c>
      <c r="R889" t="s">
        <v>597</v>
      </c>
      <c r="S889" t="s">
        <v>102</v>
      </c>
      <c r="T889">
        <v>9</v>
      </c>
      <c r="U889" s="1">
        <f>HR[[#This Row],[Date of Hire]]+HR[[#This Row],[Tenure]] * 365</f>
        <v>45221.611111111109</v>
      </c>
    </row>
    <row r="890" spans="1:21">
      <c r="A890">
        <v>1888</v>
      </c>
      <c r="B890" t="s">
        <v>4</v>
      </c>
      <c r="C890" s="1">
        <v>43667</v>
      </c>
      <c r="D890" s="1" t="str">
        <f>TEXT(HR[[#This Row],[Date of Hire]],"YYYY")</f>
        <v>2019</v>
      </c>
      <c r="E890" t="s">
        <v>5</v>
      </c>
      <c r="F890" t="s">
        <v>6</v>
      </c>
      <c r="G890">
        <v>9</v>
      </c>
      <c r="H890">
        <v>0</v>
      </c>
      <c r="I890" s="2">
        <v>4.2527777777777782</v>
      </c>
      <c r="J890">
        <v>5</v>
      </c>
      <c r="K890">
        <v>10</v>
      </c>
      <c r="L890">
        <v>5</v>
      </c>
      <c r="M890" t="s">
        <v>60</v>
      </c>
      <c r="N890">
        <v>3</v>
      </c>
      <c r="O890" t="s">
        <v>69</v>
      </c>
      <c r="P890" t="s">
        <v>50</v>
      </c>
      <c r="Q890" t="s">
        <v>79</v>
      </c>
      <c r="R890" t="s">
        <v>167</v>
      </c>
      <c r="S890" t="s">
        <v>65</v>
      </c>
      <c r="T890">
        <v>10</v>
      </c>
      <c r="U890" s="1">
        <f>HR[[#This Row],[Date of Hire]]+HR[[#This Row],[Tenure]] * 365</f>
        <v>45219.263888888891</v>
      </c>
    </row>
    <row r="891" spans="1:21">
      <c r="A891">
        <v>1889</v>
      </c>
      <c r="B891" t="s">
        <v>10</v>
      </c>
      <c r="C891" s="1">
        <v>43677</v>
      </c>
      <c r="D891" s="1" t="str">
        <f>TEXT(HR[[#This Row],[Date of Hire]],"YYYY")</f>
        <v>2019</v>
      </c>
      <c r="E891" t="s">
        <v>27</v>
      </c>
      <c r="F891" t="s">
        <v>6</v>
      </c>
      <c r="G891">
        <v>7</v>
      </c>
      <c r="H891">
        <v>1</v>
      </c>
      <c r="I891" s="2">
        <v>4.2277777777777779</v>
      </c>
      <c r="J891">
        <v>3</v>
      </c>
      <c r="K891">
        <v>5</v>
      </c>
      <c r="L891">
        <v>7</v>
      </c>
      <c r="M891" t="s">
        <v>68</v>
      </c>
      <c r="N891">
        <v>1</v>
      </c>
      <c r="O891" t="s">
        <v>69</v>
      </c>
      <c r="P891" t="s">
        <v>50</v>
      </c>
      <c r="Q891" t="s">
        <v>99</v>
      </c>
      <c r="R891" t="s">
        <v>598</v>
      </c>
      <c r="S891" t="s">
        <v>67</v>
      </c>
      <c r="T891">
        <v>1</v>
      </c>
      <c r="U891" s="1">
        <f>HR[[#This Row],[Date of Hire]]+HR[[#This Row],[Tenure]] * 365</f>
        <v>45220.138888888891</v>
      </c>
    </row>
    <row r="892" spans="1:21">
      <c r="A892">
        <v>1890</v>
      </c>
      <c r="B892" t="s">
        <v>19</v>
      </c>
      <c r="C892" s="1">
        <v>44572</v>
      </c>
      <c r="D892" s="1" t="str">
        <f>TEXT(HR[[#This Row],[Date of Hire]],"YYYY")</f>
        <v>2022</v>
      </c>
      <c r="E892" t="s">
        <v>8</v>
      </c>
      <c r="F892" t="s">
        <v>21</v>
      </c>
      <c r="G892">
        <v>3.2</v>
      </c>
      <c r="H892">
        <v>3</v>
      </c>
      <c r="I892" s="2">
        <v>1.7805555555555554</v>
      </c>
      <c r="J892">
        <v>3</v>
      </c>
      <c r="K892">
        <v>10</v>
      </c>
      <c r="L892">
        <v>9</v>
      </c>
      <c r="M892" t="s">
        <v>56</v>
      </c>
      <c r="N892">
        <v>1</v>
      </c>
      <c r="O892" t="s">
        <v>69</v>
      </c>
      <c r="P892" t="s">
        <v>50</v>
      </c>
      <c r="Q892" t="s">
        <v>72</v>
      </c>
      <c r="R892" t="s">
        <v>374</v>
      </c>
      <c r="S892" t="s">
        <v>53</v>
      </c>
      <c r="T892">
        <v>9</v>
      </c>
      <c r="U892" s="1">
        <f>HR[[#This Row],[Date of Hire]]+HR[[#This Row],[Tenure]] * 365</f>
        <v>45221.902777777781</v>
      </c>
    </row>
    <row r="893" spans="1:21">
      <c r="A893">
        <v>1891</v>
      </c>
      <c r="B893" t="s">
        <v>16</v>
      </c>
      <c r="C893" s="1">
        <v>43715</v>
      </c>
      <c r="D893" s="1" t="str">
        <f>TEXT(HR[[#This Row],[Date of Hire]],"YYYY")</f>
        <v>2019</v>
      </c>
      <c r="E893" t="s">
        <v>8</v>
      </c>
      <c r="F893" t="s">
        <v>24</v>
      </c>
      <c r="G893">
        <v>10</v>
      </c>
      <c r="H893">
        <v>1</v>
      </c>
      <c r="I893" s="2">
        <v>4.125</v>
      </c>
      <c r="J893">
        <v>4</v>
      </c>
      <c r="K893">
        <v>6</v>
      </c>
      <c r="L893">
        <v>6</v>
      </c>
      <c r="M893" t="s">
        <v>56</v>
      </c>
      <c r="N893">
        <v>1</v>
      </c>
      <c r="O893" t="s">
        <v>69</v>
      </c>
      <c r="P893" t="s">
        <v>62</v>
      </c>
      <c r="Q893" t="s">
        <v>85</v>
      </c>
      <c r="R893" t="s">
        <v>599</v>
      </c>
      <c r="S893" t="s">
        <v>55</v>
      </c>
      <c r="T893">
        <v>10</v>
      </c>
      <c r="U893" s="1">
        <f>HR[[#This Row],[Date of Hire]]+HR[[#This Row],[Tenure]] * 365</f>
        <v>45220.625</v>
      </c>
    </row>
    <row r="894" spans="1:21">
      <c r="A894">
        <v>1892</v>
      </c>
      <c r="B894" t="s">
        <v>19</v>
      </c>
      <c r="C894" s="1">
        <v>43839</v>
      </c>
      <c r="D894" s="1" t="str">
        <f>TEXT(HR[[#This Row],[Date of Hire]],"YYYY")</f>
        <v>2020</v>
      </c>
      <c r="E894" t="s">
        <v>27</v>
      </c>
      <c r="F894" t="s">
        <v>9</v>
      </c>
      <c r="G894">
        <v>6.2</v>
      </c>
      <c r="H894">
        <v>1</v>
      </c>
      <c r="I894" s="2">
        <v>3.786111111111111</v>
      </c>
      <c r="J894">
        <v>5</v>
      </c>
      <c r="K894">
        <v>6</v>
      </c>
      <c r="L894">
        <v>9</v>
      </c>
      <c r="M894" t="s">
        <v>60</v>
      </c>
      <c r="N894">
        <v>3</v>
      </c>
      <c r="O894" t="s">
        <v>49</v>
      </c>
      <c r="P894" t="s">
        <v>50</v>
      </c>
      <c r="Q894" t="s">
        <v>51</v>
      </c>
      <c r="R894" t="s">
        <v>323</v>
      </c>
      <c r="S894" t="s">
        <v>71</v>
      </c>
      <c r="T894">
        <v>2</v>
      </c>
      <c r="U894" s="1">
        <f>HR[[#This Row],[Date of Hire]]+HR[[#This Row],[Tenure]] * 365</f>
        <v>45220.930555555555</v>
      </c>
    </row>
    <row r="895" spans="1:21">
      <c r="A895">
        <v>1893</v>
      </c>
      <c r="B895" t="s">
        <v>10</v>
      </c>
      <c r="C895" s="1">
        <v>45146</v>
      </c>
      <c r="D895" s="1" t="str">
        <f>TEXT(HR[[#This Row],[Date of Hire]],"YYYY")</f>
        <v>2023</v>
      </c>
      <c r="E895" t="s">
        <v>8</v>
      </c>
      <c r="F895" t="s">
        <v>6</v>
      </c>
      <c r="G895">
        <v>6.2</v>
      </c>
      <c r="H895">
        <v>3</v>
      </c>
      <c r="I895" s="2">
        <v>0.20555555555555555</v>
      </c>
      <c r="J895">
        <v>1</v>
      </c>
      <c r="K895">
        <v>7</v>
      </c>
      <c r="L895">
        <v>10</v>
      </c>
      <c r="M895" t="s">
        <v>60</v>
      </c>
      <c r="N895">
        <v>3</v>
      </c>
      <c r="O895" t="s">
        <v>69</v>
      </c>
      <c r="P895" t="s">
        <v>50</v>
      </c>
      <c r="Q895" t="s">
        <v>51</v>
      </c>
      <c r="R895" t="s">
        <v>271</v>
      </c>
      <c r="S895" t="s">
        <v>53</v>
      </c>
      <c r="T895">
        <v>1</v>
      </c>
      <c r="U895" s="1">
        <f>HR[[#This Row],[Date of Hire]]+HR[[#This Row],[Tenure]] * 365</f>
        <v>45221.027777777781</v>
      </c>
    </row>
    <row r="896" spans="1:21">
      <c r="A896">
        <v>1894</v>
      </c>
      <c r="B896" t="s">
        <v>19</v>
      </c>
      <c r="C896" s="1">
        <v>44369</v>
      </c>
      <c r="D896" s="1" t="str">
        <f>TEXT(HR[[#This Row],[Date of Hire]],"YYYY")</f>
        <v>2021</v>
      </c>
      <c r="E896" t="s">
        <v>5</v>
      </c>
      <c r="F896" t="s">
        <v>26</v>
      </c>
      <c r="G896">
        <v>3.2</v>
      </c>
      <c r="H896">
        <v>2</v>
      </c>
      <c r="I896" s="2">
        <v>2.3333333333333335</v>
      </c>
      <c r="J896">
        <v>5</v>
      </c>
      <c r="K896">
        <v>6</v>
      </c>
      <c r="L896">
        <v>8</v>
      </c>
      <c r="M896" t="s">
        <v>60</v>
      </c>
      <c r="N896">
        <v>0</v>
      </c>
      <c r="O896" t="s">
        <v>61</v>
      </c>
      <c r="P896" t="s">
        <v>50</v>
      </c>
      <c r="Q896" t="s">
        <v>72</v>
      </c>
      <c r="R896" t="s">
        <v>333</v>
      </c>
      <c r="S896" t="s">
        <v>53</v>
      </c>
      <c r="T896">
        <v>10</v>
      </c>
      <c r="U896" s="1">
        <f>HR[[#This Row],[Date of Hire]]+HR[[#This Row],[Tenure]] * 365</f>
        <v>45220.666666666664</v>
      </c>
    </row>
    <row r="897" spans="1:21">
      <c r="A897">
        <v>1895</v>
      </c>
      <c r="B897" t="s">
        <v>4</v>
      </c>
      <c r="C897" s="1">
        <v>43737</v>
      </c>
      <c r="D897" s="1" t="str">
        <f>TEXT(HR[[#This Row],[Date of Hire]],"YYYY")</f>
        <v>2019</v>
      </c>
      <c r="E897" t="s">
        <v>25</v>
      </c>
      <c r="F897" t="s">
        <v>15</v>
      </c>
      <c r="G897">
        <v>7</v>
      </c>
      <c r="H897">
        <v>2</v>
      </c>
      <c r="I897" s="2">
        <v>4.0638888888888891</v>
      </c>
      <c r="J897">
        <v>1</v>
      </c>
      <c r="K897">
        <v>8</v>
      </c>
      <c r="L897">
        <v>6</v>
      </c>
      <c r="M897" t="s">
        <v>68</v>
      </c>
      <c r="N897">
        <v>2</v>
      </c>
      <c r="O897" t="s">
        <v>49</v>
      </c>
      <c r="P897" t="s">
        <v>50</v>
      </c>
      <c r="Q897" t="s">
        <v>51</v>
      </c>
      <c r="R897" t="s">
        <v>210</v>
      </c>
      <c r="S897" t="s">
        <v>65</v>
      </c>
      <c r="T897">
        <v>9</v>
      </c>
      <c r="U897" s="1">
        <f>HR[[#This Row],[Date of Hire]]+HR[[#This Row],[Tenure]] * 365</f>
        <v>45220.319444444445</v>
      </c>
    </row>
    <row r="898" spans="1:21">
      <c r="A898">
        <v>1896</v>
      </c>
      <c r="B898" t="s">
        <v>4</v>
      </c>
      <c r="C898" s="1">
        <v>44822</v>
      </c>
      <c r="D898" s="1" t="str">
        <f>TEXT(HR[[#This Row],[Date of Hire]],"YYYY")</f>
        <v>2022</v>
      </c>
      <c r="E898" t="s">
        <v>25</v>
      </c>
      <c r="F898" t="s">
        <v>15</v>
      </c>
      <c r="G898">
        <v>6</v>
      </c>
      <c r="H898">
        <v>3</v>
      </c>
      <c r="I898" s="2">
        <v>1.0944444444444446</v>
      </c>
      <c r="J898">
        <v>3</v>
      </c>
      <c r="K898">
        <v>8</v>
      </c>
      <c r="L898">
        <v>5</v>
      </c>
      <c r="M898" t="s">
        <v>56</v>
      </c>
      <c r="N898">
        <v>1</v>
      </c>
      <c r="O898" t="s">
        <v>69</v>
      </c>
      <c r="P898" t="s">
        <v>50</v>
      </c>
      <c r="Q898" t="s">
        <v>92</v>
      </c>
      <c r="R898" t="s">
        <v>206</v>
      </c>
      <c r="S898" t="s">
        <v>67</v>
      </c>
      <c r="T898">
        <v>10</v>
      </c>
      <c r="U898" s="1">
        <f>HR[[#This Row],[Date of Hire]]+HR[[#This Row],[Tenure]] * 365</f>
        <v>45221.472222222219</v>
      </c>
    </row>
    <row r="899" spans="1:21">
      <c r="A899">
        <v>1897</v>
      </c>
      <c r="B899" t="s">
        <v>19</v>
      </c>
      <c r="C899" s="1">
        <v>43577</v>
      </c>
      <c r="D899" s="1" t="str">
        <f>TEXT(HR[[#This Row],[Date of Hire]],"YYYY")</f>
        <v>2019</v>
      </c>
      <c r="E899" t="s">
        <v>28</v>
      </c>
      <c r="F899" t="s">
        <v>12</v>
      </c>
      <c r="G899">
        <v>8</v>
      </c>
      <c r="H899">
        <v>0</v>
      </c>
      <c r="I899" s="2">
        <v>4.5</v>
      </c>
      <c r="J899">
        <v>5</v>
      </c>
      <c r="K899">
        <v>10</v>
      </c>
      <c r="L899">
        <v>10</v>
      </c>
      <c r="M899" t="s">
        <v>60</v>
      </c>
      <c r="N899">
        <v>3</v>
      </c>
      <c r="O899" t="s">
        <v>49</v>
      </c>
      <c r="P899" t="s">
        <v>50</v>
      </c>
      <c r="Q899" t="s">
        <v>113</v>
      </c>
      <c r="R899" t="s">
        <v>117</v>
      </c>
      <c r="S899" t="s">
        <v>75</v>
      </c>
      <c r="T899">
        <v>10</v>
      </c>
      <c r="U899" s="1">
        <f>HR[[#This Row],[Date of Hire]]+HR[[#This Row],[Tenure]] * 365</f>
        <v>45219.5</v>
      </c>
    </row>
    <row r="900" spans="1:21">
      <c r="A900">
        <v>1898</v>
      </c>
      <c r="B900" t="s">
        <v>16</v>
      </c>
      <c r="C900" s="1">
        <v>43471</v>
      </c>
      <c r="D900" s="1" t="str">
        <f>TEXT(HR[[#This Row],[Date of Hire]],"YYYY")</f>
        <v>2019</v>
      </c>
      <c r="E900" t="s">
        <v>28</v>
      </c>
      <c r="F900" t="s">
        <v>21</v>
      </c>
      <c r="G900">
        <v>9</v>
      </c>
      <c r="H900">
        <v>1</v>
      </c>
      <c r="I900" s="2">
        <v>4.7944444444444443</v>
      </c>
      <c r="J900">
        <v>1</v>
      </c>
      <c r="K900">
        <v>8</v>
      </c>
      <c r="L900">
        <v>10</v>
      </c>
      <c r="M900" t="s">
        <v>68</v>
      </c>
      <c r="N900">
        <v>1</v>
      </c>
      <c r="O900" t="s">
        <v>61</v>
      </c>
      <c r="P900" t="s">
        <v>50</v>
      </c>
      <c r="Q900" t="s">
        <v>92</v>
      </c>
      <c r="R900" t="s">
        <v>122</v>
      </c>
      <c r="S900" t="s">
        <v>102</v>
      </c>
      <c r="T900">
        <v>3</v>
      </c>
      <c r="U900" s="1">
        <f>HR[[#This Row],[Date of Hire]]+HR[[#This Row],[Tenure]] * 365</f>
        <v>45220.972222222219</v>
      </c>
    </row>
    <row r="901" spans="1:21">
      <c r="A901">
        <v>1899</v>
      </c>
      <c r="B901" t="s">
        <v>10</v>
      </c>
      <c r="C901" s="1">
        <v>43642</v>
      </c>
      <c r="D901" s="1" t="str">
        <f>TEXT(HR[[#This Row],[Date of Hire]],"YYYY")</f>
        <v>2019</v>
      </c>
      <c r="E901" t="s">
        <v>11</v>
      </c>
      <c r="F901" t="s">
        <v>6</v>
      </c>
      <c r="G901">
        <v>3.5</v>
      </c>
      <c r="H901">
        <v>0</v>
      </c>
      <c r="I901" s="2">
        <v>4.322222222222222</v>
      </c>
      <c r="J901">
        <v>1</v>
      </c>
      <c r="K901">
        <v>7</v>
      </c>
      <c r="L901">
        <v>8</v>
      </c>
      <c r="M901" t="s">
        <v>60</v>
      </c>
      <c r="N901">
        <v>3</v>
      </c>
      <c r="O901" t="s">
        <v>61</v>
      </c>
      <c r="P901" t="s">
        <v>62</v>
      </c>
      <c r="Q901" t="s">
        <v>63</v>
      </c>
      <c r="R901" t="s">
        <v>600</v>
      </c>
      <c r="S901" t="s">
        <v>81</v>
      </c>
      <c r="T901">
        <v>8</v>
      </c>
      <c r="U901" s="1">
        <f>HR[[#This Row],[Date of Hire]]+HR[[#This Row],[Tenure]] * 365</f>
        <v>45219.611111111109</v>
      </c>
    </row>
    <row r="902" spans="1:21">
      <c r="A902">
        <v>1900</v>
      </c>
      <c r="B902" t="s">
        <v>13</v>
      </c>
      <c r="C902" s="1">
        <v>44709</v>
      </c>
      <c r="D902" s="1" t="str">
        <f>TEXT(HR[[#This Row],[Date of Hire]],"YYYY")</f>
        <v>2022</v>
      </c>
      <c r="E902" t="s">
        <v>25</v>
      </c>
      <c r="F902" t="s">
        <v>21</v>
      </c>
      <c r="G902">
        <v>8</v>
      </c>
      <c r="H902">
        <v>2</v>
      </c>
      <c r="I902" s="2">
        <v>1.4</v>
      </c>
      <c r="J902">
        <v>5</v>
      </c>
      <c r="K902">
        <v>7</v>
      </c>
      <c r="L902">
        <v>6</v>
      </c>
      <c r="M902" t="s">
        <v>56</v>
      </c>
      <c r="N902">
        <v>0</v>
      </c>
      <c r="O902" t="s">
        <v>69</v>
      </c>
      <c r="P902" t="s">
        <v>62</v>
      </c>
      <c r="Q902" t="s">
        <v>57</v>
      </c>
      <c r="R902" t="s">
        <v>152</v>
      </c>
      <c r="S902" t="s">
        <v>75</v>
      </c>
      <c r="T902">
        <v>5</v>
      </c>
      <c r="U902" s="1">
        <f>HR[[#This Row],[Date of Hire]]+HR[[#This Row],[Tenure]] * 365</f>
        <v>45220</v>
      </c>
    </row>
    <row r="903" spans="1:21">
      <c r="A903">
        <v>1901</v>
      </c>
      <c r="B903" t="s">
        <v>16</v>
      </c>
      <c r="C903" s="1">
        <v>43799</v>
      </c>
      <c r="D903" s="1" t="str">
        <f>TEXT(HR[[#This Row],[Date of Hire]],"YYYY")</f>
        <v>2019</v>
      </c>
      <c r="E903" t="s">
        <v>23</v>
      </c>
      <c r="F903" t="s">
        <v>26</v>
      </c>
      <c r="G903">
        <v>10</v>
      </c>
      <c r="H903">
        <v>3</v>
      </c>
      <c r="I903" s="2">
        <v>3.8944444444444444</v>
      </c>
      <c r="J903">
        <v>3</v>
      </c>
      <c r="K903">
        <v>6</v>
      </c>
      <c r="L903">
        <v>10</v>
      </c>
      <c r="M903" t="s">
        <v>48</v>
      </c>
      <c r="N903">
        <v>0</v>
      </c>
      <c r="O903" t="s">
        <v>49</v>
      </c>
      <c r="P903" t="s">
        <v>50</v>
      </c>
      <c r="Q903" t="s">
        <v>113</v>
      </c>
      <c r="R903" t="s">
        <v>457</v>
      </c>
      <c r="S903" t="s">
        <v>67</v>
      </c>
      <c r="T903">
        <v>4</v>
      </c>
      <c r="U903" s="1">
        <f>HR[[#This Row],[Date of Hire]]+HR[[#This Row],[Tenure]] * 365</f>
        <v>45220.472222222219</v>
      </c>
    </row>
    <row r="904" spans="1:21">
      <c r="A904">
        <v>1902</v>
      </c>
      <c r="B904" t="s">
        <v>10</v>
      </c>
      <c r="C904" s="1">
        <v>43969</v>
      </c>
      <c r="D904" s="1" t="str">
        <f>TEXT(HR[[#This Row],[Date of Hire]],"YYYY")</f>
        <v>2020</v>
      </c>
      <c r="E904" t="s">
        <v>14</v>
      </c>
      <c r="F904" t="s">
        <v>21</v>
      </c>
      <c r="G904">
        <v>4.2</v>
      </c>
      <c r="H904">
        <v>2</v>
      </c>
      <c r="I904" s="2">
        <v>3.4277777777777776</v>
      </c>
      <c r="J904">
        <v>4</v>
      </c>
      <c r="K904">
        <v>7</v>
      </c>
      <c r="L904">
        <v>10</v>
      </c>
      <c r="M904" t="s">
        <v>56</v>
      </c>
      <c r="N904">
        <v>3</v>
      </c>
      <c r="O904" t="s">
        <v>69</v>
      </c>
      <c r="P904" t="s">
        <v>62</v>
      </c>
      <c r="Q904" t="s">
        <v>99</v>
      </c>
      <c r="R904" t="s">
        <v>133</v>
      </c>
      <c r="S904" t="s">
        <v>71</v>
      </c>
      <c r="T904">
        <v>8</v>
      </c>
      <c r="U904" s="1">
        <f>HR[[#This Row],[Date of Hire]]+HR[[#This Row],[Tenure]] * 365</f>
        <v>45220.138888888891</v>
      </c>
    </row>
    <row r="905" spans="1:21">
      <c r="A905">
        <v>1903</v>
      </c>
      <c r="B905" t="s">
        <v>7</v>
      </c>
      <c r="C905" s="1">
        <v>44585</v>
      </c>
      <c r="D905" s="1" t="str">
        <f>TEXT(HR[[#This Row],[Date of Hire]],"YYYY")</f>
        <v>2022</v>
      </c>
      <c r="E905" t="s">
        <v>8</v>
      </c>
      <c r="F905" t="s">
        <v>6</v>
      </c>
      <c r="G905">
        <v>5</v>
      </c>
      <c r="H905">
        <v>2</v>
      </c>
      <c r="I905" s="2">
        <v>1.7444444444444445</v>
      </c>
      <c r="J905">
        <v>4</v>
      </c>
      <c r="K905">
        <v>10</v>
      </c>
      <c r="L905">
        <v>8</v>
      </c>
      <c r="M905" t="s">
        <v>68</v>
      </c>
      <c r="N905">
        <v>3</v>
      </c>
      <c r="O905" t="s">
        <v>49</v>
      </c>
      <c r="P905" t="s">
        <v>50</v>
      </c>
      <c r="Q905" t="s">
        <v>79</v>
      </c>
      <c r="R905" t="s">
        <v>601</v>
      </c>
      <c r="S905" t="s">
        <v>65</v>
      </c>
      <c r="T905">
        <v>3</v>
      </c>
      <c r="U905" s="1">
        <f>HR[[#This Row],[Date of Hire]]+HR[[#This Row],[Tenure]] * 365</f>
        <v>45221.722222222219</v>
      </c>
    </row>
    <row r="906" spans="1:21">
      <c r="A906">
        <v>1904</v>
      </c>
      <c r="B906" t="s">
        <v>7</v>
      </c>
      <c r="C906" s="1">
        <v>43502</v>
      </c>
      <c r="D906" s="1" t="str">
        <f>TEXT(HR[[#This Row],[Date of Hire]],"YYYY")</f>
        <v>2019</v>
      </c>
      <c r="E906" t="s">
        <v>8</v>
      </c>
      <c r="F906" t="s">
        <v>12</v>
      </c>
      <c r="G906">
        <v>8</v>
      </c>
      <c r="H906">
        <v>2</v>
      </c>
      <c r="I906" s="2">
        <v>4.7111111111111112</v>
      </c>
      <c r="J906">
        <v>1</v>
      </c>
      <c r="K906">
        <v>9</v>
      </c>
      <c r="L906">
        <v>9</v>
      </c>
      <c r="M906" t="s">
        <v>68</v>
      </c>
      <c r="N906">
        <v>1</v>
      </c>
      <c r="O906" t="s">
        <v>69</v>
      </c>
      <c r="P906" t="s">
        <v>50</v>
      </c>
      <c r="Q906" t="s">
        <v>113</v>
      </c>
      <c r="R906" t="s">
        <v>374</v>
      </c>
      <c r="S906" t="s">
        <v>102</v>
      </c>
      <c r="T906">
        <v>2</v>
      </c>
      <c r="U906" s="1">
        <f>HR[[#This Row],[Date of Hire]]+HR[[#This Row],[Tenure]] * 365</f>
        <v>45221.555555555555</v>
      </c>
    </row>
    <row r="907" spans="1:21">
      <c r="A907">
        <v>1905</v>
      </c>
      <c r="B907" t="s">
        <v>7</v>
      </c>
      <c r="C907" s="1">
        <v>45212</v>
      </c>
      <c r="D907" s="1" t="str">
        <f>TEXT(HR[[#This Row],[Date of Hire]],"YYYY")</f>
        <v>2023</v>
      </c>
      <c r="E907" t="s">
        <v>27</v>
      </c>
      <c r="F907" t="s">
        <v>12</v>
      </c>
      <c r="G907">
        <v>9</v>
      </c>
      <c r="H907">
        <v>3</v>
      </c>
      <c r="I907" s="2">
        <v>2.5000000000000001E-2</v>
      </c>
      <c r="J907">
        <v>2</v>
      </c>
      <c r="K907">
        <v>10</v>
      </c>
      <c r="L907">
        <v>9</v>
      </c>
      <c r="M907" t="s">
        <v>56</v>
      </c>
      <c r="N907">
        <v>3</v>
      </c>
      <c r="O907" t="s">
        <v>61</v>
      </c>
      <c r="P907" t="s">
        <v>50</v>
      </c>
      <c r="Q907" t="s">
        <v>51</v>
      </c>
      <c r="R907" t="s">
        <v>283</v>
      </c>
      <c r="S907" t="s">
        <v>75</v>
      </c>
      <c r="T907">
        <v>9</v>
      </c>
      <c r="U907" s="1">
        <f>HR[[#This Row],[Date of Hire]]+HR[[#This Row],[Tenure]] * 365</f>
        <v>45221.125</v>
      </c>
    </row>
    <row r="908" spans="1:21">
      <c r="A908">
        <v>1906</v>
      </c>
      <c r="B908" t="s">
        <v>4</v>
      </c>
      <c r="C908" s="1">
        <v>43431</v>
      </c>
      <c r="D908" s="1" t="str">
        <f>TEXT(HR[[#This Row],[Date of Hire]],"YYYY")</f>
        <v>2018</v>
      </c>
      <c r="E908" t="s">
        <v>28</v>
      </c>
      <c r="F908" t="s">
        <v>26</v>
      </c>
      <c r="G908">
        <v>3</v>
      </c>
      <c r="H908">
        <v>0</v>
      </c>
      <c r="I908" s="2">
        <v>4.9027777777777777</v>
      </c>
      <c r="J908">
        <v>5</v>
      </c>
      <c r="K908">
        <v>7</v>
      </c>
      <c r="L908">
        <v>9</v>
      </c>
      <c r="M908" t="s">
        <v>48</v>
      </c>
      <c r="N908">
        <v>0</v>
      </c>
      <c r="O908" t="s">
        <v>49</v>
      </c>
      <c r="P908" t="s">
        <v>50</v>
      </c>
      <c r="Q908" t="s">
        <v>72</v>
      </c>
      <c r="R908" t="s">
        <v>446</v>
      </c>
      <c r="S908" t="s">
        <v>59</v>
      </c>
      <c r="T908">
        <v>6</v>
      </c>
      <c r="U908" s="1">
        <f>HR[[#This Row],[Date of Hire]]+HR[[#This Row],[Tenure]] * 365</f>
        <v>45220.513888888891</v>
      </c>
    </row>
    <row r="909" spans="1:21">
      <c r="A909">
        <v>1907</v>
      </c>
      <c r="B909" t="s">
        <v>19</v>
      </c>
      <c r="C909" s="1">
        <v>43998</v>
      </c>
      <c r="D909" s="1" t="str">
        <f>TEXT(HR[[#This Row],[Date of Hire]],"YYYY")</f>
        <v>2020</v>
      </c>
      <c r="E909" t="s">
        <v>5</v>
      </c>
      <c r="F909" t="s">
        <v>15</v>
      </c>
      <c r="G909">
        <v>8.5</v>
      </c>
      <c r="H909">
        <v>2</v>
      </c>
      <c r="I909" s="2">
        <v>3.35</v>
      </c>
      <c r="J909">
        <v>1</v>
      </c>
      <c r="K909">
        <v>7</v>
      </c>
      <c r="L909">
        <v>10</v>
      </c>
      <c r="M909" t="s">
        <v>68</v>
      </c>
      <c r="N909">
        <v>3</v>
      </c>
      <c r="O909" t="s">
        <v>69</v>
      </c>
      <c r="P909" t="s">
        <v>50</v>
      </c>
      <c r="Q909" t="s">
        <v>113</v>
      </c>
      <c r="R909" t="s">
        <v>602</v>
      </c>
      <c r="S909" t="s">
        <v>95</v>
      </c>
      <c r="T909">
        <v>3</v>
      </c>
      <c r="U909" s="1">
        <f>HR[[#This Row],[Date of Hire]]+HR[[#This Row],[Tenure]] * 365</f>
        <v>45220.75</v>
      </c>
    </row>
    <row r="910" spans="1:21">
      <c r="A910">
        <v>1908</v>
      </c>
      <c r="B910" t="s">
        <v>19</v>
      </c>
      <c r="C910" s="1">
        <v>44869</v>
      </c>
      <c r="D910" s="1" t="str">
        <f>TEXT(HR[[#This Row],[Date of Hire]],"YYYY")</f>
        <v>2022</v>
      </c>
      <c r="E910" t="s">
        <v>5</v>
      </c>
      <c r="F910" t="s">
        <v>6</v>
      </c>
      <c r="G910">
        <v>7.2</v>
      </c>
      <c r="H910">
        <v>0</v>
      </c>
      <c r="I910" s="2">
        <v>0.96666666666666667</v>
      </c>
      <c r="J910">
        <v>5</v>
      </c>
      <c r="K910">
        <v>7</v>
      </c>
      <c r="L910">
        <v>9</v>
      </c>
      <c r="M910" t="s">
        <v>56</v>
      </c>
      <c r="N910">
        <v>0</v>
      </c>
      <c r="O910" t="s">
        <v>61</v>
      </c>
      <c r="P910" t="s">
        <v>62</v>
      </c>
      <c r="Q910" t="s">
        <v>57</v>
      </c>
      <c r="R910" t="s">
        <v>98</v>
      </c>
      <c r="S910" t="s">
        <v>53</v>
      </c>
      <c r="T910">
        <v>8</v>
      </c>
      <c r="U910" s="1">
        <f>HR[[#This Row],[Date of Hire]]+HR[[#This Row],[Tenure]] * 365</f>
        <v>45221.833333333336</v>
      </c>
    </row>
    <row r="911" spans="1:21">
      <c r="A911">
        <v>1909</v>
      </c>
      <c r="B911" t="s">
        <v>19</v>
      </c>
      <c r="C911" s="1">
        <v>45111</v>
      </c>
      <c r="D911" s="1" t="str">
        <f>TEXT(HR[[#This Row],[Date of Hire]],"YYYY")</f>
        <v>2023</v>
      </c>
      <c r="E911" t="s">
        <v>25</v>
      </c>
      <c r="F911" t="s">
        <v>15</v>
      </c>
      <c r="G911">
        <v>8</v>
      </c>
      <c r="H911">
        <v>3</v>
      </c>
      <c r="I911" s="2">
        <v>0.3</v>
      </c>
      <c r="J911">
        <v>3</v>
      </c>
      <c r="K911">
        <v>9</v>
      </c>
      <c r="L911">
        <v>9</v>
      </c>
      <c r="M911" t="s">
        <v>60</v>
      </c>
      <c r="N911">
        <v>1</v>
      </c>
      <c r="O911" t="s">
        <v>61</v>
      </c>
      <c r="P911" t="s">
        <v>50</v>
      </c>
      <c r="Q911" t="s">
        <v>79</v>
      </c>
      <c r="R911" t="s">
        <v>603</v>
      </c>
      <c r="S911" t="s">
        <v>75</v>
      </c>
      <c r="T911">
        <v>8</v>
      </c>
      <c r="U911" s="1">
        <f>HR[[#This Row],[Date of Hire]]+HR[[#This Row],[Tenure]] * 365</f>
        <v>45220.5</v>
      </c>
    </row>
    <row r="912" spans="1:21">
      <c r="A912">
        <v>1910</v>
      </c>
      <c r="B912" t="s">
        <v>13</v>
      </c>
      <c r="C912" s="1">
        <v>44166</v>
      </c>
      <c r="D912" s="1" t="str">
        <f>TEXT(HR[[#This Row],[Date of Hire]],"YYYY")</f>
        <v>2020</v>
      </c>
      <c r="E912" t="s">
        <v>25</v>
      </c>
      <c r="F912" t="s">
        <v>24</v>
      </c>
      <c r="G912">
        <v>6.5</v>
      </c>
      <c r="H912">
        <v>3</v>
      </c>
      <c r="I912" s="2">
        <v>2.8916666666666666</v>
      </c>
      <c r="J912">
        <v>4</v>
      </c>
      <c r="K912">
        <v>9</v>
      </c>
      <c r="L912">
        <v>6</v>
      </c>
      <c r="M912" t="s">
        <v>68</v>
      </c>
      <c r="N912">
        <v>3</v>
      </c>
      <c r="O912" t="s">
        <v>69</v>
      </c>
      <c r="P912" t="s">
        <v>50</v>
      </c>
      <c r="Q912" t="s">
        <v>72</v>
      </c>
      <c r="R912" t="s">
        <v>453</v>
      </c>
      <c r="S912" t="s">
        <v>81</v>
      </c>
      <c r="T912">
        <v>6</v>
      </c>
      <c r="U912" s="1">
        <f>HR[[#This Row],[Date of Hire]]+HR[[#This Row],[Tenure]] * 365</f>
        <v>45221.458333333336</v>
      </c>
    </row>
    <row r="913" spans="1:21">
      <c r="A913">
        <v>1911</v>
      </c>
      <c r="B913" t="s">
        <v>19</v>
      </c>
      <c r="C913" s="1">
        <v>43944</v>
      </c>
      <c r="D913" s="1" t="str">
        <f>TEXT(HR[[#This Row],[Date of Hire]],"YYYY")</f>
        <v>2020</v>
      </c>
      <c r="E913" t="s">
        <v>28</v>
      </c>
      <c r="F913" t="s">
        <v>15</v>
      </c>
      <c r="G913">
        <v>6.5</v>
      </c>
      <c r="H913">
        <v>2</v>
      </c>
      <c r="I913" s="2">
        <v>3.4972222222222222</v>
      </c>
      <c r="J913">
        <v>1</v>
      </c>
      <c r="K913">
        <v>10</v>
      </c>
      <c r="L913">
        <v>6</v>
      </c>
      <c r="M913" t="s">
        <v>60</v>
      </c>
      <c r="N913">
        <v>1</v>
      </c>
      <c r="O913" t="s">
        <v>49</v>
      </c>
      <c r="P913" t="s">
        <v>50</v>
      </c>
      <c r="Q913" t="s">
        <v>51</v>
      </c>
      <c r="R913" t="s">
        <v>259</v>
      </c>
      <c r="S913" t="s">
        <v>81</v>
      </c>
      <c r="T913">
        <v>5</v>
      </c>
      <c r="U913" s="1">
        <f>HR[[#This Row],[Date of Hire]]+HR[[#This Row],[Tenure]] * 365</f>
        <v>45220.486111111109</v>
      </c>
    </row>
    <row r="914" spans="1:21">
      <c r="A914">
        <v>1912</v>
      </c>
      <c r="B914" t="s">
        <v>4</v>
      </c>
      <c r="C914" s="1">
        <v>44586</v>
      </c>
      <c r="D914" s="1" t="str">
        <f>TEXT(HR[[#This Row],[Date of Hire]],"YYYY")</f>
        <v>2022</v>
      </c>
      <c r="E914" t="s">
        <v>27</v>
      </c>
      <c r="F914" t="s">
        <v>9</v>
      </c>
      <c r="G914">
        <v>8</v>
      </c>
      <c r="H914">
        <v>2</v>
      </c>
      <c r="I914" s="2">
        <v>1.7416666666666667</v>
      </c>
      <c r="J914">
        <v>4</v>
      </c>
      <c r="K914">
        <v>9</v>
      </c>
      <c r="L914">
        <v>7</v>
      </c>
      <c r="M914" t="s">
        <v>68</v>
      </c>
      <c r="N914">
        <v>2</v>
      </c>
      <c r="O914" t="s">
        <v>61</v>
      </c>
      <c r="P914" t="s">
        <v>62</v>
      </c>
      <c r="Q914" t="s">
        <v>85</v>
      </c>
      <c r="R914" t="s">
        <v>604</v>
      </c>
      <c r="S914" t="s">
        <v>102</v>
      </c>
      <c r="T914">
        <v>4</v>
      </c>
      <c r="U914" s="1">
        <f>HR[[#This Row],[Date of Hire]]+HR[[#This Row],[Tenure]] * 365</f>
        <v>45221.708333333336</v>
      </c>
    </row>
    <row r="915" spans="1:21">
      <c r="A915">
        <v>1913</v>
      </c>
      <c r="B915" t="s">
        <v>13</v>
      </c>
      <c r="C915" s="1">
        <v>44263</v>
      </c>
      <c r="D915" s="1" t="str">
        <f>TEXT(HR[[#This Row],[Date of Hire]],"YYYY")</f>
        <v>2021</v>
      </c>
      <c r="E915" t="s">
        <v>28</v>
      </c>
      <c r="F915" t="s">
        <v>9</v>
      </c>
      <c r="G915">
        <v>8</v>
      </c>
      <c r="H915">
        <v>1</v>
      </c>
      <c r="I915" s="2">
        <v>2.6222222222222222</v>
      </c>
      <c r="J915">
        <v>3</v>
      </c>
      <c r="K915">
        <v>10</v>
      </c>
      <c r="L915">
        <v>5</v>
      </c>
      <c r="M915" t="s">
        <v>68</v>
      </c>
      <c r="N915">
        <v>3</v>
      </c>
      <c r="O915" t="s">
        <v>49</v>
      </c>
      <c r="P915" t="s">
        <v>62</v>
      </c>
      <c r="Q915" t="s">
        <v>57</v>
      </c>
      <c r="R915" t="s">
        <v>418</v>
      </c>
      <c r="S915" t="s">
        <v>75</v>
      </c>
      <c r="T915">
        <v>10</v>
      </c>
      <c r="U915" s="1">
        <f>HR[[#This Row],[Date of Hire]]+HR[[#This Row],[Tenure]] * 365</f>
        <v>45220.111111111109</v>
      </c>
    </row>
    <row r="916" spans="1:21">
      <c r="A916">
        <v>1914</v>
      </c>
      <c r="B916" t="s">
        <v>16</v>
      </c>
      <c r="C916" s="1">
        <v>44092</v>
      </c>
      <c r="D916" s="1" t="str">
        <f>TEXT(HR[[#This Row],[Date of Hire]],"YYYY")</f>
        <v>2020</v>
      </c>
      <c r="E916" t="s">
        <v>25</v>
      </c>
      <c r="F916" t="s">
        <v>15</v>
      </c>
      <c r="G916">
        <v>7</v>
      </c>
      <c r="H916">
        <v>0</v>
      </c>
      <c r="I916" s="2">
        <v>3.0944444444444446</v>
      </c>
      <c r="J916">
        <v>2</v>
      </c>
      <c r="K916">
        <v>10</v>
      </c>
      <c r="L916">
        <v>9</v>
      </c>
      <c r="M916" t="s">
        <v>48</v>
      </c>
      <c r="N916">
        <v>2</v>
      </c>
      <c r="O916" t="s">
        <v>69</v>
      </c>
      <c r="P916" t="s">
        <v>50</v>
      </c>
      <c r="Q916" t="s">
        <v>63</v>
      </c>
      <c r="R916" t="s">
        <v>277</v>
      </c>
      <c r="S916" t="s">
        <v>65</v>
      </c>
      <c r="T916">
        <v>10</v>
      </c>
      <c r="U916" s="1">
        <f>HR[[#This Row],[Date of Hire]]+HR[[#This Row],[Tenure]] * 365</f>
        <v>45221.472222222219</v>
      </c>
    </row>
    <row r="917" spans="1:21">
      <c r="A917">
        <v>1915</v>
      </c>
      <c r="B917" t="s">
        <v>19</v>
      </c>
      <c r="C917" s="1">
        <v>44240</v>
      </c>
      <c r="D917" s="1" t="str">
        <f>TEXT(HR[[#This Row],[Date of Hire]],"YYYY")</f>
        <v>2021</v>
      </c>
      <c r="E917" t="s">
        <v>23</v>
      </c>
      <c r="F917" t="s">
        <v>18</v>
      </c>
      <c r="G917">
        <v>8.1999999999999993</v>
      </c>
      <c r="H917">
        <v>1</v>
      </c>
      <c r="I917" s="2">
        <v>2.6916666666666669</v>
      </c>
      <c r="J917">
        <v>4</v>
      </c>
      <c r="K917">
        <v>7</v>
      </c>
      <c r="L917">
        <v>6</v>
      </c>
      <c r="M917" t="s">
        <v>68</v>
      </c>
      <c r="N917">
        <v>2</v>
      </c>
      <c r="O917" t="s">
        <v>49</v>
      </c>
      <c r="P917" t="s">
        <v>62</v>
      </c>
      <c r="Q917" t="s">
        <v>72</v>
      </c>
      <c r="R917" t="s">
        <v>204</v>
      </c>
      <c r="S917" t="s">
        <v>53</v>
      </c>
      <c r="T917">
        <v>6</v>
      </c>
      <c r="U917" s="1">
        <f>HR[[#This Row],[Date of Hire]]+HR[[#This Row],[Tenure]] * 365</f>
        <v>45222.458333333336</v>
      </c>
    </row>
    <row r="918" spans="1:21">
      <c r="A918">
        <v>1916</v>
      </c>
      <c r="B918" t="s">
        <v>7</v>
      </c>
      <c r="C918" s="1">
        <v>43787</v>
      </c>
      <c r="D918" s="1" t="str">
        <f>TEXT(HR[[#This Row],[Date of Hire]],"YYYY")</f>
        <v>2019</v>
      </c>
      <c r="E918" t="s">
        <v>27</v>
      </c>
      <c r="F918" t="s">
        <v>6</v>
      </c>
      <c r="G918">
        <v>9.5</v>
      </c>
      <c r="H918">
        <v>0</v>
      </c>
      <c r="I918" s="2">
        <v>3.9277777777777776</v>
      </c>
      <c r="J918">
        <v>2</v>
      </c>
      <c r="K918">
        <v>5</v>
      </c>
      <c r="L918">
        <v>5</v>
      </c>
      <c r="M918" t="s">
        <v>56</v>
      </c>
      <c r="N918">
        <v>3</v>
      </c>
      <c r="O918" t="s">
        <v>49</v>
      </c>
      <c r="P918" t="s">
        <v>62</v>
      </c>
      <c r="Q918" t="s">
        <v>79</v>
      </c>
      <c r="R918" t="s">
        <v>605</v>
      </c>
      <c r="S918" t="s">
        <v>95</v>
      </c>
      <c r="T918">
        <v>2</v>
      </c>
      <c r="U918" s="1">
        <f>HR[[#This Row],[Date of Hire]]+HR[[#This Row],[Tenure]] * 365</f>
        <v>45220.638888888891</v>
      </c>
    </row>
    <row r="919" spans="1:21">
      <c r="A919">
        <v>1917</v>
      </c>
      <c r="B919" t="s">
        <v>10</v>
      </c>
      <c r="C919" s="1">
        <v>44929</v>
      </c>
      <c r="D919" s="1" t="str">
        <f>TEXT(HR[[#This Row],[Date of Hire]],"YYYY")</f>
        <v>2023</v>
      </c>
      <c r="E919" t="s">
        <v>23</v>
      </c>
      <c r="F919" t="s">
        <v>15</v>
      </c>
      <c r="G919">
        <v>7</v>
      </c>
      <c r="H919">
        <v>2</v>
      </c>
      <c r="I919" s="2">
        <v>0.80277777777777781</v>
      </c>
      <c r="J919">
        <v>2</v>
      </c>
      <c r="K919">
        <v>10</v>
      </c>
      <c r="L919">
        <v>5</v>
      </c>
      <c r="M919" t="s">
        <v>68</v>
      </c>
      <c r="N919">
        <v>0</v>
      </c>
      <c r="O919" t="s">
        <v>69</v>
      </c>
      <c r="P919" t="s">
        <v>50</v>
      </c>
      <c r="Q919" t="s">
        <v>57</v>
      </c>
      <c r="R919" t="s">
        <v>490</v>
      </c>
      <c r="S919" t="s">
        <v>67</v>
      </c>
      <c r="T919">
        <v>10</v>
      </c>
      <c r="U919" s="1">
        <f>HR[[#This Row],[Date of Hire]]+HR[[#This Row],[Tenure]] * 365</f>
        <v>45222.013888888891</v>
      </c>
    </row>
    <row r="920" spans="1:21">
      <c r="A920">
        <v>1918</v>
      </c>
      <c r="B920" t="s">
        <v>19</v>
      </c>
      <c r="C920" s="1">
        <v>43682</v>
      </c>
      <c r="D920" s="1" t="str">
        <f>TEXT(HR[[#This Row],[Date of Hire]],"YYYY")</f>
        <v>2019</v>
      </c>
      <c r="E920" t="s">
        <v>14</v>
      </c>
      <c r="F920" t="s">
        <v>15</v>
      </c>
      <c r="G920">
        <v>8</v>
      </c>
      <c r="H920">
        <v>3</v>
      </c>
      <c r="I920" s="2">
        <v>4.2138888888888886</v>
      </c>
      <c r="J920">
        <v>1</v>
      </c>
      <c r="K920">
        <v>10</v>
      </c>
      <c r="L920">
        <v>7</v>
      </c>
      <c r="M920" t="s">
        <v>48</v>
      </c>
      <c r="N920">
        <v>0</v>
      </c>
      <c r="O920" t="s">
        <v>49</v>
      </c>
      <c r="P920" t="s">
        <v>62</v>
      </c>
      <c r="Q920" t="s">
        <v>51</v>
      </c>
      <c r="R920" t="s">
        <v>580</v>
      </c>
      <c r="S920" t="s">
        <v>75</v>
      </c>
      <c r="T920">
        <v>9</v>
      </c>
      <c r="U920" s="1">
        <f>HR[[#This Row],[Date of Hire]]+HR[[#This Row],[Tenure]] * 365</f>
        <v>45220.069444444445</v>
      </c>
    </row>
    <row r="921" spans="1:21">
      <c r="A921">
        <v>1919</v>
      </c>
      <c r="B921" t="s">
        <v>13</v>
      </c>
      <c r="C921" s="1">
        <v>44919</v>
      </c>
      <c r="D921" s="1" t="str">
        <f>TEXT(HR[[#This Row],[Date of Hire]],"YYYY")</f>
        <v>2022</v>
      </c>
      <c r="E921" t="s">
        <v>8</v>
      </c>
      <c r="F921" t="s">
        <v>21</v>
      </c>
      <c r="G921">
        <v>10</v>
      </c>
      <c r="H921">
        <v>0</v>
      </c>
      <c r="I921" s="2">
        <v>0.82777777777777772</v>
      </c>
      <c r="J921">
        <v>3</v>
      </c>
      <c r="K921">
        <v>7</v>
      </c>
      <c r="L921">
        <v>8</v>
      </c>
      <c r="M921" t="s">
        <v>48</v>
      </c>
      <c r="N921">
        <v>1</v>
      </c>
      <c r="O921" t="s">
        <v>69</v>
      </c>
      <c r="P921" t="s">
        <v>50</v>
      </c>
      <c r="Q921" t="s">
        <v>79</v>
      </c>
      <c r="R921" t="s">
        <v>167</v>
      </c>
      <c r="S921" t="s">
        <v>102</v>
      </c>
      <c r="T921">
        <v>3</v>
      </c>
      <c r="U921" s="1">
        <f>HR[[#This Row],[Date of Hire]]+HR[[#This Row],[Tenure]] * 365</f>
        <v>45221.138888888891</v>
      </c>
    </row>
    <row r="922" spans="1:21">
      <c r="A922">
        <v>1920</v>
      </c>
      <c r="B922" t="s">
        <v>19</v>
      </c>
      <c r="C922" s="1">
        <v>43715</v>
      </c>
      <c r="D922" s="1" t="str">
        <f>TEXT(HR[[#This Row],[Date of Hire]],"YYYY")</f>
        <v>2019</v>
      </c>
      <c r="E922" t="s">
        <v>23</v>
      </c>
      <c r="F922" t="s">
        <v>6</v>
      </c>
      <c r="G922">
        <v>5</v>
      </c>
      <c r="H922">
        <v>0</v>
      </c>
      <c r="I922" s="2">
        <v>4.125</v>
      </c>
      <c r="J922">
        <v>3</v>
      </c>
      <c r="K922">
        <v>5</v>
      </c>
      <c r="L922">
        <v>6</v>
      </c>
      <c r="M922" t="s">
        <v>48</v>
      </c>
      <c r="N922">
        <v>2</v>
      </c>
      <c r="O922" t="s">
        <v>61</v>
      </c>
      <c r="P922" t="s">
        <v>62</v>
      </c>
      <c r="Q922" t="s">
        <v>57</v>
      </c>
      <c r="R922" t="s">
        <v>596</v>
      </c>
      <c r="S922" t="s">
        <v>55</v>
      </c>
      <c r="T922">
        <v>6</v>
      </c>
      <c r="U922" s="1">
        <f>HR[[#This Row],[Date of Hire]]+HR[[#This Row],[Tenure]] * 365</f>
        <v>45220.625</v>
      </c>
    </row>
    <row r="923" spans="1:21">
      <c r="A923">
        <v>1921</v>
      </c>
      <c r="B923" t="s">
        <v>10</v>
      </c>
      <c r="C923" s="1">
        <v>43464</v>
      </c>
      <c r="D923" s="1" t="str">
        <f>TEXT(HR[[#This Row],[Date of Hire]],"YYYY")</f>
        <v>2018</v>
      </c>
      <c r="E923" t="s">
        <v>25</v>
      </c>
      <c r="F923" t="s">
        <v>24</v>
      </c>
      <c r="G923">
        <v>8.5</v>
      </c>
      <c r="H923">
        <v>2</v>
      </c>
      <c r="I923" s="2">
        <v>4.8111111111111109</v>
      </c>
      <c r="J923">
        <v>3</v>
      </c>
      <c r="K923">
        <v>5</v>
      </c>
      <c r="L923">
        <v>7</v>
      </c>
      <c r="M923" t="s">
        <v>68</v>
      </c>
      <c r="N923">
        <v>0</v>
      </c>
      <c r="O923" t="s">
        <v>61</v>
      </c>
      <c r="P923" t="s">
        <v>62</v>
      </c>
      <c r="Q923" t="s">
        <v>92</v>
      </c>
      <c r="R923" t="s">
        <v>606</v>
      </c>
      <c r="S923" t="s">
        <v>81</v>
      </c>
      <c r="T923">
        <v>3</v>
      </c>
      <c r="U923" s="1">
        <f>HR[[#This Row],[Date of Hire]]+HR[[#This Row],[Tenure]] * 365</f>
        <v>45220.055555555555</v>
      </c>
    </row>
    <row r="924" spans="1:21">
      <c r="A924">
        <v>1922</v>
      </c>
      <c r="B924" t="s">
        <v>10</v>
      </c>
      <c r="C924" s="1">
        <v>44365</v>
      </c>
      <c r="D924" s="1" t="str">
        <f>TEXT(HR[[#This Row],[Date of Hire]],"YYYY")</f>
        <v>2021</v>
      </c>
      <c r="E924" t="s">
        <v>27</v>
      </c>
      <c r="F924" t="s">
        <v>12</v>
      </c>
      <c r="G924">
        <v>8.1999999999999993</v>
      </c>
      <c r="H924">
        <v>0</v>
      </c>
      <c r="I924" s="2">
        <v>2.3444444444444446</v>
      </c>
      <c r="J924">
        <v>1</v>
      </c>
      <c r="K924">
        <v>7</v>
      </c>
      <c r="L924">
        <v>10</v>
      </c>
      <c r="M924" t="s">
        <v>56</v>
      </c>
      <c r="N924">
        <v>0</v>
      </c>
      <c r="O924" t="s">
        <v>61</v>
      </c>
      <c r="P924" t="s">
        <v>50</v>
      </c>
      <c r="Q924" t="s">
        <v>51</v>
      </c>
      <c r="R924" t="s">
        <v>341</v>
      </c>
      <c r="S924" t="s">
        <v>53</v>
      </c>
      <c r="T924">
        <v>10</v>
      </c>
      <c r="U924" s="1">
        <f>HR[[#This Row],[Date of Hire]]+HR[[#This Row],[Tenure]] * 365</f>
        <v>45220.722222222219</v>
      </c>
    </row>
    <row r="925" spans="1:21">
      <c r="A925">
        <v>1923</v>
      </c>
      <c r="B925" t="s">
        <v>7</v>
      </c>
      <c r="C925" s="1">
        <v>44289</v>
      </c>
      <c r="D925" s="1" t="str">
        <f>TEXT(HR[[#This Row],[Date of Hire]],"YYYY")</f>
        <v>2021</v>
      </c>
      <c r="E925" t="s">
        <v>23</v>
      </c>
      <c r="F925" t="s">
        <v>9</v>
      </c>
      <c r="G925">
        <v>9.1999999999999993</v>
      </c>
      <c r="H925">
        <v>0</v>
      </c>
      <c r="I925" s="2">
        <v>2.5527777777777776</v>
      </c>
      <c r="J925">
        <v>1</v>
      </c>
      <c r="K925">
        <v>8</v>
      </c>
      <c r="L925">
        <v>9</v>
      </c>
      <c r="M925" t="s">
        <v>60</v>
      </c>
      <c r="N925">
        <v>1</v>
      </c>
      <c r="O925" t="s">
        <v>69</v>
      </c>
      <c r="P925" t="s">
        <v>50</v>
      </c>
      <c r="Q925" t="s">
        <v>51</v>
      </c>
      <c r="R925" t="s">
        <v>173</v>
      </c>
      <c r="S925" t="s">
        <v>71</v>
      </c>
      <c r="T925">
        <v>5</v>
      </c>
      <c r="U925" s="1">
        <f>HR[[#This Row],[Date of Hire]]+HR[[#This Row],[Tenure]] * 365</f>
        <v>45220.763888888891</v>
      </c>
    </row>
    <row r="926" spans="1:21">
      <c r="A926">
        <v>1924</v>
      </c>
      <c r="B926" t="s">
        <v>10</v>
      </c>
      <c r="C926" s="1">
        <v>44635</v>
      </c>
      <c r="D926" s="1" t="str">
        <f>TEXT(HR[[#This Row],[Date of Hire]],"YYYY")</f>
        <v>2022</v>
      </c>
      <c r="E926" t="s">
        <v>11</v>
      </c>
      <c r="F926" t="s">
        <v>6</v>
      </c>
      <c r="G926">
        <v>10</v>
      </c>
      <c r="H926">
        <v>2</v>
      </c>
      <c r="I926" s="2">
        <v>1.6027777777777779</v>
      </c>
      <c r="J926">
        <v>3</v>
      </c>
      <c r="K926">
        <v>6</v>
      </c>
      <c r="L926">
        <v>7</v>
      </c>
      <c r="M926" t="s">
        <v>60</v>
      </c>
      <c r="N926">
        <v>3</v>
      </c>
      <c r="O926" t="s">
        <v>69</v>
      </c>
      <c r="P926" t="s">
        <v>50</v>
      </c>
      <c r="Q926" t="s">
        <v>113</v>
      </c>
      <c r="R926" t="s">
        <v>567</v>
      </c>
      <c r="S926" t="s">
        <v>75</v>
      </c>
      <c r="T926">
        <v>1</v>
      </c>
      <c r="U926" s="1">
        <f>HR[[#This Row],[Date of Hire]]+HR[[#This Row],[Tenure]] * 365</f>
        <v>45220.013888888891</v>
      </c>
    </row>
    <row r="927" spans="1:21">
      <c r="A927">
        <v>1925</v>
      </c>
      <c r="B927" t="s">
        <v>16</v>
      </c>
      <c r="C927" s="1">
        <v>43545</v>
      </c>
      <c r="D927" s="1" t="str">
        <f>TEXT(HR[[#This Row],[Date of Hire]],"YYYY")</f>
        <v>2019</v>
      </c>
      <c r="E927" t="s">
        <v>23</v>
      </c>
      <c r="F927" t="s">
        <v>18</v>
      </c>
      <c r="G927">
        <v>6</v>
      </c>
      <c r="H927">
        <v>0</v>
      </c>
      <c r="I927" s="2">
        <v>4.5861111111111112</v>
      </c>
      <c r="J927">
        <v>2</v>
      </c>
      <c r="K927">
        <v>6</v>
      </c>
      <c r="L927">
        <v>6</v>
      </c>
      <c r="M927" t="s">
        <v>68</v>
      </c>
      <c r="N927">
        <v>3</v>
      </c>
      <c r="O927" t="s">
        <v>69</v>
      </c>
      <c r="P927" t="s">
        <v>50</v>
      </c>
      <c r="Q927" t="s">
        <v>113</v>
      </c>
      <c r="R927" t="s">
        <v>416</v>
      </c>
      <c r="S927" t="s">
        <v>59</v>
      </c>
      <c r="T927">
        <v>1</v>
      </c>
      <c r="U927" s="1">
        <f>HR[[#This Row],[Date of Hire]]+HR[[#This Row],[Tenure]] * 365</f>
        <v>45218.930555555555</v>
      </c>
    </row>
    <row r="928" spans="1:21">
      <c r="A928">
        <v>1926</v>
      </c>
      <c r="B928" t="s">
        <v>10</v>
      </c>
      <c r="C928" s="1">
        <v>43682</v>
      </c>
      <c r="D928" s="1" t="str">
        <f>TEXT(HR[[#This Row],[Date of Hire]],"YYYY")</f>
        <v>2019</v>
      </c>
      <c r="E928" t="s">
        <v>25</v>
      </c>
      <c r="F928" t="s">
        <v>9</v>
      </c>
      <c r="G928">
        <v>4.2</v>
      </c>
      <c r="H928">
        <v>1</v>
      </c>
      <c r="I928" s="2">
        <v>4.2138888888888886</v>
      </c>
      <c r="J928">
        <v>5</v>
      </c>
      <c r="K928">
        <v>10</v>
      </c>
      <c r="L928">
        <v>5</v>
      </c>
      <c r="M928" t="s">
        <v>68</v>
      </c>
      <c r="N928">
        <v>0</v>
      </c>
      <c r="O928" t="s">
        <v>61</v>
      </c>
      <c r="P928" t="s">
        <v>62</v>
      </c>
      <c r="Q928" t="s">
        <v>77</v>
      </c>
      <c r="R928" t="s">
        <v>240</v>
      </c>
      <c r="S928" t="s">
        <v>71</v>
      </c>
      <c r="T928">
        <v>5</v>
      </c>
      <c r="U928" s="1">
        <f>HR[[#This Row],[Date of Hire]]+HR[[#This Row],[Tenure]] * 365</f>
        <v>45220.069444444445</v>
      </c>
    </row>
    <row r="929" spans="1:21">
      <c r="A929">
        <v>1927</v>
      </c>
      <c r="B929" t="s">
        <v>4</v>
      </c>
      <c r="C929" s="1">
        <v>44448</v>
      </c>
      <c r="D929" s="1" t="str">
        <f>TEXT(HR[[#This Row],[Date of Hire]],"YYYY")</f>
        <v>2021</v>
      </c>
      <c r="E929" t="s">
        <v>28</v>
      </c>
      <c r="F929" t="s">
        <v>18</v>
      </c>
      <c r="G929">
        <v>5.5</v>
      </c>
      <c r="H929">
        <v>3</v>
      </c>
      <c r="I929" s="2">
        <v>2.1194444444444445</v>
      </c>
      <c r="J929">
        <v>1</v>
      </c>
      <c r="K929">
        <v>5</v>
      </c>
      <c r="L929">
        <v>7</v>
      </c>
      <c r="M929" t="s">
        <v>60</v>
      </c>
      <c r="N929">
        <v>1</v>
      </c>
      <c r="O929" t="s">
        <v>49</v>
      </c>
      <c r="P929" t="s">
        <v>62</v>
      </c>
      <c r="Q929" t="s">
        <v>99</v>
      </c>
      <c r="R929" t="s">
        <v>607</v>
      </c>
      <c r="S929" t="s">
        <v>95</v>
      </c>
      <c r="T929">
        <v>9</v>
      </c>
      <c r="U929" s="1">
        <f>HR[[#This Row],[Date of Hire]]+HR[[#This Row],[Tenure]] * 365</f>
        <v>45221.597222222219</v>
      </c>
    </row>
    <row r="930" spans="1:21">
      <c r="A930">
        <v>1928</v>
      </c>
      <c r="B930" t="s">
        <v>16</v>
      </c>
      <c r="C930" s="1">
        <v>43840</v>
      </c>
      <c r="D930" s="1" t="str">
        <f>TEXT(HR[[#This Row],[Date of Hire]],"YYYY")</f>
        <v>2020</v>
      </c>
      <c r="E930" t="s">
        <v>17</v>
      </c>
      <c r="F930" t="s">
        <v>26</v>
      </c>
      <c r="G930">
        <v>7</v>
      </c>
      <c r="H930">
        <v>1</v>
      </c>
      <c r="I930" s="2">
        <v>3.7833333333333332</v>
      </c>
      <c r="J930">
        <v>4</v>
      </c>
      <c r="K930">
        <v>8</v>
      </c>
      <c r="L930">
        <v>6</v>
      </c>
      <c r="M930" t="s">
        <v>56</v>
      </c>
      <c r="N930">
        <v>3</v>
      </c>
      <c r="O930" t="s">
        <v>69</v>
      </c>
      <c r="P930" t="s">
        <v>50</v>
      </c>
      <c r="Q930" t="s">
        <v>77</v>
      </c>
      <c r="R930" t="s">
        <v>308</v>
      </c>
      <c r="S930" t="s">
        <v>65</v>
      </c>
      <c r="T930">
        <v>4</v>
      </c>
      <c r="U930" s="1">
        <f>HR[[#This Row],[Date of Hire]]+HR[[#This Row],[Tenure]] * 365</f>
        <v>45220.916666666664</v>
      </c>
    </row>
    <row r="931" spans="1:21">
      <c r="A931">
        <v>1929</v>
      </c>
      <c r="B931" t="s">
        <v>4</v>
      </c>
      <c r="C931" s="1">
        <v>44399</v>
      </c>
      <c r="D931" s="1" t="str">
        <f>TEXT(HR[[#This Row],[Date of Hire]],"YYYY")</f>
        <v>2021</v>
      </c>
      <c r="E931" t="s">
        <v>17</v>
      </c>
      <c r="F931" t="s">
        <v>9</v>
      </c>
      <c r="G931">
        <v>9</v>
      </c>
      <c r="H931">
        <v>0</v>
      </c>
      <c r="I931" s="2">
        <v>2.25</v>
      </c>
      <c r="J931">
        <v>2</v>
      </c>
      <c r="K931">
        <v>6</v>
      </c>
      <c r="L931">
        <v>10</v>
      </c>
      <c r="M931" t="s">
        <v>48</v>
      </c>
      <c r="N931">
        <v>1</v>
      </c>
      <c r="O931" t="s">
        <v>69</v>
      </c>
      <c r="P931" t="s">
        <v>62</v>
      </c>
      <c r="Q931" t="s">
        <v>85</v>
      </c>
      <c r="R931" t="s">
        <v>438</v>
      </c>
      <c r="S931" t="s">
        <v>67</v>
      </c>
      <c r="T931">
        <v>1</v>
      </c>
      <c r="U931" s="1">
        <f>HR[[#This Row],[Date of Hire]]+HR[[#This Row],[Tenure]] * 365</f>
        <v>45220.25</v>
      </c>
    </row>
    <row r="932" spans="1:21">
      <c r="A932">
        <v>1930</v>
      </c>
      <c r="B932" t="s">
        <v>4</v>
      </c>
      <c r="C932" s="1">
        <v>43712</v>
      </c>
      <c r="D932" s="1" t="str">
        <f>TEXT(HR[[#This Row],[Date of Hire]],"YYYY")</f>
        <v>2019</v>
      </c>
      <c r="E932" t="s">
        <v>20</v>
      </c>
      <c r="F932" t="s">
        <v>21</v>
      </c>
      <c r="G932">
        <v>5</v>
      </c>
      <c r="H932">
        <v>1</v>
      </c>
      <c r="I932" s="2">
        <v>4.1333333333333337</v>
      </c>
      <c r="J932">
        <v>2</v>
      </c>
      <c r="K932">
        <v>6</v>
      </c>
      <c r="L932">
        <v>10</v>
      </c>
      <c r="M932" t="s">
        <v>60</v>
      </c>
      <c r="N932">
        <v>3</v>
      </c>
      <c r="O932" t="s">
        <v>61</v>
      </c>
      <c r="P932" t="s">
        <v>62</v>
      </c>
      <c r="Q932" t="s">
        <v>57</v>
      </c>
      <c r="R932" t="s">
        <v>511</v>
      </c>
      <c r="S932" t="s">
        <v>67</v>
      </c>
      <c r="T932">
        <v>1</v>
      </c>
      <c r="U932" s="1">
        <f>HR[[#This Row],[Date of Hire]]+HR[[#This Row],[Tenure]] * 365</f>
        <v>45220.666666666664</v>
      </c>
    </row>
    <row r="933" spans="1:21">
      <c r="A933">
        <v>1931</v>
      </c>
      <c r="B933" t="s">
        <v>10</v>
      </c>
      <c r="C933" s="1">
        <v>45110</v>
      </c>
      <c r="D933" s="1" t="str">
        <f>TEXT(HR[[#This Row],[Date of Hire]],"YYYY")</f>
        <v>2023</v>
      </c>
      <c r="E933" t="s">
        <v>11</v>
      </c>
      <c r="F933" t="s">
        <v>9</v>
      </c>
      <c r="G933">
        <v>6.5</v>
      </c>
      <c r="H933">
        <v>3</v>
      </c>
      <c r="I933" s="2">
        <v>0.30277777777777776</v>
      </c>
      <c r="J933">
        <v>3</v>
      </c>
      <c r="K933">
        <v>7</v>
      </c>
      <c r="L933">
        <v>5</v>
      </c>
      <c r="M933" t="s">
        <v>60</v>
      </c>
      <c r="N933">
        <v>3</v>
      </c>
      <c r="O933" t="s">
        <v>69</v>
      </c>
      <c r="P933" t="s">
        <v>50</v>
      </c>
      <c r="Q933" t="s">
        <v>57</v>
      </c>
      <c r="R933" t="s">
        <v>578</v>
      </c>
      <c r="S933" t="s">
        <v>95</v>
      </c>
      <c r="T933">
        <v>7</v>
      </c>
      <c r="U933" s="1">
        <f>HR[[#This Row],[Date of Hire]]+HR[[#This Row],[Tenure]] * 365</f>
        <v>45220.513888888891</v>
      </c>
    </row>
    <row r="934" spans="1:21">
      <c r="A934">
        <v>1932</v>
      </c>
      <c r="B934" t="s">
        <v>4</v>
      </c>
      <c r="C934" s="1">
        <v>44221</v>
      </c>
      <c r="D934" s="1" t="str">
        <f>TEXT(HR[[#This Row],[Date of Hire]],"YYYY")</f>
        <v>2021</v>
      </c>
      <c r="E934" t="s">
        <v>28</v>
      </c>
      <c r="F934" t="s">
        <v>15</v>
      </c>
      <c r="G934">
        <v>7.5</v>
      </c>
      <c r="H934">
        <v>1</v>
      </c>
      <c r="I934" s="2">
        <v>2.7416666666666667</v>
      </c>
      <c r="J934">
        <v>4</v>
      </c>
      <c r="K934">
        <v>5</v>
      </c>
      <c r="L934">
        <v>8</v>
      </c>
      <c r="M934" t="s">
        <v>56</v>
      </c>
      <c r="N934">
        <v>2</v>
      </c>
      <c r="O934" t="s">
        <v>69</v>
      </c>
      <c r="P934" t="s">
        <v>62</v>
      </c>
      <c r="Q934" t="s">
        <v>72</v>
      </c>
      <c r="R934" t="s">
        <v>608</v>
      </c>
      <c r="S934" t="s">
        <v>81</v>
      </c>
      <c r="T934">
        <v>2</v>
      </c>
      <c r="U934" s="1">
        <f>HR[[#This Row],[Date of Hire]]+HR[[#This Row],[Tenure]] * 365</f>
        <v>45221.708333333336</v>
      </c>
    </row>
    <row r="935" spans="1:21">
      <c r="A935">
        <v>1933</v>
      </c>
      <c r="B935" t="s">
        <v>19</v>
      </c>
      <c r="C935" s="1">
        <v>44698</v>
      </c>
      <c r="D935" s="1" t="str">
        <f>TEXT(HR[[#This Row],[Date of Hire]],"YYYY")</f>
        <v>2022</v>
      </c>
      <c r="E935" t="s">
        <v>27</v>
      </c>
      <c r="F935" t="s">
        <v>9</v>
      </c>
      <c r="G935">
        <v>4.5</v>
      </c>
      <c r="H935">
        <v>2</v>
      </c>
      <c r="I935" s="2">
        <v>1.4305555555555556</v>
      </c>
      <c r="J935">
        <v>4</v>
      </c>
      <c r="K935">
        <v>10</v>
      </c>
      <c r="L935">
        <v>5</v>
      </c>
      <c r="M935" t="s">
        <v>60</v>
      </c>
      <c r="N935">
        <v>2</v>
      </c>
      <c r="O935" t="s">
        <v>61</v>
      </c>
      <c r="P935" t="s">
        <v>50</v>
      </c>
      <c r="Q935" t="s">
        <v>51</v>
      </c>
      <c r="R935" t="s">
        <v>260</v>
      </c>
      <c r="S935" t="s">
        <v>81</v>
      </c>
      <c r="T935">
        <v>8</v>
      </c>
      <c r="U935" s="1">
        <f>HR[[#This Row],[Date of Hire]]+HR[[#This Row],[Tenure]] * 365</f>
        <v>45220.152777777781</v>
      </c>
    </row>
    <row r="936" spans="1:21">
      <c r="A936">
        <v>1934</v>
      </c>
      <c r="B936" t="s">
        <v>19</v>
      </c>
      <c r="C936" s="1">
        <v>44215</v>
      </c>
      <c r="D936" s="1" t="str">
        <f>TEXT(HR[[#This Row],[Date of Hire]],"YYYY")</f>
        <v>2021</v>
      </c>
      <c r="E936" t="s">
        <v>11</v>
      </c>
      <c r="F936" t="s">
        <v>21</v>
      </c>
      <c r="G936">
        <v>6</v>
      </c>
      <c r="H936">
        <v>0</v>
      </c>
      <c r="I936" s="2">
        <v>2.7583333333333333</v>
      </c>
      <c r="J936">
        <v>5</v>
      </c>
      <c r="K936">
        <v>6</v>
      </c>
      <c r="L936">
        <v>8</v>
      </c>
      <c r="M936" t="s">
        <v>68</v>
      </c>
      <c r="N936">
        <v>1</v>
      </c>
      <c r="O936" t="s">
        <v>49</v>
      </c>
      <c r="P936" t="s">
        <v>50</v>
      </c>
      <c r="Q936" t="s">
        <v>77</v>
      </c>
      <c r="R936" t="s">
        <v>609</v>
      </c>
      <c r="S936" t="s">
        <v>67</v>
      </c>
      <c r="T936">
        <v>9</v>
      </c>
      <c r="U936" s="1">
        <f>HR[[#This Row],[Date of Hire]]+HR[[#This Row],[Tenure]] * 365</f>
        <v>45221.791666666664</v>
      </c>
    </row>
    <row r="937" spans="1:21">
      <c r="A937">
        <v>1935</v>
      </c>
      <c r="B937" t="s">
        <v>19</v>
      </c>
      <c r="C937" s="1">
        <v>44608</v>
      </c>
      <c r="D937" s="1" t="str">
        <f>TEXT(HR[[#This Row],[Date of Hire]],"YYYY")</f>
        <v>2022</v>
      </c>
      <c r="E937" t="s">
        <v>8</v>
      </c>
      <c r="F937" t="s">
        <v>6</v>
      </c>
      <c r="G937">
        <v>8</v>
      </c>
      <c r="H937">
        <v>3</v>
      </c>
      <c r="I937" s="2">
        <v>1.6833333333333333</v>
      </c>
      <c r="J937">
        <v>5</v>
      </c>
      <c r="K937">
        <v>7</v>
      </c>
      <c r="L937">
        <v>8</v>
      </c>
      <c r="M937" t="s">
        <v>48</v>
      </c>
      <c r="N937">
        <v>3</v>
      </c>
      <c r="O937" t="s">
        <v>69</v>
      </c>
      <c r="P937" t="s">
        <v>50</v>
      </c>
      <c r="Q937" t="s">
        <v>79</v>
      </c>
      <c r="R937" t="s">
        <v>452</v>
      </c>
      <c r="S937" t="s">
        <v>102</v>
      </c>
      <c r="T937">
        <v>9</v>
      </c>
      <c r="U937" s="1">
        <f>HR[[#This Row],[Date of Hire]]+HR[[#This Row],[Tenure]] * 365</f>
        <v>45222.416666666664</v>
      </c>
    </row>
    <row r="938" spans="1:21">
      <c r="A938">
        <v>1936</v>
      </c>
      <c r="B938" t="s">
        <v>10</v>
      </c>
      <c r="C938" s="1">
        <v>45033</v>
      </c>
      <c r="D938" s="1" t="str">
        <f>TEXT(HR[[#This Row],[Date of Hire]],"YYYY")</f>
        <v>2023</v>
      </c>
      <c r="E938" t="s">
        <v>5</v>
      </c>
      <c r="F938" t="s">
        <v>21</v>
      </c>
      <c r="G938">
        <v>7</v>
      </c>
      <c r="H938">
        <v>3</v>
      </c>
      <c r="I938" s="2">
        <v>0.51388888888888884</v>
      </c>
      <c r="J938">
        <v>2</v>
      </c>
      <c r="K938">
        <v>5</v>
      </c>
      <c r="L938">
        <v>9</v>
      </c>
      <c r="M938" t="s">
        <v>60</v>
      </c>
      <c r="N938">
        <v>1</v>
      </c>
      <c r="O938" t="s">
        <v>69</v>
      </c>
      <c r="P938" t="s">
        <v>62</v>
      </c>
      <c r="Q938" t="s">
        <v>85</v>
      </c>
      <c r="R938" t="s">
        <v>409</v>
      </c>
      <c r="S938" t="s">
        <v>65</v>
      </c>
      <c r="T938">
        <v>5</v>
      </c>
      <c r="U938" s="1">
        <f>HR[[#This Row],[Date of Hire]]+HR[[#This Row],[Tenure]] * 365</f>
        <v>45220.569444444445</v>
      </c>
    </row>
    <row r="939" spans="1:21">
      <c r="A939">
        <v>1937</v>
      </c>
      <c r="B939" t="s">
        <v>4</v>
      </c>
      <c r="C939" s="1">
        <v>43620</v>
      </c>
      <c r="D939" s="1" t="str">
        <f>TEXT(HR[[#This Row],[Date of Hire]],"YYYY")</f>
        <v>2019</v>
      </c>
      <c r="E939" t="s">
        <v>5</v>
      </c>
      <c r="F939" t="s">
        <v>12</v>
      </c>
      <c r="G939">
        <v>8</v>
      </c>
      <c r="H939">
        <v>2</v>
      </c>
      <c r="I939" s="2">
        <v>4.3833333333333337</v>
      </c>
      <c r="J939">
        <v>5</v>
      </c>
      <c r="K939">
        <v>6</v>
      </c>
      <c r="L939">
        <v>9</v>
      </c>
      <c r="M939" t="s">
        <v>68</v>
      </c>
      <c r="N939">
        <v>1</v>
      </c>
      <c r="O939" t="s">
        <v>61</v>
      </c>
      <c r="P939" t="s">
        <v>50</v>
      </c>
      <c r="Q939" t="s">
        <v>72</v>
      </c>
      <c r="R939" t="s">
        <v>382</v>
      </c>
      <c r="S939" t="s">
        <v>102</v>
      </c>
      <c r="T939">
        <v>3</v>
      </c>
      <c r="U939" s="1">
        <f>HR[[#This Row],[Date of Hire]]+HR[[#This Row],[Tenure]] * 365</f>
        <v>45219.916666666664</v>
      </c>
    </row>
    <row r="940" spans="1:21">
      <c r="A940">
        <v>1938</v>
      </c>
      <c r="B940" t="s">
        <v>16</v>
      </c>
      <c r="C940" s="1">
        <v>44025</v>
      </c>
      <c r="D940" s="1" t="str">
        <f>TEXT(HR[[#This Row],[Date of Hire]],"YYYY")</f>
        <v>2020</v>
      </c>
      <c r="E940" t="s">
        <v>20</v>
      </c>
      <c r="F940" t="s">
        <v>15</v>
      </c>
      <c r="G940">
        <v>8</v>
      </c>
      <c r="H940">
        <v>1</v>
      </c>
      <c r="I940" s="2">
        <v>3.2749999999999999</v>
      </c>
      <c r="J940">
        <v>3</v>
      </c>
      <c r="K940">
        <v>8</v>
      </c>
      <c r="L940">
        <v>6</v>
      </c>
      <c r="M940" t="s">
        <v>48</v>
      </c>
      <c r="N940">
        <v>2</v>
      </c>
      <c r="O940" t="s">
        <v>49</v>
      </c>
      <c r="P940" t="s">
        <v>50</v>
      </c>
      <c r="Q940" t="s">
        <v>79</v>
      </c>
      <c r="R940" t="s">
        <v>610</v>
      </c>
      <c r="S940" t="s">
        <v>55</v>
      </c>
      <c r="T940">
        <v>9</v>
      </c>
      <c r="U940" s="1">
        <f>HR[[#This Row],[Date of Hire]]+HR[[#This Row],[Tenure]] * 365</f>
        <v>45220.375</v>
      </c>
    </row>
    <row r="941" spans="1:21">
      <c r="A941">
        <v>1939</v>
      </c>
      <c r="B941" t="s">
        <v>7</v>
      </c>
      <c r="C941" s="1">
        <v>44339</v>
      </c>
      <c r="D941" s="1" t="str">
        <f>TEXT(HR[[#This Row],[Date of Hire]],"YYYY")</f>
        <v>2021</v>
      </c>
      <c r="E941" t="s">
        <v>25</v>
      </c>
      <c r="F941" t="s">
        <v>26</v>
      </c>
      <c r="G941">
        <v>5</v>
      </c>
      <c r="H941">
        <v>2</v>
      </c>
      <c r="I941" s="2">
        <v>2.4138888888888888</v>
      </c>
      <c r="J941">
        <v>1</v>
      </c>
      <c r="K941">
        <v>8</v>
      </c>
      <c r="L941">
        <v>7</v>
      </c>
      <c r="M941" t="s">
        <v>56</v>
      </c>
      <c r="N941">
        <v>1</v>
      </c>
      <c r="O941" t="s">
        <v>49</v>
      </c>
      <c r="P941" t="s">
        <v>62</v>
      </c>
      <c r="Q941" t="s">
        <v>63</v>
      </c>
      <c r="R941" t="s">
        <v>608</v>
      </c>
      <c r="S941" t="s">
        <v>65</v>
      </c>
      <c r="T941">
        <v>8</v>
      </c>
      <c r="U941" s="1">
        <f>HR[[#This Row],[Date of Hire]]+HR[[#This Row],[Tenure]] * 365</f>
        <v>45220.069444444445</v>
      </c>
    </row>
    <row r="942" spans="1:21">
      <c r="A942">
        <v>1940</v>
      </c>
      <c r="B942" t="s">
        <v>10</v>
      </c>
      <c r="C942" s="1">
        <v>44613</v>
      </c>
      <c r="D942" s="1" t="str">
        <f>TEXT(HR[[#This Row],[Date of Hire]],"YYYY")</f>
        <v>2022</v>
      </c>
      <c r="E942" t="s">
        <v>14</v>
      </c>
      <c r="F942" t="s">
        <v>15</v>
      </c>
      <c r="G942">
        <v>8.1999999999999993</v>
      </c>
      <c r="H942">
        <v>0</v>
      </c>
      <c r="I942" s="2">
        <v>1.6694444444444445</v>
      </c>
      <c r="J942">
        <v>3</v>
      </c>
      <c r="K942">
        <v>5</v>
      </c>
      <c r="L942">
        <v>6</v>
      </c>
      <c r="M942" t="s">
        <v>68</v>
      </c>
      <c r="N942">
        <v>3</v>
      </c>
      <c r="O942" t="s">
        <v>49</v>
      </c>
      <c r="P942" t="s">
        <v>50</v>
      </c>
      <c r="Q942" t="s">
        <v>85</v>
      </c>
      <c r="R942" t="s">
        <v>556</v>
      </c>
      <c r="S942" t="s">
        <v>53</v>
      </c>
      <c r="T942">
        <v>8</v>
      </c>
      <c r="U942" s="1">
        <f>HR[[#This Row],[Date of Hire]]+HR[[#This Row],[Tenure]] * 365</f>
        <v>45222.347222222219</v>
      </c>
    </row>
    <row r="943" spans="1:21">
      <c r="A943">
        <v>1941</v>
      </c>
      <c r="B943" t="s">
        <v>4</v>
      </c>
      <c r="C943" s="1">
        <v>43823</v>
      </c>
      <c r="D943" s="1" t="str">
        <f>TEXT(HR[[#This Row],[Date of Hire]],"YYYY")</f>
        <v>2019</v>
      </c>
      <c r="E943" t="s">
        <v>27</v>
      </c>
      <c r="F943" t="s">
        <v>21</v>
      </c>
      <c r="G943">
        <v>8</v>
      </c>
      <c r="H943">
        <v>3</v>
      </c>
      <c r="I943" s="2">
        <v>3.8277777777777779</v>
      </c>
      <c r="J943">
        <v>3</v>
      </c>
      <c r="K943">
        <v>7</v>
      </c>
      <c r="L943">
        <v>10</v>
      </c>
      <c r="M943" t="s">
        <v>68</v>
      </c>
      <c r="N943">
        <v>3</v>
      </c>
      <c r="O943" t="s">
        <v>49</v>
      </c>
      <c r="P943" t="s">
        <v>62</v>
      </c>
      <c r="Q943" t="s">
        <v>77</v>
      </c>
      <c r="R943" t="s">
        <v>178</v>
      </c>
      <c r="S943" t="s">
        <v>55</v>
      </c>
      <c r="T943">
        <v>10</v>
      </c>
      <c r="U943" s="1">
        <f>HR[[#This Row],[Date of Hire]]+HR[[#This Row],[Tenure]] * 365</f>
        <v>45220.138888888891</v>
      </c>
    </row>
    <row r="944" spans="1:21">
      <c r="A944">
        <v>1942</v>
      </c>
      <c r="B944" t="s">
        <v>16</v>
      </c>
      <c r="C944" s="1">
        <v>43678</v>
      </c>
      <c r="D944" s="1" t="str">
        <f>TEXT(HR[[#This Row],[Date of Hire]],"YYYY")</f>
        <v>2019</v>
      </c>
      <c r="E944" t="s">
        <v>20</v>
      </c>
      <c r="F944" t="s">
        <v>6</v>
      </c>
      <c r="G944">
        <v>8.5</v>
      </c>
      <c r="H944">
        <v>2</v>
      </c>
      <c r="I944" s="2">
        <v>4.2249999999999996</v>
      </c>
      <c r="J944">
        <v>4</v>
      </c>
      <c r="K944">
        <v>10</v>
      </c>
      <c r="L944">
        <v>8</v>
      </c>
      <c r="M944" t="s">
        <v>56</v>
      </c>
      <c r="N944">
        <v>2</v>
      </c>
      <c r="O944" t="s">
        <v>61</v>
      </c>
      <c r="P944" t="s">
        <v>62</v>
      </c>
      <c r="Q944" t="s">
        <v>63</v>
      </c>
      <c r="R944" t="s">
        <v>611</v>
      </c>
      <c r="S944" t="s">
        <v>95</v>
      </c>
      <c r="T944">
        <v>7</v>
      </c>
      <c r="U944" s="1">
        <f>HR[[#This Row],[Date of Hire]]+HR[[#This Row],[Tenure]] * 365</f>
        <v>45220.125</v>
      </c>
    </row>
    <row r="945" spans="1:21">
      <c r="A945">
        <v>1943</v>
      </c>
      <c r="B945" t="s">
        <v>10</v>
      </c>
      <c r="C945" s="1">
        <v>44462</v>
      </c>
      <c r="D945" s="1" t="str">
        <f>TEXT(HR[[#This Row],[Date of Hire]],"YYYY")</f>
        <v>2021</v>
      </c>
      <c r="E945" t="s">
        <v>11</v>
      </c>
      <c r="F945" t="s">
        <v>24</v>
      </c>
      <c r="G945">
        <v>8</v>
      </c>
      <c r="H945">
        <v>3</v>
      </c>
      <c r="I945" s="2">
        <v>2.0805555555555557</v>
      </c>
      <c r="J945">
        <v>5</v>
      </c>
      <c r="K945">
        <v>6</v>
      </c>
      <c r="L945">
        <v>9</v>
      </c>
      <c r="M945" t="s">
        <v>60</v>
      </c>
      <c r="N945">
        <v>0</v>
      </c>
      <c r="O945" t="s">
        <v>61</v>
      </c>
      <c r="P945" t="s">
        <v>50</v>
      </c>
      <c r="Q945" t="s">
        <v>57</v>
      </c>
      <c r="R945" t="s">
        <v>393</v>
      </c>
      <c r="S945" t="s">
        <v>75</v>
      </c>
      <c r="T945">
        <v>5</v>
      </c>
      <c r="U945" s="1">
        <f>HR[[#This Row],[Date of Hire]]+HR[[#This Row],[Tenure]] * 365</f>
        <v>45221.402777777781</v>
      </c>
    </row>
    <row r="946" spans="1:21">
      <c r="A946">
        <v>1944</v>
      </c>
      <c r="B946" t="s">
        <v>13</v>
      </c>
      <c r="C946" s="1">
        <v>43862</v>
      </c>
      <c r="D946" s="1" t="str">
        <f>TEXT(HR[[#This Row],[Date of Hire]],"YYYY")</f>
        <v>2020</v>
      </c>
      <c r="E946" t="s">
        <v>27</v>
      </c>
      <c r="F946" t="s">
        <v>9</v>
      </c>
      <c r="G946">
        <v>9</v>
      </c>
      <c r="H946">
        <v>1</v>
      </c>
      <c r="I946" s="2">
        <v>3.7250000000000001</v>
      </c>
      <c r="J946">
        <v>5</v>
      </c>
      <c r="K946">
        <v>10</v>
      </c>
      <c r="L946">
        <v>10</v>
      </c>
      <c r="M946" t="s">
        <v>60</v>
      </c>
      <c r="N946">
        <v>3</v>
      </c>
      <c r="O946" t="s">
        <v>49</v>
      </c>
      <c r="P946" t="s">
        <v>62</v>
      </c>
      <c r="Q946" t="s">
        <v>63</v>
      </c>
      <c r="R946" t="s">
        <v>458</v>
      </c>
      <c r="S946" t="s">
        <v>75</v>
      </c>
      <c r="T946">
        <v>10</v>
      </c>
      <c r="U946" s="1">
        <f>HR[[#This Row],[Date of Hire]]+HR[[#This Row],[Tenure]] * 365</f>
        <v>45221.625</v>
      </c>
    </row>
    <row r="947" spans="1:21">
      <c r="A947">
        <v>1945</v>
      </c>
      <c r="B947" t="s">
        <v>19</v>
      </c>
      <c r="C947" s="1">
        <v>44107</v>
      </c>
      <c r="D947" s="1" t="str">
        <f>TEXT(HR[[#This Row],[Date of Hire]],"YYYY")</f>
        <v>2020</v>
      </c>
      <c r="E947" t="s">
        <v>20</v>
      </c>
      <c r="F947" t="s">
        <v>21</v>
      </c>
      <c r="G947">
        <v>3</v>
      </c>
      <c r="H947">
        <v>1</v>
      </c>
      <c r="I947" s="2">
        <v>3.0527777777777776</v>
      </c>
      <c r="J947">
        <v>3</v>
      </c>
      <c r="K947">
        <v>9</v>
      </c>
      <c r="L947">
        <v>5</v>
      </c>
      <c r="M947" t="s">
        <v>60</v>
      </c>
      <c r="N947">
        <v>3</v>
      </c>
      <c r="O947" t="s">
        <v>61</v>
      </c>
      <c r="P947" t="s">
        <v>50</v>
      </c>
      <c r="Q947" t="s">
        <v>72</v>
      </c>
      <c r="R947" t="s">
        <v>341</v>
      </c>
      <c r="S947" t="s">
        <v>59</v>
      </c>
      <c r="T947">
        <v>4</v>
      </c>
      <c r="U947" s="1">
        <f>HR[[#This Row],[Date of Hire]]+HR[[#This Row],[Tenure]] * 365</f>
        <v>45221.263888888891</v>
      </c>
    </row>
    <row r="948" spans="1:21">
      <c r="A948">
        <v>1946</v>
      </c>
      <c r="B948" t="s">
        <v>7</v>
      </c>
      <c r="C948" s="1">
        <v>44833</v>
      </c>
      <c r="D948" s="1" t="str">
        <f>TEXT(HR[[#This Row],[Date of Hire]],"YYYY")</f>
        <v>2022</v>
      </c>
      <c r="E948" t="s">
        <v>14</v>
      </c>
      <c r="F948" t="s">
        <v>21</v>
      </c>
      <c r="G948">
        <v>6</v>
      </c>
      <c r="H948">
        <v>3</v>
      </c>
      <c r="I948" s="2">
        <v>1.0638888888888889</v>
      </c>
      <c r="J948">
        <v>2</v>
      </c>
      <c r="K948">
        <v>6</v>
      </c>
      <c r="L948">
        <v>10</v>
      </c>
      <c r="M948" t="s">
        <v>56</v>
      </c>
      <c r="N948">
        <v>2</v>
      </c>
      <c r="O948" t="s">
        <v>49</v>
      </c>
      <c r="P948" t="s">
        <v>50</v>
      </c>
      <c r="Q948" t="s">
        <v>63</v>
      </c>
      <c r="R948" t="s">
        <v>245</v>
      </c>
      <c r="S948" t="s">
        <v>59</v>
      </c>
      <c r="T948">
        <v>2</v>
      </c>
      <c r="U948" s="1">
        <f>HR[[#This Row],[Date of Hire]]+HR[[#This Row],[Tenure]] * 365</f>
        <v>45221.319444444445</v>
      </c>
    </row>
    <row r="949" spans="1:21">
      <c r="A949">
        <v>1947</v>
      </c>
      <c r="B949" t="s">
        <v>10</v>
      </c>
      <c r="C949" s="1">
        <v>44020</v>
      </c>
      <c r="D949" s="1" t="str">
        <f>TEXT(HR[[#This Row],[Date of Hire]],"YYYY")</f>
        <v>2020</v>
      </c>
      <c r="E949" t="s">
        <v>27</v>
      </c>
      <c r="F949" t="s">
        <v>9</v>
      </c>
      <c r="G949">
        <v>10</v>
      </c>
      <c r="H949">
        <v>0</v>
      </c>
      <c r="I949" s="2">
        <v>3.2888888888888888</v>
      </c>
      <c r="J949">
        <v>1</v>
      </c>
      <c r="K949">
        <v>7</v>
      </c>
      <c r="L949">
        <v>5</v>
      </c>
      <c r="M949" t="s">
        <v>48</v>
      </c>
      <c r="N949">
        <v>0</v>
      </c>
      <c r="O949" t="s">
        <v>61</v>
      </c>
      <c r="P949" t="s">
        <v>62</v>
      </c>
      <c r="Q949" t="s">
        <v>79</v>
      </c>
      <c r="R949" t="s">
        <v>420</v>
      </c>
      <c r="S949" t="s">
        <v>55</v>
      </c>
      <c r="T949">
        <v>5</v>
      </c>
      <c r="U949" s="1">
        <f>HR[[#This Row],[Date of Hire]]+HR[[#This Row],[Tenure]] * 365</f>
        <v>45220.444444444445</v>
      </c>
    </row>
    <row r="950" spans="1:21">
      <c r="A950">
        <v>1948</v>
      </c>
      <c r="B950" t="s">
        <v>4</v>
      </c>
      <c r="C950" s="1">
        <v>44622</v>
      </c>
      <c r="D950" s="1" t="str">
        <f>TEXT(HR[[#This Row],[Date of Hire]],"YYYY")</f>
        <v>2022</v>
      </c>
      <c r="E950" t="s">
        <v>23</v>
      </c>
      <c r="F950" t="s">
        <v>26</v>
      </c>
      <c r="G950">
        <v>3.5</v>
      </c>
      <c r="H950">
        <v>0</v>
      </c>
      <c r="I950" s="2">
        <v>1.6388888888888888</v>
      </c>
      <c r="J950">
        <v>1</v>
      </c>
      <c r="K950">
        <v>8</v>
      </c>
      <c r="L950">
        <v>7</v>
      </c>
      <c r="M950" t="s">
        <v>68</v>
      </c>
      <c r="N950">
        <v>2</v>
      </c>
      <c r="O950" t="s">
        <v>49</v>
      </c>
      <c r="P950" t="s">
        <v>62</v>
      </c>
      <c r="Q950" t="s">
        <v>99</v>
      </c>
      <c r="R950" t="s">
        <v>338</v>
      </c>
      <c r="S950" t="s">
        <v>81</v>
      </c>
      <c r="T950">
        <v>7</v>
      </c>
      <c r="U950" s="1">
        <f>HR[[#This Row],[Date of Hire]]+HR[[#This Row],[Tenure]] * 365</f>
        <v>45220.194444444445</v>
      </c>
    </row>
    <row r="951" spans="1:21">
      <c r="A951">
        <v>1949</v>
      </c>
      <c r="B951" t="s">
        <v>7</v>
      </c>
      <c r="C951" s="1">
        <v>44956</v>
      </c>
      <c r="D951" s="1" t="str">
        <f>TEXT(HR[[#This Row],[Date of Hire]],"YYYY")</f>
        <v>2023</v>
      </c>
      <c r="E951" t="s">
        <v>27</v>
      </c>
      <c r="F951" t="s">
        <v>12</v>
      </c>
      <c r="G951">
        <v>5</v>
      </c>
      <c r="H951">
        <v>1</v>
      </c>
      <c r="I951" s="2">
        <v>0.72777777777777775</v>
      </c>
      <c r="J951">
        <v>3</v>
      </c>
      <c r="K951">
        <v>10</v>
      </c>
      <c r="L951">
        <v>5</v>
      </c>
      <c r="M951" t="s">
        <v>60</v>
      </c>
      <c r="N951">
        <v>0</v>
      </c>
      <c r="O951" t="s">
        <v>49</v>
      </c>
      <c r="P951" t="s">
        <v>62</v>
      </c>
      <c r="Q951" t="s">
        <v>77</v>
      </c>
      <c r="R951" t="s">
        <v>612</v>
      </c>
      <c r="S951" t="s">
        <v>65</v>
      </c>
      <c r="T951">
        <v>8</v>
      </c>
      <c r="U951" s="1">
        <f>HR[[#This Row],[Date of Hire]]+HR[[#This Row],[Tenure]] * 365</f>
        <v>45221.638888888891</v>
      </c>
    </row>
    <row r="952" spans="1:21">
      <c r="A952">
        <v>1950</v>
      </c>
      <c r="B952" t="s">
        <v>4</v>
      </c>
      <c r="C952" s="1">
        <v>43981</v>
      </c>
      <c r="D952" s="1" t="str">
        <f>TEXT(HR[[#This Row],[Date of Hire]],"YYYY")</f>
        <v>2020</v>
      </c>
      <c r="E952" t="s">
        <v>23</v>
      </c>
      <c r="F952" t="s">
        <v>24</v>
      </c>
      <c r="G952">
        <v>8.5</v>
      </c>
      <c r="H952">
        <v>3</v>
      </c>
      <c r="I952" s="2">
        <v>3.3944444444444444</v>
      </c>
      <c r="J952">
        <v>4</v>
      </c>
      <c r="K952">
        <v>8</v>
      </c>
      <c r="L952">
        <v>7</v>
      </c>
      <c r="M952" t="s">
        <v>56</v>
      </c>
      <c r="N952">
        <v>0</v>
      </c>
      <c r="O952" t="s">
        <v>69</v>
      </c>
      <c r="P952" t="s">
        <v>62</v>
      </c>
      <c r="Q952" t="s">
        <v>85</v>
      </c>
      <c r="R952" t="s">
        <v>330</v>
      </c>
      <c r="S952" t="s">
        <v>95</v>
      </c>
      <c r="T952">
        <v>10</v>
      </c>
      <c r="U952" s="1">
        <f>HR[[#This Row],[Date of Hire]]+HR[[#This Row],[Tenure]] * 365</f>
        <v>45219.972222222219</v>
      </c>
    </row>
    <row r="953" spans="1:21">
      <c r="A953">
        <v>1951</v>
      </c>
      <c r="B953" t="s">
        <v>13</v>
      </c>
      <c r="C953" s="1">
        <v>44533</v>
      </c>
      <c r="D953" s="1" t="str">
        <f>TEXT(HR[[#This Row],[Date of Hire]],"YYYY")</f>
        <v>2021</v>
      </c>
      <c r="E953" t="s">
        <v>5</v>
      </c>
      <c r="F953" t="s">
        <v>15</v>
      </c>
      <c r="G953">
        <v>8</v>
      </c>
      <c r="H953">
        <v>0</v>
      </c>
      <c r="I953" s="2">
        <v>1.8861111111111111</v>
      </c>
      <c r="J953">
        <v>2</v>
      </c>
      <c r="K953">
        <v>6</v>
      </c>
      <c r="L953">
        <v>5</v>
      </c>
      <c r="M953" t="s">
        <v>68</v>
      </c>
      <c r="N953">
        <v>2</v>
      </c>
      <c r="O953" t="s">
        <v>49</v>
      </c>
      <c r="P953" t="s">
        <v>62</v>
      </c>
      <c r="Q953" t="s">
        <v>51</v>
      </c>
      <c r="R953" t="s">
        <v>613</v>
      </c>
      <c r="S953" t="s">
        <v>55</v>
      </c>
      <c r="T953">
        <v>2</v>
      </c>
      <c r="U953" s="1">
        <f>HR[[#This Row],[Date of Hire]]+HR[[#This Row],[Tenure]] * 365</f>
        <v>45221.430555555555</v>
      </c>
    </row>
    <row r="954" spans="1:21">
      <c r="A954">
        <v>1952</v>
      </c>
      <c r="B954" t="s">
        <v>10</v>
      </c>
      <c r="C954" s="1">
        <v>43722</v>
      </c>
      <c r="D954" s="1" t="str">
        <f>TEXT(HR[[#This Row],[Date of Hire]],"YYYY")</f>
        <v>2019</v>
      </c>
      <c r="E954" t="s">
        <v>20</v>
      </c>
      <c r="F954" t="s">
        <v>24</v>
      </c>
      <c r="G954">
        <v>8</v>
      </c>
      <c r="H954">
        <v>2</v>
      </c>
      <c r="I954" s="2">
        <v>4.1055555555555552</v>
      </c>
      <c r="J954">
        <v>4</v>
      </c>
      <c r="K954">
        <v>7</v>
      </c>
      <c r="L954">
        <v>7</v>
      </c>
      <c r="M954" t="s">
        <v>68</v>
      </c>
      <c r="N954">
        <v>3</v>
      </c>
      <c r="O954" t="s">
        <v>69</v>
      </c>
      <c r="P954" t="s">
        <v>50</v>
      </c>
      <c r="Q954" t="s">
        <v>85</v>
      </c>
      <c r="R954" t="s">
        <v>614</v>
      </c>
      <c r="S954" t="s">
        <v>75</v>
      </c>
      <c r="T954">
        <v>7</v>
      </c>
      <c r="U954" s="1">
        <f>HR[[#This Row],[Date of Hire]]+HR[[#This Row],[Tenure]] * 365</f>
        <v>45220.527777777781</v>
      </c>
    </row>
    <row r="955" spans="1:21">
      <c r="A955">
        <v>1953</v>
      </c>
      <c r="B955" t="s">
        <v>7</v>
      </c>
      <c r="C955" s="1">
        <v>43562</v>
      </c>
      <c r="D955" s="1" t="str">
        <f>TEXT(HR[[#This Row],[Date of Hire]],"YYYY")</f>
        <v>2019</v>
      </c>
      <c r="E955" t="s">
        <v>27</v>
      </c>
      <c r="F955" t="s">
        <v>26</v>
      </c>
      <c r="G955">
        <v>7</v>
      </c>
      <c r="H955">
        <v>2</v>
      </c>
      <c r="I955" s="2">
        <v>4.541666666666667</v>
      </c>
      <c r="J955">
        <v>2</v>
      </c>
      <c r="K955">
        <v>7</v>
      </c>
      <c r="L955">
        <v>9</v>
      </c>
      <c r="M955" t="s">
        <v>60</v>
      </c>
      <c r="N955">
        <v>0</v>
      </c>
      <c r="O955" t="s">
        <v>61</v>
      </c>
      <c r="P955" t="s">
        <v>62</v>
      </c>
      <c r="Q955" t="s">
        <v>92</v>
      </c>
      <c r="R955" t="s">
        <v>615</v>
      </c>
      <c r="S955" t="s">
        <v>67</v>
      </c>
      <c r="T955">
        <v>9</v>
      </c>
      <c r="U955" s="1">
        <f>HR[[#This Row],[Date of Hire]]+HR[[#This Row],[Tenure]] * 365</f>
        <v>45219.708333333336</v>
      </c>
    </row>
    <row r="956" spans="1:21">
      <c r="A956">
        <v>1954</v>
      </c>
      <c r="B956" t="s">
        <v>7</v>
      </c>
      <c r="C956" s="1">
        <v>43679</v>
      </c>
      <c r="D956" s="1" t="str">
        <f>TEXT(HR[[#This Row],[Date of Hire]],"YYYY")</f>
        <v>2019</v>
      </c>
      <c r="E956" t="s">
        <v>28</v>
      </c>
      <c r="F956" t="s">
        <v>15</v>
      </c>
      <c r="G956">
        <v>8</v>
      </c>
      <c r="H956">
        <v>2</v>
      </c>
      <c r="I956" s="2">
        <v>4.2222222222222223</v>
      </c>
      <c r="J956">
        <v>5</v>
      </c>
      <c r="K956">
        <v>8</v>
      </c>
      <c r="L956">
        <v>7</v>
      </c>
      <c r="M956" t="s">
        <v>48</v>
      </c>
      <c r="N956">
        <v>0</v>
      </c>
      <c r="O956" t="s">
        <v>69</v>
      </c>
      <c r="P956" t="s">
        <v>50</v>
      </c>
      <c r="Q956" t="s">
        <v>79</v>
      </c>
      <c r="R956" t="s">
        <v>616</v>
      </c>
      <c r="S956" t="s">
        <v>55</v>
      </c>
      <c r="T956">
        <v>6</v>
      </c>
      <c r="U956" s="1">
        <f>HR[[#This Row],[Date of Hire]]+HR[[#This Row],[Tenure]] * 365</f>
        <v>45220.111111111109</v>
      </c>
    </row>
    <row r="957" spans="1:21">
      <c r="A957">
        <v>1955</v>
      </c>
      <c r="B957" t="s">
        <v>13</v>
      </c>
      <c r="C957" s="1">
        <v>44614</v>
      </c>
      <c r="D957" s="1" t="str">
        <f>TEXT(HR[[#This Row],[Date of Hire]],"YYYY")</f>
        <v>2022</v>
      </c>
      <c r="E957" t="s">
        <v>23</v>
      </c>
      <c r="F957" t="s">
        <v>9</v>
      </c>
      <c r="G957">
        <v>8</v>
      </c>
      <c r="H957">
        <v>1</v>
      </c>
      <c r="I957" s="2">
        <v>1.6666666666666667</v>
      </c>
      <c r="J957">
        <v>3</v>
      </c>
      <c r="K957">
        <v>9</v>
      </c>
      <c r="L957">
        <v>6</v>
      </c>
      <c r="M957" t="s">
        <v>60</v>
      </c>
      <c r="N957">
        <v>2</v>
      </c>
      <c r="O957" t="s">
        <v>61</v>
      </c>
      <c r="P957" t="s">
        <v>62</v>
      </c>
      <c r="Q957" t="s">
        <v>51</v>
      </c>
      <c r="R957" t="s">
        <v>524</v>
      </c>
      <c r="S957" t="s">
        <v>59</v>
      </c>
      <c r="T957">
        <v>4</v>
      </c>
      <c r="U957" s="1">
        <f>HR[[#This Row],[Date of Hire]]+HR[[#This Row],[Tenure]] * 365</f>
        <v>45222.333333333336</v>
      </c>
    </row>
    <row r="958" spans="1:21">
      <c r="A958">
        <v>1956</v>
      </c>
      <c r="B958" t="s">
        <v>7</v>
      </c>
      <c r="C958" s="1">
        <v>44763</v>
      </c>
      <c r="D958" s="1" t="str">
        <f>TEXT(HR[[#This Row],[Date of Hire]],"YYYY")</f>
        <v>2022</v>
      </c>
      <c r="E958" t="s">
        <v>27</v>
      </c>
      <c r="F958" t="s">
        <v>21</v>
      </c>
      <c r="G958">
        <v>7</v>
      </c>
      <c r="H958">
        <v>2</v>
      </c>
      <c r="I958" s="2">
        <v>1.2527777777777778</v>
      </c>
      <c r="J958">
        <v>2</v>
      </c>
      <c r="K958">
        <v>7</v>
      </c>
      <c r="L958">
        <v>8</v>
      </c>
      <c r="M958" t="s">
        <v>68</v>
      </c>
      <c r="N958">
        <v>2</v>
      </c>
      <c r="O958" t="s">
        <v>69</v>
      </c>
      <c r="P958" t="s">
        <v>62</v>
      </c>
      <c r="Q958" t="s">
        <v>63</v>
      </c>
      <c r="R958" t="s">
        <v>303</v>
      </c>
      <c r="S958" t="s">
        <v>75</v>
      </c>
      <c r="T958">
        <v>5</v>
      </c>
      <c r="U958" s="1">
        <f>HR[[#This Row],[Date of Hire]]+HR[[#This Row],[Tenure]] * 365</f>
        <v>45220.263888888891</v>
      </c>
    </row>
    <row r="959" spans="1:21">
      <c r="A959">
        <v>1957</v>
      </c>
      <c r="B959" t="s">
        <v>16</v>
      </c>
      <c r="C959" s="1">
        <v>43921</v>
      </c>
      <c r="D959" s="1" t="str">
        <f>TEXT(HR[[#This Row],[Date of Hire]],"YYYY")</f>
        <v>2020</v>
      </c>
      <c r="E959" t="s">
        <v>28</v>
      </c>
      <c r="F959" t="s">
        <v>18</v>
      </c>
      <c r="G959">
        <v>6</v>
      </c>
      <c r="H959">
        <v>2</v>
      </c>
      <c r="I959" s="2">
        <v>3.5611111111111109</v>
      </c>
      <c r="J959">
        <v>5</v>
      </c>
      <c r="K959">
        <v>7</v>
      </c>
      <c r="L959">
        <v>10</v>
      </c>
      <c r="M959" t="s">
        <v>68</v>
      </c>
      <c r="N959">
        <v>1</v>
      </c>
      <c r="O959" t="s">
        <v>61</v>
      </c>
      <c r="P959" t="s">
        <v>62</v>
      </c>
      <c r="Q959" t="s">
        <v>85</v>
      </c>
      <c r="R959" t="s">
        <v>262</v>
      </c>
      <c r="S959" t="s">
        <v>59</v>
      </c>
      <c r="T959">
        <v>4</v>
      </c>
      <c r="U959" s="1">
        <f>HR[[#This Row],[Date of Hire]]+HR[[#This Row],[Tenure]] * 365</f>
        <v>45220.805555555555</v>
      </c>
    </row>
    <row r="960" spans="1:21">
      <c r="A960">
        <v>1958</v>
      </c>
      <c r="B960" t="s">
        <v>7</v>
      </c>
      <c r="C960" s="1">
        <v>44292</v>
      </c>
      <c r="D960" s="1" t="str">
        <f>TEXT(HR[[#This Row],[Date of Hire]],"YYYY")</f>
        <v>2021</v>
      </c>
      <c r="E960" t="s">
        <v>27</v>
      </c>
      <c r="F960" t="s">
        <v>12</v>
      </c>
      <c r="G960">
        <v>4</v>
      </c>
      <c r="H960">
        <v>2</v>
      </c>
      <c r="I960" s="2">
        <v>2.5444444444444443</v>
      </c>
      <c r="J960">
        <v>5</v>
      </c>
      <c r="K960">
        <v>8</v>
      </c>
      <c r="L960">
        <v>10</v>
      </c>
      <c r="M960" t="s">
        <v>48</v>
      </c>
      <c r="N960">
        <v>2</v>
      </c>
      <c r="O960" t="s">
        <v>69</v>
      </c>
      <c r="P960" t="s">
        <v>62</v>
      </c>
      <c r="Q960" t="s">
        <v>99</v>
      </c>
      <c r="R960" t="s">
        <v>423</v>
      </c>
      <c r="S960" t="s">
        <v>59</v>
      </c>
      <c r="T960">
        <v>8</v>
      </c>
      <c r="U960" s="1">
        <f>HR[[#This Row],[Date of Hire]]+HR[[#This Row],[Tenure]] * 365</f>
        <v>45220.722222222219</v>
      </c>
    </row>
    <row r="961" spans="1:21">
      <c r="A961">
        <v>1959</v>
      </c>
      <c r="B961" t="s">
        <v>10</v>
      </c>
      <c r="C961" s="1">
        <v>44518</v>
      </c>
      <c r="D961" s="1" t="str">
        <f>TEXT(HR[[#This Row],[Date of Hire]],"YYYY")</f>
        <v>2021</v>
      </c>
      <c r="E961" t="s">
        <v>28</v>
      </c>
      <c r="F961" t="s">
        <v>26</v>
      </c>
      <c r="G961">
        <v>9</v>
      </c>
      <c r="H961">
        <v>2</v>
      </c>
      <c r="I961" s="2">
        <v>1.9277777777777778</v>
      </c>
      <c r="J961">
        <v>3</v>
      </c>
      <c r="K961">
        <v>7</v>
      </c>
      <c r="L961">
        <v>8</v>
      </c>
      <c r="M961" t="s">
        <v>48</v>
      </c>
      <c r="N961">
        <v>1</v>
      </c>
      <c r="O961" t="s">
        <v>69</v>
      </c>
      <c r="P961" t="s">
        <v>62</v>
      </c>
      <c r="Q961" t="s">
        <v>72</v>
      </c>
      <c r="R961" t="s">
        <v>617</v>
      </c>
      <c r="S961" t="s">
        <v>102</v>
      </c>
      <c r="T961">
        <v>5</v>
      </c>
      <c r="U961" s="1">
        <f>HR[[#This Row],[Date of Hire]]+HR[[#This Row],[Tenure]] * 365</f>
        <v>45221.638888888891</v>
      </c>
    </row>
    <row r="962" spans="1:21">
      <c r="A962">
        <v>1960</v>
      </c>
      <c r="B962" t="s">
        <v>7</v>
      </c>
      <c r="C962" s="1">
        <v>43631</v>
      </c>
      <c r="D962" s="1" t="str">
        <f>TEXT(HR[[#This Row],[Date of Hire]],"YYYY")</f>
        <v>2019</v>
      </c>
      <c r="E962" t="s">
        <v>20</v>
      </c>
      <c r="F962" t="s">
        <v>6</v>
      </c>
      <c r="G962">
        <v>7</v>
      </c>
      <c r="H962">
        <v>2</v>
      </c>
      <c r="I962" s="2">
        <v>4.3527777777777779</v>
      </c>
      <c r="J962">
        <v>3</v>
      </c>
      <c r="K962">
        <v>8</v>
      </c>
      <c r="L962">
        <v>5</v>
      </c>
      <c r="M962" t="s">
        <v>60</v>
      </c>
      <c r="N962">
        <v>3</v>
      </c>
      <c r="O962" t="s">
        <v>61</v>
      </c>
      <c r="P962" t="s">
        <v>62</v>
      </c>
      <c r="Q962" t="s">
        <v>57</v>
      </c>
      <c r="R962" t="s">
        <v>618</v>
      </c>
      <c r="S962" t="s">
        <v>55</v>
      </c>
      <c r="T962">
        <v>9</v>
      </c>
      <c r="U962" s="1">
        <f>HR[[#This Row],[Date of Hire]]+HR[[#This Row],[Tenure]] * 365</f>
        <v>45219.763888888891</v>
      </c>
    </row>
    <row r="963" spans="1:21">
      <c r="A963">
        <v>1961</v>
      </c>
      <c r="B963" t="s">
        <v>10</v>
      </c>
      <c r="C963" s="1">
        <v>43405</v>
      </c>
      <c r="D963" s="1" t="str">
        <f>TEXT(HR[[#This Row],[Date of Hire]],"YYYY")</f>
        <v>2018</v>
      </c>
      <c r="E963" t="s">
        <v>17</v>
      </c>
      <c r="F963" t="s">
        <v>26</v>
      </c>
      <c r="G963">
        <v>3.2</v>
      </c>
      <c r="H963">
        <v>1</v>
      </c>
      <c r="I963" s="2">
        <v>4.9749999999999996</v>
      </c>
      <c r="J963">
        <v>1</v>
      </c>
      <c r="K963">
        <v>7</v>
      </c>
      <c r="L963">
        <v>8</v>
      </c>
      <c r="M963" t="s">
        <v>68</v>
      </c>
      <c r="N963">
        <v>2</v>
      </c>
      <c r="O963" t="s">
        <v>69</v>
      </c>
      <c r="P963" t="s">
        <v>50</v>
      </c>
      <c r="Q963" t="s">
        <v>51</v>
      </c>
      <c r="R963" t="s">
        <v>420</v>
      </c>
      <c r="S963" t="s">
        <v>53</v>
      </c>
      <c r="T963">
        <v>8</v>
      </c>
      <c r="U963" s="1">
        <f>HR[[#This Row],[Date of Hire]]+HR[[#This Row],[Tenure]] * 365</f>
        <v>45220.875</v>
      </c>
    </row>
    <row r="964" spans="1:21">
      <c r="A964">
        <v>1962</v>
      </c>
      <c r="B964" t="s">
        <v>10</v>
      </c>
      <c r="C964" s="1">
        <v>44230</v>
      </c>
      <c r="D964" s="1" t="str">
        <f>TEXT(HR[[#This Row],[Date of Hire]],"YYYY")</f>
        <v>2021</v>
      </c>
      <c r="E964" t="s">
        <v>28</v>
      </c>
      <c r="F964" t="s">
        <v>12</v>
      </c>
      <c r="G964">
        <v>7.2</v>
      </c>
      <c r="H964">
        <v>3</v>
      </c>
      <c r="I964" s="2">
        <v>2.7194444444444446</v>
      </c>
      <c r="J964">
        <v>1</v>
      </c>
      <c r="K964">
        <v>10</v>
      </c>
      <c r="L964">
        <v>9</v>
      </c>
      <c r="M964" t="s">
        <v>48</v>
      </c>
      <c r="N964">
        <v>2</v>
      </c>
      <c r="O964" t="s">
        <v>49</v>
      </c>
      <c r="P964" t="s">
        <v>62</v>
      </c>
      <c r="Q964" t="s">
        <v>57</v>
      </c>
      <c r="R964" t="s">
        <v>430</v>
      </c>
      <c r="S964" t="s">
        <v>53</v>
      </c>
      <c r="T964">
        <v>5</v>
      </c>
      <c r="U964" s="1">
        <f>HR[[#This Row],[Date of Hire]]+HR[[#This Row],[Tenure]] * 365</f>
        <v>45222.597222222219</v>
      </c>
    </row>
    <row r="965" spans="1:21">
      <c r="A965">
        <v>1963</v>
      </c>
      <c r="B965" t="s">
        <v>4</v>
      </c>
      <c r="C965" s="1">
        <v>44700</v>
      </c>
      <c r="D965" s="1" t="str">
        <f>TEXT(HR[[#This Row],[Date of Hire]],"YYYY")</f>
        <v>2022</v>
      </c>
      <c r="E965" t="s">
        <v>11</v>
      </c>
      <c r="F965" t="s">
        <v>9</v>
      </c>
      <c r="G965">
        <v>9</v>
      </c>
      <c r="H965">
        <v>0</v>
      </c>
      <c r="I965" s="2">
        <v>1.425</v>
      </c>
      <c r="J965">
        <v>1</v>
      </c>
      <c r="K965">
        <v>8</v>
      </c>
      <c r="L965">
        <v>5</v>
      </c>
      <c r="M965" t="s">
        <v>48</v>
      </c>
      <c r="N965">
        <v>0</v>
      </c>
      <c r="O965" t="s">
        <v>49</v>
      </c>
      <c r="P965" t="s">
        <v>50</v>
      </c>
      <c r="Q965" t="s">
        <v>72</v>
      </c>
      <c r="R965" t="s">
        <v>547</v>
      </c>
      <c r="S965" t="s">
        <v>102</v>
      </c>
      <c r="T965">
        <v>2</v>
      </c>
      <c r="U965" s="1">
        <f>HR[[#This Row],[Date of Hire]]+HR[[#This Row],[Tenure]] * 365</f>
        <v>45220.125</v>
      </c>
    </row>
    <row r="966" spans="1:21">
      <c r="A966">
        <v>1964</v>
      </c>
      <c r="B966" t="s">
        <v>7</v>
      </c>
      <c r="C966" s="1">
        <v>44111</v>
      </c>
      <c r="D966" s="1" t="str">
        <f>TEXT(HR[[#This Row],[Date of Hire]],"YYYY")</f>
        <v>2020</v>
      </c>
      <c r="E966" t="s">
        <v>14</v>
      </c>
      <c r="F966" t="s">
        <v>21</v>
      </c>
      <c r="G966">
        <v>9</v>
      </c>
      <c r="H966">
        <v>3</v>
      </c>
      <c r="I966" s="2">
        <v>3.0416666666666665</v>
      </c>
      <c r="J966">
        <v>2</v>
      </c>
      <c r="K966">
        <v>5</v>
      </c>
      <c r="L966">
        <v>9</v>
      </c>
      <c r="M966" t="s">
        <v>56</v>
      </c>
      <c r="N966">
        <v>2</v>
      </c>
      <c r="O966" t="s">
        <v>49</v>
      </c>
      <c r="P966" t="s">
        <v>50</v>
      </c>
      <c r="Q966" t="s">
        <v>77</v>
      </c>
      <c r="R966" t="s">
        <v>619</v>
      </c>
      <c r="S966" t="s">
        <v>75</v>
      </c>
      <c r="T966">
        <v>3</v>
      </c>
      <c r="U966" s="1">
        <f>HR[[#This Row],[Date of Hire]]+HR[[#This Row],[Tenure]] * 365</f>
        <v>45221.208333333336</v>
      </c>
    </row>
    <row r="967" spans="1:21">
      <c r="A967">
        <v>1965</v>
      </c>
      <c r="B967" t="s">
        <v>4</v>
      </c>
      <c r="C967" s="1">
        <v>43740</v>
      </c>
      <c r="D967" s="1" t="str">
        <f>TEXT(HR[[#This Row],[Date of Hire]],"YYYY")</f>
        <v>2019</v>
      </c>
      <c r="E967" t="s">
        <v>27</v>
      </c>
      <c r="F967" t="s">
        <v>21</v>
      </c>
      <c r="G967">
        <v>8</v>
      </c>
      <c r="H967">
        <v>2</v>
      </c>
      <c r="I967" s="2">
        <v>4.0555555555555554</v>
      </c>
      <c r="J967">
        <v>3</v>
      </c>
      <c r="K967">
        <v>9</v>
      </c>
      <c r="L967">
        <v>6</v>
      </c>
      <c r="M967" t="s">
        <v>48</v>
      </c>
      <c r="N967">
        <v>2</v>
      </c>
      <c r="O967" t="s">
        <v>69</v>
      </c>
      <c r="P967" t="s">
        <v>62</v>
      </c>
      <c r="Q967" t="s">
        <v>85</v>
      </c>
      <c r="R967" t="s">
        <v>255</v>
      </c>
      <c r="S967" t="s">
        <v>75</v>
      </c>
      <c r="T967">
        <v>2</v>
      </c>
      <c r="U967" s="1">
        <f>HR[[#This Row],[Date of Hire]]+HR[[#This Row],[Tenure]] * 365</f>
        <v>45220.277777777781</v>
      </c>
    </row>
    <row r="968" spans="1:21">
      <c r="A968">
        <v>1966</v>
      </c>
      <c r="B968" t="s">
        <v>10</v>
      </c>
      <c r="C968" s="1">
        <v>43564</v>
      </c>
      <c r="D968" s="1" t="str">
        <f>TEXT(HR[[#This Row],[Date of Hire]],"YYYY")</f>
        <v>2019</v>
      </c>
      <c r="E968" t="s">
        <v>8</v>
      </c>
      <c r="F968" t="s">
        <v>24</v>
      </c>
      <c r="G968">
        <v>8</v>
      </c>
      <c r="H968">
        <v>1</v>
      </c>
      <c r="I968" s="2">
        <v>4.5361111111111114</v>
      </c>
      <c r="J968">
        <v>1</v>
      </c>
      <c r="K968">
        <v>8</v>
      </c>
      <c r="L968">
        <v>6</v>
      </c>
      <c r="M968" t="s">
        <v>60</v>
      </c>
      <c r="N968">
        <v>1</v>
      </c>
      <c r="O968" t="s">
        <v>69</v>
      </c>
      <c r="P968" t="s">
        <v>62</v>
      </c>
      <c r="Q968" t="s">
        <v>77</v>
      </c>
      <c r="R968" t="s">
        <v>620</v>
      </c>
      <c r="S968" t="s">
        <v>55</v>
      </c>
      <c r="T968">
        <v>5</v>
      </c>
      <c r="U968" s="1">
        <f>HR[[#This Row],[Date of Hire]]+HR[[#This Row],[Tenure]] * 365</f>
        <v>45219.680555555555</v>
      </c>
    </row>
    <row r="969" spans="1:21">
      <c r="A969">
        <v>1967</v>
      </c>
      <c r="B969" t="s">
        <v>13</v>
      </c>
      <c r="C969" s="1">
        <v>44962</v>
      </c>
      <c r="D969" s="1" t="str">
        <f>TEXT(HR[[#This Row],[Date of Hire]],"YYYY")</f>
        <v>2023</v>
      </c>
      <c r="E969" t="s">
        <v>17</v>
      </c>
      <c r="F969" t="s">
        <v>15</v>
      </c>
      <c r="G969">
        <v>4.5</v>
      </c>
      <c r="H969">
        <v>2</v>
      </c>
      <c r="I969" s="2">
        <v>0.71388888888888891</v>
      </c>
      <c r="J969">
        <v>4</v>
      </c>
      <c r="K969">
        <v>9</v>
      </c>
      <c r="L969">
        <v>9</v>
      </c>
      <c r="M969" t="s">
        <v>56</v>
      </c>
      <c r="N969">
        <v>2</v>
      </c>
      <c r="O969" t="s">
        <v>61</v>
      </c>
      <c r="P969" t="s">
        <v>62</v>
      </c>
      <c r="Q969" t="s">
        <v>85</v>
      </c>
      <c r="R969" t="s">
        <v>171</v>
      </c>
      <c r="S969" t="s">
        <v>95</v>
      </c>
      <c r="T969">
        <v>8</v>
      </c>
      <c r="U969" s="1">
        <f>HR[[#This Row],[Date of Hire]]+HR[[#This Row],[Tenure]] * 365</f>
        <v>45222.569444444445</v>
      </c>
    </row>
    <row r="970" spans="1:21">
      <c r="A970">
        <v>1968</v>
      </c>
      <c r="B970" t="s">
        <v>4</v>
      </c>
      <c r="C970" s="1">
        <v>43685</v>
      </c>
      <c r="D970" s="1" t="str">
        <f>TEXT(HR[[#This Row],[Date of Hire]],"YYYY")</f>
        <v>2019</v>
      </c>
      <c r="E970" t="s">
        <v>25</v>
      </c>
      <c r="F970" t="s">
        <v>9</v>
      </c>
      <c r="G970">
        <v>8</v>
      </c>
      <c r="H970">
        <v>3</v>
      </c>
      <c r="I970" s="2">
        <v>4.2055555555555557</v>
      </c>
      <c r="J970">
        <v>4</v>
      </c>
      <c r="K970">
        <v>10</v>
      </c>
      <c r="L970">
        <v>8</v>
      </c>
      <c r="M970" t="s">
        <v>60</v>
      </c>
      <c r="N970">
        <v>1</v>
      </c>
      <c r="O970" t="s">
        <v>49</v>
      </c>
      <c r="P970" t="s">
        <v>50</v>
      </c>
      <c r="Q970" t="s">
        <v>51</v>
      </c>
      <c r="R970" t="s">
        <v>161</v>
      </c>
      <c r="S970" t="s">
        <v>55</v>
      </c>
      <c r="T970">
        <v>3</v>
      </c>
      <c r="U970" s="1">
        <f>HR[[#This Row],[Date of Hire]]+HR[[#This Row],[Tenure]] * 365</f>
        <v>45220.027777777781</v>
      </c>
    </row>
    <row r="971" spans="1:21">
      <c r="A971">
        <v>1969</v>
      </c>
      <c r="B971" t="s">
        <v>19</v>
      </c>
      <c r="C971" s="1">
        <v>44949</v>
      </c>
      <c r="D971" s="1" t="str">
        <f>TEXT(HR[[#This Row],[Date of Hire]],"YYYY")</f>
        <v>2023</v>
      </c>
      <c r="E971" t="s">
        <v>5</v>
      </c>
      <c r="F971" t="s">
        <v>15</v>
      </c>
      <c r="G971">
        <v>6</v>
      </c>
      <c r="H971">
        <v>3</v>
      </c>
      <c r="I971" s="2">
        <v>0.74722222222222223</v>
      </c>
      <c r="J971">
        <v>1</v>
      </c>
      <c r="K971">
        <v>8</v>
      </c>
      <c r="L971">
        <v>6</v>
      </c>
      <c r="M971" t="s">
        <v>48</v>
      </c>
      <c r="N971">
        <v>2</v>
      </c>
      <c r="O971" t="s">
        <v>69</v>
      </c>
      <c r="P971" t="s">
        <v>62</v>
      </c>
      <c r="Q971" t="s">
        <v>113</v>
      </c>
      <c r="R971" t="s">
        <v>621</v>
      </c>
      <c r="S971" t="s">
        <v>55</v>
      </c>
      <c r="T971">
        <v>3</v>
      </c>
      <c r="U971" s="1">
        <f>HR[[#This Row],[Date of Hire]]+HR[[#This Row],[Tenure]] * 365</f>
        <v>45221.736111111109</v>
      </c>
    </row>
    <row r="972" spans="1:21">
      <c r="A972">
        <v>1970</v>
      </c>
      <c r="B972" t="s">
        <v>7</v>
      </c>
      <c r="C972" s="1">
        <v>44028</v>
      </c>
      <c r="D972" s="1" t="str">
        <f>TEXT(HR[[#This Row],[Date of Hire]],"YYYY")</f>
        <v>2020</v>
      </c>
      <c r="E972" t="s">
        <v>23</v>
      </c>
      <c r="F972" t="s">
        <v>9</v>
      </c>
      <c r="G972">
        <v>7</v>
      </c>
      <c r="H972">
        <v>3</v>
      </c>
      <c r="I972" s="2">
        <v>3.2666666666666666</v>
      </c>
      <c r="J972">
        <v>4</v>
      </c>
      <c r="K972">
        <v>6</v>
      </c>
      <c r="L972">
        <v>5</v>
      </c>
      <c r="M972" t="s">
        <v>60</v>
      </c>
      <c r="N972">
        <v>0</v>
      </c>
      <c r="O972" t="s">
        <v>61</v>
      </c>
      <c r="P972" t="s">
        <v>62</v>
      </c>
      <c r="Q972" t="s">
        <v>99</v>
      </c>
      <c r="R972" t="s">
        <v>397</v>
      </c>
      <c r="S972" t="s">
        <v>67</v>
      </c>
      <c r="T972">
        <v>2</v>
      </c>
      <c r="U972" s="1">
        <f>HR[[#This Row],[Date of Hire]]+HR[[#This Row],[Tenure]] * 365</f>
        <v>45220.333333333336</v>
      </c>
    </row>
    <row r="973" spans="1:21">
      <c r="A973">
        <v>1971</v>
      </c>
      <c r="B973" t="s">
        <v>4</v>
      </c>
      <c r="C973" s="1">
        <v>43890</v>
      </c>
      <c r="D973" s="1" t="str">
        <f>TEXT(HR[[#This Row],[Date of Hire]],"YYYY")</f>
        <v>2020</v>
      </c>
      <c r="E973" t="s">
        <v>17</v>
      </c>
      <c r="F973" t="s">
        <v>9</v>
      </c>
      <c r="G973">
        <v>6</v>
      </c>
      <c r="H973">
        <v>0</v>
      </c>
      <c r="I973" s="2">
        <v>3.6444444444444444</v>
      </c>
      <c r="J973">
        <v>2</v>
      </c>
      <c r="K973">
        <v>9</v>
      </c>
      <c r="L973">
        <v>6</v>
      </c>
      <c r="M973" t="s">
        <v>68</v>
      </c>
      <c r="N973">
        <v>2</v>
      </c>
      <c r="O973" t="s">
        <v>49</v>
      </c>
      <c r="P973" t="s">
        <v>50</v>
      </c>
      <c r="Q973" t="s">
        <v>63</v>
      </c>
      <c r="R973" t="s">
        <v>98</v>
      </c>
      <c r="S973" t="s">
        <v>59</v>
      </c>
      <c r="T973">
        <v>10</v>
      </c>
      <c r="U973" s="1">
        <f>HR[[#This Row],[Date of Hire]]+HR[[#This Row],[Tenure]] * 365</f>
        <v>45220.222222222219</v>
      </c>
    </row>
    <row r="974" spans="1:21">
      <c r="A974">
        <v>1972</v>
      </c>
      <c r="B974" t="s">
        <v>4</v>
      </c>
      <c r="C974" s="1">
        <v>44319</v>
      </c>
      <c r="D974" s="1" t="str">
        <f>TEXT(HR[[#This Row],[Date of Hire]],"YYYY")</f>
        <v>2021</v>
      </c>
      <c r="E974" t="s">
        <v>11</v>
      </c>
      <c r="F974" t="s">
        <v>26</v>
      </c>
      <c r="G974">
        <v>6</v>
      </c>
      <c r="H974">
        <v>0</v>
      </c>
      <c r="I974" s="2">
        <v>2.4694444444444446</v>
      </c>
      <c r="J974">
        <v>5</v>
      </c>
      <c r="K974">
        <v>10</v>
      </c>
      <c r="L974">
        <v>8</v>
      </c>
      <c r="M974" t="s">
        <v>56</v>
      </c>
      <c r="N974">
        <v>1</v>
      </c>
      <c r="O974" t="s">
        <v>69</v>
      </c>
      <c r="P974" t="s">
        <v>50</v>
      </c>
      <c r="Q974" t="s">
        <v>51</v>
      </c>
      <c r="R974" t="s">
        <v>622</v>
      </c>
      <c r="S974" t="s">
        <v>67</v>
      </c>
      <c r="T974">
        <v>2</v>
      </c>
      <c r="U974" s="1">
        <f>HR[[#This Row],[Date of Hire]]+HR[[#This Row],[Tenure]] * 365</f>
        <v>45220.347222222219</v>
      </c>
    </row>
    <row r="975" spans="1:21">
      <c r="A975">
        <v>1973</v>
      </c>
      <c r="B975" t="s">
        <v>16</v>
      </c>
      <c r="C975" s="1">
        <v>43811</v>
      </c>
      <c r="D975" s="1" t="str">
        <f>TEXT(HR[[#This Row],[Date of Hire]],"YYYY")</f>
        <v>2019</v>
      </c>
      <c r="E975" t="s">
        <v>28</v>
      </c>
      <c r="F975" t="s">
        <v>26</v>
      </c>
      <c r="G975">
        <v>7</v>
      </c>
      <c r="H975">
        <v>0</v>
      </c>
      <c r="I975" s="2">
        <v>3.8611111111111112</v>
      </c>
      <c r="J975">
        <v>5</v>
      </c>
      <c r="K975">
        <v>6</v>
      </c>
      <c r="L975">
        <v>5</v>
      </c>
      <c r="M975" t="s">
        <v>60</v>
      </c>
      <c r="N975">
        <v>1</v>
      </c>
      <c r="O975" t="s">
        <v>69</v>
      </c>
      <c r="P975" t="s">
        <v>62</v>
      </c>
      <c r="Q975" t="s">
        <v>63</v>
      </c>
      <c r="R975" t="s">
        <v>623</v>
      </c>
      <c r="S975" t="s">
        <v>59</v>
      </c>
      <c r="T975">
        <v>1</v>
      </c>
      <c r="U975" s="1">
        <f>HR[[#This Row],[Date of Hire]]+HR[[#This Row],[Tenure]] * 365</f>
        <v>45220.305555555555</v>
      </c>
    </row>
    <row r="976" spans="1:21">
      <c r="A976">
        <v>1974</v>
      </c>
      <c r="B976" t="s">
        <v>19</v>
      </c>
      <c r="C976" s="1">
        <v>44604</v>
      </c>
      <c r="D976" s="1" t="str">
        <f>TEXT(HR[[#This Row],[Date of Hire]],"YYYY")</f>
        <v>2022</v>
      </c>
      <c r="E976" t="s">
        <v>25</v>
      </c>
      <c r="F976" t="s">
        <v>21</v>
      </c>
      <c r="G976">
        <v>3</v>
      </c>
      <c r="H976">
        <v>1</v>
      </c>
      <c r="I976" s="2">
        <v>1.6944444444444444</v>
      </c>
      <c r="J976">
        <v>1</v>
      </c>
      <c r="K976">
        <v>9</v>
      </c>
      <c r="L976">
        <v>8</v>
      </c>
      <c r="M976" t="s">
        <v>56</v>
      </c>
      <c r="N976">
        <v>0</v>
      </c>
      <c r="O976" t="s">
        <v>61</v>
      </c>
      <c r="P976" t="s">
        <v>62</v>
      </c>
      <c r="Q976" t="s">
        <v>57</v>
      </c>
      <c r="R976" t="s">
        <v>231</v>
      </c>
      <c r="S976" t="s">
        <v>59</v>
      </c>
      <c r="T976">
        <v>10</v>
      </c>
      <c r="U976" s="1">
        <f>HR[[#This Row],[Date of Hire]]+HR[[#This Row],[Tenure]] * 365</f>
        <v>45222.472222222219</v>
      </c>
    </row>
    <row r="977" spans="1:21">
      <c r="A977">
        <v>1975</v>
      </c>
      <c r="B977" t="s">
        <v>13</v>
      </c>
      <c r="C977" s="1">
        <v>44546</v>
      </c>
      <c r="D977" s="1" t="str">
        <f>TEXT(HR[[#This Row],[Date of Hire]],"YYYY")</f>
        <v>2021</v>
      </c>
      <c r="E977" t="s">
        <v>27</v>
      </c>
      <c r="F977" t="s">
        <v>15</v>
      </c>
      <c r="G977">
        <v>4.2</v>
      </c>
      <c r="H977">
        <v>3</v>
      </c>
      <c r="I977" s="2">
        <v>1.85</v>
      </c>
      <c r="J977">
        <v>1</v>
      </c>
      <c r="K977">
        <v>9</v>
      </c>
      <c r="L977">
        <v>9</v>
      </c>
      <c r="M977" t="s">
        <v>60</v>
      </c>
      <c r="N977">
        <v>1</v>
      </c>
      <c r="O977" t="s">
        <v>69</v>
      </c>
      <c r="P977" t="s">
        <v>62</v>
      </c>
      <c r="Q977" t="s">
        <v>77</v>
      </c>
      <c r="R977" t="s">
        <v>624</v>
      </c>
      <c r="S977" t="s">
        <v>53</v>
      </c>
      <c r="T977">
        <v>5</v>
      </c>
      <c r="U977" s="1">
        <f>HR[[#This Row],[Date of Hire]]+HR[[#This Row],[Tenure]] * 365</f>
        <v>45221.25</v>
      </c>
    </row>
    <row r="978" spans="1:21">
      <c r="A978">
        <v>1976</v>
      </c>
      <c r="B978" t="s">
        <v>7</v>
      </c>
      <c r="C978" s="1">
        <v>43847</v>
      </c>
      <c r="D978" s="1" t="str">
        <f>TEXT(HR[[#This Row],[Date of Hire]],"YYYY")</f>
        <v>2020</v>
      </c>
      <c r="E978" t="s">
        <v>28</v>
      </c>
      <c r="F978" t="s">
        <v>9</v>
      </c>
      <c r="G978">
        <v>10</v>
      </c>
      <c r="H978">
        <v>0</v>
      </c>
      <c r="I978" s="2">
        <v>3.7638888888888888</v>
      </c>
      <c r="J978">
        <v>1</v>
      </c>
      <c r="K978">
        <v>10</v>
      </c>
      <c r="L978">
        <v>5</v>
      </c>
      <c r="M978" t="s">
        <v>56</v>
      </c>
      <c r="N978">
        <v>2</v>
      </c>
      <c r="O978" t="s">
        <v>61</v>
      </c>
      <c r="P978" t="s">
        <v>50</v>
      </c>
      <c r="Q978" t="s">
        <v>77</v>
      </c>
      <c r="R978" t="s">
        <v>412</v>
      </c>
      <c r="S978" t="s">
        <v>67</v>
      </c>
      <c r="T978">
        <v>5</v>
      </c>
      <c r="U978" s="1">
        <f>HR[[#This Row],[Date of Hire]]+HR[[#This Row],[Tenure]] * 365</f>
        <v>45220.819444444445</v>
      </c>
    </row>
    <row r="979" spans="1:21">
      <c r="A979">
        <v>1977</v>
      </c>
      <c r="B979" t="s">
        <v>10</v>
      </c>
      <c r="C979" s="1">
        <v>44047</v>
      </c>
      <c r="D979" s="1" t="str">
        <f>TEXT(HR[[#This Row],[Date of Hire]],"YYYY")</f>
        <v>2020</v>
      </c>
      <c r="E979" t="s">
        <v>14</v>
      </c>
      <c r="F979" t="s">
        <v>21</v>
      </c>
      <c r="G979">
        <v>8</v>
      </c>
      <c r="H979">
        <v>0</v>
      </c>
      <c r="I979" s="2">
        <v>3.2166666666666668</v>
      </c>
      <c r="J979">
        <v>2</v>
      </c>
      <c r="K979">
        <v>7</v>
      </c>
      <c r="L979">
        <v>9</v>
      </c>
      <c r="M979" t="s">
        <v>56</v>
      </c>
      <c r="N979">
        <v>1</v>
      </c>
      <c r="O979" t="s">
        <v>69</v>
      </c>
      <c r="P979" t="s">
        <v>62</v>
      </c>
      <c r="Q979" t="s">
        <v>113</v>
      </c>
      <c r="R979" t="s">
        <v>611</v>
      </c>
      <c r="S979" t="s">
        <v>55</v>
      </c>
      <c r="T979">
        <v>6</v>
      </c>
      <c r="U979" s="1">
        <f>HR[[#This Row],[Date of Hire]]+HR[[#This Row],[Tenure]] * 365</f>
        <v>45221.083333333336</v>
      </c>
    </row>
    <row r="980" spans="1:21">
      <c r="A980">
        <v>1978</v>
      </c>
      <c r="B980" t="s">
        <v>4</v>
      </c>
      <c r="C980" s="1">
        <v>44035</v>
      </c>
      <c r="D980" s="1" t="str">
        <f>TEXT(HR[[#This Row],[Date of Hire]],"YYYY")</f>
        <v>2020</v>
      </c>
      <c r="E980" t="s">
        <v>17</v>
      </c>
      <c r="F980" t="s">
        <v>6</v>
      </c>
      <c r="G980">
        <v>4</v>
      </c>
      <c r="H980">
        <v>2</v>
      </c>
      <c r="I980" s="2">
        <v>3.2472222222222222</v>
      </c>
      <c r="J980">
        <v>1</v>
      </c>
      <c r="K980">
        <v>6</v>
      </c>
      <c r="L980">
        <v>9</v>
      </c>
      <c r="M980" t="s">
        <v>60</v>
      </c>
      <c r="N980">
        <v>3</v>
      </c>
      <c r="O980" t="s">
        <v>69</v>
      </c>
      <c r="P980" t="s">
        <v>62</v>
      </c>
      <c r="Q980" t="s">
        <v>85</v>
      </c>
      <c r="R980" t="s">
        <v>617</v>
      </c>
      <c r="S980" t="s">
        <v>65</v>
      </c>
      <c r="T980">
        <v>7</v>
      </c>
      <c r="U980" s="1">
        <f>HR[[#This Row],[Date of Hire]]+HR[[#This Row],[Tenure]] * 365</f>
        <v>45220.236111111109</v>
      </c>
    </row>
    <row r="981" spans="1:21">
      <c r="A981">
        <v>1979</v>
      </c>
      <c r="B981" t="s">
        <v>13</v>
      </c>
      <c r="C981" s="1">
        <v>44405</v>
      </c>
      <c r="D981" s="1" t="str">
        <f>TEXT(HR[[#This Row],[Date of Hire]],"YYYY")</f>
        <v>2021</v>
      </c>
      <c r="E981" t="s">
        <v>14</v>
      </c>
      <c r="F981" t="s">
        <v>9</v>
      </c>
      <c r="G981">
        <v>7</v>
      </c>
      <c r="H981">
        <v>1</v>
      </c>
      <c r="I981" s="2">
        <v>2.2333333333333334</v>
      </c>
      <c r="J981">
        <v>1</v>
      </c>
      <c r="K981">
        <v>8</v>
      </c>
      <c r="L981">
        <v>10</v>
      </c>
      <c r="M981" t="s">
        <v>56</v>
      </c>
      <c r="N981">
        <v>0</v>
      </c>
      <c r="O981" t="s">
        <v>49</v>
      </c>
      <c r="P981" t="s">
        <v>50</v>
      </c>
      <c r="Q981" t="s">
        <v>85</v>
      </c>
      <c r="R981" t="s">
        <v>368</v>
      </c>
      <c r="S981" t="s">
        <v>59</v>
      </c>
      <c r="T981">
        <v>3</v>
      </c>
      <c r="U981" s="1">
        <f>HR[[#This Row],[Date of Hire]]+HR[[#This Row],[Tenure]] * 365</f>
        <v>45220.166666666664</v>
      </c>
    </row>
    <row r="982" spans="1:21">
      <c r="A982">
        <v>1980</v>
      </c>
      <c r="B982" t="s">
        <v>13</v>
      </c>
      <c r="C982" s="1">
        <v>44777</v>
      </c>
      <c r="D982" s="1" t="str">
        <f>TEXT(HR[[#This Row],[Date of Hire]],"YYYY")</f>
        <v>2022</v>
      </c>
      <c r="E982" t="s">
        <v>17</v>
      </c>
      <c r="F982" t="s">
        <v>18</v>
      </c>
      <c r="G982">
        <v>7</v>
      </c>
      <c r="H982">
        <v>3</v>
      </c>
      <c r="I982" s="2">
        <v>1.2166666666666666</v>
      </c>
      <c r="J982">
        <v>4</v>
      </c>
      <c r="K982">
        <v>8</v>
      </c>
      <c r="L982">
        <v>6</v>
      </c>
      <c r="M982" t="s">
        <v>48</v>
      </c>
      <c r="N982">
        <v>2</v>
      </c>
      <c r="O982" t="s">
        <v>61</v>
      </c>
      <c r="P982" t="s">
        <v>50</v>
      </c>
      <c r="Q982" t="s">
        <v>99</v>
      </c>
      <c r="R982" t="s">
        <v>625</v>
      </c>
      <c r="S982" t="s">
        <v>75</v>
      </c>
      <c r="T982">
        <v>1</v>
      </c>
      <c r="U982" s="1">
        <f>HR[[#This Row],[Date of Hire]]+HR[[#This Row],[Tenure]] * 365</f>
        <v>45221.083333333336</v>
      </c>
    </row>
    <row r="983" spans="1:21">
      <c r="A983">
        <v>1981</v>
      </c>
      <c r="B983" t="s">
        <v>7</v>
      </c>
      <c r="C983" s="1">
        <v>43560</v>
      </c>
      <c r="D983" s="1" t="str">
        <f>TEXT(HR[[#This Row],[Date of Hire]],"YYYY")</f>
        <v>2019</v>
      </c>
      <c r="E983" t="s">
        <v>14</v>
      </c>
      <c r="F983" t="s">
        <v>24</v>
      </c>
      <c r="G983">
        <v>7</v>
      </c>
      <c r="H983">
        <v>3</v>
      </c>
      <c r="I983" s="2">
        <v>4.5472222222222225</v>
      </c>
      <c r="J983">
        <v>1</v>
      </c>
      <c r="K983">
        <v>7</v>
      </c>
      <c r="L983">
        <v>10</v>
      </c>
      <c r="M983" t="s">
        <v>48</v>
      </c>
      <c r="N983">
        <v>2</v>
      </c>
      <c r="O983" t="s">
        <v>61</v>
      </c>
      <c r="P983" t="s">
        <v>50</v>
      </c>
      <c r="Q983" t="s">
        <v>57</v>
      </c>
      <c r="R983" t="s">
        <v>429</v>
      </c>
      <c r="S983" t="s">
        <v>67</v>
      </c>
      <c r="T983">
        <v>10</v>
      </c>
      <c r="U983" s="1">
        <f>HR[[#This Row],[Date of Hire]]+HR[[#This Row],[Tenure]] * 365</f>
        <v>45219.736111111109</v>
      </c>
    </row>
    <row r="984" spans="1:21">
      <c r="A984">
        <v>1982</v>
      </c>
      <c r="B984" t="s">
        <v>16</v>
      </c>
      <c r="C984" s="1">
        <v>43981</v>
      </c>
      <c r="D984" s="1" t="str">
        <f>TEXT(HR[[#This Row],[Date of Hire]],"YYYY")</f>
        <v>2020</v>
      </c>
      <c r="E984" t="s">
        <v>27</v>
      </c>
      <c r="F984" t="s">
        <v>9</v>
      </c>
      <c r="G984">
        <v>7</v>
      </c>
      <c r="H984">
        <v>0</v>
      </c>
      <c r="I984" s="2">
        <v>3.3944444444444444</v>
      </c>
      <c r="J984">
        <v>4</v>
      </c>
      <c r="K984">
        <v>7</v>
      </c>
      <c r="L984">
        <v>8</v>
      </c>
      <c r="M984" t="s">
        <v>68</v>
      </c>
      <c r="N984">
        <v>3</v>
      </c>
      <c r="O984" t="s">
        <v>61</v>
      </c>
      <c r="P984" t="s">
        <v>62</v>
      </c>
      <c r="Q984" t="s">
        <v>79</v>
      </c>
      <c r="R984" t="s">
        <v>626</v>
      </c>
      <c r="S984" t="s">
        <v>65</v>
      </c>
      <c r="T984">
        <v>6</v>
      </c>
      <c r="U984" s="1">
        <f>HR[[#This Row],[Date of Hire]]+HR[[#This Row],[Tenure]] * 365</f>
        <v>45219.972222222219</v>
      </c>
    </row>
    <row r="985" spans="1:21">
      <c r="A985">
        <v>1983</v>
      </c>
      <c r="B985" t="s">
        <v>4</v>
      </c>
      <c r="C985" s="1">
        <v>43515</v>
      </c>
      <c r="D985" s="1" t="str">
        <f>TEXT(HR[[#This Row],[Date of Hire]],"YYYY")</f>
        <v>2019</v>
      </c>
      <c r="E985" t="s">
        <v>28</v>
      </c>
      <c r="F985" t="s">
        <v>18</v>
      </c>
      <c r="G985">
        <v>6.2</v>
      </c>
      <c r="H985">
        <v>2</v>
      </c>
      <c r="I985" s="2">
        <v>4.6749999999999998</v>
      </c>
      <c r="J985">
        <v>3</v>
      </c>
      <c r="K985">
        <v>5</v>
      </c>
      <c r="L985">
        <v>8</v>
      </c>
      <c r="M985" t="s">
        <v>60</v>
      </c>
      <c r="N985">
        <v>0</v>
      </c>
      <c r="O985" t="s">
        <v>49</v>
      </c>
      <c r="P985" t="s">
        <v>62</v>
      </c>
      <c r="Q985" t="s">
        <v>99</v>
      </c>
      <c r="R985" t="s">
        <v>301</v>
      </c>
      <c r="S985" t="s">
        <v>71</v>
      </c>
      <c r="T985">
        <v>1</v>
      </c>
      <c r="U985" s="1">
        <f>HR[[#This Row],[Date of Hire]]+HR[[#This Row],[Tenure]] * 365</f>
        <v>45221.375</v>
      </c>
    </row>
    <row r="986" spans="1:21">
      <c r="A986">
        <v>1984</v>
      </c>
      <c r="B986" t="s">
        <v>7</v>
      </c>
      <c r="C986" s="1">
        <v>45140</v>
      </c>
      <c r="D986" s="1" t="str">
        <f>TEXT(HR[[#This Row],[Date of Hire]],"YYYY")</f>
        <v>2023</v>
      </c>
      <c r="E986" t="s">
        <v>14</v>
      </c>
      <c r="F986" t="s">
        <v>15</v>
      </c>
      <c r="G986">
        <v>9</v>
      </c>
      <c r="H986">
        <v>1</v>
      </c>
      <c r="I986" s="2">
        <v>0.22222222222222221</v>
      </c>
      <c r="J986">
        <v>5</v>
      </c>
      <c r="K986">
        <v>5</v>
      </c>
      <c r="L986">
        <v>7</v>
      </c>
      <c r="M986" t="s">
        <v>56</v>
      </c>
      <c r="N986">
        <v>3</v>
      </c>
      <c r="O986" t="s">
        <v>49</v>
      </c>
      <c r="P986" t="s">
        <v>50</v>
      </c>
      <c r="Q986" t="s">
        <v>77</v>
      </c>
      <c r="R986" t="s">
        <v>153</v>
      </c>
      <c r="S986" t="s">
        <v>75</v>
      </c>
      <c r="T986">
        <v>1</v>
      </c>
      <c r="U986" s="1">
        <f>HR[[#This Row],[Date of Hire]]+HR[[#This Row],[Tenure]] * 365</f>
        <v>45221.111111111109</v>
      </c>
    </row>
    <row r="987" spans="1:21">
      <c r="A987">
        <v>1985</v>
      </c>
      <c r="B987" t="s">
        <v>19</v>
      </c>
      <c r="C987" s="1">
        <v>43957</v>
      </c>
      <c r="D987" s="1" t="str">
        <f>TEXT(HR[[#This Row],[Date of Hire]],"YYYY")</f>
        <v>2020</v>
      </c>
      <c r="E987" t="s">
        <v>28</v>
      </c>
      <c r="F987" t="s">
        <v>6</v>
      </c>
      <c r="G987">
        <v>7.5</v>
      </c>
      <c r="H987">
        <v>1</v>
      </c>
      <c r="I987" s="2">
        <v>3.4611111111111112</v>
      </c>
      <c r="J987">
        <v>4</v>
      </c>
      <c r="K987">
        <v>7</v>
      </c>
      <c r="L987">
        <v>10</v>
      </c>
      <c r="M987" t="s">
        <v>68</v>
      </c>
      <c r="N987">
        <v>3</v>
      </c>
      <c r="O987" t="s">
        <v>61</v>
      </c>
      <c r="P987" t="s">
        <v>62</v>
      </c>
      <c r="Q987" t="s">
        <v>77</v>
      </c>
      <c r="R987" t="s">
        <v>432</v>
      </c>
      <c r="S987" t="s">
        <v>81</v>
      </c>
      <c r="T987">
        <v>7</v>
      </c>
      <c r="U987" s="1">
        <f>HR[[#This Row],[Date of Hire]]+HR[[#This Row],[Tenure]] * 365</f>
        <v>45220.305555555555</v>
      </c>
    </row>
    <row r="988" spans="1:21">
      <c r="A988">
        <v>1986</v>
      </c>
      <c r="B988" t="s">
        <v>16</v>
      </c>
      <c r="C988" s="1">
        <v>43604</v>
      </c>
      <c r="D988" s="1" t="str">
        <f>TEXT(HR[[#This Row],[Date of Hire]],"YYYY")</f>
        <v>2019</v>
      </c>
      <c r="E988" t="s">
        <v>5</v>
      </c>
      <c r="F988" t="s">
        <v>15</v>
      </c>
      <c r="G988">
        <v>9</v>
      </c>
      <c r="H988">
        <v>1</v>
      </c>
      <c r="I988" s="2">
        <v>4.4249999999999998</v>
      </c>
      <c r="J988">
        <v>4</v>
      </c>
      <c r="K988">
        <v>6</v>
      </c>
      <c r="L988">
        <v>5</v>
      </c>
      <c r="M988" t="s">
        <v>48</v>
      </c>
      <c r="N988">
        <v>1</v>
      </c>
      <c r="O988" t="s">
        <v>61</v>
      </c>
      <c r="P988" t="s">
        <v>50</v>
      </c>
      <c r="Q988" t="s">
        <v>92</v>
      </c>
      <c r="R988" t="s">
        <v>568</v>
      </c>
      <c r="S988" t="s">
        <v>102</v>
      </c>
      <c r="T988">
        <v>4</v>
      </c>
      <c r="U988" s="1">
        <f>HR[[#This Row],[Date of Hire]]+HR[[#This Row],[Tenure]] * 365</f>
        <v>45219.125</v>
      </c>
    </row>
    <row r="989" spans="1:21">
      <c r="A989">
        <v>1987</v>
      </c>
      <c r="B989" t="s">
        <v>7</v>
      </c>
      <c r="C989" s="1">
        <v>43785</v>
      </c>
      <c r="D989" s="1" t="str">
        <f>TEXT(HR[[#This Row],[Date of Hire]],"YYYY")</f>
        <v>2019</v>
      </c>
      <c r="E989" t="s">
        <v>25</v>
      </c>
      <c r="F989" t="s">
        <v>9</v>
      </c>
      <c r="G989">
        <v>3.2</v>
      </c>
      <c r="H989">
        <v>3</v>
      </c>
      <c r="I989" s="2">
        <v>3.9333333333333331</v>
      </c>
      <c r="J989">
        <v>4</v>
      </c>
      <c r="K989">
        <v>10</v>
      </c>
      <c r="L989">
        <v>10</v>
      </c>
      <c r="M989" t="s">
        <v>68</v>
      </c>
      <c r="N989">
        <v>2</v>
      </c>
      <c r="O989" t="s">
        <v>61</v>
      </c>
      <c r="P989" t="s">
        <v>50</v>
      </c>
      <c r="Q989" t="s">
        <v>92</v>
      </c>
      <c r="R989" t="s">
        <v>443</v>
      </c>
      <c r="S989" t="s">
        <v>53</v>
      </c>
      <c r="T989">
        <v>8</v>
      </c>
      <c r="U989" s="1">
        <f>HR[[#This Row],[Date of Hire]]+HR[[#This Row],[Tenure]] * 365</f>
        <v>45220.666666666664</v>
      </c>
    </row>
    <row r="990" spans="1:21">
      <c r="A990">
        <v>1988</v>
      </c>
      <c r="B990" t="s">
        <v>16</v>
      </c>
      <c r="C990" s="1">
        <v>43935</v>
      </c>
      <c r="D990" s="1" t="str">
        <f>TEXT(HR[[#This Row],[Date of Hire]],"YYYY")</f>
        <v>2020</v>
      </c>
      <c r="E990" t="s">
        <v>8</v>
      </c>
      <c r="F990" t="s">
        <v>21</v>
      </c>
      <c r="G990">
        <v>8</v>
      </c>
      <c r="H990">
        <v>3</v>
      </c>
      <c r="I990" s="2">
        <v>3.5222222222222221</v>
      </c>
      <c r="J990">
        <v>3</v>
      </c>
      <c r="K990">
        <v>8</v>
      </c>
      <c r="L990">
        <v>9</v>
      </c>
      <c r="M990" t="s">
        <v>68</v>
      </c>
      <c r="N990">
        <v>1</v>
      </c>
      <c r="O990" t="s">
        <v>61</v>
      </c>
      <c r="P990" t="s">
        <v>62</v>
      </c>
      <c r="Q990" t="s">
        <v>77</v>
      </c>
      <c r="R990" t="s">
        <v>627</v>
      </c>
      <c r="S990" t="s">
        <v>59</v>
      </c>
      <c r="T990">
        <v>7</v>
      </c>
      <c r="U990" s="1">
        <f>HR[[#This Row],[Date of Hire]]+HR[[#This Row],[Tenure]] * 365</f>
        <v>45220.611111111109</v>
      </c>
    </row>
    <row r="991" spans="1:21">
      <c r="A991">
        <v>1989</v>
      </c>
      <c r="B991" t="s">
        <v>16</v>
      </c>
      <c r="C991" s="1">
        <v>44066</v>
      </c>
      <c r="D991" s="1" t="str">
        <f>TEXT(HR[[#This Row],[Date of Hire]],"YYYY")</f>
        <v>2020</v>
      </c>
      <c r="E991" t="s">
        <v>17</v>
      </c>
      <c r="F991" t="s">
        <v>12</v>
      </c>
      <c r="G991">
        <v>7</v>
      </c>
      <c r="H991">
        <v>2</v>
      </c>
      <c r="I991" s="2">
        <v>3.1638888888888888</v>
      </c>
      <c r="J991">
        <v>1</v>
      </c>
      <c r="K991">
        <v>10</v>
      </c>
      <c r="L991">
        <v>5</v>
      </c>
      <c r="M991" t="s">
        <v>60</v>
      </c>
      <c r="N991">
        <v>1</v>
      </c>
      <c r="O991" t="s">
        <v>49</v>
      </c>
      <c r="P991" t="s">
        <v>62</v>
      </c>
      <c r="Q991" t="s">
        <v>57</v>
      </c>
      <c r="R991" t="s">
        <v>401</v>
      </c>
      <c r="S991" t="s">
        <v>65</v>
      </c>
      <c r="T991">
        <v>3</v>
      </c>
      <c r="U991" s="1">
        <f>HR[[#This Row],[Date of Hire]]+HR[[#This Row],[Tenure]] * 365</f>
        <v>45220.819444444445</v>
      </c>
    </row>
    <row r="992" spans="1:21">
      <c r="A992">
        <v>1990</v>
      </c>
      <c r="B992" t="s">
        <v>7</v>
      </c>
      <c r="C992" s="1">
        <v>44929</v>
      </c>
      <c r="D992" s="1" t="str">
        <f>TEXT(HR[[#This Row],[Date of Hire]],"YYYY")</f>
        <v>2023</v>
      </c>
      <c r="E992" t="s">
        <v>20</v>
      </c>
      <c r="F992" t="s">
        <v>26</v>
      </c>
      <c r="G992">
        <v>10</v>
      </c>
      <c r="H992">
        <v>1</v>
      </c>
      <c r="I992" s="2">
        <v>0.80277777777777781</v>
      </c>
      <c r="J992">
        <v>5</v>
      </c>
      <c r="K992">
        <v>10</v>
      </c>
      <c r="L992">
        <v>7</v>
      </c>
      <c r="M992" t="s">
        <v>68</v>
      </c>
      <c r="N992">
        <v>3</v>
      </c>
      <c r="O992" t="s">
        <v>49</v>
      </c>
      <c r="P992" t="s">
        <v>62</v>
      </c>
      <c r="Q992" t="s">
        <v>63</v>
      </c>
      <c r="R992" t="s">
        <v>393</v>
      </c>
      <c r="S992" t="s">
        <v>102</v>
      </c>
      <c r="T992">
        <v>4</v>
      </c>
      <c r="U992" s="1">
        <f>HR[[#This Row],[Date of Hire]]+HR[[#This Row],[Tenure]] * 365</f>
        <v>45222.013888888891</v>
      </c>
    </row>
    <row r="993" spans="1:21">
      <c r="A993">
        <v>1991</v>
      </c>
      <c r="B993" t="s">
        <v>19</v>
      </c>
      <c r="C993" s="1">
        <v>44196</v>
      </c>
      <c r="D993" s="1" t="str">
        <f>TEXT(HR[[#This Row],[Date of Hire]],"YYYY")</f>
        <v>2020</v>
      </c>
      <c r="E993" t="s">
        <v>11</v>
      </c>
      <c r="F993" t="s">
        <v>21</v>
      </c>
      <c r="G993">
        <v>4.2</v>
      </c>
      <c r="H993">
        <v>1</v>
      </c>
      <c r="I993" s="2">
        <v>2.8111111111111109</v>
      </c>
      <c r="J993">
        <v>4</v>
      </c>
      <c r="K993">
        <v>8</v>
      </c>
      <c r="L993">
        <v>10</v>
      </c>
      <c r="M993" t="s">
        <v>68</v>
      </c>
      <c r="N993">
        <v>0</v>
      </c>
      <c r="O993" t="s">
        <v>69</v>
      </c>
      <c r="P993" t="s">
        <v>50</v>
      </c>
      <c r="Q993" t="s">
        <v>63</v>
      </c>
      <c r="R993" t="s">
        <v>622</v>
      </c>
      <c r="S993" t="s">
        <v>71</v>
      </c>
      <c r="T993">
        <v>7</v>
      </c>
      <c r="U993" s="1">
        <f>HR[[#This Row],[Date of Hire]]+HR[[#This Row],[Tenure]] * 365</f>
        <v>45222.055555555555</v>
      </c>
    </row>
    <row r="994" spans="1:21">
      <c r="A994">
        <v>1992</v>
      </c>
      <c r="B994" t="s">
        <v>16</v>
      </c>
      <c r="C994" s="1">
        <v>43687</v>
      </c>
      <c r="D994" s="1" t="str">
        <f>TEXT(HR[[#This Row],[Date of Hire]],"YYYY")</f>
        <v>2019</v>
      </c>
      <c r="E994" t="s">
        <v>11</v>
      </c>
      <c r="F994" t="s">
        <v>21</v>
      </c>
      <c r="G994">
        <v>8</v>
      </c>
      <c r="H994">
        <v>0</v>
      </c>
      <c r="I994" s="2">
        <v>4.2</v>
      </c>
      <c r="J994">
        <v>4</v>
      </c>
      <c r="K994">
        <v>5</v>
      </c>
      <c r="L994">
        <v>9</v>
      </c>
      <c r="M994" t="s">
        <v>48</v>
      </c>
      <c r="N994">
        <v>2</v>
      </c>
      <c r="O994" t="s">
        <v>61</v>
      </c>
      <c r="P994" t="s">
        <v>62</v>
      </c>
      <c r="Q994" t="s">
        <v>72</v>
      </c>
      <c r="R994" t="s">
        <v>245</v>
      </c>
      <c r="S994" t="s">
        <v>102</v>
      </c>
      <c r="T994">
        <v>2</v>
      </c>
      <c r="U994" s="1">
        <f>HR[[#This Row],[Date of Hire]]+HR[[#This Row],[Tenure]] * 365</f>
        <v>45220</v>
      </c>
    </row>
    <row r="995" spans="1:21">
      <c r="A995">
        <v>1993</v>
      </c>
      <c r="B995" t="s">
        <v>4</v>
      </c>
      <c r="C995" s="1">
        <v>44748</v>
      </c>
      <c r="D995" s="1" t="str">
        <f>TEXT(HR[[#This Row],[Date of Hire]],"YYYY")</f>
        <v>2022</v>
      </c>
      <c r="E995" t="s">
        <v>25</v>
      </c>
      <c r="F995" t="s">
        <v>12</v>
      </c>
      <c r="G995">
        <v>8</v>
      </c>
      <c r="H995">
        <v>2</v>
      </c>
      <c r="I995" s="2">
        <v>1.2944444444444445</v>
      </c>
      <c r="J995">
        <v>1</v>
      </c>
      <c r="K995">
        <v>10</v>
      </c>
      <c r="L995">
        <v>6</v>
      </c>
      <c r="M995" t="s">
        <v>68</v>
      </c>
      <c r="N995">
        <v>3</v>
      </c>
      <c r="O995" t="s">
        <v>69</v>
      </c>
      <c r="P995" t="s">
        <v>50</v>
      </c>
      <c r="Q995" t="s">
        <v>57</v>
      </c>
      <c r="R995" t="s">
        <v>628</v>
      </c>
      <c r="S995" t="s">
        <v>65</v>
      </c>
      <c r="T995">
        <v>10</v>
      </c>
      <c r="U995" s="1">
        <f>HR[[#This Row],[Date of Hire]]+HR[[#This Row],[Tenure]] * 365</f>
        <v>45220.472222222219</v>
      </c>
    </row>
    <row r="996" spans="1:21">
      <c r="A996">
        <v>1994</v>
      </c>
      <c r="B996" t="s">
        <v>7</v>
      </c>
      <c r="C996" s="1">
        <v>44089</v>
      </c>
      <c r="D996" s="1" t="str">
        <f>TEXT(HR[[#This Row],[Date of Hire]],"YYYY")</f>
        <v>2020</v>
      </c>
      <c r="E996" t="s">
        <v>25</v>
      </c>
      <c r="F996" t="s">
        <v>26</v>
      </c>
      <c r="G996">
        <v>8</v>
      </c>
      <c r="H996">
        <v>1</v>
      </c>
      <c r="I996" s="2">
        <v>3.1027777777777779</v>
      </c>
      <c r="J996">
        <v>4</v>
      </c>
      <c r="K996">
        <v>5</v>
      </c>
      <c r="L996">
        <v>5</v>
      </c>
      <c r="M996" t="s">
        <v>48</v>
      </c>
      <c r="N996">
        <v>1</v>
      </c>
      <c r="O996" t="s">
        <v>61</v>
      </c>
      <c r="P996" t="s">
        <v>62</v>
      </c>
      <c r="Q996" t="s">
        <v>79</v>
      </c>
      <c r="R996" t="s">
        <v>259</v>
      </c>
      <c r="S996" t="s">
        <v>59</v>
      </c>
      <c r="T996">
        <v>4</v>
      </c>
      <c r="U996" s="1">
        <f>HR[[#This Row],[Date of Hire]]+HR[[#This Row],[Tenure]] * 365</f>
        <v>45221.513888888891</v>
      </c>
    </row>
    <row r="997" spans="1:21">
      <c r="A997">
        <v>1995</v>
      </c>
      <c r="B997" t="s">
        <v>19</v>
      </c>
      <c r="C997" s="1">
        <v>45119</v>
      </c>
      <c r="D997" s="1" t="str">
        <f>TEXT(HR[[#This Row],[Date of Hire]],"YYYY")</f>
        <v>2023</v>
      </c>
      <c r="E997" t="s">
        <v>28</v>
      </c>
      <c r="F997" t="s">
        <v>15</v>
      </c>
      <c r="G997">
        <v>7</v>
      </c>
      <c r="H997">
        <v>3</v>
      </c>
      <c r="I997" s="2">
        <v>0.27777777777777779</v>
      </c>
      <c r="J997">
        <v>1</v>
      </c>
      <c r="K997">
        <v>8</v>
      </c>
      <c r="L997">
        <v>6</v>
      </c>
      <c r="M997" t="s">
        <v>68</v>
      </c>
      <c r="N997">
        <v>3</v>
      </c>
      <c r="O997" t="s">
        <v>49</v>
      </c>
      <c r="P997" t="s">
        <v>50</v>
      </c>
      <c r="Q997" t="s">
        <v>92</v>
      </c>
      <c r="R997" t="s">
        <v>467</v>
      </c>
      <c r="S997" t="s">
        <v>55</v>
      </c>
      <c r="T997">
        <v>2</v>
      </c>
      <c r="U997" s="1">
        <f>HR[[#This Row],[Date of Hire]]+HR[[#This Row],[Tenure]] * 365</f>
        <v>45220.388888888891</v>
      </c>
    </row>
    <row r="998" spans="1:21">
      <c r="A998">
        <v>1996</v>
      </c>
      <c r="B998" t="s">
        <v>7</v>
      </c>
      <c r="C998" s="1">
        <v>43617</v>
      </c>
      <c r="D998" s="1" t="str">
        <f>TEXT(HR[[#This Row],[Date of Hire]],"YYYY")</f>
        <v>2019</v>
      </c>
      <c r="E998" t="s">
        <v>14</v>
      </c>
      <c r="F998" t="s">
        <v>6</v>
      </c>
      <c r="G998">
        <v>4.2</v>
      </c>
      <c r="H998">
        <v>1</v>
      </c>
      <c r="I998" s="2">
        <v>4.3916666666666666</v>
      </c>
      <c r="J998">
        <v>4</v>
      </c>
      <c r="K998">
        <v>8</v>
      </c>
      <c r="L998">
        <v>10</v>
      </c>
      <c r="M998" t="s">
        <v>60</v>
      </c>
      <c r="N998">
        <v>1</v>
      </c>
      <c r="O998" t="s">
        <v>49</v>
      </c>
      <c r="P998" t="s">
        <v>50</v>
      </c>
      <c r="Q998" t="s">
        <v>79</v>
      </c>
      <c r="R998" t="s">
        <v>629</v>
      </c>
      <c r="S998" t="s">
        <v>53</v>
      </c>
      <c r="T998">
        <v>7</v>
      </c>
      <c r="U998" s="1">
        <f>HR[[#This Row],[Date of Hire]]+HR[[#This Row],[Tenure]] * 365</f>
        <v>45219.958333333336</v>
      </c>
    </row>
    <row r="999" spans="1:21">
      <c r="A999">
        <v>1997</v>
      </c>
      <c r="B999" t="s">
        <v>13</v>
      </c>
      <c r="C999" s="1">
        <v>44707</v>
      </c>
      <c r="D999" s="1" t="str">
        <f>TEXT(HR[[#This Row],[Date of Hire]],"YYYY")</f>
        <v>2022</v>
      </c>
      <c r="E999" t="s">
        <v>11</v>
      </c>
      <c r="F999" t="s">
        <v>15</v>
      </c>
      <c r="G999">
        <v>10</v>
      </c>
      <c r="H999">
        <v>2</v>
      </c>
      <c r="I999" s="2">
        <v>1.4055555555555554</v>
      </c>
      <c r="J999">
        <v>1</v>
      </c>
      <c r="K999">
        <v>5</v>
      </c>
      <c r="L999">
        <v>7</v>
      </c>
      <c r="M999" t="s">
        <v>56</v>
      </c>
      <c r="N999">
        <v>0</v>
      </c>
      <c r="O999" t="s">
        <v>69</v>
      </c>
      <c r="P999" t="s">
        <v>62</v>
      </c>
      <c r="Q999" t="s">
        <v>77</v>
      </c>
      <c r="R999" t="s">
        <v>630</v>
      </c>
      <c r="S999" t="s">
        <v>55</v>
      </c>
      <c r="T999">
        <v>2</v>
      </c>
      <c r="U999" s="1">
        <f>HR[[#This Row],[Date of Hire]]+HR[[#This Row],[Tenure]] * 365</f>
        <v>45220.027777777781</v>
      </c>
    </row>
    <row r="1000" spans="1:21">
      <c r="A1000">
        <v>1998</v>
      </c>
      <c r="B1000" t="s">
        <v>4</v>
      </c>
      <c r="C1000" s="1">
        <v>43539</v>
      </c>
      <c r="D1000" s="1" t="str">
        <f>TEXT(HR[[#This Row],[Date of Hire]],"YYYY")</f>
        <v>2019</v>
      </c>
      <c r="E1000" t="s">
        <v>14</v>
      </c>
      <c r="F1000" t="s">
        <v>6</v>
      </c>
      <c r="G1000">
        <v>7</v>
      </c>
      <c r="H1000">
        <v>2</v>
      </c>
      <c r="I1000" s="2">
        <v>4.6027777777777779</v>
      </c>
      <c r="J1000">
        <v>1</v>
      </c>
      <c r="K1000">
        <v>10</v>
      </c>
      <c r="L1000">
        <v>8</v>
      </c>
      <c r="M1000" t="s">
        <v>56</v>
      </c>
      <c r="N1000">
        <v>3</v>
      </c>
      <c r="O1000" t="s">
        <v>49</v>
      </c>
      <c r="P1000" t="s">
        <v>50</v>
      </c>
      <c r="Q1000" t="s">
        <v>99</v>
      </c>
      <c r="R1000" t="s">
        <v>405</v>
      </c>
      <c r="S1000" t="s">
        <v>67</v>
      </c>
      <c r="T1000">
        <v>1</v>
      </c>
      <c r="U1000" s="1">
        <f>HR[[#This Row],[Date of Hire]]+HR[[#This Row],[Tenure]] * 365</f>
        <v>45219.013888888891</v>
      </c>
    </row>
    <row r="1001" spans="1:21">
      <c r="A1001">
        <v>1999</v>
      </c>
      <c r="B1001" t="s">
        <v>16</v>
      </c>
      <c r="C1001" s="1">
        <v>44134</v>
      </c>
      <c r="D1001" s="1" t="str">
        <f>TEXT(HR[[#This Row],[Date of Hire]],"YYYY")</f>
        <v>2020</v>
      </c>
      <c r="E1001" t="s">
        <v>11</v>
      </c>
      <c r="F1001" t="s">
        <v>21</v>
      </c>
      <c r="G1001">
        <v>6</v>
      </c>
      <c r="H1001">
        <v>2</v>
      </c>
      <c r="I1001" s="2">
        <v>2.9777777777777779</v>
      </c>
      <c r="J1001">
        <v>1</v>
      </c>
      <c r="K1001">
        <v>10</v>
      </c>
      <c r="L1001">
        <v>5</v>
      </c>
      <c r="M1001" t="s">
        <v>56</v>
      </c>
      <c r="N1001">
        <v>0</v>
      </c>
      <c r="O1001" t="s">
        <v>69</v>
      </c>
      <c r="P1001" t="s">
        <v>62</v>
      </c>
      <c r="Q1001" t="s">
        <v>113</v>
      </c>
      <c r="R1001" t="s">
        <v>316</v>
      </c>
      <c r="S1001" t="s">
        <v>59</v>
      </c>
      <c r="T1001">
        <v>6</v>
      </c>
      <c r="U1001" s="1">
        <f>HR[[#This Row],[Date of Hire]]+HR[[#This Row],[Tenure]] * 365</f>
        <v>45220.888888888891</v>
      </c>
    </row>
    <row r="1002" spans="1:21">
      <c r="A1002">
        <v>2000</v>
      </c>
      <c r="B1002" t="s">
        <v>19</v>
      </c>
      <c r="C1002" s="1">
        <v>45026</v>
      </c>
      <c r="D1002" s="1" t="str">
        <f>TEXT(HR[[#This Row],[Date of Hire]],"YYYY")</f>
        <v>2023</v>
      </c>
      <c r="E1002" t="s">
        <v>5</v>
      </c>
      <c r="F1002" t="s">
        <v>21</v>
      </c>
      <c r="G1002">
        <v>9</v>
      </c>
      <c r="H1002">
        <v>2</v>
      </c>
      <c r="I1002" s="2">
        <v>0.53333333333333333</v>
      </c>
      <c r="J1002">
        <v>3</v>
      </c>
      <c r="K1002">
        <v>10</v>
      </c>
      <c r="L1002">
        <v>6</v>
      </c>
      <c r="M1002" t="s">
        <v>56</v>
      </c>
      <c r="N1002">
        <v>0</v>
      </c>
      <c r="O1002" t="s">
        <v>69</v>
      </c>
      <c r="P1002" t="s">
        <v>62</v>
      </c>
      <c r="Q1002" t="s">
        <v>92</v>
      </c>
      <c r="R1002" t="s">
        <v>612</v>
      </c>
      <c r="S1002" t="s">
        <v>67</v>
      </c>
      <c r="T1002">
        <v>5</v>
      </c>
      <c r="U1002" s="1">
        <f>HR[[#This Row],[Date of Hire]]+HR[[#This Row],[Tenure]] * 365</f>
        <v>45220.666666666664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4D8B-8864-4AE8-85CA-E68ED57E415D}">
  <dimension ref="A2:G24"/>
  <sheetViews>
    <sheetView tabSelected="1" topLeftCell="A6" workbookViewId="0">
      <selection activeCell="D7" sqref="D7"/>
    </sheetView>
  </sheetViews>
  <sheetFormatPr defaultRowHeight="15"/>
  <cols>
    <col min="1" max="1" width="26.42578125" bestFit="1" customWidth="1"/>
    <col min="2" max="2" width="26.5703125" bestFit="1" customWidth="1"/>
    <col min="3" max="3" width="38.5703125" bestFit="1" customWidth="1"/>
    <col min="4" max="4" width="41.140625" customWidth="1"/>
    <col min="5" max="5" width="42.5703125" bestFit="1" customWidth="1"/>
    <col min="6" max="6" width="45.85546875" bestFit="1" customWidth="1"/>
    <col min="7" max="7" width="34.28515625" bestFit="1" customWidth="1"/>
    <col min="8" max="8" width="32.42578125" bestFit="1" customWidth="1"/>
    <col min="9" max="9" width="26.5703125" bestFit="1" customWidth="1"/>
  </cols>
  <sheetData>
    <row r="2" spans="2:7">
      <c r="C2" s="5" t="s">
        <v>631</v>
      </c>
      <c r="D2" s="5"/>
      <c r="E2" s="5" t="s">
        <v>632</v>
      </c>
      <c r="F2" s="5" t="s">
        <v>633</v>
      </c>
    </row>
    <row r="3" spans="2:7">
      <c r="C3" s="7">
        <f>E3/$E$7</f>
        <v>0.26773226773226771</v>
      </c>
      <c r="D3" s="7"/>
      <c r="E3">
        <f>COUNTIF(dataset!H:H,F3)</f>
        <v>268</v>
      </c>
      <c r="F3">
        <v>3</v>
      </c>
    </row>
    <row r="4" spans="2:7">
      <c r="C4" s="7">
        <f>E4/$E$7</f>
        <v>0.26673326673326675</v>
      </c>
      <c r="D4" s="7"/>
      <c r="E4">
        <f>COUNTIF(dataset!H:H,F4)</f>
        <v>267</v>
      </c>
      <c r="F4">
        <v>2</v>
      </c>
    </row>
    <row r="5" spans="2:7">
      <c r="C5" s="7">
        <f>E5/$E$7</f>
        <v>0.21378621378621379</v>
      </c>
      <c r="D5" s="7"/>
      <c r="E5">
        <f>COUNTIF(dataset!H:H,F5)</f>
        <v>214</v>
      </c>
      <c r="F5">
        <v>1</v>
      </c>
    </row>
    <row r="6" spans="2:7">
      <c r="C6" s="7">
        <f>E6/$E$7</f>
        <v>0.25174825174825177</v>
      </c>
      <c r="D6" s="7"/>
      <c r="E6">
        <f>COUNTIF(dataset!H:H,F6)</f>
        <v>252</v>
      </c>
      <c r="F6">
        <v>0</v>
      </c>
    </row>
    <row r="7" spans="2:7">
      <c r="B7" s="5" t="s">
        <v>634</v>
      </c>
      <c r="C7" s="7">
        <f>SUM(C3:C6)</f>
        <v>1</v>
      </c>
      <c r="D7" s="7" t="s">
        <v>635</v>
      </c>
      <c r="E7">
        <f>SUM(E3:E6)</f>
        <v>1001</v>
      </c>
    </row>
    <row r="11" spans="2:7">
      <c r="C11" s="5"/>
      <c r="D11" s="5"/>
      <c r="E11" s="5"/>
      <c r="F11" s="5"/>
    </row>
    <row r="12" spans="2:7">
      <c r="E12" s="6"/>
      <c r="F12" s="6"/>
    </row>
    <row r="15" spans="2:7">
      <c r="B15" s="5" t="s">
        <v>636</v>
      </c>
      <c r="C15" s="5" t="s">
        <v>32</v>
      </c>
      <c r="D15" s="5" t="s">
        <v>637</v>
      </c>
      <c r="E15" s="9" t="s">
        <v>638</v>
      </c>
      <c r="F15" s="9" t="s">
        <v>639</v>
      </c>
      <c r="G15" s="8"/>
    </row>
    <row r="16" spans="2:7" ht="12.75" customHeight="1">
      <c r="B16" s="7">
        <f>Table3[[#This Row],[TOTAL NUMBER OF PROMOTIONS PER YEAR]]/D22</f>
        <v>0.21378621378621379</v>
      </c>
      <c r="C16">
        <v>2023</v>
      </c>
      <c r="D16">
        <f>COUNTIF(dataset!D:D,Workings!C16)</f>
        <v>130</v>
      </c>
      <c r="E16">
        <f>SUMIF(dataset!D:D,Workings!C16,dataset!H:H)</f>
        <v>214</v>
      </c>
      <c r="F16" s="12">
        <f>COUNTIFS(dataset!H:H, "&gt;0", dataset!D:D, C16)</f>
        <v>110</v>
      </c>
    </row>
    <row r="17" spans="1:6">
      <c r="B17" s="7">
        <f>Table3[[#This Row],[TOTAL NUMBER OF PROMOTIONS PER YEAR]]/SUM(D17:D21)</f>
        <v>0.32261768082663606</v>
      </c>
      <c r="C17">
        <v>2022</v>
      </c>
      <c r="D17">
        <f>COUNTIF(dataset!D:D,Workings!C17)</f>
        <v>168</v>
      </c>
      <c r="E17">
        <f>SUMIF(dataset!D:D,Workings!C17,dataset!H:H)</f>
        <v>281</v>
      </c>
      <c r="F17" s="12">
        <f>COUNTIFS(dataset!H:H, "&gt;0", dataset!D:D, C17)</f>
        <v>132</v>
      </c>
    </row>
    <row r="18" spans="1:6">
      <c r="B18" s="7">
        <f>Table3[[#This Row],[TOTAL NUMBER OF PROMOTIONS PER YEAR]]/SUM(D18:D21)</f>
        <v>0.55476529160739685</v>
      </c>
      <c r="C18">
        <v>2021</v>
      </c>
      <c r="D18">
        <f>COUNTIF(dataset!D:D,Workings!C18)</f>
        <v>251</v>
      </c>
      <c r="E18">
        <f>SUMIF(dataset!D:D,Workings!C18,dataset!H:H)</f>
        <v>390</v>
      </c>
      <c r="F18" s="12">
        <f>COUNTIFS(dataset!H:H, "&gt;0", dataset!D:D, C18)</f>
        <v>186</v>
      </c>
    </row>
    <row r="19" spans="1:6">
      <c r="B19" s="7">
        <f>Table3[[#This Row],[TOTAL NUMBER OF PROMOTIONS PER YEAR]]/SUM(D19:D21)</f>
        <v>0.80309734513274333</v>
      </c>
      <c r="C19">
        <v>2020</v>
      </c>
      <c r="D19">
        <f>COUNTIF(dataset!D:D,Workings!C19)</f>
        <v>247</v>
      </c>
      <c r="E19">
        <f>SUMIF(dataset!D:D,Workings!C19,dataset!H:H)</f>
        <v>363</v>
      </c>
      <c r="F19" s="12">
        <f>COUNTIFS(dataset!H:H, "&gt;0", dataset!D:D, C19)</f>
        <v>172</v>
      </c>
    </row>
    <row r="20" spans="1:6">
      <c r="B20" s="7">
        <f>Table3[[#This Row],[TOTAL NUMBER OF PROMOTIONS PER YEAR]]/SUM(D20:D21)</f>
        <v>1.2780487804878049</v>
      </c>
      <c r="C20">
        <v>2019</v>
      </c>
      <c r="D20">
        <f>COUNTIF(dataset!D:D,Workings!C20)</f>
        <v>180</v>
      </c>
      <c r="E20">
        <f>SUMIF(dataset!D:D,Workings!C20,dataset!H:H)</f>
        <v>262</v>
      </c>
      <c r="F20" s="12">
        <f>COUNTIFS(dataset!H:H, "&gt;0", dataset!D:D, C20)</f>
        <v>130</v>
      </c>
    </row>
    <row r="21" spans="1:6">
      <c r="B21" s="7">
        <f>Table3[[#This Row],[TOTAL NUMBER OF PROMOTIONS PER YEAR]]/Table3[[#This Row],[NUMBER OF EMPLOYEES HIRED PER YEAR]]</f>
        <v>1.68</v>
      </c>
      <c r="C21">
        <v>2018</v>
      </c>
      <c r="D21">
        <f>COUNTIF(dataset!D:D,Workings!C21)</f>
        <v>25</v>
      </c>
      <c r="E21">
        <f>SUMIF(dataset!D:D,Workings!C21,dataset!H:H)</f>
        <v>42</v>
      </c>
      <c r="F21" s="12">
        <f>COUNTIFS(dataset!H:H, "&gt;0", dataset!D:D, C21)</f>
        <v>19</v>
      </c>
    </row>
    <row r="22" spans="1:6">
      <c r="A22" s="5" t="s">
        <v>640</v>
      </c>
      <c r="B22" s="14">
        <f>AVERAGE(B16:B21)</f>
        <v>0.80871921864013252</v>
      </c>
      <c r="C22" s="8" t="s">
        <v>641</v>
      </c>
      <c r="D22" s="8">
        <f>SUM(D16:D21)</f>
        <v>1001</v>
      </c>
      <c r="E22" s="11">
        <f>SUM(E16:E21)</f>
        <v>1552</v>
      </c>
      <c r="F22" s="11">
        <f>SUM(F16:F21)</f>
        <v>749</v>
      </c>
    </row>
    <row r="24" spans="1:6">
      <c r="E24" s="8"/>
      <c r="F24" s="13"/>
    </row>
  </sheetData>
  <sortState xmlns:xlrd2="http://schemas.microsoft.com/office/spreadsheetml/2017/richdata2" ref="B3:G7">
    <sortCondition descending="1" ref="G3:G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Adeiza Suleman</dc:creator>
  <cp:keywords/>
  <dc:description/>
  <cp:lastModifiedBy>Victor Sidi</cp:lastModifiedBy>
  <cp:revision/>
  <dcterms:created xsi:type="dcterms:W3CDTF">2023-10-21T12:47:12Z</dcterms:created>
  <dcterms:modified xsi:type="dcterms:W3CDTF">2024-01-26T11:26:11Z</dcterms:modified>
  <cp:category/>
  <cp:contentStatus/>
</cp:coreProperties>
</file>