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al scenario" sheetId="1" state="visible" r:id="rId2"/>
    <sheet name="Low scenario" sheetId="2" state="visible" r:id="rId3"/>
    <sheet name="High scenar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<sst xmlns="http://schemas.openxmlformats.org/spreadsheetml/2006/main" count="57" uniqueCount="18">
  <si>
    <t xml:space="preserve">Total_SIPA_income</t>
  </si>
  <si>
    <t xml:space="preserve">Monotributo_integrated_tax</t>
  </si>
  <si>
    <t xml:space="preserve">THOUSANDS OF NOVEMBER 2014 PESOS</t>
  </si>
  <si>
    <t xml:space="preserve">Year</t>
  </si>
  <si>
    <t xml:space="preserve">Quarter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</si>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</sst>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FF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6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G102" activeCellId="0" sqref="G102"/>
    </sheetView>
  </sheetViews>
  <sheetFormatPr defaultColWidth="8.83984375" defaultRowHeight="12.8" zeroHeight="false" outlineLevelRow="0" outlineLevelCol="0"/>
  <cols>
    <col collapsed="false" customWidth="true" hidden="false" outlineLevel="0" max="6" min="5" style="1" width="16.49"/>
    <col collapsed="false" customWidth="true" hidden="false" outlineLevel="0" max="10" min="7" style="0" width="16.49"/>
  </cols>
  <sheetData>
    <row r="1" s="5" customFormat="true" ht="12.8" hidden="false" customHeight="true" outlineLevel="0" collapsed="false">
      <c r="A1" s="2"/>
      <c r="B1" s="2"/>
      <c r="C1" s="2"/>
      <c r="D1" s="2"/>
      <c r="E1" s="3" t="s">
        <v>0</v>
      </c>
      <c r="F1" s="3" t="s">
        <v>1</v>
      </c>
      <c r="G1" s="2"/>
      <c r="H1" s="2"/>
      <c r="I1" s="2"/>
      <c r="J1" s="2"/>
      <c r="K1" s="2"/>
      <c r="L1" s="2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="9" customFormat="true" ht="50.2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8" t="s">
        <v>14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="10" customFormat="true" ht="12.8" hidden="false" customHeight="false" outlineLevel="0" collapsed="false">
      <c r="A3" s="10" t="s">
        <v>15</v>
      </c>
      <c r="B3" s="10" t="n">
        <v>2014</v>
      </c>
      <c r="C3" s="11" t="n">
        <v>1</v>
      </c>
      <c r="D3" s="10" t="n">
        <v>45</v>
      </c>
      <c r="E3" s="12" t="n">
        <v>16336703</v>
      </c>
      <c r="F3" s="12" t="n">
        <v>147746</v>
      </c>
      <c r="G3" s="13" t="n">
        <v>16188957</v>
      </c>
      <c r="H3" s="14" t="n">
        <v>59323985</v>
      </c>
      <c r="I3" s="15" t="n">
        <f aca="false">H3/G3</f>
        <v>3.66447233135526</v>
      </c>
      <c r="J3" s="13" t="n">
        <f aca="false">G3*I10</f>
        <v>61899880.2143381</v>
      </c>
      <c r="K3" s="14" t="n">
        <v>354218</v>
      </c>
      <c r="L3" s="15" t="n">
        <f aca="false">K3/F3</f>
        <v>2.39747945798871</v>
      </c>
      <c r="M3" s="13" t="n">
        <f aca="false">F3*2.511711692</f>
        <v>371095.355646232</v>
      </c>
      <c r="N3" s="14"/>
      <c r="Q3" s="13"/>
      <c r="R3" s="13"/>
      <c r="S3" s="13"/>
      <c r="V3" s="11"/>
      <c r="W3" s="11"/>
      <c r="X3" s="13"/>
    </row>
    <row r="4" customFormat="false" ht="12.8" hidden="false" customHeight="false" outlineLevel="0" collapsed="false">
      <c r="B4" s="10" t="n">
        <v>2014</v>
      </c>
      <c r="C4" s="11" t="n">
        <v>2</v>
      </c>
      <c r="D4" s="10" t="n">
        <v>46</v>
      </c>
      <c r="E4" s="12" t="n">
        <v>19039169</v>
      </c>
      <c r="F4" s="12" t="n">
        <v>150094</v>
      </c>
      <c r="G4" s="13" t="n">
        <v>18889075</v>
      </c>
      <c r="H4" s="14" t="n">
        <v>70642775</v>
      </c>
      <c r="I4" s="15" t="n">
        <f aca="false">H4/G4</f>
        <v>3.73987476888095</v>
      </c>
      <c r="J4" s="13" t="n">
        <f aca="false">G4*3.8235866717</f>
        <v>72224015.4107417</v>
      </c>
      <c r="K4" s="14" t="n">
        <v>375893</v>
      </c>
      <c r="L4" s="15" t="n">
        <f aca="false">K4/F4</f>
        <v>2.5043839194105</v>
      </c>
      <c r="M4" s="13" t="n">
        <f aca="false">F4*2.511711692</f>
        <v>376992.854699048</v>
      </c>
      <c r="N4" s="14"/>
      <c r="Q4" s="13"/>
      <c r="R4" s="13"/>
      <c r="S4" s="13"/>
      <c r="V4" s="11"/>
      <c r="W4" s="11"/>
      <c r="X4" s="13"/>
    </row>
    <row r="5" customFormat="false" ht="12.8" hidden="false" customHeight="false" outlineLevel="0" collapsed="false">
      <c r="B5" s="10" t="n">
        <v>2014</v>
      </c>
      <c r="C5" s="11" t="n">
        <v>3</v>
      </c>
      <c r="D5" s="10" t="n">
        <v>47</v>
      </c>
      <c r="E5" s="12" t="n">
        <v>16811748</v>
      </c>
      <c r="F5" s="12" t="n">
        <v>145661</v>
      </c>
      <c r="G5" s="13" t="n">
        <v>16666087</v>
      </c>
      <c r="H5" s="14" t="n">
        <v>66453030</v>
      </c>
      <c r="I5" s="15" t="n">
        <f aca="false">H5/G5</f>
        <v>3.98732047900626</v>
      </c>
      <c r="J5" s="13" t="n">
        <f aca="false">G5*3.8235866717</f>
        <v>63724228.1225926</v>
      </c>
      <c r="K5" s="14" t="n">
        <v>387130</v>
      </c>
      <c r="L5" s="15" t="n">
        <f aca="false">K5/F5</f>
        <v>2.65774641118762</v>
      </c>
      <c r="M5" s="13" t="n">
        <f aca="false">F5*2.511711692</f>
        <v>365858.436768412</v>
      </c>
      <c r="N5" s="14"/>
      <c r="Q5" s="13"/>
      <c r="R5" s="13"/>
      <c r="S5" s="13"/>
      <c r="V5" s="11"/>
      <c r="W5" s="11"/>
      <c r="X5" s="13"/>
    </row>
    <row r="6" customFormat="false" ht="12.8" hidden="false" customHeight="false" outlineLevel="0" collapsed="false">
      <c r="B6" s="10" t="n">
        <v>2014</v>
      </c>
      <c r="C6" s="11" t="n">
        <v>4</v>
      </c>
      <c r="D6" s="10" t="n">
        <v>48</v>
      </c>
      <c r="E6" s="12" t="n">
        <v>20743937</v>
      </c>
      <c r="F6" s="12" t="n">
        <v>143630</v>
      </c>
      <c r="G6" s="13" t="n">
        <v>20600306</v>
      </c>
      <c r="H6" s="14" t="n">
        <v>75212989</v>
      </c>
      <c r="I6" s="15" t="n">
        <f aca="false">H6/G6</f>
        <v>3.65106173665576</v>
      </c>
      <c r="J6" s="13" t="n">
        <f aca="false">G6*3.8235866717</f>
        <v>78767055.4545416</v>
      </c>
      <c r="K6" s="14" t="n">
        <v>390504</v>
      </c>
      <c r="L6" s="15" t="n">
        <f aca="false">K6/F6</f>
        <v>2.71881918819188</v>
      </c>
      <c r="M6" s="13" t="n">
        <f aca="false">F6*2.511711692</f>
        <v>360757.15032196</v>
      </c>
      <c r="N6" s="14"/>
      <c r="Q6" s="13"/>
      <c r="R6" s="13"/>
      <c r="S6" s="13"/>
      <c r="V6" s="11"/>
      <c r="W6" s="11"/>
      <c r="X6" s="13"/>
    </row>
    <row r="7" customFormat="false" ht="12.8" hidden="false" customHeight="false" outlineLevel="0" collapsed="false">
      <c r="B7" s="10" t="n">
        <v>2015</v>
      </c>
      <c r="C7" s="11" t="n">
        <v>1</v>
      </c>
      <c r="D7" s="10" t="n">
        <v>49</v>
      </c>
      <c r="E7" s="12" t="n">
        <v>18307160</v>
      </c>
      <c r="F7" s="12" t="n">
        <v>167252</v>
      </c>
      <c r="G7" s="13" t="n">
        <v>18139908</v>
      </c>
      <c r="H7" s="14" t="n">
        <v>71061517</v>
      </c>
      <c r="I7" s="15" t="n">
        <f aca="false">H7/G7</f>
        <v>3.91741330771909</v>
      </c>
      <c r="J7" s="13" t="n">
        <f aca="false">G7*3.8235866717</f>
        <v>69359510.4546642</v>
      </c>
      <c r="K7" s="14" t="n">
        <v>409117</v>
      </c>
      <c r="L7" s="15" t="n">
        <f aca="false">K7/F7</f>
        <v>2.44611125726449</v>
      </c>
      <c r="M7" s="13" t="n">
        <f aca="false">F7*2.511711692</f>
        <v>420088.803910384</v>
      </c>
      <c r="N7" s="14"/>
      <c r="Q7" s="13"/>
      <c r="R7" s="13"/>
      <c r="S7" s="13"/>
      <c r="V7" s="11"/>
      <c r="W7" s="11"/>
      <c r="X7" s="13"/>
    </row>
    <row r="8" customFormat="false" ht="12.8" hidden="false" customHeight="false" outlineLevel="0" collapsed="false">
      <c r="B8" s="10" t="n">
        <v>2015</v>
      </c>
      <c r="C8" s="11" t="n">
        <v>2</v>
      </c>
      <c r="D8" s="10" t="n">
        <v>50</v>
      </c>
      <c r="E8" s="12" t="n">
        <v>21740969</v>
      </c>
      <c r="F8" s="12" t="n">
        <v>188439</v>
      </c>
      <c r="G8" s="13" t="n">
        <v>21552530</v>
      </c>
      <c r="H8" s="14" t="n">
        <v>85808756</v>
      </c>
      <c r="I8" s="15" t="n">
        <f aca="false">H8/G8</f>
        <v>3.98137740673601</v>
      </c>
      <c r="J8" s="13" t="n">
        <f aca="false">G8*3.8235866717</f>
        <v>82407966.4494144</v>
      </c>
      <c r="K8" s="14" t="n">
        <v>442027</v>
      </c>
      <c r="L8" s="15" t="n">
        <f aca="false">K8/F8</f>
        <v>2.34572991790447</v>
      </c>
      <c r="M8" s="13" t="n">
        <f aca="false">F8*2.511711692</f>
        <v>473304.439528788</v>
      </c>
      <c r="N8" s="14"/>
      <c r="Q8" s="13"/>
      <c r="R8" s="13"/>
      <c r="S8" s="13"/>
      <c r="V8" s="11"/>
      <c r="W8" s="11"/>
      <c r="X8" s="13"/>
    </row>
    <row r="9" s="16" customFormat="true" ht="12.8" hidden="false" customHeight="false" outlineLevel="0" collapsed="false">
      <c r="B9" s="17" t="n">
        <v>2015</v>
      </c>
      <c r="C9" s="16" t="n">
        <v>1</v>
      </c>
      <c r="D9" s="17" t="n">
        <v>161</v>
      </c>
      <c r="E9" s="18" t="n">
        <v>18004034.2271816</v>
      </c>
      <c r="F9" s="18" t="n">
        <v>135449.214417351</v>
      </c>
      <c r="G9" s="19" t="n">
        <f aca="false">E9-F9*0.7</f>
        <v>17909219.7770895</v>
      </c>
      <c r="H9" s="20"/>
      <c r="I9" s="21"/>
      <c r="J9" s="19" t="n">
        <f aca="false">G9*3.8235866717</f>
        <v>68477454.0402253</v>
      </c>
      <c r="K9" s="20"/>
      <c r="L9" s="21"/>
      <c r="M9" s="19" t="n">
        <f aca="false">F9*2.511711692</f>
        <v>340209.375524275</v>
      </c>
      <c r="Q9" s="19"/>
      <c r="R9" s="19"/>
      <c r="S9" s="19"/>
      <c r="X9" s="19"/>
    </row>
    <row r="10" s="16" customFormat="true" ht="12.8" hidden="false" customHeight="false" outlineLevel="0" collapsed="false">
      <c r="B10" s="17" t="n">
        <v>2015</v>
      </c>
      <c r="C10" s="16" t="n">
        <v>2</v>
      </c>
      <c r="D10" s="17" t="n">
        <v>162</v>
      </c>
      <c r="E10" s="18" t="n">
        <v>22160667.129279</v>
      </c>
      <c r="F10" s="18" t="n">
        <v>151084.142402353</v>
      </c>
      <c r="G10" s="19" t="n">
        <f aca="false">E10-F10*0.7</f>
        <v>22054908.2295974</v>
      </c>
      <c r="H10" s="20" t="s">
        <v>16</v>
      </c>
      <c r="I10" s="21" t="n">
        <f aca="false">AVERAGE(I3:I8)</f>
        <v>3.82358667172555</v>
      </c>
      <c r="J10" s="19" t="n">
        <f aca="false">G10*3.8235866717</f>
        <v>84328853.1522551</v>
      </c>
      <c r="K10" s="20" t="s">
        <v>16</v>
      </c>
      <c r="L10" s="21" t="n">
        <f aca="false">AVERAGE(L3:L8)</f>
        <v>2.51171169199128</v>
      </c>
      <c r="M10" s="19" t="n">
        <f aca="false">F10*2.511711692</f>
        <v>379479.806947783</v>
      </c>
      <c r="Q10" s="19"/>
      <c r="R10" s="19"/>
      <c r="S10" s="19"/>
      <c r="X10" s="19"/>
    </row>
    <row r="11" customFormat="false" ht="12.8" hidden="false" customHeight="false" outlineLevel="0" collapsed="false">
      <c r="A11" s="16"/>
      <c r="B11" s="17" t="n">
        <v>2015</v>
      </c>
      <c r="C11" s="16" t="n">
        <v>3</v>
      </c>
      <c r="D11" s="17" t="n">
        <v>163</v>
      </c>
      <c r="E11" s="18" t="n">
        <v>20241474.6608547</v>
      </c>
      <c r="F11" s="18" t="n">
        <v>149343.027816335</v>
      </c>
      <c r="G11" s="19" t="n">
        <f aca="false">E11-F11*0.7</f>
        <v>20136934.5413833</v>
      </c>
      <c r="H11" s="20" t="n">
        <v>76520057</v>
      </c>
      <c r="I11" s="19"/>
      <c r="J11" s="19" t="n">
        <f aca="false">G11*3.8235866717</f>
        <v>76995314.5213284</v>
      </c>
      <c r="K11" s="20" t="n">
        <v>445064</v>
      </c>
      <c r="L11" s="19"/>
      <c r="M11" s="19" t="n">
        <f aca="false">F11*2.511711692</f>
        <v>375106.62908497</v>
      </c>
      <c r="Q11" s="19"/>
      <c r="R11" s="19"/>
      <c r="S11" s="19"/>
      <c r="X11" s="19"/>
    </row>
    <row r="12" customFormat="false" ht="12.8" hidden="false" customHeight="false" outlineLevel="0" collapsed="false">
      <c r="A12" s="16"/>
      <c r="B12" s="17" t="n">
        <v>2015</v>
      </c>
      <c r="C12" s="16" t="n">
        <v>4</v>
      </c>
      <c r="D12" s="17" t="n">
        <v>164</v>
      </c>
      <c r="E12" s="18" t="n">
        <v>23722644.8086565</v>
      </c>
      <c r="F12" s="18" t="n">
        <v>146563.952510206</v>
      </c>
      <c r="G12" s="19" t="n">
        <f aca="false">E12-F12*0.7</f>
        <v>23620050.0418994</v>
      </c>
      <c r="H12" s="20" t="n">
        <v>81658874</v>
      </c>
      <c r="I12" s="19"/>
      <c r="J12" s="19" t="n">
        <f aca="false">G12*3.8235866717</f>
        <v>90313308.5250934</v>
      </c>
      <c r="K12" s="20" t="n">
        <v>414371</v>
      </c>
      <c r="L12" s="19"/>
      <c r="M12" s="19" t="n">
        <f aca="false">F12*2.511711692</f>
        <v>368126.393145617</v>
      </c>
      <c r="Q12" s="19"/>
      <c r="R12" s="19"/>
      <c r="S12" s="19"/>
      <c r="X12" s="19"/>
    </row>
    <row r="13" s="22" customFormat="true" ht="12.8" hidden="false" customHeight="false" outlineLevel="0" collapsed="false">
      <c r="A13" s="22" t="s">
        <v>17</v>
      </c>
      <c r="B13" s="22" t="n">
        <v>2016</v>
      </c>
      <c r="C13" s="23" t="n">
        <v>1</v>
      </c>
      <c r="D13" s="22" t="n">
        <v>165</v>
      </c>
      <c r="E13" s="24" t="n">
        <v>19331318.9269655</v>
      </c>
      <c r="F13" s="24" t="n">
        <v>140377.525227439</v>
      </c>
      <c r="G13" s="25" t="n">
        <f aca="false">E13-F13*0.7</f>
        <v>19233054.6593063</v>
      </c>
      <c r="H13" s="25" t="n">
        <v>71384639</v>
      </c>
      <c r="I13" s="25"/>
      <c r="J13" s="25" t="n">
        <f aca="false">G13*3.8235866717</f>
        <v>73539251.4514011</v>
      </c>
      <c r="K13" s="26" t="n">
        <v>399060</v>
      </c>
      <c r="L13" s="25"/>
      <c r="M13" s="25" t="n">
        <f aca="false">F13*2.511711692</f>
        <v>352587.871407784</v>
      </c>
      <c r="N13" s="25"/>
      <c r="O13" s="23"/>
      <c r="P13" s="23"/>
      <c r="Q13" s="25"/>
      <c r="R13" s="25"/>
      <c r="S13" s="25"/>
      <c r="T13" s="23"/>
      <c r="U13" s="23"/>
      <c r="V13" s="25"/>
      <c r="W13" s="25"/>
      <c r="X13" s="25"/>
    </row>
    <row r="14" s="16" customFormat="true" ht="12.8" hidden="false" customHeight="false" outlineLevel="0" collapsed="false">
      <c r="B14" s="16" t="n">
        <v>2016</v>
      </c>
      <c r="C14" s="16" t="n">
        <v>2</v>
      </c>
      <c r="D14" s="16" t="n">
        <v>166</v>
      </c>
      <c r="E14" s="18" t="n">
        <v>22042352.8766765</v>
      </c>
      <c r="F14" s="18" t="n">
        <v>141764.810127232</v>
      </c>
      <c r="G14" s="19" t="n">
        <f aca="false">E14-F14*0.7</f>
        <v>21943117.5095874</v>
      </c>
      <c r="H14" s="19" t="n">
        <v>78650764</v>
      </c>
      <c r="I14" s="19"/>
      <c r="J14" s="19" t="n">
        <f aca="false">G14*3.8235866717</f>
        <v>83901411.6452054</v>
      </c>
      <c r="K14" s="20" t="n">
        <v>377742</v>
      </c>
      <c r="L14" s="19"/>
      <c r="M14" s="19" t="n">
        <f aca="false">F14*2.511711692</f>
        <v>356072.331110729</v>
      </c>
      <c r="N14" s="19"/>
      <c r="Q14" s="19"/>
      <c r="R14" s="19"/>
      <c r="S14" s="19"/>
      <c r="V14" s="19"/>
      <c r="W14" s="19"/>
      <c r="X14" s="19"/>
    </row>
    <row r="15" s="16" customFormat="true" ht="12.8" hidden="false" customHeight="false" outlineLevel="0" collapsed="false">
      <c r="B15" s="16" t="n">
        <v>2016</v>
      </c>
      <c r="C15" s="16" t="n">
        <v>3</v>
      </c>
      <c r="D15" s="16" t="n">
        <v>167</v>
      </c>
      <c r="E15" s="18" t="n">
        <v>19234129.6394673</v>
      </c>
      <c r="F15" s="18" t="n">
        <v>144189.0349691</v>
      </c>
      <c r="G15" s="19" t="n">
        <f aca="false">E15-F15*0.7</f>
        <v>19133197.3149889</v>
      </c>
      <c r="H15" s="19" t="n">
        <v>72210474</v>
      </c>
      <c r="I15" s="19"/>
      <c r="J15" s="19" t="n">
        <f aca="false">G15*3.8235866717</f>
        <v>73157438.2405979</v>
      </c>
      <c r="K15" s="20" t="n">
        <v>375488</v>
      </c>
      <c r="L15" s="19"/>
      <c r="M15" s="19" t="n">
        <f aca="false">F15*2.511711692</f>
        <v>362161.284990085</v>
      </c>
      <c r="N15" s="19"/>
      <c r="Q15" s="19"/>
      <c r="R15" s="19"/>
      <c r="S15" s="19"/>
      <c r="V15" s="19"/>
      <c r="W15" s="19"/>
      <c r="X15" s="19"/>
    </row>
    <row r="16" s="16" customFormat="true" ht="12.8" hidden="false" customHeight="false" outlineLevel="0" collapsed="false">
      <c r="B16" s="16" t="n">
        <v>2016</v>
      </c>
      <c r="C16" s="16" t="n">
        <v>4</v>
      </c>
      <c r="D16" s="16" t="n">
        <v>168</v>
      </c>
      <c r="E16" s="18" t="n">
        <v>22573512.1008919</v>
      </c>
      <c r="F16" s="18" t="n">
        <v>151268.17202623</v>
      </c>
      <c r="G16" s="19" t="n">
        <f aca="false">E16-F16*0.7</f>
        <v>22467624.3804735</v>
      </c>
      <c r="H16" s="19" t="n">
        <v>79983678</v>
      </c>
      <c r="I16" s="19"/>
      <c r="J16" s="19" t="n">
        <f aca="false">G16*3.8235866717</f>
        <v>85906909.1259406</v>
      </c>
      <c r="K16" s="20" t="n">
        <v>355397</v>
      </c>
      <c r="L16" s="19"/>
      <c r="M16" s="19" t="n">
        <f aca="false">F16*2.511711692</f>
        <v>379942.036305749</v>
      </c>
      <c r="N16" s="19"/>
      <c r="Q16" s="19"/>
      <c r="R16" s="19"/>
      <c r="S16" s="19"/>
      <c r="V16" s="19"/>
      <c r="W16" s="19"/>
      <c r="X16" s="19"/>
    </row>
    <row r="17" s="22" customFormat="true" ht="12.8" hidden="false" customHeight="false" outlineLevel="0" collapsed="false">
      <c r="B17" s="22" t="n">
        <v>2017</v>
      </c>
      <c r="C17" s="23" t="n">
        <v>1</v>
      </c>
      <c r="D17" s="22" t="n">
        <v>169</v>
      </c>
      <c r="E17" s="24" t="n">
        <v>19517575.3041269</v>
      </c>
      <c r="F17" s="24" t="n">
        <v>123378.287154311</v>
      </c>
      <c r="G17" s="25" t="n">
        <f aca="false">E17-F17*0.7</f>
        <v>19431210.5031189</v>
      </c>
      <c r="H17" s="25" t="n">
        <v>74434596</v>
      </c>
      <c r="I17" s="25"/>
      <c r="J17" s="25" t="n">
        <f aca="false">G17*3.8235866717</f>
        <v>74296917.4947224</v>
      </c>
      <c r="K17" s="26" t="n">
        <v>462191</v>
      </c>
      <c r="L17" s="25"/>
      <c r="M17" s="25" t="n">
        <f aca="false">F17*2.511711692</f>
        <v>309890.686384416</v>
      </c>
      <c r="N17" s="25"/>
      <c r="O17" s="23"/>
      <c r="P17" s="23"/>
      <c r="Q17" s="25"/>
      <c r="R17" s="25"/>
      <c r="S17" s="25"/>
      <c r="T17" s="23"/>
      <c r="U17" s="23"/>
      <c r="V17" s="25"/>
      <c r="W17" s="25"/>
      <c r="X17" s="25"/>
    </row>
    <row r="18" s="16" customFormat="true" ht="12.8" hidden="false" customHeight="false" outlineLevel="0" collapsed="false">
      <c r="B18" s="16" t="n">
        <v>2017</v>
      </c>
      <c r="C18" s="16" t="n">
        <v>2</v>
      </c>
      <c r="D18" s="16" t="n">
        <v>170</v>
      </c>
      <c r="E18" s="18" t="n">
        <v>23345722.4547066</v>
      </c>
      <c r="F18" s="18" t="n">
        <v>131002.673091904</v>
      </c>
      <c r="G18" s="19" t="n">
        <f aca="false">E18-F18*0.7</f>
        <v>23254020.5835423</v>
      </c>
      <c r="H18" s="19" t="n">
        <v>80479757</v>
      </c>
      <c r="I18" s="19"/>
      <c r="J18" s="19" t="n">
        <f aca="false">G18*3.8235866717</f>
        <v>88913763.1666697</v>
      </c>
      <c r="K18" s="20" t="n">
        <v>458270</v>
      </c>
      <c r="L18" s="19"/>
      <c r="M18" s="19" t="n">
        <f aca="false">F18*2.511711692</f>
        <v>329040.945688189</v>
      </c>
      <c r="N18" s="19"/>
      <c r="Q18" s="19"/>
      <c r="R18" s="19"/>
      <c r="S18" s="19"/>
      <c r="V18" s="19"/>
      <c r="W18" s="19"/>
      <c r="X18" s="19"/>
    </row>
    <row r="19" s="16" customFormat="true" ht="12.8" hidden="false" customHeight="false" outlineLevel="0" collapsed="false">
      <c r="B19" s="16" t="n">
        <v>2017</v>
      </c>
      <c r="C19" s="16" t="n">
        <v>3</v>
      </c>
      <c r="D19" s="16" t="n">
        <v>171</v>
      </c>
      <c r="E19" s="18" t="n">
        <v>20685758.7576831</v>
      </c>
      <c r="F19" s="18" t="n">
        <v>137459.026655012</v>
      </c>
      <c r="G19" s="19" t="n">
        <f aca="false">E19-F19*0.7</f>
        <v>20589537.4390246</v>
      </c>
      <c r="H19" s="19" t="n">
        <v>73976782</v>
      </c>
      <c r="I19" s="19"/>
      <c r="J19" s="19" t="n">
        <f aca="false">G19*3.8235866717</f>
        <v>78725880.9283226</v>
      </c>
      <c r="K19" s="20" t="n">
        <v>489074</v>
      </c>
      <c r="L19" s="19"/>
      <c r="M19" s="19" t="n">
        <f aca="false">F19*2.511711692</f>
        <v>345257.444420333</v>
      </c>
      <c r="N19" s="19"/>
      <c r="Q19" s="19"/>
      <c r="R19" s="19"/>
      <c r="S19" s="19"/>
      <c r="V19" s="19"/>
      <c r="W19" s="19"/>
      <c r="X19" s="19"/>
    </row>
    <row r="20" s="16" customFormat="true" ht="12.8" hidden="false" customHeight="false" outlineLevel="0" collapsed="false">
      <c r="B20" s="16" t="n">
        <v>2017</v>
      </c>
      <c r="C20" s="16" t="n">
        <v>4</v>
      </c>
      <c r="D20" s="16" t="n">
        <v>172</v>
      </c>
      <c r="E20" s="18" t="n">
        <v>24447912.8962081</v>
      </c>
      <c r="F20" s="18" t="n">
        <v>143698.094559182</v>
      </c>
      <c r="G20" s="19" t="n">
        <f aca="false">E20-F20*0.7</f>
        <v>24347324.2300167</v>
      </c>
      <c r="H20" s="19" t="n">
        <v>82408987.5633976</v>
      </c>
      <c r="I20" s="19"/>
      <c r="J20" s="19" t="n">
        <f aca="false">G20*3.8235866717</f>
        <v>93094104.4174502</v>
      </c>
      <c r="K20" s="20"/>
      <c r="L20" s="19"/>
      <c r="M20" s="19" t="n">
        <f aca="false">F20*2.511711692</f>
        <v>360928.184222419</v>
      </c>
      <c r="N20" s="19"/>
      <c r="Q20" s="19"/>
      <c r="R20" s="19"/>
      <c r="S20" s="19"/>
      <c r="V20" s="19"/>
      <c r="W20" s="19"/>
      <c r="X20" s="19"/>
    </row>
    <row r="21" s="22" customFormat="true" ht="12.8" hidden="false" customHeight="false" outlineLevel="0" collapsed="false">
      <c r="B21" s="22" t="n">
        <v>2018</v>
      </c>
      <c r="C21" s="23" t="n">
        <v>1</v>
      </c>
      <c r="D21" s="22" t="n">
        <v>173</v>
      </c>
      <c r="E21" s="24" t="n">
        <v>19576875.4819577</v>
      </c>
      <c r="F21" s="24" t="n">
        <v>129450.461885458</v>
      </c>
      <c r="G21" s="25" t="n">
        <f aca="false">E21-F21*0.7</f>
        <v>19486260.1586379</v>
      </c>
      <c r="H21" s="25"/>
      <c r="I21" s="25"/>
      <c r="J21" s="25" t="n">
        <f aca="false">G21*3.8235866717</f>
        <v>74507404.6238465</v>
      </c>
      <c r="K21" s="26"/>
      <c r="L21" s="25"/>
      <c r="M21" s="25" t="n">
        <f aca="false">F21*2.511711692</f>
        <v>325142.238652505</v>
      </c>
      <c r="N21" s="25"/>
      <c r="O21" s="23"/>
      <c r="P21" s="23"/>
      <c r="Q21" s="25"/>
      <c r="R21" s="25"/>
      <c r="S21" s="25"/>
      <c r="T21" s="23"/>
      <c r="U21" s="23"/>
      <c r="V21" s="25"/>
      <c r="W21" s="25"/>
      <c r="X21" s="25"/>
    </row>
    <row r="22" s="16" customFormat="true" ht="12.8" hidden="false" customHeight="false" outlineLevel="0" collapsed="false">
      <c r="B22" s="16" t="n">
        <v>2018</v>
      </c>
      <c r="C22" s="16" t="n">
        <v>2</v>
      </c>
      <c r="D22" s="16" t="n">
        <v>174</v>
      </c>
      <c r="E22" s="18" t="n">
        <v>22220331.7878667</v>
      </c>
      <c r="F22" s="18" t="n">
        <v>124241.716375217</v>
      </c>
      <c r="G22" s="19" t="n">
        <f aca="false">E22-F22*0.7</f>
        <v>22133362.586404</v>
      </c>
      <c r="H22" s="19"/>
      <c r="I22" s="19"/>
      <c r="J22" s="19" t="n">
        <f aca="false">G22*3.8235866717</f>
        <v>84628830.185278</v>
      </c>
      <c r="K22" s="20"/>
      <c r="L22" s="19"/>
      <c r="M22" s="19" t="n">
        <f aca="false">F22*2.511711692</f>
        <v>312059.37165378</v>
      </c>
      <c r="N22" s="19"/>
      <c r="Q22" s="19"/>
      <c r="R22" s="19"/>
      <c r="S22" s="19"/>
      <c r="V22" s="19"/>
      <c r="W22" s="19"/>
      <c r="X22" s="19"/>
    </row>
    <row r="23" s="16" customFormat="true" ht="12.8" hidden="false" customHeight="false" outlineLevel="0" collapsed="false">
      <c r="B23" s="16" t="n">
        <v>2018</v>
      </c>
      <c r="C23" s="16" t="n">
        <v>3</v>
      </c>
      <c r="D23" s="16" t="n">
        <v>175</v>
      </c>
      <c r="E23" s="18" t="n">
        <v>18301844.9884928</v>
      </c>
      <c r="F23" s="18" t="n">
        <v>112657.52315571</v>
      </c>
      <c r="G23" s="19" t="n">
        <f aca="false">E23-F23*0.7</f>
        <v>18222984.7222838</v>
      </c>
      <c r="H23" s="19"/>
      <c r="I23" s="19"/>
      <c r="J23" s="19" t="n">
        <f aca="false">G23*3.8235866717</f>
        <v>69677161.5027171</v>
      </c>
      <c r="K23" s="20"/>
      <c r="L23" s="19"/>
      <c r="M23" s="19" t="n">
        <f aca="false">F23*2.511711692</f>
        <v>282963.218101958</v>
      </c>
      <c r="N23" s="19"/>
      <c r="Q23" s="19"/>
      <c r="R23" s="19"/>
      <c r="S23" s="19"/>
      <c r="V23" s="19"/>
      <c r="W23" s="19"/>
      <c r="X23" s="19"/>
    </row>
    <row r="24" s="16" customFormat="true" ht="12.8" hidden="false" customHeight="false" outlineLevel="0" collapsed="false">
      <c r="B24" s="16" t="n">
        <v>2018</v>
      </c>
      <c r="C24" s="16" t="n">
        <v>4</v>
      </c>
      <c r="D24" s="16" t="n">
        <v>176</v>
      </c>
      <c r="E24" s="18" t="n">
        <v>19945772.1285218</v>
      </c>
      <c r="F24" s="18" t="n">
        <v>111977.056282442</v>
      </c>
      <c r="G24" s="19" t="n">
        <f aca="false">E24-F24*0.7</f>
        <v>19867388.1891241</v>
      </c>
      <c r="H24" s="19"/>
      <c r="I24" s="19"/>
      <c r="J24" s="19" t="n">
        <f aca="false">G24*3.8235866717</f>
        <v>75964680.6814249</v>
      </c>
      <c r="K24" s="20"/>
      <c r="L24" s="19"/>
      <c r="M24" s="19" t="n">
        <f aca="false">F24*2.511711692</f>
        <v>281254.081500352</v>
      </c>
      <c r="N24" s="19"/>
      <c r="Q24" s="19"/>
      <c r="R24" s="19"/>
      <c r="S24" s="19"/>
      <c r="V24" s="19"/>
      <c r="W24" s="19"/>
      <c r="X24" s="19"/>
    </row>
    <row r="25" s="22" customFormat="true" ht="12.8" hidden="false" customHeight="false" outlineLevel="0" collapsed="false">
      <c r="B25" s="22" t="n">
        <v>2019</v>
      </c>
      <c r="C25" s="23" t="n">
        <v>1</v>
      </c>
      <c r="D25" s="22" t="n">
        <v>177</v>
      </c>
      <c r="E25" s="24" t="n">
        <v>15748980.9767565</v>
      </c>
      <c r="F25" s="24" t="n">
        <v>112983.375310289</v>
      </c>
      <c r="G25" s="25" t="n">
        <f aca="false">E25-F25*0.7</f>
        <v>15669892.6140393</v>
      </c>
      <c r="H25" s="25"/>
      <c r="I25" s="25"/>
      <c r="J25" s="25" t="n">
        <f aca="false">G25*3.8235866717</f>
        <v>59915192.5460109</v>
      </c>
      <c r="K25" s="26"/>
      <c r="L25" s="25"/>
      <c r="M25" s="25" t="n">
        <f aca="false">F25*2.511711692</f>
        <v>283781.664768477</v>
      </c>
      <c r="N25" s="25"/>
      <c r="O25" s="23"/>
      <c r="P25" s="23"/>
      <c r="Q25" s="25"/>
      <c r="R25" s="25"/>
      <c r="S25" s="25"/>
      <c r="T25" s="23"/>
      <c r="U25" s="23"/>
      <c r="V25" s="25"/>
      <c r="W25" s="25"/>
      <c r="X25" s="25"/>
    </row>
    <row r="26" s="16" customFormat="true" ht="12.8" hidden="false" customHeight="false" outlineLevel="0" collapsed="false">
      <c r="B26" s="16" t="n">
        <v>2019</v>
      </c>
      <c r="C26" s="16" t="n">
        <v>2</v>
      </c>
      <c r="D26" s="16" t="n">
        <v>178</v>
      </c>
      <c r="E26" s="18" t="n">
        <v>18646926.2542344</v>
      </c>
      <c r="F26" s="18" t="n">
        <v>111109.744064318</v>
      </c>
      <c r="G26" s="19" t="n">
        <f aca="false">E26-F26*0.7</f>
        <v>18569149.4333894</v>
      </c>
      <c r="H26" s="19" t="n">
        <v>1000</v>
      </c>
      <c r="I26" s="19"/>
      <c r="J26" s="19" t="n">
        <f aca="false">G26*3.8235866717</f>
        <v>71000752.2783132</v>
      </c>
      <c r="K26" s="20"/>
      <c r="L26" s="19"/>
      <c r="M26" s="19" t="n">
        <f aca="false">F26*2.511711692</f>
        <v>279075.643261475</v>
      </c>
      <c r="N26" s="19"/>
      <c r="Q26" s="19"/>
      <c r="R26" s="19"/>
      <c r="S26" s="19"/>
      <c r="V26" s="19"/>
      <c r="W26" s="19"/>
      <c r="X26" s="19"/>
    </row>
    <row r="27" s="16" customFormat="true" ht="12.8" hidden="false" customHeight="false" outlineLevel="0" collapsed="false">
      <c r="B27" s="16" t="n">
        <v>2019</v>
      </c>
      <c r="C27" s="16" t="n">
        <v>3</v>
      </c>
      <c r="D27" s="16" t="n">
        <v>179</v>
      </c>
      <c r="E27" s="18" t="n">
        <v>16465776.7439451</v>
      </c>
      <c r="F27" s="18" t="n">
        <v>112613.069335586</v>
      </c>
      <c r="G27" s="19" t="n">
        <f aca="false">E27-F27*0.7</f>
        <v>16386947.5954102</v>
      </c>
      <c r="H27" s="19"/>
      <c r="I27" s="19"/>
      <c r="J27" s="19" t="n">
        <f aca="false">G27*3.8235866717</f>
        <v>62656914.4156568</v>
      </c>
      <c r="K27" s="20"/>
      <c r="L27" s="19"/>
      <c r="M27" s="19" t="n">
        <f aca="false">F27*2.511711692</f>
        <v>282851.562922198</v>
      </c>
      <c r="N27" s="19"/>
      <c r="Q27" s="19"/>
      <c r="R27" s="19"/>
      <c r="S27" s="19"/>
      <c r="V27" s="19"/>
      <c r="W27" s="19"/>
      <c r="X27" s="19"/>
    </row>
    <row r="28" s="16" customFormat="true" ht="12.8" hidden="false" customHeight="false" outlineLevel="0" collapsed="false">
      <c r="B28" s="16" t="n">
        <v>2019</v>
      </c>
      <c r="C28" s="16" t="n">
        <v>4</v>
      </c>
      <c r="D28" s="16" t="n">
        <v>180</v>
      </c>
      <c r="E28" s="18" t="n">
        <v>19670710.7151091</v>
      </c>
      <c r="F28" s="18" t="n">
        <v>120007.805340765</v>
      </c>
      <c r="G28" s="19" t="n">
        <f aca="false">E28-F28*0.7</f>
        <v>19586705.2513706</v>
      </c>
      <c r="H28" s="19"/>
      <c r="I28" s="19"/>
      <c r="J28" s="19" t="n">
        <f aca="false">G28*3.8235866717</f>
        <v>74891465.1416569</v>
      </c>
      <c r="K28" s="20"/>
      <c r="L28" s="19"/>
      <c r="M28" s="19" t="n">
        <f aca="false">F28*2.511711692</f>
        <v>301425.007805659</v>
      </c>
      <c r="N28" s="19"/>
      <c r="Q28" s="19"/>
      <c r="R28" s="19"/>
      <c r="S28" s="19"/>
      <c r="V28" s="19"/>
      <c r="W28" s="19"/>
      <c r="X28" s="19"/>
    </row>
    <row r="29" s="22" customFormat="true" ht="12.8" hidden="false" customHeight="false" outlineLevel="0" collapsed="false">
      <c r="B29" s="22" t="n">
        <v>2020</v>
      </c>
      <c r="C29" s="23" t="n">
        <v>1</v>
      </c>
      <c r="D29" s="22" t="n">
        <v>181</v>
      </c>
      <c r="E29" s="24" t="n">
        <v>15459688.1338468</v>
      </c>
      <c r="F29" s="24" t="n">
        <v>123246.814847922</v>
      </c>
      <c r="G29" s="25" t="n">
        <f aca="false">E29-F29*0.7</f>
        <v>15373415.3634533</v>
      </c>
      <c r="H29" s="25"/>
      <c r="I29" s="25"/>
      <c r="J29" s="25" t="n">
        <f aca="false">G29*3.8235866717</f>
        <v>58781586.0822079</v>
      </c>
      <c r="K29" s="26"/>
      <c r="L29" s="25"/>
      <c r="M29" s="25" t="n">
        <f aca="false">F29*2.511711692</f>
        <v>309560.465855285</v>
      </c>
      <c r="N29" s="25"/>
      <c r="O29" s="23"/>
      <c r="P29" s="23"/>
      <c r="Q29" s="25"/>
      <c r="R29" s="25"/>
      <c r="S29" s="25"/>
      <c r="T29" s="23"/>
      <c r="U29" s="23"/>
      <c r="V29" s="25"/>
      <c r="W29" s="25"/>
      <c r="X29" s="25"/>
    </row>
    <row r="30" s="16" customFormat="true" ht="12.8" hidden="false" customHeight="false" outlineLevel="0" collapsed="false">
      <c r="B30" s="16" t="n">
        <v>2020</v>
      </c>
      <c r="C30" s="16" t="n">
        <v>2</v>
      </c>
      <c r="D30" s="16" t="n">
        <v>182</v>
      </c>
      <c r="E30" s="18" t="n">
        <v>18906007.5769035</v>
      </c>
      <c r="F30" s="18" t="n">
        <v>126658.812212189</v>
      </c>
      <c r="G30" s="19" t="n">
        <f aca="false">E30-F30*0.7</f>
        <v>18817346.408355</v>
      </c>
      <c r="H30" s="19"/>
      <c r="I30" s="19"/>
      <c r="J30" s="19" t="n">
        <f aca="false">G30*3.8235866717</f>
        <v>71949754.9237479</v>
      </c>
      <c r="K30" s="20"/>
      <c r="L30" s="19"/>
      <c r="M30" s="19" t="n">
        <f aca="false">F30*2.511711692</f>
        <v>318130.419528187</v>
      </c>
      <c r="N30" s="19"/>
      <c r="Q30" s="19"/>
      <c r="R30" s="19"/>
      <c r="S30" s="19"/>
      <c r="V30" s="19"/>
      <c r="W30" s="19"/>
      <c r="X30" s="19"/>
    </row>
    <row r="31" s="16" customFormat="true" ht="12.8" hidden="false" customHeight="false" outlineLevel="0" collapsed="false">
      <c r="B31" s="16" t="n">
        <v>2020</v>
      </c>
      <c r="C31" s="16" t="n">
        <v>3</v>
      </c>
      <c r="D31" s="16" t="n">
        <v>183</v>
      </c>
      <c r="E31" s="18" t="n">
        <v>16585090.6583749</v>
      </c>
      <c r="F31" s="18" t="n">
        <v>127236.406425988</v>
      </c>
      <c r="G31" s="19" t="n">
        <f aca="false">E31-F31*0.7</f>
        <v>16496025.1738767</v>
      </c>
      <c r="H31" s="19"/>
      <c r="I31" s="19"/>
      <c r="J31" s="19" t="n">
        <f aca="false">G31*3.8235866717</f>
        <v>63073981.9908627</v>
      </c>
      <c r="K31" s="20"/>
      <c r="L31" s="19"/>
      <c r="M31" s="19" t="n">
        <f aca="false">F31*2.511711692</f>
        <v>319581.169668218</v>
      </c>
      <c r="N31" s="19"/>
      <c r="Q31" s="19"/>
      <c r="R31" s="19"/>
      <c r="S31" s="19"/>
      <c r="V31" s="19"/>
      <c r="W31" s="19"/>
      <c r="X31" s="19"/>
    </row>
    <row r="32" s="16" customFormat="true" ht="12.8" hidden="false" customHeight="false" outlineLevel="0" collapsed="false">
      <c r="B32" s="16" t="n">
        <v>2020</v>
      </c>
      <c r="C32" s="16" t="n">
        <v>4</v>
      </c>
      <c r="D32" s="16" t="n">
        <v>184</v>
      </c>
      <c r="E32" s="18" t="n">
        <v>19860301.2187183</v>
      </c>
      <c r="F32" s="18" t="n">
        <v>130054.206080875</v>
      </c>
      <c r="G32" s="19" t="n">
        <f aca="false">E32-F32*0.7</f>
        <v>19769263.2744617</v>
      </c>
      <c r="H32" s="19"/>
      <c r="I32" s="19"/>
      <c r="J32" s="19" t="n">
        <f aca="false">G32*3.8235866717</f>
        <v>75589491.56556</v>
      </c>
      <c r="K32" s="20"/>
      <c r="L32" s="19"/>
      <c r="M32" s="19" t="n">
        <f aca="false">F32*2.511711692</f>
        <v>326658.670007111</v>
      </c>
      <c r="N32" s="19"/>
      <c r="Q32" s="19"/>
      <c r="R32" s="19"/>
      <c r="S32" s="19"/>
      <c r="V32" s="19"/>
      <c r="W32" s="19"/>
      <c r="X32" s="19"/>
    </row>
    <row r="33" s="22" customFormat="true" ht="12.8" hidden="false" customHeight="false" outlineLevel="0" collapsed="false">
      <c r="B33" s="22" t="n">
        <v>2021</v>
      </c>
      <c r="C33" s="23" t="n">
        <v>1</v>
      </c>
      <c r="D33" s="22" t="n">
        <v>185</v>
      </c>
      <c r="E33" s="24" t="n">
        <v>15438031.6300606</v>
      </c>
      <c r="F33" s="24" t="n">
        <v>130590.13836642</v>
      </c>
      <c r="G33" s="25" t="n">
        <f aca="false">E33-F33*0.7</f>
        <v>15346618.5332041</v>
      </c>
      <c r="H33" s="25"/>
      <c r="I33" s="25"/>
      <c r="J33" s="25" t="n">
        <f aca="false">G33*3.8235866717</f>
        <v>58679126.0792234</v>
      </c>
      <c r="K33" s="26"/>
      <c r="L33" s="25"/>
      <c r="M33" s="25" t="n">
        <f aca="false">F33*2.511711692</f>
        <v>328004.777394835</v>
      </c>
      <c r="N33" s="25"/>
      <c r="O33" s="23"/>
      <c r="P33" s="23"/>
      <c r="Q33" s="25"/>
      <c r="R33" s="25"/>
      <c r="S33" s="25"/>
      <c r="T33" s="23"/>
      <c r="U33" s="23"/>
      <c r="V33" s="25"/>
      <c r="W33" s="25"/>
      <c r="X33" s="25"/>
    </row>
    <row r="34" s="16" customFormat="true" ht="12.8" hidden="false" customHeight="false" outlineLevel="0" collapsed="false">
      <c r="B34" s="16" t="n">
        <v>2021</v>
      </c>
      <c r="C34" s="16" t="n">
        <v>2</v>
      </c>
      <c r="D34" s="16" t="n">
        <v>186</v>
      </c>
      <c r="E34" s="18" t="n">
        <v>18609880.1449275</v>
      </c>
      <c r="F34" s="18" t="n">
        <v>130545.339675827</v>
      </c>
      <c r="G34" s="19" t="n">
        <f aca="false">E34-F34*0.7</f>
        <v>18518498.4071544</v>
      </c>
      <c r="H34" s="19"/>
      <c r="I34" s="19"/>
      <c r="J34" s="19" t="n">
        <f aca="false">G34*3.8235866717</f>
        <v>70807083.6894933</v>
      </c>
      <c r="K34" s="20"/>
      <c r="L34" s="19"/>
      <c r="M34" s="19" t="n">
        <f aca="false">F34*2.511711692</f>
        <v>327892.255999886</v>
      </c>
      <c r="N34" s="19"/>
      <c r="Q34" s="19"/>
      <c r="R34" s="19"/>
      <c r="S34" s="19"/>
      <c r="V34" s="19"/>
      <c r="W34" s="19"/>
      <c r="X34" s="19"/>
    </row>
    <row r="35" s="16" customFormat="true" ht="12.8" hidden="false" customHeight="false" outlineLevel="0" collapsed="false">
      <c r="B35" s="16" t="n">
        <v>2021</v>
      </c>
      <c r="C35" s="16" t="n">
        <v>3</v>
      </c>
      <c r="D35" s="16" t="n">
        <v>187</v>
      </c>
      <c r="E35" s="18" t="n">
        <v>16310954.3117204</v>
      </c>
      <c r="F35" s="18" t="n">
        <v>138405.233019012</v>
      </c>
      <c r="G35" s="19" t="n">
        <f aca="false">E35-F35*0.7</f>
        <v>16214070.6486071</v>
      </c>
      <c r="H35" s="19"/>
      <c r="I35" s="19"/>
      <c r="J35" s="19" t="n">
        <f aca="false">G35*3.8235866717</f>
        <v>61995904.4260163</v>
      </c>
      <c r="K35" s="20"/>
      <c r="L35" s="19"/>
      <c r="M35" s="19" t="n">
        <f aca="false">F35*2.511711692</f>
        <v>347634.042007837</v>
      </c>
      <c r="N35" s="19"/>
      <c r="Q35" s="19"/>
      <c r="R35" s="19"/>
      <c r="S35" s="19"/>
      <c r="V35" s="19"/>
      <c r="W35" s="19"/>
      <c r="X35" s="19"/>
    </row>
    <row r="36" s="16" customFormat="true" ht="12.8" hidden="false" customHeight="false" outlineLevel="0" collapsed="false">
      <c r="B36" s="16" t="n">
        <v>2021</v>
      </c>
      <c r="C36" s="16" t="n">
        <v>4</v>
      </c>
      <c r="D36" s="16" t="n">
        <v>188</v>
      </c>
      <c r="E36" s="18" t="n">
        <v>19878077.2563658</v>
      </c>
      <c r="F36" s="18" t="n">
        <v>135522.552380448</v>
      </c>
      <c r="G36" s="19" t="n">
        <f aca="false">E36-F36*0.7</f>
        <v>19783211.4696995</v>
      </c>
      <c r="H36" s="19"/>
      <c r="I36" s="19"/>
      <c r="J36" s="19" t="n">
        <f aca="false">G36*3.8235866717</f>
        <v>75642823.6989655</v>
      </c>
      <c r="K36" s="20"/>
      <c r="L36" s="19"/>
      <c r="M36" s="19" t="n">
        <f aca="false">F36*2.511711692</f>
        <v>340393.579343654</v>
      </c>
      <c r="N36" s="19"/>
      <c r="Q36" s="19"/>
      <c r="R36" s="19"/>
      <c r="S36" s="19"/>
      <c r="V36" s="19"/>
      <c r="W36" s="19"/>
      <c r="X36" s="19"/>
    </row>
    <row r="37" s="22" customFormat="true" ht="12.8" hidden="false" customHeight="false" outlineLevel="0" collapsed="false">
      <c r="B37" s="22" t="n">
        <v>2022</v>
      </c>
      <c r="C37" s="23" t="n">
        <v>1</v>
      </c>
      <c r="D37" s="22" t="n">
        <v>189</v>
      </c>
      <c r="E37" s="24" t="n">
        <v>15441793.4605055</v>
      </c>
      <c r="F37" s="24" t="n">
        <v>139757.910935537</v>
      </c>
      <c r="G37" s="25" t="n">
        <f aca="false">E37-F37*0.7</f>
        <v>15343962.9228506</v>
      </c>
      <c r="H37" s="25"/>
      <c r="I37" s="25"/>
      <c r="J37" s="25" t="n">
        <f aca="false">G37*3.8235866717</f>
        <v>58668972.1228706</v>
      </c>
      <c r="K37" s="26"/>
      <c r="L37" s="25"/>
      <c r="M37" s="25" t="n">
        <f aca="false">F37*2.511711692</f>
        <v>351031.578946283</v>
      </c>
      <c r="N37" s="25"/>
      <c r="O37" s="23"/>
      <c r="P37" s="23"/>
      <c r="Q37" s="25"/>
      <c r="R37" s="25"/>
      <c r="S37" s="25"/>
      <c r="T37" s="23"/>
      <c r="U37" s="23"/>
      <c r="V37" s="25"/>
      <c r="W37" s="25"/>
      <c r="X37" s="25"/>
    </row>
    <row r="38" s="16" customFormat="true" ht="12.8" hidden="false" customHeight="false" outlineLevel="0" collapsed="false">
      <c r="B38" s="16" t="n">
        <v>2022</v>
      </c>
      <c r="C38" s="16" t="n">
        <v>2</v>
      </c>
      <c r="D38" s="16" t="n">
        <v>190</v>
      </c>
      <c r="E38" s="18" t="n">
        <v>18492111.6278559</v>
      </c>
      <c r="F38" s="18" t="n">
        <v>137588.219350324</v>
      </c>
      <c r="G38" s="19" t="n">
        <f aca="false">E38-F38*0.7</f>
        <v>18395799.8743107</v>
      </c>
      <c r="H38" s="19"/>
      <c r="I38" s="19"/>
      <c r="J38" s="19" t="n">
        <f aca="false">G38*3.8235866717</f>
        <v>70337935.2146748</v>
      </c>
      <c r="K38" s="20"/>
      <c r="L38" s="19"/>
      <c r="M38" s="19" t="n">
        <f aca="false">F38*2.511711692</f>
        <v>345581.939223669</v>
      </c>
      <c r="N38" s="19"/>
      <c r="Q38" s="19"/>
      <c r="R38" s="19"/>
      <c r="S38" s="19"/>
      <c r="V38" s="19"/>
      <c r="W38" s="19"/>
      <c r="X38" s="19"/>
    </row>
    <row r="39" s="16" customFormat="true" ht="12.8" hidden="false" customHeight="false" outlineLevel="0" collapsed="false">
      <c r="B39" s="16" t="n">
        <v>2022</v>
      </c>
      <c r="C39" s="16" t="n">
        <v>3</v>
      </c>
      <c r="D39" s="16" t="n">
        <v>191</v>
      </c>
      <c r="E39" s="18" t="n">
        <v>16085984.1223318</v>
      </c>
      <c r="F39" s="18" t="n">
        <v>138804.454124045</v>
      </c>
      <c r="G39" s="19" t="n">
        <f aca="false">E39-F39*0.7</f>
        <v>15988821.004445</v>
      </c>
      <c r="H39" s="19"/>
      <c r="I39" s="19"/>
      <c r="J39" s="19" t="n">
        <f aca="false">G39*3.8235866717</f>
        <v>61134642.8887928</v>
      </c>
      <c r="K39" s="20"/>
      <c r="L39" s="19"/>
      <c r="M39" s="19" t="n">
        <f aca="false">F39*2.511711692</f>
        <v>348636.770325041</v>
      </c>
      <c r="N39" s="19"/>
      <c r="Q39" s="19"/>
      <c r="R39" s="19"/>
      <c r="S39" s="19"/>
      <c r="V39" s="19"/>
      <c r="W39" s="19"/>
      <c r="X39" s="19"/>
    </row>
    <row r="40" s="16" customFormat="true" ht="12.8" hidden="false" customHeight="false" outlineLevel="0" collapsed="false">
      <c r="B40" s="16" t="n">
        <v>2022</v>
      </c>
      <c r="C40" s="16" t="n">
        <v>4</v>
      </c>
      <c r="D40" s="16" t="n">
        <v>192</v>
      </c>
      <c r="E40" s="18" t="n">
        <v>19197241.8143858</v>
      </c>
      <c r="F40" s="18" t="n">
        <v>142026.679759594</v>
      </c>
      <c r="G40" s="19" t="n">
        <f aca="false">E40-F40*0.7</f>
        <v>19097823.1385541</v>
      </c>
      <c r="H40" s="19"/>
      <c r="I40" s="19"/>
      <c r="J40" s="19" t="n">
        <f aca="false">G40*3.8235866717</f>
        <v>73022182.0110593</v>
      </c>
      <c r="K40" s="20"/>
      <c r="L40" s="19"/>
      <c r="M40" s="19" t="n">
        <f aca="false">F40*2.511711692</f>
        <v>356730.072128112</v>
      </c>
      <c r="N40" s="19"/>
      <c r="Q40" s="19"/>
      <c r="R40" s="19"/>
      <c r="S40" s="19"/>
      <c r="V40" s="19"/>
      <c r="W40" s="19"/>
      <c r="X40" s="19"/>
    </row>
    <row r="41" s="22" customFormat="true" ht="12.8" hidden="false" customHeight="false" outlineLevel="0" collapsed="false">
      <c r="B41" s="22" t="n">
        <v>2023</v>
      </c>
      <c r="C41" s="23" t="n">
        <v>1</v>
      </c>
      <c r="D41" s="22" t="n">
        <v>193</v>
      </c>
      <c r="E41" s="24" t="n">
        <v>15916016.397692</v>
      </c>
      <c r="F41" s="24" t="n">
        <v>133239.988346018</v>
      </c>
      <c r="G41" s="25" t="n">
        <f aca="false">E41-F41*0.7</f>
        <v>15822748.4058498</v>
      </c>
      <c r="H41" s="25"/>
      <c r="I41" s="25"/>
      <c r="J41" s="25" t="n">
        <f aca="false">G41*3.8235866717</f>
        <v>60499649.9142697</v>
      </c>
      <c r="K41" s="26"/>
      <c r="L41" s="25"/>
      <c r="M41" s="25" t="n">
        <f aca="false">F41*2.511711692</f>
        <v>334660.436570637</v>
      </c>
      <c r="N41" s="25"/>
      <c r="O41" s="23"/>
      <c r="P41" s="23"/>
      <c r="Q41" s="25"/>
      <c r="R41" s="25"/>
      <c r="S41" s="25"/>
      <c r="T41" s="23"/>
      <c r="U41" s="23"/>
      <c r="V41" s="25"/>
      <c r="W41" s="25"/>
      <c r="X41" s="25"/>
    </row>
    <row r="42" s="16" customFormat="true" ht="12.8" hidden="false" customHeight="false" outlineLevel="0" collapsed="false">
      <c r="B42" s="16" t="n">
        <v>2023</v>
      </c>
      <c r="C42" s="16" t="n">
        <v>2</v>
      </c>
      <c r="D42" s="16" t="n">
        <v>194</v>
      </c>
      <c r="E42" s="18" t="n">
        <v>18825960.7576559</v>
      </c>
      <c r="F42" s="18" t="n">
        <v>136397.386414942</v>
      </c>
      <c r="G42" s="19" t="n">
        <f aca="false">E42-F42*0.7</f>
        <v>18730482.5871654</v>
      </c>
      <c r="H42" s="19"/>
      <c r="I42" s="19"/>
      <c r="J42" s="19" t="n">
        <f aca="false">G42*3.8235866717</f>
        <v>71617623.5747947</v>
      </c>
      <c r="K42" s="20"/>
      <c r="L42" s="19"/>
      <c r="M42" s="19" t="n">
        <f aca="false">F42*2.511711692</f>
        <v>342590.910216652</v>
      </c>
      <c r="N42" s="19"/>
      <c r="Q42" s="19"/>
      <c r="R42" s="19"/>
      <c r="S42" s="19"/>
      <c r="V42" s="19"/>
      <c r="W42" s="19"/>
      <c r="X42" s="19"/>
    </row>
    <row r="43" s="16" customFormat="true" ht="12.8" hidden="false" customHeight="false" outlineLevel="0" collapsed="false">
      <c r="B43" s="16" t="n">
        <v>2023</v>
      </c>
      <c r="C43" s="16" t="n">
        <v>3</v>
      </c>
      <c r="D43" s="16" t="n">
        <v>195</v>
      </c>
      <c r="E43" s="18" t="n">
        <v>16378076.184691</v>
      </c>
      <c r="F43" s="18" t="n">
        <v>137642.248706114</v>
      </c>
      <c r="G43" s="19" t="n">
        <f aca="false">E43-F43*0.7</f>
        <v>16281726.6105967</v>
      </c>
      <c r="H43" s="19"/>
      <c r="I43" s="19"/>
      <c r="J43" s="19" t="n">
        <f aca="false">G43*3.8235866717</f>
        <v>62254592.8605408</v>
      </c>
      <c r="K43" s="20"/>
      <c r="L43" s="19"/>
      <c r="M43" s="19" t="n">
        <f aca="false">F43*2.511711692</f>
        <v>345717.645388318</v>
      </c>
      <c r="N43" s="19"/>
      <c r="Q43" s="19"/>
      <c r="R43" s="19"/>
      <c r="S43" s="19"/>
      <c r="V43" s="19"/>
      <c r="W43" s="19"/>
      <c r="X43" s="19"/>
    </row>
    <row r="44" s="16" customFormat="true" ht="12.8" hidden="false" customHeight="false" outlineLevel="0" collapsed="false">
      <c r="B44" s="16" t="n">
        <v>2023</v>
      </c>
      <c r="C44" s="16" t="n">
        <v>4</v>
      </c>
      <c r="D44" s="16" t="n">
        <v>196</v>
      </c>
      <c r="E44" s="18" t="n">
        <v>19489549.9910673</v>
      </c>
      <c r="F44" s="18" t="n">
        <v>137060.815564488</v>
      </c>
      <c r="G44" s="19" t="n">
        <f aca="false">E44-F44*0.7</f>
        <v>19393607.4201722</v>
      </c>
      <c r="H44" s="19"/>
      <c r="I44" s="19"/>
      <c r="J44" s="19" t="n">
        <f aca="false">G44*3.8235866717</f>
        <v>74153138.8479525</v>
      </c>
      <c r="K44" s="20"/>
      <c r="L44" s="19"/>
      <c r="M44" s="19" t="n">
        <f aca="false">F44*2.511711692</f>
        <v>344257.25296838</v>
      </c>
      <c r="N44" s="19"/>
      <c r="Q44" s="19"/>
      <c r="R44" s="19"/>
      <c r="S44" s="19"/>
      <c r="V44" s="19"/>
      <c r="W44" s="19"/>
      <c r="X44" s="19"/>
    </row>
    <row r="45" s="22" customFormat="true" ht="12.8" hidden="false" customHeight="false" outlineLevel="0" collapsed="false">
      <c r="B45" s="22" t="n">
        <v>2024</v>
      </c>
      <c r="C45" s="23" t="n">
        <v>1</v>
      </c>
      <c r="D45" s="22" t="n">
        <v>197</v>
      </c>
      <c r="E45" s="24" t="n">
        <v>16380746.847863</v>
      </c>
      <c r="F45" s="24" t="n">
        <v>135310.352571951</v>
      </c>
      <c r="G45" s="25" t="n">
        <f aca="false">E45-F45*0.7</f>
        <v>16286029.6010626</v>
      </c>
      <c r="H45" s="25"/>
      <c r="I45" s="25"/>
      <c r="J45" s="25" t="n">
        <f aca="false">G45*3.8235866717</f>
        <v>62271045.7175348</v>
      </c>
      <c r="K45" s="26"/>
      <c r="L45" s="25"/>
      <c r="M45" s="25" t="n">
        <f aca="false">F45*2.511711692</f>
        <v>339860.594603612</v>
      </c>
      <c r="N45" s="25"/>
      <c r="O45" s="23"/>
      <c r="P45" s="23"/>
      <c r="Q45" s="25"/>
      <c r="R45" s="25"/>
      <c r="S45" s="25"/>
      <c r="T45" s="23"/>
      <c r="U45" s="23"/>
      <c r="V45" s="25"/>
      <c r="W45" s="25"/>
      <c r="X45" s="25"/>
    </row>
    <row r="46" s="16" customFormat="true" ht="12.8" hidden="false" customHeight="false" outlineLevel="0" collapsed="false">
      <c r="B46" s="16" t="n">
        <v>2024</v>
      </c>
      <c r="C46" s="16" t="n">
        <v>2</v>
      </c>
      <c r="D46" s="16" t="n">
        <v>198</v>
      </c>
      <c r="E46" s="18" t="n">
        <v>19095769.1794103</v>
      </c>
      <c r="F46" s="18" t="n">
        <v>134653.864733485</v>
      </c>
      <c r="G46" s="19" t="n">
        <f aca="false">E46-F46*0.7</f>
        <v>19001511.4740969</v>
      </c>
      <c r="H46" s="19"/>
      <c r="I46" s="19"/>
      <c r="J46" s="19" t="n">
        <f aca="false">G46*3.8235866717</f>
        <v>72653926.0145114</v>
      </c>
      <c r="K46" s="20"/>
      <c r="L46" s="19"/>
      <c r="M46" s="19" t="n">
        <f aca="false">F46*2.511711692</f>
        <v>338211.686424081</v>
      </c>
      <c r="N46" s="19"/>
      <c r="Q46" s="19"/>
      <c r="R46" s="19"/>
      <c r="S46" s="19"/>
      <c r="V46" s="19"/>
      <c r="W46" s="19"/>
      <c r="X46" s="19"/>
    </row>
    <row r="47" s="16" customFormat="true" ht="12.8" hidden="false" customHeight="false" outlineLevel="0" collapsed="false">
      <c r="B47" s="16" t="n">
        <v>2024</v>
      </c>
      <c r="C47" s="16" t="n">
        <v>3</v>
      </c>
      <c r="D47" s="16" t="n">
        <v>199</v>
      </c>
      <c r="E47" s="18" t="n">
        <v>16535509.7755502</v>
      </c>
      <c r="F47" s="18" t="n">
        <v>136973.141020487</v>
      </c>
      <c r="G47" s="19" t="n">
        <f aca="false">E47-F47*0.7</f>
        <v>16439628.5768359</v>
      </c>
      <c r="H47" s="19"/>
      <c r="I47" s="19"/>
      <c r="J47" s="19" t="n">
        <f aca="false">G47*3.8235866717</f>
        <v>62858344.714088</v>
      </c>
      <c r="K47" s="20"/>
      <c r="L47" s="19"/>
      <c r="M47" s="19" t="n">
        <f aca="false">F47*2.511711692</f>
        <v>344037.039791122</v>
      </c>
      <c r="N47" s="19"/>
      <c r="Q47" s="19"/>
      <c r="R47" s="19"/>
      <c r="S47" s="19"/>
      <c r="V47" s="19"/>
      <c r="W47" s="19"/>
      <c r="X47" s="19"/>
    </row>
    <row r="48" s="16" customFormat="true" ht="12.8" hidden="false" customHeight="false" outlineLevel="0" collapsed="false">
      <c r="B48" s="16" t="n">
        <v>2024</v>
      </c>
      <c r="C48" s="16" t="n">
        <v>4</v>
      </c>
      <c r="D48" s="16" t="n">
        <v>200</v>
      </c>
      <c r="E48" s="18" t="n">
        <v>19625920.2760773</v>
      </c>
      <c r="F48" s="18" t="n">
        <v>136150.081848517</v>
      </c>
      <c r="G48" s="19" t="n">
        <f aca="false">E48-F48*0.7</f>
        <v>19530615.2187833</v>
      </c>
      <c r="H48" s="19"/>
      <c r="I48" s="19"/>
      <c r="J48" s="19" t="n">
        <f aca="false">G48*3.8235866717</f>
        <v>74677000.0406412</v>
      </c>
      <c r="K48" s="20"/>
      <c r="L48" s="19"/>
      <c r="M48" s="19" t="n">
        <f aca="false">F48*2.511711692</f>
        <v>341969.752445677</v>
      </c>
      <c r="N48" s="19"/>
      <c r="Q48" s="19"/>
      <c r="R48" s="19"/>
      <c r="S48" s="19"/>
      <c r="V48" s="19"/>
      <c r="W48" s="19"/>
      <c r="X48" s="19"/>
    </row>
    <row r="49" s="22" customFormat="true" ht="12.8" hidden="false" customHeight="false" outlineLevel="0" collapsed="false">
      <c r="B49" s="22" t="n">
        <v>2025</v>
      </c>
      <c r="C49" s="23" t="n">
        <v>1</v>
      </c>
      <c r="D49" s="22" t="n">
        <v>201</v>
      </c>
      <c r="E49" s="24" t="n">
        <v>16570549.7922005</v>
      </c>
      <c r="F49" s="24" t="n">
        <v>136053.282701885</v>
      </c>
      <c r="G49" s="25" t="n">
        <f aca="false">E49-F49*0.7</f>
        <v>16475312.4943092</v>
      </c>
      <c r="H49" s="25"/>
      <c r="I49" s="25"/>
      <c r="J49" s="25" t="n">
        <f aca="false">G49*3.8235866717</f>
        <v>62994785.2653331</v>
      </c>
      <c r="K49" s="26"/>
      <c r="L49" s="25"/>
      <c r="M49" s="25" t="n">
        <f aca="false">F49*2.511711692</f>
        <v>341726.620897306</v>
      </c>
      <c r="N49" s="25"/>
      <c r="O49" s="23"/>
      <c r="P49" s="23"/>
      <c r="Q49" s="25"/>
      <c r="R49" s="25"/>
      <c r="S49" s="25"/>
      <c r="T49" s="23"/>
      <c r="U49" s="23"/>
      <c r="V49" s="25"/>
      <c r="W49" s="25"/>
      <c r="X49" s="25"/>
    </row>
    <row r="50" s="16" customFormat="true" ht="12.8" hidden="false" customHeight="false" outlineLevel="0" collapsed="false">
      <c r="B50" s="16" t="n">
        <v>2025</v>
      </c>
      <c r="C50" s="16" t="n">
        <v>2</v>
      </c>
      <c r="D50" s="16" t="n">
        <v>202</v>
      </c>
      <c r="E50" s="18" t="n">
        <v>19786403.8615131</v>
      </c>
      <c r="F50" s="18" t="n">
        <v>135290.422853927</v>
      </c>
      <c r="G50" s="19" t="n">
        <f aca="false">E50-F50*0.7</f>
        <v>19691700.5655154</v>
      </c>
      <c r="H50" s="19"/>
      <c r="I50" s="19"/>
      <c r="J50" s="19" t="n">
        <f aca="false">G50*3.8235866717</f>
        <v>75292923.8254119</v>
      </c>
      <c r="K50" s="20"/>
      <c r="L50" s="19"/>
      <c r="M50" s="19" t="n">
        <f aca="false">F50*2.511711692</f>
        <v>339810.536897832</v>
      </c>
      <c r="N50" s="19"/>
      <c r="Q50" s="19"/>
      <c r="R50" s="19"/>
      <c r="S50" s="19"/>
      <c r="V50" s="19"/>
      <c r="W50" s="19"/>
      <c r="X50" s="19"/>
    </row>
    <row r="51" s="16" customFormat="true" ht="12.8" hidden="false" customHeight="false" outlineLevel="0" collapsed="false">
      <c r="B51" s="16" t="n">
        <v>2025</v>
      </c>
      <c r="C51" s="16" t="n">
        <v>3</v>
      </c>
      <c r="D51" s="16" t="n">
        <v>203</v>
      </c>
      <c r="E51" s="18" t="n">
        <v>16956828.4964944</v>
      </c>
      <c r="F51" s="18" t="n">
        <v>136113.064500228</v>
      </c>
      <c r="G51" s="19" t="n">
        <f aca="false">E51-F51*0.7</f>
        <v>16861549.3513442</v>
      </c>
      <c r="H51" s="19"/>
      <c r="I51" s="19"/>
      <c r="J51" s="19" t="n">
        <f aca="false">G51*3.8235866717</f>
        <v>64471595.3640116</v>
      </c>
      <c r="K51" s="20"/>
      <c r="L51" s="19"/>
      <c r="M51" s="19" t="n">
        <f aca="false">F51*2.511711692</f>
        <v>341876.775539173</v>
      </c>
      <c r="N51" s="19"/>
      <c r="Q51" s="19"/>
      <c r="R51" s="19"/>
      <c r="S51" s="19"/>
      <c r="V51" s="19"/>
      <c r="W51" s="19"/>
      <c r="X51" s="19"/>
    </row>
    <row r="52" s="16" customFormat="true" ht="12.8" hidden="false" customHeight="false" outlineLevel="0" collapsed="false">
      <c r="B52" s="16" t="n">
        <v>2025</v>
      </c>
      <c r="C52" s="16" t="n">
        <v>4</v>
      </c>
      <c r="D52" s="16" t="n">
        <v>204</v>
      </c>
      <c r="E52" s="18" t="n">
        <v>19841090.2476912</v>
      </c>
      <c r="F52" s="18" t="n">
        <v>137854.829461434</v>
      </c>
      <c r="G52" s="19" t="n">
        <f aca="false">E52-F52*0.7</f>
        <v>19744591.8670682</v>
      </c>
      <c r="H52" s="19"/>
      <c r="I52" s="19"/>
      <c r="J52" s="19" t="n">
        <f aca="false">G52*3.8235866717</f>
        <v>75495158.3010782</v>
      </c>
      <c r="K52" s="20"/>
      <c r="L52" s="19"/>
      <c r="M52" s="19" t="n">
        <f aca="false">F52*2.511711692</f>
        <v>346251.58695695</v>
      </c>
      <c r="N52" s="19"/>
      <c r="Q52" s="19"/>
      <c r="R52" s="19"/>
      <c r="S52" s="19"/>
      <c r="V52" s="19"/>
      <c r="W52" s="19"/>
      <c r="X52" s="19"/>
    </row>
    <row r="53" s="22" customFormat="true" ht="12.8" hidden="false" customHeight="false" outlineLevel="0" collapsed="false">
      <c r="B53" s="22" t="n">
        <v>2026</v>
      </c>
      <c r="C53" s="23" t="n">
        <v>1</v>
      </c>
      <c r="D53" s="22" t="n">
        <v>205</v>
      </c>
      <c r="E53" s="24" t="n">
        <v>17113855.9482432</v>
      </c>
      <c r="F53" s="24" t="n">
        <v>141272.12351381</v>
      </c>
      <c r="G53" s="25" t="n">
        <f aca="false">E53-F53*0.7</f>
        <v>17014965.4617835</v>
      </c>
      <c r="H53" s="25"/>
      <c r="I53" s="25"/>
      <c r="J53" s="25" t="n">
        <f aca="false">G53*3.8235866717</f>
        <v>65058195.1591114</v>
      </c>
      <c r="K53" s="26"/>
      <c r="L53" s="25"/>
      <c r="M53" s="25" t="n">
        <f aca="false">F53*2.511711692</f>
        <v>354834.844383305</v>
      </c>
      <c r="N53" s="25"/>
      <c r="O53" s="23"/>
      <c r="P53" s="23"/>
      <c r="Q53" s="25"/>
      <c r="R53" s="25"/>
      <c r="S53" s="25"/>
      <c r="T53" s="23"/>
      <c r="U53" s="23"/>
      <c r="V53" s="25"/>
      <c r="W53" s="25"/>
      <c r="X53" s="25"/>
    </row>
    <row r="54" s="16" customFormat="true" ht="12.8" hidden="false" customHeight="false" outlineLevel="0" collapsed="false">
      <c r="B54" s="16" t="n">
        <v>2026</v>
      </c>
      <c r="C54" s="16" t="n">
        <v>2</v>
      </c>
      <c r="D54" s="16" t="n">
        <v>206</v>
      </c>
      <c r="E54" s="18" t="n">
        <v>20256355.372352</v>
      </c>
      <c r="F54" s="18" t="n">
        <v>137960.487075804</v>
      </c>
      <c r="G54" s="19" t="n">
        <f aca="false">E54-F54*0.7</f>
        <v>20159783.0313989</v>
      </c>
      <c r="H54" s="19"/>
      <c r="I54" s="19"/>
      <c r="J54" s="19" t="n">
        <f aca="false">G54*3.8235866717</f>
        <v>77082677.7032208</v>
      </c>
      <c r="K54" s="20"/>
      <c r="L54" s="19"/>
      <c r="M54" s="19" t="n">
        <f aca="false">F54*2.511711692</f>
        <v>346516.968422312</v>
      </c>
      <c r="N54" s="19"/>
      <c r="Q54" s="19"/>
      <c r="R54" s="19"/>
      <c r="S54" s="19"/>
      <c r="V54" s="19"/>
      <c r="W54" s="19"/>
      <c r="X54" s="19"/>
    </row>
    <row r="55" s="16" customFormat="true" ht="12.8" hidden="false" customHeight="false" outlineLevel="0" collapsed="false">
      <c r="B55" s="16" t="n">
        <v>2026</v>
      </c>
      <c r="C55" s="16" t="n">
        <v>3</v>
      </c>
      <c r="D55" s="16" t="n">
        <v>207</v>
      </c>
      <c r="E55" s="18" t="n">
        <v>17387899.5855514</v>
      </c>
      <c r="F55" s="18" t="n">
        <v>144246.552379575</v>
      </c>
      <c r="G55" s="19" t="n">
        <f aca="false">E55-F55*0.7</f>
        <v>17286926.9988857</v>
      </c>
      <c r="H55" s="19"/>
      <c r="I55" s="19"/>
      <c r="J55" s="19" t="n">
        <f aca="false">G55*3.8235866717</f>
        <v>66098063.6675902</v>
      </c>
      <c r="K55" s="20"/>
      <c r="L55" s="19"/>
      <c r="M55" s="19" t="n">
        <f aca="false">F55*2.511711692</f>
        <v>362305.752142469</v>
      </c>
      <c r="N55" s="19"/>
      <c r="Q55" s="19"/>
      <c r="R55" s="19"/>
      <c r="S55" s="19"/>
      <c r="V55" s="19"/>
      <c r="W55" s="19"/>
      <c r="X55" s="19"/>
    </row>
    <row r="56" s="16" customFormat="true" ht="12.8" hidden="false" customHeight="false" outlineLevel="0" collapsed="false">
      <c r="B56" s="16" t="n">
        <v>2026</v>
      </c>
      <c r="C56" s="16" t="n">
        <v>4</v>
      </c>
      <c r="D56" s="16" t="n">
        <v>208</v>
      </c>
      <c r="E56" s="18" t="n">
        <v>20278079.6457724</v>
      </c>
      <c r="F56" s="18" t="n">
        <v>146856.543471426</v>
      </c>
      <c r="G56" s="19" t="n">
        <f aca="false">E56-F56*0.7</f>
        <v>20175280.0653424</v>
      </c>
      <c r="H56" s="19"/>
      <c r="I56" s="19"/>
      <c r="J56" s="19" t="n">
        <f aca="false">G56*3.8235866717</f>
        <v>77141931.9556579</v>
      </c>
      <c r="K56" s="20"/>
      <c r="L56" s="19"/>
      <c r="M56" s="19" t="n">
        <f aca="false">F56*2.511711692</f>
        <v>368861.297283887</v>
      </c>
      <c r="N56" s="19"/>
      <c r="Q56" s="19"/>
      <c r="R56" s="19"/>
      <c r="S56" s="19"/>
      <c r="V56" s="19"/>
      <c r="W56" s="19"/>
      <c r="X56" s="19"/>
    </row>
    <row r="57" s="22" customFormat="true" ht="12.8" hidden="false" customHeight="false" outlineLevel="0" collapsed="false">
      <c r="B57" s="22" t="n">
        <v>2027</v>
      </c>
      <c r="C57" s="23" t="n">
        <v>1</v>
      </c>
      <c r="D57" s="22" t="n">
        <v>209</v>
      </c>
      <c r="E57" s="24" t="n">
        <v>17510402.4010629</v>
      </c>
      <c r="F57" s="24" t="n">
        <v>147302.845168764</v>
      </c>
      <c r="G57" s="25" t="n">
        <f aca="false">E57-F57*0.7</f>
        <v>17407290.4094448</v>
      </c>
      <c r="H57" s="25"/>
      <c r="I57" s="25"/>
      <c r="J57" s="25" t="n">
        <f aca="false">G57*3.8235866717</f>
        <v>66558283.5999642</v>
      </c>
      <c r="K57" s="26"/>
      <c r="L57" s="25"/>
      <c r="M57" s="25" t="n">
        <f aca="false">F57*2.511711692</f>
        <v>369982.27847525</v>
      </c>
      <c r="N57" s="25"/>
      <c r="O57" s="23"/>
      <c r="P57" s="23"/>
      <c r="Q57" s="25"/>
      <c r="R57" s="25"/>
      <c r="S57" s="25"/>
      <c r="T57" s="23"/>
      <c r="U57" s="23"/>
      <c r="V57" s="25"/>
      <c r="W57" s="25"/>
      <c r="X57" s="25"/>
    </row>
    <row r="58" s="16" customFormat="true" ht="12.8" hidden="false" customHeight="false" outlineLevel="0" collapsed="false">
      <c r="B58" s="16" t="n">
        <v>2027</v>
      </c>
      <c r="C58" s="16" t="n">
        <v>2</v>
      </c>
      <c r="D58" s="16" t="n">
        <v>210</v>
      </c>
      <c r="E58" s="18" t="n">
        <v>20855336.1533474</v>
      </c>
      <c r="F58" s="18" t="n">
        <v>140781.908209644</v>
      </c>
      <c r="G58" s="19" t="n">
        <f aca="false">E58-F58*0.7</f>
        <v>20756788.8176006</v>
      </c>
      <c r="H58" s="19"/>
      <c r="I58" s="19"/>
      <c r="J58" s="19" t="n">
        <f aca="false">G58*3.8235866717</f>
        <v>79365381.0702695</v>
      </c>
      <c r="K58" s="20"/>
      <c r="L58" s="19"/>
      <c r="M58" s="19" t="n">
        <f aca="false">F58*2.511711692</f>
        <v>353603.564872234</v>
      </c>
      <c r="N58" s="19"/>
      <c r="Q58" s="19"/>
      <c r="R58" s="19"/>
      <c r="S58" s="19"/>
      <c r="V58" s="19"/>
      <c r="W58" s="19"/>
      <c r="X58" s="19"/>
    </row>
    <row r="59" s="16" customFormat="true" ht="12.8" hidden="false" customHeight="false" outlineLevel="0" collapsed="false">
      <c r="B59" s="16" t="n">
        <v>2027</v>
      </c>
      <c r="C59" s="16" t="n">
        <v>3</v>
      </c>
      <c r="D59" s="16" t="n">
        <v>211</v>
      </c>
      <c r="E59" s="18" t="n">
        <v>17813643.5777601</v>
      </c>
      <c r="F59" s="18" t="n">
        <v>139252.941713241</v>
      </c>
      <c r="G59" s="19" t="n">
        <f aca="false">E59-F59*0.7</f>
        <v>17716166.5185608</v>
      </c>
      <c r="H59" s="19"/>
      <c r="I59" s="19"/>
      <c r="J59" s="19" t="n">
        <f aca="false">G59*3.8235866717</f>
        <v>67739298.173987</v>
      </c>
      <c r="K59" s="20"/>
      <c r="L59" s="19"/>
      <c r="M59" s="19" t="n">
        <f aca="false">F59*2.511711692</f>
        <v>349763.241846542</v>
      </c>
      <c r="N59" s="19"/>
      <c r="Q59" s="19"/>
      <c r="R59" s="19"/>
      <c r="S59" s="19"/>
      <c r="V59" s="19"/>
      <c r="W59" s="19"/>
      <c r="X59" s="19"/>
    </row>
    <row r="60" s="16" customFormat="true" ht="12.8" hidden="false" customHeight="false" outlineLevel="0" collapsed="false">
      <c r="B60" s="16" t="n">
        <v>2027</v>
      </c>
      <c r="C60" s="16" t="n">
        <v>4</v>
      </c>
      <c r="D60" s="16" t="n">
        <v>212</v>
      </c>
      <c r="E60" s="18" t="n">
        <v>21057197.6984293</v>
      </c>
      <c r="F60" s="18" t="n">
        <v>149986.050574451</v>
      </c>
      <c r="G60" s="19" t="n">
        <f aca="false">E60-F60*0.7</f>
        <v>20952207.4630272</v>
      </c>
      <c r="H60" s="19"/>
      <c r="I60" s="19"/>
      <c r="J60" s="19" t="n">
        <f aca="false">G60*3.8235866717</f>
        <v>80112581.198324</v>
      </c>
      <c r="K60" s="20"/>
      <c r="L60" s="19"/>
      <c r="M60" s="19" t="n">
        <f aca="false">F60*2.511711692</f>
        <v>376721.716864752</v>
      </c>
      <c r="N60" s="19"/>
      <c r="Q60" s="19"/>
      <c r="R60" s="19"/>
      <c r="S60" s="19"/>
      <c r="V60" s="19"/>
      <c r="W60" s="19"/>
      <c r="X60" s="19"/>
    </row>
    <row r="61" s="22" customFormat="true" ht="12.8" hidden="false" customHeight="false" outlineLevel="0" collapsed="false">
      <c r="B61" s="22" t="n">
        <v>2028</v>
      </c>
      <c r="C61" s="23" t="n">
        <v>1</v>
      </c>
      <c r="D61" s="22" t="n">
        <v>213</v>
      </c>
      <c r="E61" s="24" t="n">
        <v>18228114.0829353</v>
      </c>
      <c r="F61" s="24" t="n">
        <v>150460.966801784</v>
      </c>
      <c r="G61" s="25" t="n">
        <f aca="false">E61-F61*0.7</f>
        <v>18122791.4061741</v>
      </c>
      <c r="H61" s="25"/>
      <c r="I61" s="25"/>
      <c r="J61" s="25" t="n">
        <f aca="false">G61*3.8235866717</f>
        <v>69294063.6746464</v>
      </c>
      <c r="K61" s="26"/>
      <c r="L61" s="25"/>
      <c r="M61" s="25" t="n">
        <f aca="false">F61*2.511711692</f>
        <v>377914.569505665</v>
      </c>
      <c r="N61" s="25"/>
      <c r="O61" s="23"/>
      <c r="P61" s="23"/>
      <c r="Q61" s="25"/>
      <c r="R61" s="25"/>
      <c r="S61" s="25"/>
      <c r="T61" s="23"/>
      <c r="U61" s="23"/>
      <c r="V61" s="25"/>
      <c r="W61" s="25"/>
      <c r="X61" s="25"/>
    </row>
    <row r="62" s="16" customFormat="true" ht="12.8" hidden="false" customHeight="false" outlineLevel="0" collapsed="false">
      <c r="B62" s="16" t="n">
        <v>2028</v>
      </c>
      <c r="C62" s="16" t="n">
        <v>2</v>
      </c>
      <c r="D62" s="16" t="n">
        <v>214</v>
      </c>
      <c r="E62" s="18" t="n">
        <v>21398509.1452224</v>
      </c>
      <c r="F62" s="18" t="n">
        <v>147645.405924183</v>
      </c>
      <c r="G62" s="19" t="n">
        <f aca="false">E62-F62*0.7</f>
        <v>21295157.3610755</v>
      </c>
      <c r="H62" s="19"/>
      <c r="I62" s="19"/>
      <c r="J62" s="19" t="n">
        <f aca="false">G62*3.8235866717</f>
        <v>81423879.8575623</v>
      </c>
      <c r="K62" s="20"/>
      <c r="L62" s="19"/>
      <c r="M62" s="19" t="n">
        <f aca="false">F62*2.511711692</f>
        <v>370842.692329856</v>
      </c>
      <c r="N62" s="19"/>
      <c r="Q62" s="19"/>
      <c r="R62" s="19"/>
      <c r="S62" s="19"/>
      <c r="V62" s="19"/>
      <c r="W62" s="19"/>
      <c r="X62" s="19"/>
    </row>
    <row r="63" s="16" customFormat="true" ht="12.8" hidden="false" customHeight="false" outlineLevel="0" collapsed="false">
      <c r="B63" s="16" t="n">
        <v>2028</v>
      </c>
      <c r="C63" s="16" t="n">
        <v>3</v>
      </c>
      <c r="D63" s="16" t="n">
        <v>215</v>
      </c>
      <c r="E63" s="18" t="n">
        <v>18244927.5392333</v>
      </c>
      <c r="F63" s="18" t="n">
        <v>151582.840109769</v>
      </c>
      <c r="G63" s="19" t="n">
        <f aca="false">E63-F63*0.7</f>
        <v>18138819.5511565</v>
      </c>
      <c r="H63" s="19"/>
      <c r="I63" s="19"/>
      <c r="J63" s="19" t="n">
        <f aca="false">G63*3.8235866717</f>
        <v>69355348.6761732</v>
      </c>
      <c r="K63" s="20"/>
      <c r="L63" s="19"/>
      <c r="M63" s="19" t="n">
        <f aca="false">F63*2.511711692</f>
        <v>380732.391810273</v>
      </c>
      <c r="N63" s="19"/>
      <c r="Q63" s="19"/>
      <c r="R63" s="19"/>
      <c r="S63" s="19"/>
      <c r="V63" s="19"/>
      <c r="W63" s="19"/>
      <c r="X63" s="19"/>
    </row>
    <row r="64" s="16" customFormat="true" ht="12.8" hidden="false" customHeight="false" outlineLevel="0" collapsed="false">
      <c r="B64" s="16" t="n">
        <v>2028</v>
      </c>
      <c r="C64" s="16" t="n">
        <v>4</v>
      </c>
      <c r="D64" s="16" t="n">
        <v>216</v>
      </c>
      <c r="E64" s="18" t="n">
        <v>21624520.7518982</v>
      </c>
      <c r="F64" s="18" t="n">
        <v>144691.1819017</v>
      </c>
      <c r="G64" s="19" t="n">
        <f aca="false">E64-F64*0.7</f>
        <v>21523236.924567</v>
      </c>
      <c r="H64" s="19"/>
      <c r="I64" s="19"/>
      <c r="J64" s="19" t="n">
        <f aca="false">G64*3.8235866717</f>
        <v>82295961.8366157</v>
      </c>
      <c r="K64" s="20"/>
      <c r="L64" s="19"/>
      <c r="M64" s="19" t="n">
        <f aca="false">F64*2.511711692</f>
        <v>363422.533311799</v>
      </c>
      <c r="N64" s="19"/>
      <c r="Q64" s="19"/>
      <c r="R64" s="19"/>
      <c r="S64" s="19"/>
      <c r="V64" s="19"/>
      <c r="W64" s="19"/>
      <c r="X64" s="19"/>
    </row>
    <row r="65" s="22" customFormat="true" ht="12.8" hidden="false" customHeight="false" outlineLevel="0" collapsed="false">
      <c r="B65" s="22" t="n">
        <v>2029</v>
      </c>
      <c r="C65" s="23" t="n">
        <v>1</v>
      </c>
      <c r="D65" s="22" t="n">
        <v>217</v>
      </c>
      <c r="E65" s="24" t="n">
        <v>18528316.0941624</v>
      </c>
      <c r="F65" s="24" t="n">
        <v>148044.290628829</v>
      </c>
      <c r="G65" s="25" t="n">
        <f aca="false">E65-F65*0.7</f>
        <v>18424685.0907222</v>
      </c>
      <c r="H65" s="25"/>
      <c r="I65" s="25"/>
      <c r="J65" s="25" t="n">
        <f aca="false">G65*3.8235866717</f>
        <v>70448380.3431552</v>
      </c>
      <c r="K65" s="26"/>
      <c r="L65" s="25"/>
      <c r="M65" s="25" t="n">
        <f aca="false">F65*2.511711692</f>
        <v>371844.575706276</v>
      </c>
      <c r="N65" s="25"/>
      <c r="O65" s="23"/>
      <c r="P65" s="23"/>
      <c r="Q65" s="25"/>
      <c r="R65" s="25"/>
      <c r="S65" s="25"/>
      <c r="T65" s="23"/>
      <c r="U65" s="23"/>
      <c r="V65" s="25"/>
      <c r="W65" s="25"/>
      <c r="X65" s="25"/>
    </row>
    <row r="66" s="16" customFormat="true" ht="12.8" hidden="false" customHeight="false" outlineLevel="0" collapsed="false">
      <c r="B66" s="16" t="n">
        <v>2029</v>
      </c>
      <c r="C66" s="16" t="n">
        <v>2</v>
      </c>
      <c r="D66" s="16" t="n">
        <v>218</v>
      </c>
      <c r="E66" s="18" t="n">
        <v>21892486.2850998</v>
      </c>
      <c r="F66" s="18" t="n">
        <v>146280.149248961</v>
      </c>
      <c r="G66" s="19" t="n">
        <f aca="false">E66-F66*0.7</f>
        <v>21790090.1806255</v>
      </c>
      <c r="H66" s="19"/>
      <c r="I66" s="19"/>
      <c r="J66" s="19" t="n">
        <f aca="false">G66*3.8235866717</f>
        <v>83316298.3897808</v>
      </c>
      <c r="K66" s="20"/>
      <c r="L66" s="19"/>
      <c r="M66" s="19" t="n">
        <f aca="false">F66*2.511711692</f>
        <v>367413.56117612</v>
      </c>
      <c r="N66" s="19"/>
      <c r="Q66" s="19"/>
      <c r="R66" s="19"/>
      <c r="S66" s="19"/>
      <c r="V66" s="19"/>
      <c r="W66" s="19"/>
      <c r="X66" s="19"/>
    </row>
    <row r="67" s="16" customFormat="true" ht="12.8" hidden="false" customHeight="false" outlineLevel="0" collapsed="false">
      <c r="B67" s="16" t="n">
        <v>2029</v>
      </c>
      <c r="C67" s="16" t="n">
        <v>3</v>
      </c>
      <c r="D67" s="16" t="n">
        <v>219</v>
      </c>
      <c r="E67" s="18" t="n">
        <v>18708602.502661</v>
      </c>
      <c r="F67" s="18" t="n">
        <v>148043.37000954</v>
      </c>
      <c r="G67" s="19" t="n">
        <f aca="false">E67-F67*0.7</f>
        <v>18604972.1436543</v>
      </c>
      <c r="H67" s="19"/>
      <c r="I67" s="19"/>
      <c r="J67" s="19" t="n">
        <f aca="false">G67*3.8235866717</f>
        <v>71137723.5158265</v>
      </c>
      <c r="K67" s="20"/>
      <c r="L67" s="19"/>
      <c r="M67" s="19" t="n">
        <f aca="false">F67*2.511711692</f>
        <v>371842.263376044</v>
      </c>
      <c r="N67" s="19"/>
      <c r="Q67" s="19"/>
      <c r="R67" s="19"/>
      <c r="S67" s="19"/>
      <c r="V67" s="19"/>
      <c r="W67" s="19"/>
      <c r="X67" s="19"/>
    </row>
    <row r="68" s="16" customFormat="true" ht="12.8" hidden="false" customHeight="false" outlineLevel="0" collapsed="false">
      <c r="B68" s="16" t="n">
        <v>2029</v>
      </c>
      <c r="C68" s="16" t="n">
        <v>4</v>
      </c>
      <c r="D68" s="16" t="n">
        <v>220</v>
      </c>
      <c r="E68" s="18" t="n">
        <v>22006146.9237673</v>
      </c>
      <c r="F68" s="18" t="n">
        <v>148915.549788278</v>
      </c>
      <c r="G68" s="19" t="n">
        <f aca="false">E68-F68*0.7</f>
        <v>21901906.0389155</v>
      </c>
      <c r="H68" s="19"/>
      <c r="I68" s="19"/>
      <c r="J68" s="19" t="n">
        <f aca="false">G68*3.8235866717</f>
        <v>83743836.0152231</v>
      </c>
      <c r="K68" s="20"/>
      <c r="L68" s="19"/>
      <c r="M68" s="19" t="n">
        <f aca="false">F68*2.511711692</f>
        <v>374032.927523826</v>
      </c>
      <c r="N68" s="19"/>
      <c r="Q68" s="19"/>
      <c r="R68" s="19"/>
      <c r="S68" s="19"/>
      <c r="V68" s="19"/>
      <c r="W68" s="19"/>
      <c r="X68" s="19"/>
    </row>
    <row r="69" s="22" customFormat="true" ht="12.8" hidden="false" customHeight="false" outlineLevel="0" collapsed="false">
      <c r="B69" s="22" t="n">
        <v>2030</v>
      </c>
      <c r="C69" s="23" t="n">
        <v>1</v>
      </c>
      <c r="D69" s="22" t="n">
        <v>221</v>
      </c>
      <c r="E69" s="24" t="n">
        <v>18861082.5171131</v>
      </c>
      <c r="F69" s="24" t="n">
        <v>146948.703936969</v>
      </c>
      <c r="G69" s="25" t="n">
        <f aca="false">E69-F69*0.7</f>
        <v>18758218.4243572</v>
      </c>
      <c r="H69" s="25"/>
      <c r="I69" s="25"/>
      <c r="J69" s="25" t="n">
        <f aca="false">G69*3.8235866717</f>
        <v>71723673.9522097</v>
      </c>
      <c r="K69" s="26"/>
      <c r="L69" s="25"/>
      <c r="M69" s="25" t="n">
        <f aca="false">F69*2.511711692</f>
        <v>369092.777802731</v>
      </c>
      <c r="N69" s="25"/>
      <c r="O69" s="23"/>
      <c r="P69" s="23"/>
      <c r="Q69" s="25"/>
      <c r="R69" s="25"/>
      <c r="S69" s="25"/>
      <c r="T69" s="23"/>
      <c r="U69" s="23"/>
      <c r="V69" s="25"/>
      <c r="W69" s="25"/>
      <c r="X69" s="25"/>
    </row>
    <row r="70" s="16" customFormat="true" ht="12.8" hidden="false" customHeight="false" outlineLevel="0" collapsed="false">
      <c r="B70" s="16" t="n">
        <v>2030</v>
      </c>
      <c r="C70" s="16" t="n">
        <v>2</v>
      </c>
      <c r="D70" s="16" t="n">
        <v>222</v>
      </c>
      <c r="E70" s="18" t="n">
        <v>22218180.8772977</v>
      </c>
      <c r="F70" s="18" t="n">
        <v>150116.490365145</v>
      </c>
      <c r="G70" s="19" t="n">
        <f aca="false">E70-F70*0.7</f>
        <v>22113099.3340421</v>
      </c>
      <c r="H70" s="19"/>
      <c r="I70" s="19"/>
      <c r="J70" s="19" t="n">
        <f aca="false">G70*3.8235866717</f>
        <v>84551351.8836215</v>
      </c>
      <c r="K70" s="20"/>
      <c r="L70" s="19"/>
      <c r="M70" s="19" t="n">
        <f aca="false">F70*2.511711692</f>
        <v>377049.34401214</v>
      </c>
      <c r="N70" s="19"/>
      <c r="Q70" s="19"/>
      <c r="R70" s="19"/>
      <c r="S70" s="19"/>
      <c r="V70" s="19"/>
      <c r="W70" s="19"/>
      <c r="X70" s="19"/>
    </row>
    <row r="71" s="16" customFormat="true" ht="12.8" hidden="false" customHeight="false" outlineLevel="0" collapsed="false">
      <c r="B71" s="16" t="n">
        <v>2030</v>
      </c>
      <c r="C71" s="16" t="n">
        <v>3</v>
      </c>
      <c r="D71" s="16" t="n">
        <v>223</v>
      </c>
      <c r="E71" s="18" t="n">
        <v>18834097.4128775</v>
      </c>
      <c r="F71" s="18" t="n">
        <v>155025.090737627</v>
      </c>
      <c r="G71" s="19" t="n">
        <f aca="false">E71-F71*0.7</f>
        <v>18725579.8493612</v>
      </c>
      <c r="H71" s="19"/>
      <c r="I71" s="19"/>
      <c r="J71" s="19" t="n">
        <f aca="false">G71*3.8235866717</f>
        <v>71598877.5318714</v>
      </c>
      <c r="K71" s="20"/>
      <c r="L71" s="19"/>
      <c r="M71" s="19" t="n">
        <f aca="false">F71*2.511711692</f>
        <v>389378.332959059</v>
      </c>
      <c r="N71" s="19"/>
      <c r="Q71" s="19"/>
      <c r="R71" s="19"/>
      <c r="S71" s="19"/>
      <c r="V71" s="19"/>
      <c r="W71" s="19"/>
      <c r="X71" s="19"/>
    </row>
    <row r="72" s="16" customFormat="true" ht="12.8" hidden="false" customHeight="false" outlineLevel="0" collapsed="false">
      <c r="B72" s="16" t="n">
        <v>2030</v>
      </c>
      <c r="C72" s="16" t="n">
        <v>4</v>
      </c>
      <c r="D72" s="16" t="n">
        <v>224</v>
      </c>
      <c r="E72" s="18" t="n">
        <v>22283505.6359961</v>
      </c>
      <c r="F72" s="18" t="n">
        <v>151710.541962931</v>
      </c>
      <c r="G72" s="19" t="n">
        <f aca="false">E72-F72*0.7</f>
        <v>22177308.256622</v>
      </c>
      <c r="H72" s="19"/>
      <c r="I72" s="19"/>
      <c r="J72" s="19" t="n">
        <f aca="false">G72*3.8235866717</f>
        <v>84796860.2642024</v>
      </c>
      <c r="K72" s="20"/>
      <c r="L72" s="19"/>
      <c r="M72" s="19" t="n">
        <f aca="false">F72*2.511711692</f>
        <v>381053.14204795</v>
      </c>
      <c r="N72" s="19"/>
      <c r="Q72" s="19"/>
      <c r="R72" s="19"/>
      <c r="S72" s="19"/>
      <c r="V72" s="19"/>
      <c r="W72" s="19"/>
      <c r="X72" s="19"/>
    </row>
    <row r="73" s="22" customFormat="true" ht="12.8" hidden="false" customHeight="false" outlineLevel="0" collapsed="false">
      <c r="B73" s="22" t="n">
        <v>2031</v>
      </c>
      <c r="C73" s="23" t="n">
        <v>1</v>
      </c>
      <c r="D73" s="22" t="n">
        <v>225</v>
      </c>
      <c r="E73" s="24" t="n">
        <v>19028145.6399322</v>
      </c>
      <c r="F73" s="24" t="n">
        <v>154857.233808488</v>
      </c>
      <c r="G73" s="25" t="n">
        <f aca="false">E73-F73*0.7</f>
        <v>18919745.5762663</v>
      </c>
      <c r="H73" s="25"/>
      <c r="I73" s="25"/>
      <c r="J73" s="25" t="n">
        <f aca="false">G73*3.8235866717</f>
        <v>72341287.0173667</v>
      </c>
      <c r="K73" s="26"/>
      <c r="L73" s="25"/>
      <c r="M73" s="25" t="n">
        <f aca="false">F73*2.511711692</f>
        <v>388956.724747557</v>
      </c>
      <c r="N73" s="25"/>
      <c r="O73" s="23"/>
      <c r="P73" s="23"/>
      <c r="Q73" s="25"/>
      <c r="R73" s="25"/>
      <c r="S73" s="25"/>
      <c r="T73" s="23"/>
      <c r="U73" s="23"/>
      <c r="V73" s="25"/>
      <c r="W73" s="25"/>
      <c r="X73" s="25"/>
    </row>
    <row r="74" s="16" customFormat="true" ht="12.8" hidden="false" customHeight="false" outlineLevel="0" collapsed="false">
      <c r="B74" s="16" t="n">
        <v>2031</v>
      </c>
      <c r="C74" s="16" t="n">
        <v>2</v>
      </c>
      <c r="D74" s="16" t="n">
        <v>226</v>
      </c>
      <c r="E74" s="18" t="n">
        <v>22379833.7314984</v>
      </c>
      <c r="F74" s="18" t="n">
        <v>156563.893889308</v>
      </c>
      <c r="G74" s="19" t="n">
        <f aca="false">E74-F74*0.7</f>
        <v>22270239.0057759</v>
      </c>
      <c r="H74" s="19"/>
      <c r="I74" s="19"/>
      <c r="J74" s="19" t="n">
        <f aca="false">G74*3.8235866717</f>
        <v>85152189.0380582</v>
      </c>
      <c r="K74" s="20"/>
      <c r="L74" s="19"/>
      <c r="M74" s="19" t="n">
        <f aca="false">F74*2.511711692</f>
        <v>393243.362826822</v>
      </c>
      <c r="N74" s="19"/>
      <c r="Q74" s="19"/>
      <c r="R74" s="19"/>
      <c r="S74" s="19"/>
      <c r="V74" s="19"/>
      <c r="W74" s="19"/>
      <c r="X74" s="19"/>
    </row>
    <row r="75" s="16" customFormat="true" ht="12.8" hidden="false" customHeight="false" outlineLevel="0" collapsed="false">
      <c r="B75" s="16" t="n">
        <v>2031</v>
      </c>
      <c r="C75" s="16" t="n">
        <v>3</v>
      </c>
      <c r="D75" s="16" t="n">
        <v>227</v>
      </c>
      <c r="E75" s="18" t="n">
        <v>19109298.1184688</v>
      </c>
      <c r="F75" s="18" t="n">
        <v>154530.923780279</v>
      </c>
      <c r="G75" s="19" t="n">
        <f aca="false">E75-F75*0.7</f>
        <v>19001126.4718226</v>
      </c>
      <c r="H75" s="19"/>
      <c r="I75" s="19"/>
      <c r="J75" s="19" t="n">
        <f aca="false">G75*3.8235866717</f>
        <v>72652453.924947</v>
      </c>
      <c r="K75" s="20"/>
      <c r="L75" s="19"/>
      <c r="M75" s="19" t="n">
        <f aca="false">F75*2.511711692</f>
        <v>388137.128034488</v>
      </c>
      <c r="N75" s="19"/>
      <c r="Q75" s="19"/>
      <c r="R75" s="19"/>
      <c r="S75" s="19"/>
      <c r="V75" s="19"/>
      <c r="W75" s="19"/>
      <c r="X75" s="19"/>
    </row>
    <row r="76" s="16" customFormat="true" ht="12.8" hidden="false" customHeight="false" outlineLevel="0" collapsed="false">
      <c r="B76" s="16" t="n">
        <v>2031</v>
      </c>
      <c r="C76" s="16" t="n">
        <v>4</v>
      </c>
      <c r="D76" s="16" t="n">
        <v>228</v>
      </c>
      <c r="E76" s="18" t="n">
        <v>22464147.8015128</v>
      </c>
      <c r="F76" s="18" t="n">
        <v>159985.158015286</v>
      </c>
      <c r="G76" s="19" t="n">
        <f aca="false">E76-F76*0.7</f>
        <v>22352158.1909021</v>
      </c>
      <c r="H76" s="19"/>
      <c r="I76" s="19"/>
      <c r="J76" s="19" t="n">
        <f aca="false">G76*3.8235866717</f>
        <v>85465414.1424633</v>
      </c>
      <c r="K76" s="20"/>
      <c r="L76" s="19"/>
      <c r="M76" s="19" t="n">
        <f aca="false">F76*2.511711692</f>
        <v>401836.591933461</v>
      </c>
      <c r="N76" s="19"/>
      <c r="Q76" s="19"/>
      <c r="R76" s="19"/>
      <c r="S76" s="19"/>
      <c r="V76" s="19"/>
      <c r="W76" s="19"/>
      <c r="X76" s="19"/>
    </row>
    <row r="77" s="22" customFormat="true" ht="12.8" hidden="false" customHeight="false" outlineLevel="0" collapsed="false">
      <c r="B77" s="22" t="n">
        <v>2032</v>
      </c>
      <c r="C77" s="23" t="n">
        <v>1</v>
      </c>
      <c r="D77" s="22" t="n">
        <v>229</v>
      </c>
      <c r="E77" s="24" t="n">
        <v>19275255.611442</v>
      </c>
      <c r="F77" s="24" t="n">
        <v>162879.850348598</v>
      </c>
      <c r="G77" s="25" t="n">
        <f aca="false">E77-F77*0.7</f>
        <v>19161239.716198</v>
      </c>
      <c r="H77" s="25"/>
      <c r="I77" s="25"/>
      <c r="J77" s="25" t="n">
        <f aca="false">G77*3.8235866717</f>
        <v>73264660.7921033</v>
      </c>
      <c r="K77" s="26"/>
      <c r="L77" s="25"/>
      <c r="M77" s="25" t="n">
        <f aca="false">F77*2.511711692</f>
        <v>409107.224511784</v>
      </c>
      <c r="N77" s="25"/>
      <c r="O77" s="23"/>
      <c r="P77" s="23"/>
      <c r="Q77" s="25"/>
      <c r="R77" s="25"/>
      <c r="S77" s="25"/>
      <c r="T77" s="23"/>
      <c r="U77" s="23"/>
      <c r="V77" s="25"/>
      <c r="W77" s="25"/>
      <c r="X77" s="25"/>
    </row>
    <row r="78" s="16" customFormat="true" ht="12.8" hidden="false" customHeight="false" outlineLevel="0" collapsed="false">
      <c r="B78" s="16" t="n">
        <v>2032</v>
      </c>
      <c r="C78" s="16" t="n">
        <v>2</v>
      </c>
      <c r="D78" s="16" t="n">
        <v>230</v>
      </c>
      <c r="E78" s="18" t="n">
        <v>22800933.4802774</v>
      </c>
      <c r="F78" s="18" t="n">
        <v>155984.87055779</v>
      </c>
      <c r="G78" s="19" t="n">
        <f aca="false">E78-F78*0.7</f>
        <v>22691744.0708869</v>
      </c>
      <c r="H78" s="19"/>
      <c r="I78" s="19"/>
      <c r="J78" s="19" t="n">
        <f aca="false">G78*3.8235866717</f>
        <v>86763850.1870708</v>
      </c>
      <c r="K78" s="20"/>
      <c r="L78" s="19"/>
      <c r="M78" s="19" t="n">
        <f aca="false">F78*2.511711692</f>
        <v>391789.023155108</v>
      </c>
      <c r="N78" s="19"/>
      <c r="Q78" s="19"/>
      <c r="R78" s="19"/>
      <c r="S78" s="19"/>
      <c r="V78" s="19"/>
      <c r="W78" s="19"/>
      <c r="X78" s="19"/>
    </row>
    <row r="79" s="16" customFormat="true" ht="12.8" hidden="false" customHeight="false" outlineLevel="0" collapsed="false">
      <c r="B79" s="16" t="n">
        <v>2032</v>
      </c>
      <c r="C79" s="16" t="n">
        <v>3</v>
      </c>
      <c r="D79" s="16" t="n">
        <v>231</v>
      </c>
      <c r="E79" s="18" t="n">
        <v>19405958.7410615</v>
      </c>
      <c r="F79" s="18" t="n">
        <v>161740.575756495</v>
      </c>
      <c r="G79" s="19" t="n">
        <f aca="false">E79-F79*0.7</f>
        <v>19292740.338032</v>
      </c>
      <c r="H79" s="19"/>
      <c r="I79" s="19"/>
      <c r="J79" s="19" t="n">
        <f aca="false">G79*3.8235866717</f>
        <v>73767464.8170679</v>
      </c>
      <c r="K79" s="20"/>
      <c r="L79" s="19"/>
      <c r="M79" s="19" t="n">
        <f aca="false">F79*2.511711692</f>
        <v>406245.6951984</v>
      </c>
      <c r="N79" s="19"/>
      <c r="Q79" s="19"/>
      <c r="R79" s="19"/>
      <c r="S79" s="19"/>
      <c r="V79" s="19"/>
      <c r="W79" s="19"/>
      <c r="X79" s="19"/>
    </row>
    <row r="80" s="16" customFormat="true" ht="12.8" hidden="false" customHeight="false" outlineLevel="0" collapsed="false">
      <c r="B80" s="16" t="n">
        <v>2032</v>
      </c>
      <c r="C80" s="16" t="n">
        <v>4</v>
      </c>
      <c r="D80" s="16" t="n">
        <v>232</v>
      </c>
      <c r="E80" s="18" t="n">
        <v>22824095.2209299</v>
      </c>
      <c r="F80" s="18" t="n">
        <v>160723.18714678</v>
      </c>
      <c r="G80" s="19" t="n">
        <f aca="false">E80-F80*0.7</f>
        <v>22711588.9899272</v>
      </c>
      <c r="H80" s="19"/>
      <c r="I80" s="19"/>
      <c r="J80" s="19" t="n">
        <f aca="false">G80*3.8235866717</f>
        <v>86839728.9550139</v>
      </c>
      <c r="K80" s="20"/>
      <c r="L80" s="19"/>
      <c r="M80" s="19" t="n">
        <f aca="false">F80*2.511711692</f>
        <v>403690.308332071</v>
      </c>
      <c r="N80" s="19"/>
      <c r="Q80" s="19"/>
      <c r="R80" s="19"/>
      <c r="S80" s="19"/>
      <c r="V80" s="19"/>
      <c r="W80" s="19"/>
      <c r="X80" s="19"/>
    </row>
    <row r="81" s="22" customFormat="true" ht="12.8" hidden="false" customHeight="false" outlineLevel="0" collapsed="false">
      <c r="B81" s="22" t="n">
        <v>2033</v>
      </c>
      <c r="C81" s="23" t="n">
        <v>1</v>
      </c>
      <c r="D81" s="22" t="n">
        <v>233</v>
      </c>
      <c r="E81" s="24" t="n">
        <v>19531510.2776214</v>
      </c>
      <c r="F81" s="24" t="n">
        <v>157945.140377338</v>
      </c>
      <c r="G81" s="25" t="n">
        <f aca="false">E81-F81*0.7</f>
        <v>19420948.6793573</v>
      </c>
      <c r="H81" s="25"/>
      <c r="I81" s="25"/>
      <c r="J81" s="25" t="n">
        <f aca="false">G81*3.8235866717</f>
        <v>74257680.5221602</v>
      </c>
      <c r="K81" s="26"/>
      <c r="L81" s="25"/>
      <c r="M81" s="25" t="n">
        <f aca="false">F81*2.511711692</f>
        <v>396712.655780341</v>
      </c>
      <c r="N81" s="25"/>
      <c r="O81" s="23"/>
      <c r="P81" s="23"/>
      <c r="Q81" s="25"/>
      <c r="R81" s="25"/>
      <c r="S81" s="25"/>
      <c r="T81" s="23"/>
      <c r="U81" s="23"/>
      <c r="V81" s="25"/>
      <c r="W81" s="25"/>
      <c r="X81" s="25"/>
    </row>
    <row r="82" s="16" customFormat="true" ht="12.8" hidden="false" customHeight="false" outlineLevel="0" collapsed="false">
      <c r="B82" s="16" t="n">
        <v>2033</v>
      </c>
      <c r="C82" s="16" t="n">
        <v>2</v>
      </c>
      <c r="D82" s="16" t="n">
        <v>234</v>
      </c>
      <c r="E82" s="18" t="n">
        <v>23037756.2649539</v>
      </c>
      <c r="F82" s="18" t="n">
        <v>162078.873356431</v>
      </c>
      <c r="G82" s="19" t="n">
        <f aca="false">E82-F82*0.7</f>
        <v>22924301.0536044</v>
      </c>
      <c r="H82" s="19"/>
      <c r="I82" s="19"/>
      <c r="J82" s="19" t="n">
        <f aca="false">G82*3.8235866717</f>
        <v>87653051.9666001</v>
      </c>
      <c r="K82" s="20"/>
      <c r="L82" s="19"/>
      <c r="M82" s="19" t="n">
        <f aca="false">F82*2.511711692</f>
        <v>407095.401235535</v>
      </c>
      <c r="N82" s="19"/>
      <c r="Q82" s="19"/>
      <c r="R82" s="19"/>
      <c r="S82" s="19"/>
      <c r="V82" s="19"/>
      <c r="W82" s="19"/>
      <c r="X82" s="19"/>
    </row>
    <row r="83" s="16" customFormat="true" ht="12.8" hidden="false" customHeight="false" outlineLevel="0" collapsed="false">
      <c r="B83" s="16" t="n">
        <v>2033</v>
      </c>
      <c r="C83" s="16" t="n">
        <v>3</v>
      </c>
      <c r="D83" s="16" t="n">
        <v>235</v>
      </c>
      <c r="E83" s="18" t="n">
        <v>19849233.1330957</v>
      </c>
      <c r="F83" s="18" t="n">
        <v>161172.987889122</v>
      </c>
      <c r="G83" s="19" t="n">
        <f aca="false">E83-F83*0.7</f>
        <v>19736412.0415733</v>
      </c>
      <c r="H83" s="19"/>
      <c r="I83" s="19"/>
      <c r="J83" s="19" t="n">
        <f aca="false">G83*3.8235866717</f>
        <v>75463882.0293391</v>
      </c>
      <c r="K83" s="20"/>
      <c r="L83" s="19"/>
      <c r="M83" s="19" t="n">
        <f aca="false">F83*2.511711692</f>
        <v>404820.078115682</v>
      </c>
      <c r="N83" s="19"/>
      <c r="Q83" s="19"/>
      <c r="R83" s="19"/>
      <c r="S83" s="19"/>
      <c r="V83" s="19"/>
      <c r="W83" s="19"/>
      <c r="X83" s="19"/>
    </row>
    <row r="84" s="16" customFormat="true" ht="12.8" hidden="false" customHeight="false" outlineLevel="0" collapsed="false">
      <c r="B84" s="16" t="n">
        <v>2033</v>
      </c>
      <c r="C84" s="16" t="n">
        <v>4</v>
      </c>
      <c r="D84" s="16" t="n">
        <v>236</v>
      </c>
      <c r="E84" s="18" t="n">
        <v>23360417.0448546</v>
      </c>
      <c r="F84" s="18" t="n">
        <v>167995.162851093</v>
      </c>
      <c r="G84" s="19" t="n">
        <f aca="false">E84-F84*0.7</f>
        <v>23242820.4308588</v>
      </c>
      <c r="H84" s="19"/>
      <c r="I84" s="19"/>
      <c r="J84" s="19" t="n">
        <f aca="false">G84*3.8235866717</f>
        <v>88870938.4121483</v>
      </c>
      <c r="K84" s="20"/>
      <c r="L84" s="19"/>
      <c r="M84" s="19" t="n">
        <f aca="false">F84*2.511711692</f>
        <v>421955.414732534</v>
      </c>
      <c r="N84" s="19"/>
      <c r="Q84" s="19"/>
      <c r="R84" s="19"/>
      <c r="S84" s="19"/>
      <c r="V84" s="19"/>
      <c r="W84" s="19"/>
      <c r="X84" s="19"/>
    </row>
    <row r="85" s="22" customFormat="true" ht="12.8" hidden="false" customHeight="false" outlineLevel="0" collapsed="false">
      <c r="B85" s="22" t="n">
        <v>2034</v>
      </c>
      <c r="C85" s="23" t="n">
        <v>1</v>
      </c>
      <c r="D85" s="22" t="n">
        <v>237</v>
      </c>
      <c r="E85" s="24" t="n">
        <v>19918083.0208464</v>
      </c>
      <c r="F85" s="24" t="n">
        <v>163696.212996846</v>
      </c>
      <c r="G85" s="25" t="n">
        <f aca="false">E85-F85*0.7</f>
        <v>19803495.6717486</v>
      </c>
      <c r="H85" s="25"/>
      <c r="I85" s="25"/>
      <c r="J85" s="25" t="n">
        <f aca="false">G85*3.8235866717</f>
        <v>75720382.1035666</v>
      </c>
      <c r="K85" s="26"/>
      <c r="L85" s="25"/>
      <c r="M85" s="25" t="n">
        <f aca="false">F85*2.511711692</f>
        <v>411157.692120301</v>
      </c>
      <c r="N85" s="25"/>
      <c r="O85" s="23"/>
      <c r="P85" s="23"/>
      <c r="Q85" s="25"/>
      <c r="R85" s="25"/>
      <c r="S85" s="25"/>
      <c r="T85" s="23"/>
      <c r="U85" s="23"/>
      <c r="V85" s="25"/>
      <c r="W85" s="25"/>
      <c r="X85" s="25"/>
    </row>
    <row r="86" s="16" customFormat="true" ht="12.8" hidden="false" customHeight="false" outlineLevel="0" collapsed="false">
      <c r="B86" s="16" t="n">
        <v>2034</v>
      </c>
      <c r="C86" s="16" t="n">
        <v>2</v>
      </c>
      <c r="D86" s="16" t="n">
        <v>238</v>
      </c>
      <c r="E86" s="18" t="n">
        <v>23362362.4515784</v>
      </c>
      <c r="F86" s="18" t="n">
        <v>167099.111379797</v>
      </c>
      <c r="G86" s="19" t="n">
        <f aca="false">E86-F86*0.7</f>
        <v>23245393.0736125</v>
      </c>
      <c r="H86" s="19"/>
      <c r="I86" s="19"/>
      <c r="J86" s="19" t="n">
        <f aca="false">G86*3.8235866717</f>
        <v>88880775.1346924</v>
      </c>
      <c r="K86" s="20"/>
      <c r="L86" s="19"/>
      <c r="M86" s="19" t="n">
        <f aca="false">F86*2.511711692</f>
        <v>419704.791775446</v>
      </c>
      <c r="N86" s="19"/>
      <c r="Q86" s="19"/>
      <c r="R86" s="19"/>
      <c r="S86" s="19"/>
      <c r="V86" s="19"/>
      <c r="W86" s="19"/>
      <c r="X86" s="19"/>
    </row>
    <row r="87" s="16" customFormat="true" ht="12.8" hidden="false" customHeight="false" outlineLevel="0" collapsed="false">
      <c r="B87" s="16" t="n">
        <v>2034</v>
      </c>
      <c r="C87" s="16" t="n">
        <v>3</v>
      </c>
      <c r="D87" s="16" t="n">
        <v>239</v>
      </c>
      <c r="E87" s="18" t="n">
        <v>19980705.9603988</v>
      </c>
      <c r="F87" s="18" t="n">
        <v>166237.829808042</v>
      </c>
      <c r="G87" s="19" t="n">
        <f aca="false">E87-F87*0.7</f>
        <v>19864339.4795332</v>
      </c>
      <c r="H87" s="19"/>
      <c r="I87" s="19"/>
      <c r="J87" s="19" t="n">
        <f aca="false">G87*3.8235866717</f>
        <v>75953023.6760671</v>
      </c>
      <c r="K87" s="20"/>
      <c r="L87" s="19"/>
      <c r="M87" s="19" t="n">
        <f aca="false">F87*2.511711692</f>
        <v>417541.500781565</v>
      </c>
      <c r="N87" s="19"/>
      <c r="Q87" s="19"/>
      <c r="R87" s="19"/>
      <c r="S87" s="19"/>
      <c r="V87" s="19"/>
      <c r="W87" s="19"/>
      <c r="X87" s="19"/>
    </row>
    <row r="88" s="16" customFormat="true" ht="12.8" hidden="false" customHeight="false" outlineLevel="0" collapsed="false">
      <c r="B88" s="16" t="n">
        <v>2034</v>
      </c>
      <c r="C88" s="16" t="n">
        <v>4</v>
      </c>
      <c r="D88" s="16" t="n">
        <v>240</v>
      </c>
      <c r="E88" s="18" t="n">
        <v>23570381.9724875</v>
      </c>
      <c r="F88" s="18" t="n">
        <v>163579.213167689</v>
      </c>
      <c r="G88" s="19" t="n">
        <f aca="false">E88-F88*0.7</f>
        <v>23455876.5232701</v>
      </c>
      <c r="H88" s="19"/>
      <c r="I88" s="19"/>
      <c r="J88" s="19" t="n">
        <f aca="false">G88*3.8235866717</f>
        <v>89685576.8474166</v>
      </c>
      <c r="K88" s="20"/>
      <c r="L88" s="19"/>
      <c r="M88" s="19" t="n">
        <f aca="false">F88*2.511711692</f>
        <v>410863.822281445</v>
      </c>
      <c r="N88" s="19"/>
      <c r="Q88" s="19"/>
      <c r="R88" s="19"/>
      <c r="S88" s="19"/>
      <c r="V88" s="19"/>
      <c r="W88" s="19"/>
      <c r="X88" s="19"/>
    </row>
    <row r="89" s="22" customFormat="true" ht="12.8" hidden="false" customHeight="false" outlineLevel="0" collapsed="false">
      <c r="B89" s="22" t="n">
        <v>2035</v>
      </c>
      <c r="C89" s="23" t="n">
        <v>1</v>
      </c>
      <c r="D89" s="22" t="n">
        <v>241</v>
      </c>
      <c r="E89" s="24" t="n">
        <v>20116143.6917168</v>
      </c>
      <c r="F89" s="24" t="n">
        <v>161396.128453305</v>
      </c>
      <c r="G89" s="25" t="n">
        <f aca="false">E89-F89*0.7</f>
        <v>20003166.4017995</v>
      </c>
      <c r="H89" s="25"/>
      <c r="I89" s="25"/>
      <c r="J89" s="25" t="n">
        <f aca="false">G89*3.8235866717</f>
        <v>76483840.4457178</v>
      </c>
      <c r="K89" s="26"/>
      <c r="L89" s="25"/>
      <c r="M89" s="25" t="n">
        <f aca="false">F89*2.511711692</f>
        <v>405380.5428797</v>
      </c>
      <c r="N89" s="25"/>
      <c r="O89" s="23"/>
      <c r="P89" s="23"/>
      <c r="Q89" s="25"/>
      <c r="R89" s="25"/>
      <c r="S89" s="25"/>
      <c r="T89" s="23"/>
      <c r="U89" s="23"/>
      <c r="V89" s="25"/>
      <c r="W89" s="25"/>
      <c r="X89" s="25"/>
    </row>
    <row r="90" s="16" customFormat="true" ht="12.8" hidden="false" customHeight="false" outlineLevel="0" collapsed="false">
      <c r="B90" s="16" t="n">
        <v>2035</v>
      </c>
      <c r="C90" s="16" t="n">
        <v>2</v>
      </c>
      <c r="D90" s="16" t="n">
        <v>242</v>
      </c>
      <c r="E90" s="18" t="n">
        <v>23617576.9485761</v>
      </c>
      <c r="F90" s="18" t="n">
        <v>170961.459493669</v>
      </c>
      <c r="G90" s="19" t="n">
        <f aca="false">E90-F90*0.7</f>
        <v>23497903.9269305</v>
      </c>
      <c r="H90" s="19"/>
      <c r="I90" s="19"/>
      <c r="J90" s="19" t="n">
        <f aca="false">G90*3.8235866717</f>
        <v>89846272.2678987</v>
      </c>
      <c r="K90" s="20"/>
      <c r="L90" s="19"/>
      <c r="M90" s="19" t="n">
        <f aca="false">F90*2.511711692</f>
        <v>429405.896691633</v>
      </c>
      <c r="N90" s="19"/>
      <c r="Q90" s="19"/>
      <c r="R90" s="19"/>
      <c r="S90" s="19"/>
      <c r="V90" s="19"/>
      <c r="W90" s="19"/>
      <c r="X90" s="19"/>
    </row>
    <row r="91" s="16" customFormat="true" ht="12.8" hidden="false" customHeight="false" outlineLevel="0" collapsed="false">
      <c r="B91" s="16" t="n">
        <v>2035</v>
      </c>
      <c r="C91" s="16" t="n">
        <v>3</v>
      </c>
      <c r="D91" s="16" t="n">
        <v>243</v>
      </c>
      <c r="E91" s="18" t="n">
        <v>20104553.9922736</v>
      </c>
      <c r="F91" s="18" t="n">
        <v>175731.818099066</v>
      </c>
      <c r="G91" s="19" t="n">
        <f aca="false">E91-F91*0.7</f>
        <v>19981541.7196043</v>
      </c>
      <c r="H91" s="19"/>
      <c r="I91" s="19"/>
      <c r="J91" s="19" t="n">
        <f aca="false">G91*3.8235866717</f>
        <v>76401156.5990963</v>
      </c>
      <c r="K91" s="20"/>
      <c r="L91" s="19"/>
      <c r="M91" s="19" t="n">
        <f aca="false">F91*2.511711692</f>
        <v>441387.662175841</v>
      </c>
      <c r="N91" s="19"/>
      <c r="Q91" s="19"/>
      <c r="R91" s="19"/>
      <c r="S91" s="19"/>
      <c r="V91" s="19"/>
      <c r="W91" s="19"/>
      <c r="X91" s="19"/>
    </row>
    <row r="92" s="16" customFormat="true" ht="12.8" hidden="false" customHeight="false" outlineLevel="0" collapsed="false">
      <c r="B92" s="16" t="n">
        <v>2035</v>
      </c>
      <c r="C92" s="16" t="n">
        <v>4</v>
      </c>
      <c r="D92" s="16" t="n">
        <v>244</v>
      </c>
      <c r="E92" s="18" t="n">
        <v>23887384.8976947</v>
      </c>
      <c r="F92" s="18" t="n">
        <v>172720.951453233</v>
      </c>
      <c r="G92" s="19" t="n">
        <f aca="false">E92-F92*0.7</f>
        <v>23766480.2316774</v>
      </c>
      <c r="H92" s="19"/>
      <c r="I92" s="19"/>
      <c r="J92" s="19" t="n">
        <f aca="false">G92*3.8235866717</f>
        <v>90873197.0470634</v>
      </c>
      <c r="K92" s="20"/>
      <c r="L92" s="19"/>
      <c r="M92" s="19" t="n">
        <f aca="false">F92*2.511711692</f>
        <v>433825.23321845</v>
      </c>
      <c r="N92" s="19"/>
      <c r="Q92" s="19"/>
      <c r="R92" s="19"/>
      <c r="S92" s="19"/>
      <c r="V92" s="19"/>
      <c r="W92" s="19"/>
      <c r="X92" s="19"/>
    </row>
    <row r="93" s="22" customFormat="true" ht="12.8" hidden="false" customHeight="false" outlineLevel="0" collapsed="false">
      <c r="B93" s="22" t="n">
        <v>2036</v>
      </c>
      <c r="C93" s="23" t="n">
        <v>1</v>
      </c>
      <c r="D93" s="22" t="n">
        <v>245</v>
      </c>
      <c r="E93" s="24" t="n">
        <v>20437196.3154243</v>
      </c>
      <c r="F93" s="24" t="n">
        <v>171234.872907604</v>
      </c>
      <c r="G93" s="25" t="n">
        <f aca="false">E93-F93*0.7</f>
        <v>20317331.904389</v>
      </c>
      <c r="H93" s="25"/>
      <c r="I93" s="25"/>
      <c r="J93" s="25" t="n">
        <f aca="false">G93*3.8235866717</f>
        <v>77685079.4741269</v>
      </c>
      <c r="K93" s="26"/>
      <c r="L93" s="25"/>
      <c r="M93" s="25" t="n">
        <f aca="false">F93*2.511711692</f>
        <v>430092.632360163</v>
      </c>
      <c r="N93" s="25"/>
      <c r="O93" s="23"/>
      <c r="P93" s="23"/>
      <c r="Q93" s="25"/>
      <c r="R93" s="25"/>
      <c r="S93" s="25"/>
      <c r="T93" s="23"/>
      <c r="U93" s="23"/>
      <c r="V93" s="25"/>
      <c r="W93" s="25"/>
      <c r="X93" s="25"/>
    </row>
    <row r="94" s="16" customFormat="true" ht="12.8" hidden="false" customHeight="false" outlineLevel="0" collapsed="false">
      <c r="B94" s="16" t="n">
        <v>2036</v>
      </c>
      <c r="C94" s="16" t="n">
        <v>2</v>
      </c>
      <c r="D94" s="16" t="n">
        <v>246</v>
      </c>
      <c r="E94" s="18" t="n">
        <v>23976252.0540392</v>
      </c>
      <c r="F94" s="18" t="n">
        <v>176018.123660561</v>
      </c>
      <c r="G94" s="19" t="n">
        <f aca="false">E94-F94*0.7</f>
        <v>23853039.3674768</v>
      </c>
      <c r="H94" s="19"/>
      <c r="I94" s="19"/>
      <c r="J94" s="19" t="n">
        <f aca="false">G94*3.8235866717</f>
        <v>91204163.4050197</v>
      </c>
      <c r="K94" s="20"/>
      <c r="L94" s="19"/>
      <c r="M94" s="19" t="n">
        <f aca="false">F94*2.511711692</f>
        <v>442106.779202133</v>
      </c>
      <c r="N94" s="19"/>
      <c r="Q94" s="19"/>
      <c r="R94" s="19"/>
      <c r="S94" s="19"/>
      <c r="V94" s="19"/>
      <c r="W94" s="19"/>
      <c r="X94" s="19"/>
    </row>
    <row r="95" s="16" customFormat="true" ht="12.8" hidden="false" customHeight="false" outlineLevel="0" collapsed="false">
      <c r="B95" s="16" t="n">
        <v>2036</v>
      </c>
      <c r="C95" s="16" t="n">
        <v>3</v>
      </c>
      <c r="D95" s="16" t="n">
        <v>247</v>
      </c>
      <c r="E95" s="18" t="n">
        <v>20437933.2281999</v>
      </c>
      <c r="F95" s="18" t="n">
        <v>173249.412278119</v>
      </c>
      <c r="G95" s="19" t="n">
        <f aca="false">E95-F95*0.7</f>
        <v>20316658.6396052</v>
      </c>
      <c r="H95" s="19"/>
      <c r="I95" s="19"/>
      <c r="J95" s="19" t="n">
        <f aca="false">G95*3.8235866717</f>
        <v>77682505.1878732</v>
      </c>
      <c r="K95" s="20"/>
      <c r="L95" s="19"/>
      <c r="M95" s="19" t="n">
        <f aca="false">F95*2.511711692</f>
        <v>435152.57445108</v>
      </c>
      <c r="N95" s="19"/>
      <c r="Q95" s="19"/>
      <c r="R95" s="19"/>
      <c r="S95" s="19"/>
      <c r="V95" s="19"/>
      <c r="W95" s="19"/>
      <c r="X95" s="19"/>
    </row>
    <row r="96" s="16" customFormat="true" ht="12.8" hidden="false" customHeight="false" outlineLevel="0" collapsed="false">
      <c r="B96" s="16" t="n">
        <v>2036</v>
      </c>
      <c r="C96" s="16" t="n">
        <v>4</v>
      </c>
      <c r="D96" s="16" t="n">
        <v>248</v>
      </c>
      <c r="E96" s="18" t="n">
        <v>24151418.5075952</v>
      </c>
      <c r="F96" s="18" t="n">
        <v>174141.552010021</v>
      </c>
      <c r="G96" s="19" t="n">
        <f aca="false">E96-F96*0.7</f>
        <v>24029519.4211882</v>
      </c>
      <c r="H96" s="19"/>
      <c r="I96" s="19"/>
      <c r="J96" s="19" t="n">
        <f aca="false">G96*3.8235866717</f>
        <v>91878950.1862115</v>
      </c>
      <c r="K96" s="20"/>
      <c r="L96" s="19"/>
      <c r="M96" s="19" t="n">
        <f aca="false">F96*2.511711692</f>
        <v>437393.372246596</v>
      </c>
      <c r="N96" s="19"/>
      <c r="Q96" s="19"/>
      <c r="R96" s="19"/>
      <c r="S96" s="19"/>
      <c r="V96" s="19"/>
      <c r="W96" s="19"/>
      <c r="X96" s="19"/>
    </row>
    <row r="97" s="22" customFormat="true" ht="12.8" hidden="false" customHeight="false" outlineLevel="0" collapsed="false">
      <c r="B97" s="22" t="n">
        <v>2037</v>
      </c>
      <c r="C97" s="23" t="n">
        <v>1</v>
      </c>
      <c r="D97" s="22" t="n">
        <v>249</v>
      </c>
      <c r="E97" s="24" t="n">
        <v>20609228.6384256</v>
      </c>
      <c r="F97" s="24" t="n">
        <v>174476.815684344</v>
      </c>
      <c r="G97" s="25" t="n">
        <f aca="false">E97-F97*0.7</f>
        <v>20487094.8674466</v>
      </c>
      <c r="H97" s="25"/>
      <c r="I97" s="25"/>
      <c r="J97" s="25" t="n">
        <f aca="false">G97*3.8235866717</f>
        <v>78334182.8770222</v>
      </c>
      <c r="K97" s="26"/>
      <c r="L97" s="25"/>
      <c r="M97" s="25" t="n">
        <f aca="false">F97*2.511711692</f>
        <v>438235.457937296</v>
      </c>
      <c r="N97" s="25"/>
      <c r="O97" s="23"/>
      <c r="P97" s="23"/>
      <c r="Q97" s="25"/>
      <c r="R97" s="25"/>
      <c r="S97" s="25"/>
      <c r="T97" s="23"/>
      <c r="U97" s="23"/>
      <c r="V97" s="25"/>
      <c r="W97" s="25"/>
      <c r="X97" s="25"/>
    </row>
    <row r="98" s="16" customFormat="true" ht="12.8" hidden="false" customHeight="false" outlineLevel="0" collapsed="false">
      <c r="B98" s="16" t="n">
        <v>2037</v>
      </c>
      <c r="C98" s="16" t="n">
        <v>2</v>
      </c>
      <c r="D98" s="16" t="n">
        <v>250</v>
      </c>
      <c r="E98" s="18" t="n">
        <v>24339093.8434624</v>
      </c>
      <c r="F98" s="18" t="n">
        <v>180098.881162253</v>
      </c>
      <c r="G98" s="19" t="n">
        <f aca="false">E98-F98*0.7</f>
        <v>24213024.6266488</v>
      </c>
      <c r="H98" s="19"/>
      <c r="I98" s="19"/>
      <c r="J98" s="19" t="n">
        <f aca="false">G98*3.8235866717</f>
        <v>92580598.2439983</v>
      </c>
      <c r="K98" s="20"/>
      <c r="L98" s="19"/>
      <c r="M98" s="19" t="n">
        <f aca="false">F98*2.511711692</f>
        <v>452356.465531349</v>
      </c>
      <c r="N98" s="19"/>
      <c r="Q98" s="19"/>
      <c r="R98" s="19"/>
      <c r="S98" s="19"/>
      <c r="V98" s="19"/>
      <c r="W98" s="19"/>
      <c r="X98" s="19"/>
    </row>
    <row r="99" s="16" customFormat="true" ht="12.8" hidden="false" customHeight="false" outlineLevel="0" collapsed="false">
      <c r="B99" s="16" t="n">
        <v>2037</v>
      </c>
      <c r="C99" s="16" t="n">
        <v>3</v>
      </c>
      <c r="D99" s="16" t="n">
        <v>251</v>
      </c>
      <c r="E99" s="18" t="n">
        <v>20762707.5551962</v>
      </c>
      <c r="F99" s="18" t="n">
        <v>180488.739470205</v>
      </c>
      <c r="G99" s="19" t="n">
        <f aca="false">E99-F99*0.7</f>
        <v>20636365.4375671</v>
      </c>
      <c r="H99" s="19"/>
      <c r="I99" s="19"/>
      <c r="J99" s="19" t="n">
        <f aca="false">G99*3.8235866717</f>
        <v>78904931.8394119</v>
      </c>
      <c r="K99" s="20"/>
      <c r="L99" s="19"/>
      <c r="M99" s="19" t="n">
        <f aca="false">F99*2.511711692</f>
        <v>453335.677201656</v>
      </c>
      <c r="N99" s="19"/>
      <c r="Q99" s="19"/>
      <c r="R99" s="19"/>
      <c r="S99" s="19"/>
      <c r="V99" s="19"/>
      <c r="W99" s="19"/>
      <c r="X99" s="19"/>
    </row>
    <row r="100" s="16" customFormat="true" ht="12.8" hidden="false" customHeight="false" outlineLevel="0" collapsed="false">
      <c r="B100" s="16" t="n">
        <v>2037</v>
      </c>
      <c r="C100" s="16" t="n">
        <v>4</v>
      </c>
      <c r="D100" s="16" t="n">
        <v>252</v>
      </c>
      <c r="E100" s="18" t="n">
        <v>24459348.8288977</v>
      </c>
      <c r="F100" s="18" t="n">
        <v>180253.625486563</v>
      </c>
      <c r="G100" s="19" t="n">
        <f aca="false">E100-F100*0.7</f>
        <v>24333171.2910571</v>
      </c>
      <c r="H100" s="19"/>
      <c r="I100" s="19"/>
      <c r="J100" s="19" t="n">
        <f aca="false">G100*3.8235866717</f>
        <v>93039989.428679</v>
      </c>
      <c r="K100" s="20"/>
      <c r="L100" s="19"/>
      <c r="M100" s="19" t="n">
        <f aca="false">F100*2.511711692</f>
        <v>452745.138659989</v>
      </c>
      <c r="N100" s="19"/>
      <c r="Q100" s="19"/>
      <c r="R100" s="19"/>
      <c r="S100" s="19"/>
      <c r="V100" s="19"/>
      <c r="W100" s="19"/>
      <c r="X100" s="19"/>
    </row>
    <row r="101" s="22" customFormat="true" ht="12.8" hidden="false" customHeight="false" outlineLevel="0" collapsed="false">
      <c r="B101" s="22" t="n">
        <v>2038</v>
      </c>
      <c r="C101" s="23" t="n">
        <v>1</v>
      </c>
      <c r="D101" s="22" t="n">
        <v>253</v>
      </c>
      <c r="E101" s="24" t="n">
        <v>20857209.4182605</v>
      </c>
      <c r="F101" s="24" t="n">
        <v>185519.750941386</v>
      </c>
      <c r="G101" s="25" t="n">
        <f aca="false">E101-F101*0.7</f>
        <v>20727345.5926015</v>
      </c>
      <c r="H101" s="25"/>
      <c r="I101" s="25"/>
      <c r="J101" s="25" t="n">
        <f aca="false">G101*3.8235866717</f>
        <v>79252802.347591</v>
      </c>
      <c r="K101" s="26"/>
      <c r="L101" s="25"/>
      <c r="M101" s="25" t="n">
        <f aca="false">F101*2.511711692</f>
        <v>465972.127536407</v>
      </c>
      <c r="N101" s="25"/>
      <c r="O101" s="23"/>
      <c r="P101" s="23"/>
      <c r="Q101" s="25"/>
      <c r="R101" s="25"/>
      <c r="S101" s="25"/>
      <c r="T101" s="23"/>
      <c r="U101" s="23"/>
      <c r="V101" s="25"/>
      <c r="W101" s="25"/>
      <c r="X101" s="25"/>
    </row>
    <row r="102" s="16" customFormat="true" ht="12.8" hidden="false" customHeight="false" outlineLevel="0" collapsed="false">
      <c r="B102" s="16" t="n">
        <v>2038</v>
      </c>
      <c r="C102" s="16" t="n">
        <v>2</v>
      </c>
      <c r="D102" s="16" t="n">
        <v>254</v>
      </c>
      <c r="E102" s="18" t="n">
        <v>24432164.6254414</v>
      </c>
      <c r="F102" s="18" t="n">
        <v>184103.522407375</v>
      </c>
      <c r="G102" s="19" t="n">
        <f aca="false">E102-F102*0.7</f>
        <v>24303292.1597562</v>
      </c>
      <c r="H102" s="19"/>
      <c r="I102" s="19"/>
      <c r="J102" s="19" t="n">
        <f aca="false">G102*3.8235866717</f>
        <v>92925743.9804751</v>
      </c>
      <c r="K102" s="20"/>
      <c r="L102" s="19"/>
      <c r="M102" s="19" t="n">
        <f aca="false">F102*2.511711692</f>
        <v>462414.969768988</v>
      </c>
      <c r="N102" s="19"/>
      <c r="Q102" s="19"/>
      <c r="R102" s="19"/>
      <c r="S102" s="19"/>
      <c r="V102" s="19"/>
      <c r="W102" s="19"/>
      <c r="X102" s="19"/>
    </row>
    <row r="103" s="16" customFormat="true" ht="12.8" hidden="false" customHeight="false" outlineLevel="0" collapsed="false">
      <c r="B103" s="16" t="n">
        <v>2038</v>
      </c>
      <c r="C103" s="16" t="n">
        <v>3</v>
      </c>
      <c r="D103" s="16" t="n">
        <v>255</v>
      </c>
      <c r="E103" s="18" t="n">
        <v>21034583.1977355</v>
      </c>
      <c r="F103" s="18" t="n">
        <v>178821.331748662</v>
      </c>
      <c r="G103" s="19" t="n">
        <f aca="false">E103-F103*0.7</f>
        <v>20909408.2655114</v>
      </c>
      <c r="H103" s="19"/>
      <c r="I103" s="19"/>
      <c r="J103" s="19" t="n">
        <f aca="false">G103*3.8235866717</f>
        <v>79948934.7571433</v>
      </c>
      <c r="K103" s="20"/>
      <c r="L103" s="19"/>
      <c r="M103" s="19" t="n">
        <f aca="false">F103*2.511711692</f>
        <v>449147.629732125</v>
      </c>
      <c r="N103" s="19"/>
      <c r="Q103" s="19"/>
      <c r="R103" s="19"/>
      <c r="S103" s="19"/>
      <c r="V103" s="19"/>
      <c r="W103" s="19"/>
      <c r="X103" s="19"/>
    </row>
    <row r="104" s="16" customFormat="true" ht="12.8" hidden="false" customHeight="false" outlineLevel="0" collapsed="false">
      <c r="B104" s="16" t="n">
        <v>2038</v>
      </c>
      <c r="C104" s="16" t="n">
        <v>4</v>
      </c>
      <c r="D104" s="16" t="n">
        <v>256</v>
      </c>
      <c r="E104" s="18" t="n">
        <v>24683615.4248387</v>
      </c>
      <c r="F104" s="18" t="n">
        <v>180430.590141565</v>
      </c>
      <c r="G104" s="19" t="n">
        <f aca="false">E104-F104*0.7</f>
        <v>24557314.0117396</v>
      </c>
      <c r="H104" s="19"/>
      <c r="I104" s="19"/>
      <c r="J104" s="19" t="n">
        <f aca="false">G104*3.8235866717</f>
        <v>93897018.5480392</v>
      </c>
      <c r="K104" s="20"/>
      <c r="L104" s="19"/>
      <c r="M104" s="19" t="n">
        <f aca="false">F104*2.511711692</f>
        <v>453189.622853029</v>
      </c>
      <c r="N104" s="19"/>
      <c r="Q104" s="19"/>
      <c r="R104" s="19"/>
      <c r="S104" s="19"/>
      <c r="V104" s="19"/>
      <c r="W104" s="19"/>
      <c r="X104" s="19"/>
    </row>
    <row r="105" s="22" customFormat="true" ht="12.8" hidden="false" customHeight="false" outlineLevel="0" collapsed="false">
      <c r="B105" s="22" t="n">
        <v>2039</v>
      </c>
      <c r="C105" s="23" t="n">
        <v>1</v>
      </c>
      <c r="D105" s="22" t="n">
        <v>257</v>
      </c>
      <c r="E105" s="24" t="n">
        <v>21309929.9489887</v>
      </c>
      <c r="F105" s="24" t="n">
        <v>181677.987830025</v>
      </c>
      <c r="G105" s="25" t="n">
        <f aca="false">E105-F105*0.7</f>
        <v>21182755.3575077</v>
      </c>
      <c r="H105" s="25"/>
      <c r="I105" s="25"/>
      <c r="J105" s="25" t="n">
        <f aca="false">G105*3.8235866717</f>
        <v>80994101.0548481</v>
      </c>
      <c r="K105" s="26"/>
      <c r="L105" s="25"/>
      <c r="M105" s="25" t="n">
        <f aca="false">F105*2.511711692</f>
        <v>456322.726211708</v>
      </c>
      <c r="N105" s="25"/>
      <c r="O105" s="23"/>
      <c r="P105" s="23"/>
      <c r="Q105" s="25"/>
      <c r="R105" s="25"/>
      <c r="S105" s="25"/>
      <c r="T105" s="23"/>
      <c r="U105" s="23"/>
      <c r="V105" s="25"/>
      <c r="W105" s="25"/>
      <c r="X105" s="25"/>
    </row>
    <row r="106" s="16" customFormat="true" ht="12.8" hidden="false" customHeight="false" outlineLevel="0" collapsed="false">
      <c r="B106" s="16" t="n">
        <v>2039</v>
      </c>
      <c r="C106" s="16" t="n">
        <v>2</v>
      </c>
      <c r="D106" s="16" t="n">
        <v>258</v>
      </c>
      <c r="E106" s="18" t="n">
        <v>25080877.1459077</v>
      </c>
      <c r="F106" s="18" t="n">
        <v>176280.778493246</v>
      </c>
      <c r="G106" s="19" t="n">
        <f aca="false">E106-F106*0.7</f>
        <v>24957480.6009624</v>
      </c>
      <c r="H106" s="19"/>
      <c r="I106" s="19"/>
      <c r="J106" s="19" t="n">
        <f aca="false">G106*3.8235866717</f>
        <v>95427090.1850513</v>
      </c>
      <c r="K106" s="20"/>
      <c r="L106" s="19"/>
      <c r="M106" s="19" t="n">
        <f aca="false">F106*2.511711692</f>
        <v>442766.492416348</v>
      </c>
      <c r="N106" s="19"/>
      <c r="Q106" s="19"/>
      <c r="R106" s="19"/>
      <c r="S106" s="19"/>
      <c r="V106" s="19"/>
      <c r="W106" s="19"/>
      <c r="X106" s="19"/>
    </row>
    <row r="107" s="16" customFormat="true" ht="12.8" hidden="false" customHeight="false" outlineLevel="0" collapsed="false">
      <c r="B107" s="16" t="n">
        <v>2039</v>
      </c>
      <c r="C107" s="16" t="n">
        <v>3</v>
      </c>
      <c r="D107" s="16" t="n">
        <v>259</v>
      </c>
      <c r="E107" s="18" t="n">
        <v>21558427.8323431</v>
      </c>
      <c r="F107" s="18" t="n">
        <v>179027.802085735</v>
      </c>
      <c r="G107" s="19" t="n">
        <f aca="false">E107-F107*0.7</f>
        <v>21433108.3708831</v>
      </c>
      <c r="H107" s="19"/>
      <c r="I107" s="19"/>
      <c r="J107" s="19" t="n">
        <f aca="false">G107*3.8235866717</f>
        <v>81951347.5000103</v>
      </c>
      <c r="K107" s="20"/>
      <c r="L107" s="19"/>
      <c r="M107" s="19" t="n">
        <f aca="false">F107*2.511711692</f>
        <v>449666.223691803</v>
      </c>
      <c r="N107" s="19"/>
      <c r="Q107" s="19"/>
      <c r="R107" s="19"/>
      <c r="S107" s="19"/>
      <c r="V107" s="19"/>
      <c r="W107" s="19"/>
      <c r="X107" s="19"/>
    </row>
    <row r="108" s="16" customFormat="true" ht="12.8" hidden="false" customHeight="false" outlineLevel="0" collapsed="false">
      <c r="B108" s="16" t="n">
        <v>2039</v>
      </c>
      <c r="C108" s="16" t="n">
        <v>4</v>
      </c>
      <c r="D108" s="16" t="n">
        <v>260</v>
      </c>
      <c r="E108" s="18" t="n">
        <v>25337096.942528</v>
      </c>
      <c r="F108" s="18" t="n">
        <v>181053.738969821</v>
      </c>
      <c r="G108" s="19" t="n">
        <f aca="false">E108-F108*0.7</f>
        <v>25210359.3252491</v>
      </c>
      <c r="H108" s="19"/>
      <c r="I108" s="19"/>
      <c r="J108" s="19" t="n">
        <f aca="false">G108*3.8235866717</f>
        <v>96393993.9047904</v>
      </c>
      <c r="K108" s="20"/>
      <c r="L108" s="19"/>
      <c r="M108" s="19" t="n">
        <f aca="false">F108*2.511711692</f>
        <v>454754.793050815</v>
      </c>
      <c r="N108" s="19"/>
      <c r="Q108" s="19"/>
      <c r="R108" s="19"/>
      <c r="S108" s="19"/>
      <c r="V108" s="19"/>
      <c r="W108" s="19"/>
      <c r="X108" s="19"/>
    </row>
    <row r="109" s="22" customFormat="true" ht="12.8" hidden="false" customHeight="false" outlineLevel="0" collapsed="false">
      <c r="B109" s="22" t="n">
        <v>2040</v>
      </c>
      <c r="C109" s="23" t="n">
        <v>1</v>
      </c>
      <c r="D109" s="22" t="n">
        <v>261</v>
      </c>
      <c r="E109" s="24" t="n">
        <v>21725264.5077515</v>
      </c>
      <c r="F109" s="24" t="n">
        <v>186915.63265873</v>
      </c>
      <c r="G109" s="25" t="n">
        <f aca="false">E109-F109*0.7</f>
        <v>21594423.5648904</v>
      </c>
      <c r="H109" s="25"/>
      <c r="I109" s="25"/>
      <c r="J109" s="25" t="n">
        <f aca="false">G109*3.8235866717</f>
        <v>82568150.1257593</v>
      </c>
      <c r="K109" s="26"/>
      <c r="L109" s="25"/>
      <c r="M109" s="25" t="n">
        <f aca="false">F109*2.511711692</f>
        <v>469478.179966509</v>
      </c>
      <c r="N109" s="25"/>
      <c r="O109" s="23"/>
      <c r="P109" s="23"/>
      <c r="Q109" s="25"/>
      <c r="R109" s="25"/>
      <c r="S109" s="25"/>
      <c r="T109" s="23"/>
      <c r="U109" s="23"/>
      <c r="V109" s="25"/>
      <c r="W109" s="25"/>
      <c r="X109" s="25"/>
    </row>
    <row r="110" s="16" customFormat="true" ht="12.8" hidden="false" customHeight="false" outlineLevel="0" collapsed="false">
      <c r="B110" s="16" t="n">
        <v>2040</v>
      </c>
      <c r="C110" s="16" t="n">
        <v>2</v>
      </c>
      <c r="D110" s="16" t="n">
        <v>262</v>
      </c>
      <c r="E110" s="18" t="n">
        <v>25554311.8245338</v>
      </c>
      <c r="F110" s="18" t="n">
        <v>189352.330331327</v>
      </c>
      <c r="G110" s="19" t="n">
        <f aca="false">E110-F110*0.7</f>
        <v>25421765.1933019</v>
      </c>
      <c r="H110" s="19"/>
      <c r="I110" s="19"/>
      <c r="J110" s="19" t="n">
        <f aca="false">G110*3.8235866717</f>
        <v>97202322.564196</v>
      </c>
      <c r="K110" s="20"/>
      <c r="L110" s="19"/>
      <c r="M110" s="19" t="n">
        <f aca="false">F110*2.511711692</f>
        <v>475598.46200064</v>
      </c>
      <c r="N110" s="19"/>
      <c r="Q110" s="19"/>
      <c r="R110" s="19"/>
      <c r="S110" s="19"/>
      <c r="V110" s="19"/>
      <c r="W110" s="19"/>
      <c r="X110" s="19"/>
    </row>
    <row r="111" s="16" customFormat="true" ht="12.8" hidden="false" customHeight="false" outlineLevel="0" collapsed="false">
      <c r="B111" s="16" t="n">
        <v>2040</v>
      </c>
      <c r="C111" s="16" t="n">
        <v>3</v>
      </c>
      <c r="D111" s="16" t="n">
        <v>263</v>
      </c>
      <c r="E111" s="18" t="n">
        <v>21742917.1352032</v>
      </c>
      <c r="F111" s="18" t="n">
        <v>188449.19899574</v>
      </c>
      <c r="G111" s="19" t="n">
        <f aca="false">E111-F111*0.7</f>
        <v>21611002.6959062</v>
      </c>
      <c r="H111" s="19"/>
      <c r="I111" s="19"/>
      <c r="J111" s="19" t="n">
        <f aca="false">G111*3.8235866717</f>
        <v>82631541.8701397</v>
      </c>
      <c r="K111" s="20"/>
      <c r="L111" s="19"/>
      <c r="M111" s="19" t="n">
        <f aca="false">F111*2.511711692</f>
        <v>473330.056465635</v>
      </c>
      <c r="N111" s="19"/>
      <c r="Q111" s="19"/>
      <c r="R111" s="19"/>
      <c r="S111" s="19"/>
      <c r="V111" s="19"/>
      <c r="W111" s="19"/>
      <c r="X111" s="19"/>
    </row>
    <row r="112" s="16" customFormat="true" ht="12.8" hidden="false" customHeight="false" outlineLevel="0" collapsed="false">
      <c r="B112" s="16" t="n">
        <v>2040</v>
      </c>
      <c r="C112" s="16" t="n">
        <v>4</v>
      </c>
      <c r="D112" s="16" t="n">
        <v>264</v>
      </c>
      <c r="E112" s="18" t="n">
        <v>25392961.928837</v>
      </c>
      <c r="F112" s="18" t="n">
        <v>183994.849089551</v>
      </c>
      <c r="G112" s="19" t="n">
        <f aca="false">E112-F112*0.7</f>
        <v>25264165.5344743</v>
      </c>
      <c r="H112" s="19"/>
      <c r="I112" s="19"/>
      <c r="J112" s="19" t="n">
        <f aca="false">G112*3.8235866717</f>
        <v>96599726.6092385</v>
      </c>
      <c r="K112" s="20"/>
      <c r="L112" s="19"/>
      <c r="M112" s="19" t="n">
        <f aca="false">F112*2.511711692</f>
        <v>462142.013726001</v>
      </c>
      <c r="N112" s="19"/>
      <c r="Q112" s="19"/>
      <c r="R112" s="19"/>
      <c r="S112" s="19"/>
      <c r="V112" s="19"/>
      <c r="W112" s="19"/>
      <c r="X112" s="19"/>
    </row>
    <row r="113" s="22" customFormat="true" ht="12.8" hidden="false" customHeight="false" outlineLevel="0" collapsed="false">
      <c r="C113" s="23"/>
      <c r="E113" s="27"/>
      <c r="F113" s="27"/>
      <c r="G113" s="25"/>
      <c r="H113" s="25"/>
      <c r="I113" s="25"/>
      <c r="J113" s="25"/>
      <c r="K113" s="26"/>
      <c r="L113" s="25"/>
      <c r="M113" s="25"/>
      <c r="N113" s="25"/>
      <c r="O113" s="23"/>
      <c r="P113" s="23"/>
      <c r="Q113" s="25"/>
      <c r="R113" s="25"/>
      <c r="S113" s="25"/>
      <c r="T113" s="23"/>
      <c r="U113" s="23"/>
      <c r="V113" s="25"/>
      <c r="W113" s="25"/>
      <c r="X113" s="25"/>
    </row>
    <row r="114" s="16" customFormat="true" ht="12.8" hidden="false" customHeight="false" outlineLevel="0" collapsed="false">
      <c r="E114" s="28"/>
      <c r="F114" s="28"/>
      <c r="G114" s="19"/>
      <c r="H114" s="19"/>
      <c r="I114" s="19"/>
      <c r="J114" s="19"/>
      <c r="K114" s="20"/>
      <c r="L114" s="19"/>
      <c r="M114" s="19"/>
      <c r="N114" s="19"/>
      <c r="Q114" s="19"/>
      <c r="R114" s="19"/>
      <c r="S114" s="19"/>
      <c r="V114" s="19"/>
      <c r="W114" s="19"/>
      <c r="X114" s="19"/>
    </row>
    <row r="115" s="16" customFormat="true" ht="12.8" hidden="false" customHeight="false" outlineLevel="0" collapsed="false">
      <c r="E115" s="28"/>
      <c r="F115" s="28"/>
      <c r="G115" s="19"/>
      <c r="H115" s="19"/>
      <c r="I115" s="19"/>
      <c r="J115" s="19"/>
      <c r="K115" s="20"/>
      <c r="L115" s="19"/>
      <c r="M115" s="19"/>
      <c r="N115" s="19"/>
      <c r="Q115" s="19"/>
      <c r="R115" s="19"/>
      <c r="S115" s="19"/>
      <c r="V115" s="19"/>
      <c r="W115" s="19"/>
      <c r="X115" s="19"/>
    </row>
    <row r="116" s="16" customFormat="true" ht="12.8" hidden="false" customHeight="false" outlineLevel="0" collapsed="false">
      <c r="E116" s="28"/>
      <c r="F116" s="28"/>
      <c r="G116" s="19"/>
      <c r="H116" s="19"/>
      <c r="I116" s="19"/>
      <c r="J116" s="19"/>
      <c r="K116" s="20"/>
      <c r="L116" s="19"/>
      <c r="M116" s="19"/>
      <c r="N116" s="19"/>
      <c r="Q116" s="19"/>
      <c r="R116" s="19"/>
      <c r="S116" s="19"/>
      <c r="V116" s="19"/>
      <c r="W116" s="19"/>
      <c r="X116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pane xSplit="2" ySplit="0" topLeftCell="C94" activePane="topRight" state="frozen"/>
      <selection pane="topLeft" activeCell="A94" activeCellId="0" sqref="A94"/>
      <selection pane="topRight" activeCell="D1" activeCellId="0" sqref="D1"/>
    </sheetView>
  </sheetViews>
  <sheetFormatPr defaultColWidth="8.83984375" defaultRowHeight="12.8" zeroHeight="false" outlineLevelRow="0" outlineLevelCol="0"/>
  <cols>
    <col collapsed="false" customWidth="true" hidden="false" outlineLevel="0" max="5" min="5" style="1" width="20.48"/>
    <col collapsed="false" customWidth="true" hidden="false" outlineLevel="0" max="6" min="6" style="1" width="11.41"/>
    <col collapsed="false" customWidth="true" hidden="false" outlineLevel="0" max="8" min="7" style="0" width="11.41"/>
    <col collapsed="false" customWidth="true" hidden="false" outlineLevel="0" max="10" min="10" style="0" width="12.28"/>
  </cols>
  <sheetData>
    <row r="1" s="5" customFormat="true" ht="12.8" hidden="false" customHeight="true" outlineLevel="0" collapsed="false">
      <c r="A1" s="2"/>
      <c r="B1" s="2"/>
      <c r="C1" s="2"/>
      <c r="D1" s="2"/>
      <c r="E1" s="3" t="s">
        <v>0</v>
      </c>
      <c r="F1" s="3" t="s">
        <v>1</v>
      </c>
      <c r="G1" s="2"/>
      <c r="H1" s="2"/>
      <c r="I1" s="2"/>
      <c r="J1" s="2"/>
      <c r="K1" s="2"/>
      <c r="L1" s="2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="9" customFormat="true" ht="50.2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8" t="s">
        <v>14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="10" customFormat="true" ht="12.8" hidden="false" customHeight="false" outlineLevel="0" collapsed="false">
      <c r="A3" s="10" t="s">
        <v>15</v>
      </c>
      <c r="B3" s="10" t="n">
        <v>2014</v>
      </c>
      <c r="C3" s="11" t="n">
        <v>1</v>
      </c>
      <c r="D3" s="10" t="n">
        <v>45</v>
      </c>
      <c r="E3" s="12" t="n">
        <v>16336703</v>
      </c>
      <c r="F3" s="12" t="n">
        <v>147746</v>
      </c>
      <c r="G3" s="13" t="n">
        <v>16188957</v>
      </c>
      <c r="H3" s="14" t="n">
        <v>59323985</v>
      </c>
      <c r="I3" s="15" t="n">
        <f aca="false">H3/G3</f>
        <v>3.66447233135526</v>
      </c>
      <c r="J3" s="13" t="n">
        <f aca="false">G3*I10</f>
        <v>61899880.2143381</v>
      </c>
      <c r="K3" s="14" t="n">
        <v>354218</v>
      </c>
      <c r="L3" s="15" t="n">
        <f aca="false">K3/F3</f>
        <v>2.39747945798871</v>
      </c>
      <c r="M3" s="13" t="n">
        <f aca="false">F3*2.511711692</f>
        <v>371095.355646232</v>
      </c>
      <c r="N3" s="14"/>
      <c r="Q3" s="13"/>
      <c r="R3" s="13"/>
      <c r="S3" s="13"/>
      <c r="V3" s="11"/>
      <c r="W3" s="11"/>
      <c r="X3" s="13"/>
    </row>
    <row r="4" customFormat="false" ht="12.8" hidden="false" customHeight="false" outlineLevel="0" collapsed="false">
      <c r="B4" s="10" t="n">
        <v>2014</v>
      </c>
      <c r="C4" s="11" t="n">
        <v>2</v>
      </c>
      <c r="D4" s="10" t="n">
        <v>46</v>
      </c>
      <c r="E4" s="12" t="n">
        <v>19039169</v>
      </c>
      <c r="F4" s="12" t="n">
        <v>150094</v>
      </c>
      <c r="G4" s="13" t="n">
        <v>18889075</v>
      </c>
      <c r="H4" s="14" t="n">
        <v>70642775</v>
      </c>
      <c r="I4" s="15" t="n">
        <f aca="false">H4/G4</f>
        <v>3.73987476888095</v>
      </c>
      <c r="J4" s="13" t="n">
        <f aca="false">G4*3.8235866717</f>
        <v>72224015.4107417</v>
      </c>
      <c r="K4" s="14" t="n">
        <v>375893</v>
      </c>
      <c r="L4" s="15" t="n">
        <f aca="false">K4/F4</f>
        <v>2.5043839194105</v>
      </c>
      <c r="M4" s="13" t="n">
        <f aca="false">F4*2.511711692</f>
        <v>376992.854699048</v>
      </c>
      <c r="N4" s="14"/>
      <c r="Q4" s="13"/>
      <c r="R4" s="13"/>
      <c r="S4" s="13"/>
      <c r="V4" s="11"/>
      <c r="W4" s="11"/>
      <c r="X4" s="13"/>
    </row>
    <row r="5" customFormat="false" ht="12.8" hidden="false" customHeight="false" outlineLevel="0" collapsed="false">
      <c r="B5" s="10" t="n">
        <v>2014</v>
      </c>
      <c r="C5" s="11" t="n">
        <v>3</v>
      </c>
      <c r="D5" s="10" t="n">
        <v>47</v>
      </c>
      <c r="E5" s="12" t="n">
        <v>16811748</v>
      </c>
      <c r="F5" s="12" t="n">
        <v>145661</v>
      </c>
      <c r="G5" s="13" t="n">
        <v>16666087</v>
      </c>
      <c r="H5" s="14" t="n">
        <v>66453030</v>
      </c>
      <c r="I5" s="15" t="n">
        <f aca="false">H5/G5</f>
        <v>3.98732047900626</v>
      </c>
      <c r="J5" s="13" t="n">
        <f aca="false">G5*3.8235866717</f>
        <v>63724228.1225926</v>
      </c>
      <c r="K5" s="14" t="n">
        <v>387130</v>
      </c>
      <c r="L5" s="15" t="n">
        <f aca="false">K5/F5</f>
        <v>2.65774641118762</v>
      </c>
      <c r="M5" s="13" t="n">
        <f aca="false">F5*2.511711692</f>
        <v>365858.436768412</v>
      </c>
      <c r="N5" s="14"/>
      <c r="Q5" s="13"/>
      <c r="R5" s="13"/>
      <c r="S5" s="13"/>
      <c r="V5" s="11"/>
      <c r="W5" s="11"/>
      <c r="X5" s="13"/>
    </row>
    <row r="6" customFormat="false" ht="12.8" hidden="false" customHeight="false" outlineLevel="0" collapsed="false">
      <c r="B6" s="10" t="n">
        <v>2014</v>
      </c>
      <c r="C6" s="11" t="n">
        <v>4</v>
      </c>
      <c r="D6" s="10" t="n">
        <v>48</v>
      </c>
      <c r="E6" s="12" t="n">
        <v>20743937</v>
      </c>
      <c r="F6" s="12" t="n">
        <v>143630</v>
      </c>
      <c r="G6" s="13" t="n">
        <v>20600306</v>
      </c>
      <c r="H6" s="14" t="n">
        <v>75212989</v>
      </c>
      <c r="I6" s="15" t="n">
        <f aca="false">H6/G6</f>
        <v>3.65106173665576</v>
      </c>
      <c r="J6" s="13" t="n">
        <f aca="false">G6*3.8235866717</f>
        <v>78767055.4545416</v>
      </c>
      <c r="K6" s="14" t="n">
        <v>390504</v>
      </c>
      <c r="L6" s="15" t="n">
        <f aca="false">K6/F6</f>
        <v>2.71881918819188</v>
      </c>
      <c r="M6" s="13" t="n">
        <f aca="false">F6*2.511711692</f>
        <v>360757.15032196</v>
      </c>
      <c r="N6" s="14"/>
      <c r="Q6" s="13"/>
      <c r="R6" s="13"/>
      <c r="S6" s="13"/>
      <c r="V6" s="11"/>
      <c r="W6" s="11"/>
      <c r="X6" s="13"/>
    </row>
    <row r="7" customFormat="false" ht="12.8" hidden="false" customHeight="false" outlineLevel="0" collapsed="false">
      <c r="B7" s="10" t="n">
        <v>2015</v>
      </c>
      <c r="C7" s="11" t="n">
        <v>1</v>
      </c>
      <c r="D7" s="10" t="n">
        <v>49</v>
      </c>
      <c r="E7" s="12" t="n">
        <v>18307160</v>
      </c>
      <c r="F7" s="12" t="n">
        <v>167252</v>
      </c>
      <c r="G7" s="13" t="n">
        <v>18139908</v>
      </c>
      <c r="H7" s="14" t="n">
        <v>71061517</v>
      </c>
      <c r="I7" s="15" t="n">
        <f aca="false">H7/G7</f>
        <v>3.91741330771909</v>
      </c>
      <c r="J7" s="13" t="n">
        <f aca="false">G7*3.8235866717</f>
        <v>69359510.4546642</v>
      </c>
      <c r="K7" s="14" t="n">
        <v>409117</v>
      </c>
      <c r="L7" s="15" t="n">
        <f aca="false">K7/F7</f>
        <v>2.44611125726449</v>
      </c>
      <c r="M7" s="13" t="n">
        <f aca="false">F7*2.511711692</f>
        <v>420088.803910384</v>
      </c>
      <c r="N7" s="14"/>
      <c r="Q7" s="13"/>
      <c r="R7" s="13"/>
      <c r="S7" s="13"/>
      <c r="V7" s="11"/>
      <c r="W7" s="11"/>
      <c r="X7" s="13"/>
    </row>
    <row r="8" customFormat="false" ht="12.8" hidden="false" customHeight="false" outlineLevel="0" collapsed="false">
      <c r="B8" s="10" t="n">
        <v>2015</v>
      </c>
      <c r="C8" s="11" t="n">
        <v>2</v>
      </c>
      <c r="D8" s="10" t="n">
        <v>50</v>
      </c>
      <c r="E8" s="12" t="n">
        <v>21740969</v>
      </c>
      <c r="F8" s="12" t="n">
        <v>188439</v>
      </c>
      <c r="G8" s="13" t="n">
        <v>21552530</v>
      </c>
      <c r="H8" s="14" t="n">
        <v>85808756</v>
      </c>
      <c r="I8" s="15" t="n">
        <f aca="false">H8/G8</f>
        <v>3.98137740673601</v>
      </c>
      <c r="J8" s="13" t="n">
        <f aca="false">G8*3.8235866717</f>
        <v>82407966.4494144</v>
      </c>
      <c r="K8" s="14" t="n">
        <v>442027</v>
      </c>
      <c r="L8" s="15" t="n">
        <f aca="false">K8/F8</f>
        <v>2.34572991790447</v>
      </c>
      <c r="M8" s="13" t="n">
        <f aca="false">F8*2.511711692</f>
        <v>473304.439528788</v>
      </c>
      <c r="N8" s="14"/>
      <c r="Q8" s="13"/>
      <c r="R8" s="13"/>
      <c r="S8" s="13"/>
      <c r="V8" s="11"/>
      <c r="W8" s="11"/>
      <c r="X8" s="13"/>
    </row>
    <row r="9" s="22" customFormat="true" ht="12.8" hidden="false" customHeight="false" outlineLevel="0" collapsed="false">
      <c r="B9" s="22" t="n">
        <v>2015</v>
      </c>
      <c r="C9" s="23" t="n">
        <v>1</v>
      </c>
      <c r="D9" s="22" t="n">
        <v>161</v>
      </c>
      <c r="E9" s="24" t="n">
        <v>18004066.583314</v>
      </c>
      <c r="F9" s="24" t="n">
        <v>135449.214417351</v>
      </c>
      <c r="G9" s="25" t="n">
        <f aca="false">E9-F9*0.7</f>
        <v>17909252.1332219</v>
      </c>
      <c r="H9" s="25"/>
      <c r="I9" s="25"/>
      <c r="J9" s="25" t="n">
        <f aca="false">G9*3.8235866717</f>
        <v>68477577.7567021</v>
      </c>
      <c r="K9" s="26"/>
      <c r="L9" s="25"/>
      <c r="M9" s="25" t="n">
        <f aca="false">F9*2.511711692</f>
        <v>340209.375524274</v>
      </c>
      <c r="N9" s="25"/>
      <c r="O9" s="23"/>
      <c r="P9" s="23"/>
      <c r="Q9" s="25"/>
      <c r="R9" s="25"/>
      <c r="S9" s="25"/>
      <c r="T9" s="23"/>
      <c r="U9" s="23"/>
      <c r="V9" s="25"/>
      <c r="W9" s="25"/>
      <c r="X9" s="25"/>
    </row>
    <row r="10" s="16" customFormat="true" ht="12.8" hidden="false" customHeight="false" outlineLevel="0" collapsed="false">
      <c r="A10" s="16" t="n">
        <v>1000</v>
      </c>
      <c r="B10" s="16" t="n">
        <v>2015</v>
      </c>
      <c r="C10" s="16" t="n">
        <v>2</v>
      </c>
      <c r="D10" s="16" t="n">
        <v>162</v>
      </c>
      <c r="E10" s="18" t="n">
        <v>22160667.1304052</v>
      </c>
      <c r="F10" s="18" t="n">
        <v>151084.142402353</v>
      </c>
      <c r="G10" s="19" t="n">
        <f aca="false">E10-F10*0.7</f>
        <v>22054908.2307236</v>
      </c>
      <c r="H10" s="19" t="s">
        <v>16</v>
      </c>
      <c r="I10" s="21" t="n">
        <f aca="false">AVERAGE(I3:I8)</f>
        <v>3.82358667172555</v>
      </c>
      <c r="J10" s="19" t="n">
        <f aca="false">G10*3.8235866717</f>
        <v>84328853.1565614</v>
      </c>
      <c r="K10" s="20" t="s">
        <v>16</v>
      </c>
      <c r="L10" s="21" t="n">
        <f aca="false">AVERAGE(L3:L8)</f>
        <v>2.51171169199128</v>
      </c>
      <c r="M10" s="19" t="n">
        <f aca="false">F10*2.511711692</f>
        <v>379479.806947782</v>
      </c>
      <c r="N10" s="19"/>
      <c r="Q10" s="19"/>
      <c r="R10" s="19"/>
      <c r="S10" s="19"/>
      <c r="V10" s="19"/>
      <c r="W10" s="19"/>
      <c r="X10" s="19"/>
    </row>
    <row r="11" customFormat="false" ht="12.8" hidden="false" customHeight="false" outlineLevel="0" collapsed="false">
      <c r="B11" s="16" t="n">
        <v>2015</v>
      </c>
      <c r="C11" s="16" t="n">
        <v>3</v>
      </c>
      <c r="D11" s="16" t="n">
        <v>163</v>
      </c>
      <c r="E11" s="18" t="n">
        <v>20241475.1026517</v>
      </c>
      <c r="F11" s="18" t="n">
        <v>149343.027816335</v>
      </c>
      <c r="G11" s="19" t="n">
        <f aca="false">E11-F11*0.7</f>
        <v>20136934.9831803</v>
      </c>
      <c r="H11" s="19" t="n">
        <v>76520057</v>
      </c>
      <c r="I11" s="19"/>
      <c r="J11" s="19" t="n">
        <f aca="false">G11*3.8235866717</f>
        <v>76995316.2105777</v>
      </c>
      <c r="K11" s="20" t="n">
        <v>445064</v>
      </c>
      <c r="L11" s="19"/>
      <c r="M11" s="19" t="n">
        <f aca="false">F11*2.511711692</f>
        <v>375106.629084969</v>
      </c>
      <c r="N11" s="19"/>
      <c r="Q11" s="19"/>
      <c r="R11" s="19"/>
      <c r="S11" s="19"/>
      <c r="V11" s="19"/>
      <c r="W11" s="19"/>
      <c r="X11" s="19"/>
    </row>
    <row r="12" customFormat="false" ht="12.8" hidden="false" customHeight="false" outlineLevel="0" collapsed="false">
      <c r="B12" s="16" t="n">
        <v>2015</v>
      </c>
      <c r="C12" s="16" t="n">
        <v>4</v>
      </c>
      <c r="D12" s="16" t="n">
        <v>164</v>
      </c>
      <c r="E12" s="18" t="n">
        <v>23722454.9768764</v>
      </c>
      <c r="F12" s="18" t="n">
        <v>146563.952510206</v>
      </c>
      <c r="G12" s="19" t="n">
        <f aca="false">E12-F12*0.7</f>
        <v>23619860.2101192</v>
      </c>
      <c r="H12" s="19" t="n">
        <v>81658874</v>
      </c>
      <c r="I12" s="19"/>
      <c r="J12" s="19" t="n">
        <f aca="false">G12*3.8235866717</f>
        <v>90312582.6868291</v>
      </c>
      <c r="K12" s="20" t="n">
        <v>414371</v>
      </c>
      <c r="L12" s="19"/>
      <c r="M12" s="19" t="n">
        <f aca="false">F12*2.511711692</f>
        <v>368126.393145617</v>
      </c>
      <c r="N12" s="19"/>
      <c r="Q12" s="19"/>
      <c r="R12" s="19"/>
      <c r="S12" s="19"/>
      <c r="V12" s="19"/>
      <c r="W12" s="19"/>
      <c r="X12" s="19"/>
    </row>
    <row r="13" s="22" customFormat="true" ht="12.8" hidden="false" customHeight="false" outlineLevel="0" collapsed="false">
      <c r="A13" s="22" t="s">
        <v>17</v>
      </c>
      <c r="B13" s="22" t="n">
        <v>2016</v>
      </c>
      <c r="C13" s="23" t="n">
        <v>1</v>
      </c>
      <c r="D13" s="22" t="n">
        <v>165</v>
      </c>
      <c r="E13" s="24" t="n">
        <v>19331296.5999875</v>
      </c>
      <c r="F13" s="24" t="n">
        <v>140377.525227439</v>
      </c>
      <c r="G13" s="25" t="n">
        <f aca="false">E13-F13*0.7</f>
        <v>19233032.3323283</v>
      </c>
      <c r="H13" s="25" t="n">
        <v>71384639</v>
      </c>
      <c r="I13" s="25"/>
      <c r="J13" s="25" t="n">
        <f aca="false">G13*3.8235866717</f>
        <v>73539166.0822657</v>
      </c>
      <c r="K13" s="26" t="n">
        <v>399060</v>
      </c>
      <c r="L13" s="25"/>
      <c r="M13" s="25" t="n">
        <f aca="false">F13*2.511711692</f>
        <v>352587.871407783</v>
      </c>
      <c r="N13" s="25"/>
      <c r="O13" s="23"/>
      <c r="P13" s="23"/>
      <c r="Q13" s="25"/>
      <c r="R13" s="25"/>
      <c r="S13" s="25"/>
      <c r="T13" s="23"/>
      <c r="U13" s="23"/>
      <c r="V13" s="25"/>
      <c r="W13" s="25"/>
      <c r="X13" s="25"/>
    </row>
    <row r="14" s="16" customFormat="true" ht="12.8" hidden="false" customHeight="false" outlineLevel="0" collapsed="false">
      <c r="B14" s="16" t="n">
        <v>2016</v>
      </c>
      <c r="C14" s="16" t="n">
        <v>2</v>
      </c>
      <c r="D14" s="16" t="n">
        <v>166</v>
      </c>
      <c r="E14" s="18" t="n">
        <v>22042294.2695248</v>
      </c>
      <c r="F14" s="18" t="n">
        <v>141764.810127232</v>
      </c>
      <c r="G14" s="19" t="n">
        <f aca="false">E14-F14*0.7</f>
        <v>21943058.9024358</v>
      </c>
      <c r="H14" s="19" t="n">
        <v>78650764</v>
      </c>
      <c r="I14" s="19"/>
      <c r="J14" s="19" t="n">
        <f aca="false">G14*3.8235866717</f>
        <v>83901187.5556814</v>
      </c>
      <c r="K14" s="20" t="n">
        <v>377742</v>
      </c>
      <c r="L14" s="19"/>
      <c r="M14" s="19" t="n">
        <f aca="false">F14*2.511711692</f>
        <v>356072.331110729</v>
      </c>
      <c r="N14" s="19"/>
      <c r="Q14" s="19"/>
      <c r="R14" s="19"/>
      <c r="S14" s="19"/>
      <c r="V14" s="19"/>
      <c r="W14" s="19"/>
      <c r="X14" s="19"/>
    </row>
    <row r="15" s="16" customFormat="true" ht="12.8" hidden="false" customHeight="false" outlineLevel="0" collapsed="false">
      <c r="B15" s="16" t="n">
        <v>2016</v>
      </c>
      <c r="C15" s="16" t="n">
        <v>3</v>
      </c>
      <c r="D15" s="16" t="n">
        <v>167</v>
      </c>
      <c r="E15" s="18" t="n">
        <v>19232590.5323115</v>
      </c>
      <c r="F15" s="18" t="n">
        <v>144189.0349691</v>
      </c>
      <c r="G15" s="19" t="n">
        <f aca="false">E15-F15*0.7</f>
        <v>19131658.2078331</v>
      </c>
      <c r="H15" s="19" t="n">
        <v>72210474</v>
      </c>
      <c r="I15" s="19"/>
      <c r="J15" s="19" t="n">
        <f aca="false">G15*3.8235866717</f>
        <v>73151553.3309906</v>
      </c>
      <c r="K15" s="20" t="n">
        <v>375488</v>
      </c>
      <c r="L15" s="19"/>
      <c r="M15" s="19" t="n">
        <f aca="false">F15*2.511711692</f>
        <v>362161.284990086</v>
      </c>
      <c r="N15" s="19"/>
      <c r="Q15" s="19"/>
      <c r="R15" s="19"/>
      <c r="S15" s="19"/>
      <c r="V15" s="19"/>
      <c r="W15" s="19"/>
      <c r="X15" s="19"/>
    </row>
    <row r="16" s="16" customFormat="true" ht="12.8" hidden="false" customHeight="false" outlineLevel="0" collapsed="false">
      <c r="B16" s="16" t="n">
        <v>2016</v>
      </c>
      <c r="C16" s="16" t="n">
        <v>4</v>
      </c>
      <c r="D16" s="16" t="n">
        <v>168</v>
      </c>
      <c r="E16" s="18" t="n">
        <v>22573431.3103478</v>
      </c>
      <c r="F16" s="18" t="n">
        <v>151268.17202623</v>
      </c>
      <c r="G16" s="19" t="n">
        <f aca="false">E16-F16*0.7</f>
        <v>22467543.5899294</v>
      </c>
      <c r="H16" s="19" t="n">
        <v>79983678</v>
      </c>
      <c r="I16" s="19"/>
      <c r="J16" s="19" t="n">
        <f aca="false">G16*3.8235866717</f>
        <v>85906600.216293</v>
      </c>
      <c r="K16" s="20" t="n">
        <v>355397</v>
      </c>
      <c r="L16" s="19"/>
      <c r="M16" s="19" t="n">
        <f aca="false">F16*2.511711692</f>
        <v>379942.036305749</v>
      </c>
      <c r="N16" s="19"/>
      <c r="Q16" s="19"/>
      <c r="R16" s="19"/>
      <c r="S16" s="19"/>
      <c r="V16" s="19"/>
      <c r="W16" s="19"/>
      <c r="X16" s="19"/>
    </row>
    <row r="17" s="22" customFormat="true" ht="12.8" hidden="false" customHeight="false" outlineLevel="0" collapsed="false">
      <c r="B17" s="22" t="n">
        <v>2017</v>
      </c>
      <c r="C17" s="23" t="n">
        <v>1</v>
      </c>
      <c r="D17" s="22" t="n">
        <v>169</v>
      </c>
      <c r="E17" s="24" t="n">
        <v>19517489.3136732</v>
      </c>
      <c r="F17" s="24" t="n">
        <v>123378.287154311</v>
      </c>
      <c r="G17" s="25" t="n">
        <f aca="false">E17-F17*0.7</f>
        <v>19431124.5126652</v>
      </c>
      <c r="H17" s="25" t="n">
        <v>74434596</v>
      </c>
      <c r="I17" s="25"/>
      <c r="J17" s="25" t="n">
        <f aca="false">G17*3.8235866717</f>
        <v>74296588.7027699</v>
      </c>
      <c r="K17" s="26" t="n">
        <v>462191</v>
      </c>
      <c r="L17" s="25"/>
      <c r="M17" s="25" t="n">
        <f aca="false">F17*2.511711692</f>
        <v>309890.686384417</v>
      </c>
      <c r="N17" s="25"/>
      <c r="O17" s="23"/>
      <c r="P17" s="23"/>
      <c r="Q17" s="25"/>
      <c r="R17" s="25"/>
      <c r="S17" s="25"/>
      <c r="T17" s="23"/>
      <c r="U17" s="23"/>
      <c r="V17" s="25"/>
      <c r="W17" s="25"/>
      <c r="X17" s="25"/>
    </row>
    <row r="18" s="16" customFormat="true" ht="12.8" hidden="false" customHeight="false" outlineLevel="0" collapsed="false">
      <c r="B18" s="16" t="n">
        <v>2017</v>
      </c>
      <c r="C18" s="16" t="n">
        <v>2</v>
      </c>
      <c r="D18" s="16" t="n">
        <v>170</v>
      </c>
      <c r="E18" s="18" t="n">
        <v>23345636.0092435</v>
      </c>
      <c r="F18" s="18" t="n">
        <v>131002.673091904</v>
      </c>
      <c r="G18" s="19" t="n">
        <f aca="false">E18-F18*0.7</f>
        <v>23253934.1380792</v>
      </c>
      <c r="H18" s="19" t="n">
        <v>80479757</v>
      </c>
      <c r="I18" s="19"/>
      <c r="J18" s="19" t="n">
        <f aca="false">G18*3.8235866717</f>
        <v>88913432.6349492</v>
      </c>
      <c r="K18" s="20" t="n">
        <v>458270</v>
      </c>
      <c r="L18" s="19"/>
      <c r="M18" s="19" t="n">
        <f aca="false">F18*2.511711692</f>
        <v>329040.94568819</v>
      </c>
      <c r="N18" s="19"/>
      <c r="Q18" s="19"/>
      <c r="R18" s="19"/>
      <c r="S18" s="19"/>
      <c r="V18" s="19"/>
      <c r="W18" s="19"/>
      <c r="X18" s="19"/>
    </row>
    <row r="19" s="16" customFormat="true" ht="12.8" hidden="false" customHeight="false" outlineLevel="0" collapsed="false">
      <c r="B19" s="16" t="n">
        <v>2017</v>
      </c>
      <c r="C19" s="16" t="n">
        <v>3</v>
      </c>
      <c r="D19" s="16" t="n">
        <v>171</v>
      </c>
      <c r="E19" s="18" t="n">
        <v>20685682.2682735</v>
      </c>
      <c r="F19" s="18" t="n">
        <v>137459.026655012</v>
      </c>
      <c r="G19" s="19" t="n">
        <f aca="false">E19-F19*0.7</f>
        <v>20589460.949615</v>
      </c>
      <c r="H19" s="19" t="n">
        <v>73976782</v>
      </c>
      <c r="I19" s="19"/>
      <c r="J19" s="19" t="n">
        <f aca="false">G19*3.8235866717</f>
        <v>78725588.4644356</v>
      </c>
      <c r="K19" s="20" t="n">
        <v>489074</v>
      </c>
      <c r="L19" s="19"/>
      <c r="M19" s="19" t="n">
        <f aca="false">F19*2.511711692</f>
        <v>345257.444420333</v>
      </c>
      <c r="N19" s="19"/>
      <c r="Q19" s="19"/>
      <c r="R19" s="19"/>
      <c r="S19" s="19"/>
      <c r="V19" s="19"/>
      <c r="W19" s="19"/>
      <c r="X19" s="19"/>
    </row>
    <row r="20" s="16" customFormat="true" ht="12.8" hidden="false" customHeight="false" outlineLevel="0" collapsed="false">
      <c r="B20" s="16" t="n">
        <v>2017</v>
      </c>
      <c r="C20" s="16" t="n">
        <v>4</v>
      </c>
      <c r="D20" s="16" t="n">
        <v>172</v>
      </c>
      <c r="E20" s="18" t="n">
        <v>24447811.7042151</v>
      </c>
      <c r="F20" s="18" t="n">
        <v>143698.094559182</v>
      </c>
      <c r="G20" s="19" t="n">
        <f aca="false">E20-F20*0.7</f>
        <v>24347223.0380237</v>
      </c>
      <c r="H20" s="19" t="n">
        <v>82408987.5633976</v>
      </c>
      <c r="I20" s="19"/>
      <c r="J20" s="19" t="n">
        <f aca="false">G20*3.8235866717</f>
        <v>93093717.5010947</v>
      </c>
      <c r="K20" s="20"/>
      <c r="L20" s="19"/>
      <c r="M20" s="19" t="n">
        <f aca="false">F20*2.511711692</f>
        <v>360928.184222419</v>
      </c>
      <c r="N20" s="19"/>
      <c r="Q20" s="19"/>
      <c r="R20" s="19"/>
      <c r="S20" s="19"/>
      <c r="V20" s="19"/>
      <c r="W20" s="19"/>
      <c r="X20" s="19"/>
    </row>
    <row r="21" s="22" customFormat="true" ht="12.8" hidden="false" customHeight="false" outlineLevel="0" collapsed="false">
      <c r="B21" s="22" t="n">
        <v>2018</v>
      </c>
      <c r="C21" s="23" t="n">
        <v>1</v>
      </c>
      <c r="D21" s="22" t="n">
        <v>173</v>
      </c>
      <c r="E21" s="24" t="n">
        <v>19576770.9795357</v>
      </c>
      <c r="F21" s="24" t="n">
        <v>129450.461885458</v>
      </c>
      <c r="G21" s="25" t="n">
        <f aca="false">E21-F21*0.7</f>
        <v>19486155.6562159</v>
      </c>
      <c r="H21" s="25"/>
      <c r="I21" s="25"/>
      <c r="J21" s="25" t="n">
        <f aca="false">G21*3.8235866717</f>
        <v>74507005.0497785</v>
      </c>
      <c r="K21" s="26"/>
      <c r="L21" s="25"/>
      <c r="M21" s="25" t="n">
        <f aca="false">F21*2.511711692</f>
        <v>325142.238652504</v>
      </c>
      <c r="N21" s="25"/>
      <c r="O21" s="23"/>
      <c r="P21" s="23"/>
      <c r="Q21" s="25"/>
      <c r="R21" s="25"/>
      <c r="S21" s="25"/>
      <c r="T21" s="23"/>
      <c r="U21" s="23"/>
      <c r="V21" s="25"/>
      <c r="W21" s="25"/>
      <c r="X21" s="25"/>
    </row>
    <row r="22" s="16" customFormat="true" ht="12.8" hidden="false" customHeight="false" outlineLevel="0" collapsed="false">
      <c r="B22" s="16" t="n">
        <v>2018</v>
      </c>
      <c r="C22" s="16" t="n">
        <v>2</v>
      </c>
      <c r="D22" s="16" t="n">
        <v>174</v>
      </c>
      <c r="E22" s="18" t="n">
        <v>22220215.5173139</v>
      </c>
      <c r="F22" s="18" t="n">
        <v>124241.716375217</v>
      </c>
      <c r="G22" s="19" t="n">
        <f aca="false">E22-F22*0.7</f>
        <v>22133246.3158513</v>
      </c>
      <c r="H22" s="19"/>
      <c r="I22" s="19"/>
      <c r="J22" s="19" t="n">
        <f aca="false">G22*3.8235866717</f>
        <v>84628385.6147421</v>
      </c>
      <c r="K22" s="20"/>
      <c r="L22" s="19"/>
      <c r="M22" s="19" t="n">
        <f aca="false">F22*2.511711692</f>
        <v>312059.371653781</v>
      </c>
      <c r="N22" s="19"/>
      <c r="Q22" s="19"/>
      <c r="R22" s="19"/>
      <c r="S22" s="19"/>
      <c r="V22" s="19"/>
      <c r="W22" s="19"/>
      <c r="X22" s="19"/>
    </row>
    <row r="23" s="16" customFormat="true" ht="12.8" hidden="false" customHeight="false" outlineLevel="0" collapsed="false">
      <c r="B23" s="16" t="n">
        <v>2018</v>
      </c>
      <c r="C23" s="16" t="n">
        <v>3</v>
      </c>
      <c r="D23" s="16" t="n">
        <v>175</v>
      </c>
      <c r="E23" s="18" t="n">
        <v>18315951.7891644</v>
      </c>
      <c r="F23" s="18" t="n">
        <v>112657.52315571</v>
      </c>
      <c r="G23" s="19" t="n">
        <f aca="false">E23-F23*0.7</f>
        <v>18237091.5229554</v>
      </c>
      <c r="H23" s="19"/>
      <c r="I23" s="19"/>
      <c r="J23" s="19" t="n">
        <f aca="false">G23*3.8235866717</f>
        <v>69731100.0777453</v>
      </c>
      <c r="K23" s="20"/>
      <c r="L23" s="19"/>
      <c r="M23" s="19" t="n">
        <f aca="false">F23*2.511711692</f>
        <v>282963.218101957</v>
      </c>
      <c r="N23" s="19"/>
      <c r="Q23" s="19"/>
      <c r="R23" s="19"/>
      <c r="S23" s="19"/>
      <c r="V23" s="19"/>
      <c r="W23" s="19"/>
      <c r="X23" s="19"/>
    </row>
    <row r="24" s="16" customFormat="true" ht="12.8" hidden="false" customHeight="false" outlineLevel="0" collapsed="false">
      <c r="B24" s="16" t="n">
        <v>2018</v>
      </c>
      <c r="C24" s="16" t="n">
        <v>4</v>
      </c>
      <c r="D24" s="16" t="n">
        <v>176</v>
      </c>
      <c r="E24" s="18" t="n">
        <v>19986579.5361517</v>
      </c>
      <c r="F24" s="18" t="n">
        <v>111977.056282442</v>
      </c>
      <c r="G24" s="19" t="n">
        <f aca="false">E24-F24*0.7</f>
        <v>19908195.596754</v>
      </c>
      <c r="H24" s="19"/>
      <c r="I24" s="19"/>
      <c r="J24" s="19" t="n">
        <f aca="false">G24*3.8235866717</f>
        <v>76120711.3413451</v>
      </c>
      <c r="K24" s="20"/>
      <c r="L24" s="19"/>
      <c r="M24" s="19" t="n">
        <f aca="false">F24*2.511711692</f>
        <v>281254.081500352</v>
      </c>
      <c r="N24" s="19"/>
      <c r="Q24" s="19"/>
      <c r="R24" s="19"/>
      <c r="S24" s="19"/>
      <c r="V24" s="19"/>
      <c r="W24" s="19"/>
      <c r="X24" s="19"/>
    </row>
    <row r="25" s="22" customFormat="true" ht="12.8" hidden="false" customHeight="false" outlineLevel="0" collapsed="false">
      <c r="B25" s="22" t="n">
        <v>2019</v>
      </c>
      <c r="C25" s="23" t="n">
        <v>1</v>
      </c>
      <c r="D25" s="22" t="n">
        <v>177</v>
      </c>
      <c r="E25" s="24" t="n">
        <v>15765474.155274</v>
      </c>
      <c r="F25" s="24" t="n">
        <v>112983.375310289</v>
      </c>
      <c r="G25" s="25" t="n">
        <f aca="false">E25-F25*0.7</f>
        <v>15686385.7925568</v>
      </c>
      <c r="H25" s="25"/>
      <c r="I25" s="25"/>
      <c r="J25" s="25" t="n">
        <f aca="false">G25*3.8235866717</f>
        <v>59978255.6435645</v>
      </c>
      <c r="K25" s="26"/>
      <c r="L25" s="25"/>
      <c r="M25" s="25" t="n">
        <f aca="false">F25*2.511711692</f>
        <v>283781.664768478</v>
      </c>
      <c r="N25" s="25"/>
      <c r="O25" s="23"/>
      <c r="P25" s="23"/>
      <c r="Q25" s="25"/>
      <c r="R25" s="25"/>
      <c r="S25" s="25"/>
      <c r="T25" s="23"/>
      <c r="U25" s="23"/>
      <c r="V25" s="25"/>
      <c r="W25" s="25"/>
      <c r="X25" s="25"/>
    </row>
    <row r="26" s="16" customFormat="true" ht="12.8" hidden="false" customHeight="false" outlineLevel="0" collapsed="false">
      <c r="B26" s="16" t="n">
        <v>2019</v>
      </c>
      <c r="C26" s="16" t="n">
        <v>2</v>
      </c>
      <c r="D26" s="16" t="n">
        <v>178</v>
      </c>
      <c r="E26" s="18" t="n">
        <v>18657793.5185827</v>
      </c>
      <c r="F26" s="18" t="n">
        <v>111109.744064318</v>
      </c>
      <c r="G26" s="19" t="n">
        <f aca="false">E26-F26*0.7</f>
        <v>18580016.6977376</v>
      </c>
      <c r="H26" s="19" t="n">
        <v>1000</v>
      </c>
      <c r="I26" s="19"/>
      <c r="J26" s="19" t="n">
        <f aca="false">G26*3.8235866717</f>
        <v>71042304.2054331</v>
      </c>
      <c r="K26" s="20"/>
      <c r="L26" s="19"/>
      <c r="M26" s="19" t="n">
        <f aca="false">F26*2.511711692</f>
        <v>279075.643261474</v>
      </c>
      <c r="N26" s="19"/>
      <c r="Q26" s="19"/>
      <c r="R26" s="19"/>
      <c r="S26" s="19"/>
      <c r="V26" s="19"/>
      <c r="W26" s="19"/>
      <c r="X26" s="19"/>
    </row>
    <row r="27" s="16" customFormat="true" ht="12.8" hidden="false" customHeight="false" outlineLevel="0" collapsed="false">
      <c r="B27" s="16" t="n">
        <v>2019</v>
      </c>
      <c r="C27" s="16" t="n">
        <v>3</v>
      </c>
      <c r="D27" s="16" t="n">
        <v>179</v>
      </c>
      <c r="E27" s="18" t="n">
        <v>16364341.9281407</v>
      </c>
      <c r="F27" s="18" t="n">
        <v>111776.335293476</v>
      </c>
      <c r="G27" s="19" t="n">
        <f aca="false">E27-F27*0.7</f>
        <v>16286098.4934353</v>
      </c>
      <c r="H27" s="19"/>
      <c r="I27" s="19"/>
      <c r="J27" s="19" t="n">
        <f aca="false">G27*3.8235866717</f>
        <v>62271309.1334927</v>
      </c>
      <c r="K27" s="20"/>
      <c r="L27" s="19"/>
      <c r="M27" s="19" t="n">
        <f aca="false">F27*2.511711692</f>
        <v>280749.928245537</v>
      </c>
      <c r="N27" s="19"/>
      <c r="Q27" s="19"/>
      <c r="R27" s="19"/>
      <c r="S27" s="19"/>
      <c r="V27" s="19"/>
      <c r="W27" s="19"/>
      <c r="X27" s="19"/>
    </row>
    <row r="28" s="16" customFormat="true" ht="12.8" hidden="false" customHeight="false" outlineLevel="0" collapsed="false">
      <c r="B28" s="16" t="n">
        <v>2019</v>
      </c>
      <c r="C28" s="16" t="n">
        <v>4</v>
      </c>
      <c r="D28" s="16" t="n">
        <v>180</v>
      </c>
      <c r="E28" s="18" t="n">
        <v>19432077.907095</v>
      </c>
      <c r="F28" s="18" t="n">
        <v>117547.984104261</v>
      </c>
      <c r="G28" s="19" t="n">
        <f aca="false">E28-F28*0.7</f>
        <v>19349794.318222</v>
      </c>
      <c r="H28" s="19"/>
      <c r="I28" s="19"/>
      <c r="J28" s="19" t="n">
        <f aca="false">G28*3.8235866717</f>
        <v>73985615.6552901</v>
      </c>
      <c r="K28" s="20"/>
      <c r="L28" s="19"/>
      <c r="M28" s="19" t="n">
        <f aca="false">F28*2.511711692</f>
        <v>295246.646045702</v>
      </c>
      <c r="N28" s="19"/>
      <c r="Q28" s="19"/>
      <c r="R28" s="19"/>
      <c r="S28" s="19"/>
      <c r="V28" s="19"/>
      <c r="W28" s="19"/>
      <c r="X28" s="19"/>
    </row>
    <row r="29" s="22" customFormat="true" ht="12.8" hidden="false" customHeight="false" outlineLevel="0" collapsed="false">
      <c r="B29" s="22" t="n">
        <v>2020</v>
      </c>
      <c r="C29" s="23" t="n">
        <v>1</v>
      </c>
      <c r="D29" s="22" t="n">
        <v>181</v>
      </c>
      <c r="E29" s="24" t="n">
        <v>15163192.3571033</v>
      </c>
      <c r="F29" s="24" t="n">
        <v>120327.052220232</v>
      </c>
      <c r="G29" s="25" t="n">
        <f aca="false">E29-F29*0.7</f>
        <v>15078963.4205492</v>
      </c>
      <c r="H29" s="25"/>
      <c r="I29" s="25"/>
      <c r="J29" s="25" t="n">
        <f aca="false">G29*3.8235866717</f>
        <v>57655723.5578636</v>
      </c>
      <c r="K29" s="26"/>
      <c r="L29" s="25"/>
      <c r="M29" s="25" t="n">
        <f aca="false">F29*2.511711692</f>
        <v>302226.863925451</v>
      </c>
      <c r="N29" s="25"/>
      <c r="O29" s="23"/>
      <c r="P29" s="23"/>
      <c r="Q29" s="25"/>
      <c r="R29" s="25"/>
      <c r="S29" s="25"/>
      <c r="T29" s="23"/>
      <c r="U29" s="23"/>
      <c r="V29" s="25"/>
      <c r="W29" s="25"/>
      <c r="X29" s="25"/>
    </row>
    <row r="30" s="16" customFormat="true" ht="12.8" hidden="false" customHeight="false" outlineLevel="0" collapsed="false">
      <c r="B30" s="16" t="n">
        <v>2020</v>
      </c>
      <c r="C30" s="16" t="n">
        <v>2</v>
      </c>
      <c r="D30" s="16" t="n">
        <v>182</v>
      </c>
      <c r="E30" s="18" t="n">
        <v>18426949.8115707</v>
      </c>
      <c r="F30" s="18" t="n">
        <v>120391.192494229</v>
      </c>
      <c r="G30" s="19" t="n">
        <f aca="false">E30-F30*0.7</f>
        <v>18342675.9768247</v>
      </c>
      <c r="H30" s="19"/>
      <c r="I30" s="19"/>
      <c r="J30" s="19" t="n">
        <f aca="false">G30*3.8235866717</f>
        <v>70134811.3882988</v>
      </c>
      <c r="K30" s="20"/>
      <c r="L30" s="19"/>
      <c r="M30" s="19" t="n">
        <f aca="false">F30*2.511711692</f>
        <v>302387.965801578</v>
      </c>
      <c r="N30" s="19"/>
      <c r="Q30" s="19"/>
      <c r="R30" s="19"/>
      <c r="S30" s="19"/>
      <c r="V30" s="19"/>
      <c r="W30" s="19"/>
      <c r="X30" s="19"/>
    </row>
    <row r="31" s="16" customFormat="true" ht="12.8" hidden="false" customHeight="false" outlineLevel="0" collapsed="false">
      <c r="B31" s="16" t="n">
        <v>2020</v>
      </c>
      <c r="C31" s="16" t="n">
        <v>3</v>
      </c>
      <c r="D31" s="16" t="n">
        <v>183</v>
      </c>
      <c r="E31" s="18" t="n">
        <v>16057134.0326316</v>
      </c>
      <c r="F31" s="18" t="n">
        <v>121046.675852546</v>
      </c>
      <c r="G31" s="19" t="n">
        <f aca="false">E31-F31*0.7</f>
        <v>15972401.3595348</v>
      </c>
      <c r="H31" s="19"/>
      <c r="I31" s="19"/>
      <c r="J31" s="19" t="n">
        <f aca="false">G31*3.8235866717</f>
        <v>61071860.9533601</v>
      </c>
      <c r="K31" s="20"/>
      <c r="L31" s="19"/>
      <c r="M31" s="19" t="n">
        <f aca="false">F31*2.511711692</f>
        <v>304034.351016574</v>
      </c>
      <c r="N31" s="19"/>
      <c r="Q31" s="19"/>
      <c r="R31" s="19"/>
      <c r="S31" s="19"/>
      <c r="V31" s="19"/>
      <c r="W31" s="19"/>
      <c r="X31" s="19"/>
    </row>
    <row r="32" s="16" customFormat="true" ht="12.8" hidden="false" customHeight="false" outlineLevel="0" collapsed="false">
      <c r="B32" s="16" t="n">
        <v>2020</v>
      </c>
      <c r="C32" s="16" t="n">
        <v>4</v>
      </c>
      <c r="D32" s="16" t="n">
        <v>184</v>
      </c>
      <c r="E32" s="18" t="n">
        <v>19073850.8691735</v>
      </c>
      <c r="F32" s="18" t="n">
        <v>126100.956523818</v>
      </c>
      <c r="G32" s="19" t="n">
        <f aca="false">E32-F32*0.7</f>
        <v>18985580.1996068</v>
      </c>
      <c r="H32" s="19"/>
      <c r="I32" s="19"/>
      <c r="J32" s="19" t="n">
        <f aca="false">G32*3.8235866717</f>
        <v>72593011.405708</v>
      </c>
      <c r="K32" s="20"/>
      <c r="L32" s="19"/>
      <c r="M32" s="19" t="n">
        <f aca="false">F32*2.511711692</f>
        <v>316729.246873256</v>
      </c>
      <c r="N32" s="19"/>
      <c r="Q32" s="19"/>
      <c r="R32" s="19"/>
      <c r="S32" s="19"/>
      <c r="V32" s="19"/>
      <c r="W32" s="19"/>
      <c r="X32" s="19"/>
    </row>
    <row r="33" s="22" customFormat="true" ht="12.8" hidden="false" customHeight="false" outlineLevel="0" collapsed="false">
      <c r="B33" s="22" t="n">
        <v>2021</v>
      </c>
      <c r="C33" s="23" t="n">
        <v>1</v>
      </c>
      <c r="D33" s="22" t="n">
        <v>185</v>
      </c>
      <c r="E33" s="24" t="n">
        <v>14693182.2748773</v>
      </c>
      <c r="F33" s="24" t="n">
        <v>122773.98969212</v>
      </c>
      <c r="G33" s="25" t="n">
        <f aca="false">E33-F33*0.7</f>
        <v>14607240.4820928</v>
      </c>
      <c r="H33" s="25"/>
      <c r="I33" s="25"/>
      <c r="J33" s="25" t="n">
        <f aca="false">G33*3.8235866717</f>
        <v>55852050.0176467</v>
      </c>
      <c r="K33" s="26"/>
      <c r="L33" s="25"/>
      <c r="M33" s="25" t="n">
        <f aca="false">F33*2.511711692</f>
        <v>308372.865383186</v>
      </c>
      <c r="N33" s="25"/>
      <c r="O33" s="23"/>
      <c r="P33" s="23"/>
      <c r="Q33" s="25"/>
      <c r="R33" s="25"/>
      <c r="S33" s="25"/>
      <c r="T33" s="23"/>
      <c r="U33" s="23"/>
      <c r="V33" s="25"/>
      <c r="W33" s="25"/>
      <c r="X33" s="25"/>
    </row>
    <row r="34" s="16" customFormat="true" ht="12.8" hidden="false" customHeight="false" outlineLevel="0" collapsed="false">
      <c r="B34" s="16" t="n">
        <v>2021</v>
      </c>
      <c r="C34" s="16" t="n">
        <v>2</v>
      </c>
      <c r="D34" s="16" t="n">
        <v>186</v>
      </c>
      <c r="E34" s="18" t="n">
        <v>17555695.6069205</v>
      </c>
      <c r="F34" s="18" t="n">
        <v>123650.346137965</v>
      </c>
      <c r="G34" s="19" t="n">
        <f aca="false">E34-F34*0.7</f>
        <v>17469140.3646239</v>
      </c>
      <c r="H34" s="19"/>
      <c r="I34" s="19"/>
      <c r="J34" s="19" t="n">
        <f aca="false">G34*3.8235866717</f>
        <v>66794772.2642325</v>
      </c>
      <c r="K34" s="20"/>
      <c r="L34" s="19"/>
      <c r="M34" s="19" t="n">
        <f aca="false">F34*2.511711692</f>
        <v>310574.020114574</v>
      </c>
      <c r="N34" s="19"/>
      <c r="Q34" s="19"/>
      <c r="R34" s="19"/>
      <c r="S34" s="19"/>
      <c r="V34" s="19"/>
      <c r="W34" s="19"/>
      <c r="X34" s="19"/>
    </row>
    <row r="35" s="16" customFormat="true" ht="12.8" hidden="false" customHeight="false" outlineLevel="0" collapsed="false">
      <c r="B35" s="16" t="n">
        <v>2021</v>
      </c>
      <c r="C35" s="16" t="n">
        <v>3</v>
      </c>
      <c r="D35" s="16" t="n">
        <v>187</v>
      </c>
      <c r="E35" s="18" t="n">
        <v>15257502.819074</v>
      </c>
      <c r="F35" s="18" t="n">
        <v>129231.366354653</v>
      </c>
      <c r="G35" s="19" t="n">
        <f aca="false">E35-F35*0.7</f>
        <v>15167040.8626258</v>
      </c>
      <c r="H35" s="19"/>
      <c r="I35" s="19"/>
      <c r="J35" s="19" t="n">
        <f aca="false">G35*3.8235866717</f>
        <v>57992495.2914652</v>
      </c>
      <c r="K35" s="20"/>
      <c r="L35" s="19"/>
      <c r="M35" s="19" t="n">
        <f aca="false">F35*2.511711692</f>
        <v>324591.933846118</v>
      </c>
      <c r="N35" s="19"/>
      <c r="Q35" s="19"/>
      <c r="R35" s="19"/>
      <c r="S35" s="19"/>
      <c r="V35" s="19"/>
      <c r="W35" s="19"/>
      <c r="X35" s="19"/>
    </row>
    <row r="36" s="16" customFormat="true" ht="12.8" hidden="false" customHeight="false" outlineLevel="0" collapsed="false">
      <c r="B36" s="16" t="n">
        <v>2021</v>
      </c>
      <c r="C36" s="16" t="n">
        <v>4</v>
      </c>
      <c r="D36" s="16" t="n">
        <v>188</v>
      </c>
      <c r="E36" s="18" t="n">
        <v>18482023.0183805</v>
      </c>
      <c r="F36" s="18" t="n">
        <v>126698.140662527</v>
      </c>
      <c r="G36" s="19" t="n">
        <f aca="false">E36-F36*0.7</f>
        <v>18393334.3199167</v>
      </c>
      <c r="H36" s="19"/>
      <c r="I36" s="19"/>
      <c r="J36" s="19" t="n">
        <f aca="false">G36*3.8235866717</f>
        <v>70328507.9537557</v>
      </c>
      <c r="K36" s="20"/>
      <c r="L36" s="19"/>
      <c r="M36" s="19" t="n">
        <f aca="false">F36*2.511711692</f>
        <v>318229.201256731</v>
      </c>
      <c r="N36" s="19"/>
      <c r="Q36" s="19"/>
      <c r="R36" s="19"/>
      <c r="S36" s="19"/>
      <c r="V36" s="19"/>
      <c r="W36" s="19"/>
      <c r="X36" s="19"/>
    </row>
    <row r="37" s="22" customFormat="true" ht="12.8" hidden="false" customHeight="false" outlineLevel="0" collapsed="false">
      <c r="B37" s="22" t="n">
        <v>2022</v>
      </c>
      <c r="C37" s="23" t="n">
        <v>1</v>
      </c>
      <c r="D37" s="22" t="n">
        <v>189</v>
      </c>
      <c r="E37" s="24" t="n">
        <v>14340634.9104231</v>
      </c>
      <c r="F37" s="24" t="n">
        <v>129908.004450675</v>
      </c>
      <c r="G37" s="25" t="n">
        <f aca="false">E37-F37*0.7</f>
        <v>14249699.3073076</v>
      </c>
      <c r="H37" s="25"/>
      <c r="I37" s="25"/>
      <c r="J37" s="25" t="n">
        <f aca="false">G37*3.8235866717</f>
        <v>54484960.3471542</v>
      </c>
      <c r="K37" s="26"/>
      <c r="L37" s="25"/>
      <c r="M37" s="25" t="n">
        <f aca="false">F37*2.511711692</f>
        <v>326291.453663148</v>
      </c>
      <c r="N37" s="25"/>
      <c r="O37" s="23"/>
      <c r="P37" s="23"/>
      <c r="Q37" s="25"/>
      <c r="R37" s="25"/>
      <c r="S37" s="25"/>
      <c r="T37" s="23"/>
      <c r="U37" s="23"/>
      <c r="V37" s="25"/>
      <c r="W37" s="25"/>
      <c r="X37" s="25"/>
    </row>
    <row r="38" s="16" customFormat="true" ht="12.8" hidden="false" customHeight="false" outlineLevel="0" collapsed="false">
      <c r="B38" s="16" t="n">
        <v>2022</v>
      </c>
      <c r="C38" s="16" t="n">
        <v>2</v>
      </c>
      <c r="D38" s="16" t="n">
        <v>190</v>
      </c>
      <c r="E38" s="18" t="n">
        <v>17052476.0306142</v>
      </c>
      <c r="F38" s="18" t="n">
        <v>127840.015013403</v>
      </c>
      <c r="G38" s="19" t="n">
        <f aca="false">E38-F38*0.7</f>
        <v>16962988.0201049</v>
      </c>
      <c r="H38" s="19"/>
      <c r="I38" s="19"/>
      <c r="J38" s="19" t="n">
        <f aca="false">G38*3.8235866717</f>
        <v>64859454.9058797</v>
      </c>
      <c r="K38" s="20"/>
      <c r="L38" s="19"/>
      <c r="M38" s="19" t="n">
        <f aca="false">F38*2.511711692</f>
        <v>321097.260414621</v>
      </c>
      <c r="N38" s="19"/>
      <c r="Q38" s="19"/>
      <c r="R38" s="19"/>
      <c r="S38" s="19"/>
      <c r="V38" s="19"/>
      <c r="W38" s="19"/>
      <c r="X38" s="19"/>
    </row>
    <row r="39" s="16" customFormat="true" ht="12.8" hidden="false" customHeight="false" outlineLevel="0" collapsed="false">
      <c r="B39" s="16" t="n">
        <v>2022</v>
      </c>
      <c r="C39" s="16" t="n">
        <v>3</v>
      </c>
      <c r="D39" s="16" t="n">
        <v>191</v>
      </c>
      <c r="E39" s="18" t="n">
        <v>14763701.004442</v>
      </c>
      <c r="F39" s="18" t="n">
        <v>127754.038157709</v>
      </c>
      <c r="G39" s="19" t="n">
        <f aca="false">E39-F39*0.7</f>
        <v>14674273.1777316</v>
      </c>
      <c r="H39" s="19"/>
      <c r="I39" s="19"/>
      <c r="J39" s="19" t="n">
        <f aca="false">G39*3.8235866717</f>
        <v>56108355.3392593</v>
      </c>
      <c r="K39" s="20"/>
      <c r="L39" s="19"/>
      <c r="M39" s="19" t="n">
        <f aca="false">F39*2.511711692</f>
        <v>320881.311340933</v>
      </c>
      <c r="N39" s="19"/>
      <c r="Q39" s="19"/>
      <c r="R39" s="19"/>
      <c r="S39" s="19"/>
      <c r="V39" s="19"/>
      <c r="W39" s="19"/>
      <c r="X39" s="19"/>
    </row>
    <row r="40" s="16" customFormat="true" ht="12.8" hidden="false" customHeight="false" outlineLevel="0" collapsed="false">
      <c r="B40" s="16" t="n">
        <v>2022</v>
      </c>
      <c r="C40" s="16" t="n">
        <v>4</v>
      </c>
      <c r="D40" s="16" t="n">
        <v>192</v>
      </c>
      <c r="E40" s="18" t="n">
        <v>17455282.0706935</v>
      </c>
      <c r="F40" s="18" t="n">
        <v>128013.856687159</v>
      </c>
      <c r="G40" s="19" t="n">
        <f aca="false">E40-F40*0.7</f>
        <v>17365672.3710125</v>
      </c>
      <c r="H40" s="19"/>
      <c r="I40" s="19"/>
      <c r="J40" s="19" t="n">
        <f aca="false">G40*3.8235866717</f>
        <v>66399153.4229122</v>
      </c>
      <c r="K40" s="20"/>
      <c r="L40" s="19"/>
      <c r="M40" s="19" t="n">
        <f aca="false">F40*2.511711692</f>
        <v>321533.900579149</v>
      </c>
      <c r="N40" s="19"/>
      <c r="Q40" s="19"/>
      <c r="R40" s="19"/>
      <c r="S40" s="19"/>
      <c r="V40" s="19"/>
      <c r="W40" s="19"/>
      <c r="X40" s="19"/>
    </row>
    <row r="41" s="22" customFormat="true" ht="12.8" hidden="false" customHeight="false" outlineLevel="0" collapsed="false">
      <c r="B41" s="22" t="n">
        <v>2023</v>
      </c>
      <c r="C41" s="23" t="n">
        <v>1</v>
      </c>
      <c r="D41" s="22" t="n">
        <v>193</v>
      </c>
      <c r="E41" s="24" t="n">
        <v>14430466.3601891</v>
      </c>
      <c r="F41" s="24" t="n">
        <v>125193.096784346</v>
      </c>
      <c r="G41" s="25" t="n">
        <f aca="false">E41-F41*0.7</f>
        <v>14342831.1924401</v>
      </c>
      <c r="H41" s="25"/>
      <c r="I41" s="25"/>
      <c r="J41" s="25" t="n">
        <f aca="false">G41*3.8235866717</f>
        <v>54841058.181857</v>
      </c>
      <c r="K41" s="26"/>
      <c r="L41" s="25"/>
      <c r="M41" s="25" t="n">
        <f aca="false">F41*2.511711692</f>
        <v>314448.964950928</v>
      </c>
      <c r="N41" s="25"/>
      <c r="O41" s="23"/>
      <c r="P41" s="23"/>
      <c r="Q41" s="25"/>
      <c r="R41" s="25"/>
      <c r="S41" s="25"/>
      <c r="T41" s="23"/>
      <c r="U41" s="23"/>
      <c r="V41" s="25"/>
      <c r="W41" s="25"/>
      <c r="X41" s="25"/>
    </row>
    <row r="42" s="16" customFormat="true" ht="12.8" hidden="false" customHeight="false" outlineLevel="0" collapsed="false">
      <c r="B42" s="16" t="n">
        <v>2023</v>
      </c>
      <c r="C42" s="16" t="n">
        <v>2</v>
      </c>
      <c r="D42" s="16" t="n">
        <v>194</v>
      </c>
      <c r="E42" s="18" t="n">
        <v>17050789.2951544</v>
      </c>
      <c r="F42" s="18" t="n">
        <v>125304.077798895</v>
      </c>
      <c r="G42" s="19" t="n">
        <f aca="false">E42-F42*0.7</f>
        <v>16963076.4406952</v>
      </c>
      <c r="H42" s="19"/>
      <c r="I42" s="19"/>
      <c r="J42" s="19" t="n">
        <f aca="false">G42*3.8235866717</f>
        <v>64859792.9896703</v>
      </c>
      <c r="K42" s="20"/>
      <c r="L42" s="19"/>
      <c r="M42" s="19" t="n">
        <f aca="false">F42*2.511711692</f>
        <v>314727.717262762</v>
      </c>
      <c r="N42" s="19"/>
      <c r="Q42" s="19"/>
      <c r="R42" s="19"/>
      <c r="S42" s="19"/>
      <c r="V42" s="19"/>
      <c r="W42" s="19"/>
      <c r="X42" s="19"/>
    </row>
    <row r="43" s="16" customFormat="true" ht="12.8" hidden="false" customHeight="false" outlineLevel="0" collapsed="false">
      <c r="B43" s="16" t="n">
        <v>2023</v>
      </c>
      <c r="C43" s="16" t="n">
        <v>3</v>
      </c>
      <c r="D43" s="16" t="n">
        <v>195</v>
      </c>
      <c r="E43" s="18" t="n">
        <v>14601794.3860989</v>
      </c>
      <c r="F43" s="18" t="n">
        <v>130171.934308173</v>
      </c>
      <c r="G43" s="19" t="n">
        <f aca="false">E43-F43*0.7</f>
        <v>14510674.0320832</v>
      </c>
      <c r="H43" s="19"/>
      <c r="I43" s="19"/>
      <c r="J43" s="19" t="n">
        <f aca="false">G43*3.8235866717</f>
        <v>55482819.8264567</v>
      </c>
      <c r="K43" s="20"/>
      <c r="L43" s="19"/>
      <c r="M43" s="19" t="n">
        <f aca="false">F43*2.511711692</f>
        <v>326954.369372094</v>
      </c>
      <c r="N43" s="19"/>
      <c r="Q43" s="19"/>
      <c r="R43" s="19"/>
      <c r="S43" s="19"/>
      <c r="V43" s="19"/>
      <c r="W43" s="19"/>
      <c r="X43" s="19"/>
    </row>
    <row r="44" s="16" customFormat="true" ht="12.8" hidden="false" customHeight="false" outlineLevel="0" collapsed="false">
      <c r="B44" s="16" t="n">
        <v>2023</v>
      </c>
      <c r="C44" s="16" t="n">
        <v>4</v>
      </c>
      <c r="D44" s="16" t="n">
        <v>196</v>
      </c>
      <c r="E44" s="18" t="n">
        <v>17211634.2957521</v>
      </c>
      <c r="F44" s="18" t="n">
        <v>126712.686946316</v>
      </c>
      <c r="G44" s="19" t="n">
        <f aca="false">E44-F44*0.7</f>
        <v>17122935.4148897</v>
      </c>
      <c r="H44" s="19"/>
      <c r="I44" s="19"/>
      <c r="J44" s="19" t="n">
        <f aca="false">G44*3.8235866717</f>
        <v>65471027.632752</v>
      </c>
      <c r="K44" s="20"/>
      <c r="L44" s="19"/>
      <c r="M44" s="19" t="n">
        <f aca="false">F44*2.511711692</f>
        <v>318265.737327799</v>
      </c>
      <c r="N44" s="19"/>
      <c r="Q44" s="19"/>
      <c r="R44" s="19"/>
      <c r="S44" s="19"/>
      <c r="V44" s="19"/>
      <c r="W44" s="19"/>
      <c r="X44" s="19"/>
    </row>
    <row r="45" s="22" customFormat="true" ht="12.8" hidden="false" customHeight="false" outlineLevel="0" collapsed="false">
      <c r="B45" s="22" t="n">
        <v>2024</v>
      </c>
      <c r="C45" s="23" t="n">
        <v>1</v>
      </c>
      <c r="D45" s="22" t="n">
        <v>197</v>
      </c>
      <c r="E45" s="24" t="n">
        <v>14390811.3942497</v>
      </c>
      <c r="F45" s="24" t="n">
        <v>128616.338787879</v>
      </c>
      <c r="G45" s="25" t="n">
        <f aca="false">E45-F45*0.7</f>
        <v>14300779.9570982</v>
      </c>
      <c r="H45" s="25"/>
      <c r="I45" s="25"/>
      <c r="J45" s="25" t="n">
        <f aca="false">G45*3.8235866717</f>
        <v>54680271.6388753</v>
      </c>
      <c r="K45" s="26"/>
      <c r="L45" s="25"/>
      <c r="M45" s="25" t="n">
        <f aca="false">F45*2.511711692</f>
        <v>323047.16191575</v>
      </c>
      <c r="N45" s="25"/>
      <c r="O45" s="23"/>
      <c r="P45" s="23"/>
      <c r="Q45" s="25"/>
      <c r="R45" s="25"/>
      <c r="S45" s="25"/>
      <c r="T45" s="23"/>
      <c r="U45" s="23"/>
      <c r="V45" s="25"/>
      <c r="W45" s="25"/>
      <c r="X45" s="25"/>
    </row>
    <row r="46" s="16" customFormat="true" ht="12.8" hidden="false" customHeight="false" outlineLevel="0" collapsed="false">
      <c r="B46" s="16" t="n">
        <v>2024</v>
      </c>
      <c r="C46" s="16" t="n">
        <v>2</v>
      </c>
      <c r="D46" s="16" t="n">
        <v>198</v>
      </c>
      <c r="E46" s="18" t="n">
        <v>17098202.2595094</v>
      </c>
      <c r="F46" s="18" t="n">
        <v>125785.968277627</v>
      </c>
      <c r="G46" s="19" t="n">
        <f aca="false">E46-F46*0.7</f>
        <v>17010152.0817151</v>
      </c>
      <c r="H46" s="19"/>
      <c r="I46" s="19"/>
      <c r="J46" s="19" t="n">
        <f aca="false">G46*3.8235866717</f>
        <v>65039790.7832359</v>
      </c>
      <c r="K46" s="20"/>
      <c r="L46" s="19"/>
      <c r="M46" s="19" t="n">
        <f aca="false">F46*2.511711692</f>
        <v>315938.087212457</v>
      </c>
      <c r="N46" s="19"/>
      <c r="Q46" s="19"/>
      <c r="R46" s="19"/>
      <c r="S46" s="19"/>
      <c r="V46" s="19"/>
      <c r="W46" s="19"/>
      <c r="X46" s="19"/>
    </row>
    <row r="47" s="16" customFormat="true" ht="12.8" hidden="false" customHeight="false" outlineLevel="0" collapsed="false">
      <c r="B47" s="16" t="n">
        <v>2024</v>
      </c>
      <c r="C47" s="16" t="n">
        <v>3</v>
      </c>
      <c r="D47" s="16" t="n">
        <v>199</v>
      </c>
      <c r="E47" s="18" t="n">
        <v>14742290.455892</v>
      </c>
      <c r="F47" s="18" t="n">
        <v>130960.019673983</v>
      </c>
      <c r="G47" s="19" t="n">
        <f aca="false">E47-F47*0.7</f>
        <v>14650618.4421202</v>
      </c>
      <c r="H47" s="19"/>
      <c r="I47" s="19"/>
      <c r="J47" s="19" t="n">
        <f aca="false">G47*3.8235866717</f>
        <v>56017909.4074529</v>
      </c>
      <c r="K47" s="20"/>
      <c r="L47" s="19"/>
      <c r="M47" s="19" t="n">
        <f aca="false">F47*2.511711692</f>
        <v>328933.812599693</v>
      </c>
      <c r="N47" s="19"/>
      <c r="Q47" s="19"/>
      <c r="R47" s="19"/>
      <c r="S47" s="19"/>
      <c r="V47" s="19"/>
      <c r="W47" s="19"/>
      <c r="X47" s="19"/>
    </row>
    <row r="48" s="16" customFormat="true" ht="12.8" hidden="false" customHeight="false" outlineLevel="0" collapsed="false">
      <c r="B48" s="16" t="n">
        <v>2024</v>
      </c>
      <c r="C48" s="16" t="n">
        <v>4</v>
      </c>
      <c r="D48" s="16" t="n">
        <v>200</v>
      </c>
      <c r="E48" s="18" t="n">
        <v>17317346.5513909</v>
      </c>
      <c r="F48" s="18" t="n">
        <v>128235.205561753</v>
      </c>
      <c r="G48" s="19" t="n">
        <f aca="false">E48-F48*0.7</f>
        <v>17227581.9074976</v>
      </c>
      <c r="H48" s="19"/>
      <c r="I48" s="19"/>
      <c r="J48" s="19" t="n">
        <f aca="false">G48*3.8235866717</f>
        <v>65871152.567128</v>
      </c>
      <c r="K48" s="20"/>
      <c r="L48" s="19"/>
      <c r="M48" s="19" t="n">
        <f aca="false">F48*2.511711692</f>
        <v>322089.865135478</v>
      </c>
      <c r="N48" s="19"/>
      <c r="Q48" s="19"/>
      <c r="R48" s="19"/>
      <c r="S48" s="19"/>
      <c r="V48" s="19"/>
      <c r="W48" s="19"/>
      <c r="X48" s="19"/>
    </row>
    <row r="49" s="22" customFormat="true" ht="12.8" hidden="false" customHeight="false" outlineLevel="0" collapsed="false">
      <c r="B49" s="22" t="n">
        <v>2025</v>
      </c>
      <c r="C49" s="23" t="n">
        <v>1</v>
      </c>
      <c r="D49" s="22" t="n">
        <v>201</v>
      </c>
      <c r="E49" s="24" t="n">
        <v>14641972.546783</v>
      </c>
      <c r="F49" s="24" t="n">
        <v>128019.635093467</v>
      </c>
      <c r="G49" s="25" t="n">
        <f aca="false">E49-F49*0.7</f>
        <v>14552358.8022176</v>
      </c>
      <c r="H49" s="25"/>
      <c r="I49" s="25"/>
      <c r="J49" s="25" t="n">
        <f aca="false">G49*3.8235866717</f>
        <v>55642205.1579552</v>
      </c>
      <c r="K49" s="26"/>
      <c r="L49" s="25"/>
      <c r="M49" s="25" t="n">
        <f aca="false">F49*2.511711692</f>
        <v>321548.414269835</v>
      </c>
      <c r="N49" s="25"/>
      <c r="O49" s="23"/>
      <c r="P49" s="23"/>
      <c r="Q49" s="25"/>
      <c r="R49" s="25"/>
      <c r="S49" s="25"/>
      <c r="T49" s="23"/>
      <c r="U49" s="23"/>
      <c r="V49" s="25"/>
      <c r="W49" s="25"/>
      <c r="X49" s="25"/>
    </row>
    <row r="50" s="16" customFormat="true" ht="12.8" hidden="false" customHeight="false" outlineLevel="0" collapsed="false">
      <c r="B50" s="16" t="n">
        <v>2025</v>
      </c>
      <c r="C50" s="16" t="n">
        <v>2</v>
      </c>
      <c r="D50" s="16" t="n">
        <v>202</v>
      </c>
      <c r="E50" s="18" t="n">
        <v>17108779.6463311</v>
      </c>
      <c r="F50" s="18" t="n">
        <v>130900.871609579</v>
      </c>
      <c r="G50" s="19" t="n">
        <f aca="false">E50-F50*0.7</f>
        <v>17017149.0362044</v>
      </c>
      <c r="H50" s="19"/>
      <c r="I50" s="19"/>
      <c r="J50" s="19" t="n">
        <f aca="false">G50*3.8235866717</f>
        <v>65066544.2451637</v>
      </c>
      <c r="K50" s="20"/>
      <c r="L50" s="19"/>
      <c r="M50" s="19" t="n">
        <f aca="false">F50*2.511711692</f>
        <v>328785.24971477</v>
      </c>
      <c r="N50" s="19"/>
      <c r="Q50" s="19"/>
      <c r="R50" s="19"/>
      <c r="S50" s="19"/>
      <c r="V50" s="19"/>
      <c r="W50" s="19"/>
      <c r="X50" s="19"/>
    </row>
    <row r="51" s="16" customFormat="true" ht="12.8" hidden="false" customHeight="false" outlineLevel="0" collapsed="false">
      <c r="B51" s="16" t="n">
        <v>2025</v>
      </c>
      <c r="C51" s="16" t="n">
        <v>3</v>
      </c>
      <c r="D51" s="16" t="n">
        <v>203</v>
      </c>
      <c r="E51" s="18" t="n">
        <v>14674677.4032331</v>
      </c>
      <c r="F51" s="18" t="n">
        <v>130819.561679369</v>
      </c>
      <c r="G51" s="19" t="n">
        <f aca="false">E51-F51*0.7</f>
        <v>14583103.7100576</v>
      </c>
      <c r="H51" s="19"/>
      <c r="I51" s="19"/>
      <c r="J51" s="19" t="n">
        <f aca="false">G51*3.8235866717</f>
        <v>55759760.977795</v>
      </c>
      <c r="K51" s="20"/>
      <c r="L51" s="19"/>
      <c r="M51" s="19" t="n">
        <f aca="false">F51*2.511711692</f>
        <v>328581.022612387</v>
      </c>
      <c r="N51" s="19"/>
      <c r="Q51" s="19"/>
      <c r="R51" s="19"/>
      <c r="S51" s="19"/>
      <c r="V51" s="19"/>
      <c r="W51" s="19"/>
      <c r="X51" s="19"/>
    </row>
    <row r="52" s="16" customFormat="true" ht="12.8" hidden="false" customHeight="false" outlineLevel="0" collapsed="false">
      <c r="B52" s="16" t="n">
        <v>2025</v>
      </c>
      <c r="C52" s="16" t="n">
        <v>4</v>
      </c>
      <c r="D52" s="16" t="n">
        <v>204</v>
      </c>
      <c r="E52" s="18" t="n">
        <v>17087960.6463066</v>
      </c>
      <c r="F52" s="18" t="n">
        <v>133357.836328991</v>
      </c>
      <c r="G52" s="19" t="n">
        <f aca="false">E52-F52*0.7</f>
        <v>16994610.1608763</v>
      </c>
      <c r="H52" s="19"/>
      <c r="I52" s="19"/>
      <c r="J52" s="19" t="n">
        <f aca="false">G52*3.8235866717</f>
        <v>64980364.9018641</v>
      </c>
      <c r="K52" s="20"/>
      <c r="L52" s="19"/>
      <c r="M52" s="19" t="n">
        <f aca="false">F52*2.511711692</f>
        <v>334956.436727349</v>
      </c>
      <c r="N52" s="19"/>
      <c r="Q52" s="19"/>
      <c r="R52" s="19"/>
      <c r="S52" s="19"/>
      <c r="V52" s="19"/>
      <c r="W52" s="19"/>
      <c r="X52" s="19"/>
    </row>
    <row r="53" s="22" customFormat="true" ht="12.8" hidden="false" customHeight="false" outlineLevel="0" collapsed="false">
      <c r="B53" s="22" t="n">
        <v>2026</v>
      </c>
      <c r="C53" s="23" t="n">
        <v>1</v>
      </c>
      <c r="D53" s="22" t="n">
        <v>205</v>
      </c>
      <c r="E53" s="24" t="n">
        <v>14835037.4038364</v>
      </c>
      <c r="F53" s="24" t="n">
        <v>131231.789826303</v>
      </c>
      <c r="G53" s="25" t="n">
        <f aca="false">E53-F53*0.7</f>
        <v>14743175.150958</v>
      </c>
      <c r="H53" s="25"/>
      <c r="I53" s="25"/>
      <c r="J53" s="25" t="n">
        <f aca="false">G53*3.8235866717</f>
        <v>56371808.0057416</v>
      </c>
      <c r="K53" s="26"/>
      <c r="L53" s="25"/>
      <c r="M53" s="25" t="n">
        <f aca="false">F53*2.511711692</f>
        <v>329616.420868811</v>
      </c>
      <c r="N53" s="25"/>
      <c r="O53" s="23"/>
      <c r="P53" s="23"/>
      <c r="Q53" s="25"/>
      <c r="R53" s="25"/>
      <c r="S53" s="25"/>
      <c r="T53" s="23"/>
      <c r="U53" s="23"/>
      <c r="V53" s="25"/>
      <c r="W53" s="25"/>
      <c r="X53" s="25"/>
    </row>
    <row r="54" s="16" customFormat="true" ht="12.8" hidden="false" customHeight="false" outlineLevel="0" collapsed="false">
      <c r="B54" s="16" t="n">
        <v>2026</v>
      </c>
      <c r="C54" s="16" t="n">
        <v>2</v>
      </c>
      <c r="D54" s="16" t="n">
        <v>206</v>
      </c>
      <c r="E54" s="18" t="n">
        <v>17327313.5410049</v>
      </c>
      <c r="F54" s="18" t="n">
        <v>133974.935033079</v>
      </c>
      <c r="G54" s="19" t="n">
        <f aca="false">E54-F54*0.7</f>
        <v>17233531.0864817</v>
      </c>
      <c r="H54" s="19"/>
      <c r="I54" s="19"/>
      <c r="J54" s="19" t="n">
        <f aca="false">G54*3.8235866717</f>
        <v>65893899.7685992</v>
      </c>
      <c r="K54" s="20"/>
      <c r="L54" s="19"/>
      <c r="M54" s="19" t="n">
        <f aca="false">F54*2.511711692</f>
        <v>336506.410757526</v>
      </c>
      <c r="N54" s="19"/>
      <c r="Q54" s="19"/>
      <c r="R54" s="19"/>
      <c r="S54" s="19"/>
      <c r="V54" s="19"/>
      <c r="W54" s="19"/>
      <c r="X54" s="19"/>
    </row>
    <row r="55" s="16" customFormat="true" ht="12.8" hidden="false" customHeight="false" outlineLevel="0" collapsed="false">
      <c r="B55" s="16" t="n">
        <v>2026</v>
      </c>
      <c r="C55" s="16" t="n">
        <v>3</v>
      </c>
      <c r="D55" s="16" t="n">
        <v>207</v>
      </c>
      <c r="E55" s="18" t="n">
        <v>14841074.6870201</v>
      </c>
      <c r="F55" s="18" t="n">
        <v>131529.912655296</v>
      </c>
      <c r="G55" s="19" t="n">
        <f aca="false">E55-F55*0.7</f>
        <v>14749003.7481614</v>
      </c>
      <c r="H55" s="19"/>
      <c r="I55" s="19"/>
      <c r="J55" s="19" t="n">
        <f aca="false">G55*3.8235866717</f>
        <v>56394094.1523232</v>
      </c>
      <c r="K55" s="20"/>
      <c r="L55" s="19"/>
      <c r="M55" s="19" t="n">
        <f aca="false">F55*2.511711692</f>
        <v>330365.219464045</v>
      </c>
      <c r="N55" s="19"/>
      <c r="Q55" s="19"/>
      <c r="R55" s="19"/>
      <c r="S55" s="19"/>
      <c r="V55" s="19"/>
      <c r="W55" s="19"/>
      <c r="X55" s="19"/>
    </row>
    <row r="56" s="16" customFormat="true" ht="12.8" hidden="false" customHeight="false" outlineLevel="0" collapsed="false">
      <c r="B56" s="16" t="n">
        <v>2026</v>
      </c>
      <c r="C56" s="16" t="n">
        <v>4</v>
      </c>
      <c r="D56" s="16" t="n">
        <v>208</v>
      </c>
      <c r="E56" s="18" t="n">
        <v>17384781.1155834</v>
      </c>
      <c r="F56" s="18" t="n">
        <v>130369.988075492</v>
      </c>
      <c r="G56" s="19" t="n">
        <f aca="false">E56-F56*0.7</f>
        <v>17293522.1239306</v>
      </c>
      <c r="H56" s="19"/>
      <c r="I56" s="19"/>
      <c r="J56" s="19" t="n">
        <f aca="false">G56*3.8235866717</f>
        <v>66123280.69981</v>
      </c>
      <c r="K56" s="20"/>
      <c r="L56" s="19"/>
      <c r="M56" s="19" t="n">
        <f aca="false">F56*2.511711692</f>
        <v>327451.823335114</v>
      </c>
      <c r="N56" s="19"/>
      <c r="Q56" s="19"/>
      <c r="R56" s="19"/>
      <c r="S56" s="19"/>
      <c r="V56" s="19"/>
      <c r="W56" s="19"/>
      <c r="X56" s="19"/>
    </row>
    <row r="57" s="22" customFormat="true" ht="12.8" hidden="false" customHeight="false" outlineLevel="0" collapsed="false">
      <c r="B57" s="22" t="n">
        <v>2027</v>
      </c>
      <c r="C57" s="23" t="n">
        <v>1</v>
      </c>
      <c r="D57" s="22" t="n">
        <v>209</v>
      </c>
      <c r="E57" s="24" t="n">
        <v>14737346.7322205</v>
      </c>
      <c r="F57" s="24" t="n">
        <v>134440.629139185</v>
      </c>
      <c r="G57" s="25" t="n">
        <f aca="false">E57-F57*0.7</f>
        <v>14643238.2918231</v>
      </c>
      <c r="H57" s="25"/>
      <c r="I57" s="25"/>
      <c r="J57" s="25" t="n">
        <f aca="false">G57*3.8235866717</f>
        <v>55989690.7631418</v>
      </c>
      <c r="K57" s="26"/>
      <c r="L57" s="25"/>
      <c r="M57" s="25" t="n">
        <f aca="false">F57*2.511711692</f>
        <v>337676.100088728</v>
      </c>
      <c r="N57" s="25"/>
      <c r="O57" s="23"/>
      <c r="P57" s="23"/>
      <c r="Q57" s="25"/>
      <c r="R57" s="25"/>
      <c r="S57" s="25"/>
      <c r="T57" s="23"/>
      <c r="U57" s="23"/>
      <c r="V57" s="25"/>
      <c r="W57" s="25"/>
      <c r="X57" s="25"/>
    </row>
    <row r="58" s="16" customFormat="true" ht="12.8" hidden="false" customHeight="false" outlineLevel="0" collapsed="false">
      <c r="B58" s="16" t="n">
        <v>2027</v>
      </c>
      <c r="C58" s="16" t="n">
        <v>2</v>
      </c>
      <c r="D58" s="16" t="n">
        <v>210</v>
      </c>
      <c r="E58" s="18" t="n">
        <v>17215796.3666027</v>
      </c>
      <c r="F58" s="18" t="n">
        <v>134667.346000547</v>
      </c>
      <c r="G58" s="19" t="n">
        <f aca="false">E58-F58*0.7</f>
        <v>17121529.2244023</v>
      </c>
      <c r="H58" s="19"/>
      <c r="I58" s="19"/>
      <c r="J58" s="19" t="n">
        <f aca="false">G58*3.8235866717</f>
        <v>65465650.9415468</v>
      </c>
      <c r="K58" s="20"/>
      <c r="L58" s="19"/>
      <c r="M58" s="19" t="n">
        <f aca="false">F58*2.511711692</f>
        <v>338245.547480183</v>
      </c>
      <c r="N58" s="19"/>
      <c r="Q58" s="19"/>
      <c r="R58" s="19"/>
      <c r="S58" s="19"/>
      <c r="V58" s="19"/>
      <c r="W58" s="19"/>
      <c r="X58" s="19"/>
    </row>
    <row r="59" s="16" customFormat="true" ht="12.8" hidden="false" customHeight="false" outlineLevel="0" collapsed="false">
      <c r="B59" s="16" t="n">
        <v>2027</v>
      </c>
      <c r="C59" s="16" t="n">
        <v>3</v>
      </c>
      <c r="D59" s="16" t="n">
        <v>211</v>
      </c>
      <c r="E59" s="18" t="n">
        <v>14844930.3295839</v>
      </c>
      <c r="F59" s="18" t="n">
        <v>134875.441383771</v>
      </c>
      <c r="G59" s="19" t="n">
        <f aca="false">E59-F59*0.7</f>
        <v>14750517.5206153</v>
      </c>
      <c r="H59" s="19"/>
      <c r="I59" s="19"/>
      <c r="J59" s="19" t="n">
        <f aca="false">G59*3.8235866717</f>
        <v>56399882.1925018</v>
      </c>
      <c r="K59" s="20"/>
      <c r="L59" s="19"/>
      <c r="M59" s="19" t="n">
        <f aca="false">F59*2.511711692</f>
        <v>338768.223087278</v>
      </c>
      <c r="N59" s="19"/>
      <c r="Q59" s="19"/>
      <c r="R59" s="19"/>
      <c r="S59" s="19"/>
      <c r="V59" s="19"/>
      <c r="W59" s="19"/>
      <c r="X59" s="19"/>
    </row>
    <row r="60" s="16" customFormat="true" ht="12.8" hidden="false" customHeight="false" outlineLevel="0" collapsed="false">
      <c r="B60" s="16" t="n">
        <v>2027</v>
      </c>
      <c r="C60" s="16" t="n">
        <v>4</v>
      </c>
      <c r="D60" s="16" t="n">
        <v>212</v>
      </c>
      <c r="E60" s="18" t="n">
        <v>17376388.6901492</v>
      </c>
      <c r="F60" s="18" t="n">
        <v>134551.428703617</v>
      </c>
      <c r="G60" s="19" t="n">
        <f aca="false">E60-F60*0.7</f>
        <v>17282202.6900566</v>
      </c>
      <c r="H60" s="19"/>
      <c r="I60" s="19"/>
      <c r="J60" s="19" t="n">
        <f aca="false">G60*3.8235866717</f>
        <v>66079999.8633185</v>
      </c>
      <c r="K60" s="20"/>
      <c r="L60" s="19"/>
      <c r="M60" s="19" t="n">
        <f aca="false">F60*2.511711692</f>
        <v>337954.396650178</v>
      </c>
      <c r="N60" s="19"/>
      <c r="Q60" s="19"/>
      <c r="R60" s="19"/>
      <c r="S60" s="19"/>
      <c r="V60" s="19"/>
      <c r="W60" s="19"/>
      <c r="X60" s="19"/>
    </row>
    <row r="61" s="22" customFormat="true" ht="12.8" hidden="false" customHeight="false" outlineLevel="0" collapsed="false">
      <c r="B61" s="22" t="n">
        <v>2028</v>
      </c>
      <c r="C61" s="23" t="n">
        <v>1</v>
      </c>
      <c r="D61" s="22" t="n">
        <v>213</v>
      </c>
      <c r="E61" s="24" t="n">
        <v>14898277.4477303</v>
      </c>
      <c r="F61" s="24" t="n">
        <v>137571.716981207</v>
      </c>
      <c r="G61" s="25" t="n">
        <f aca="false">E61-F61*0.7</f>
        <v>14801977.2458435</v>
      </c>
      <c r="H61" s="25"/>
      <c r="I61" s="25"/>
      <c r="J61" s="25" t="n">
        <f aca="false">G61*3.8235866717</f>
        <v>56596642.9120137</v>
      </c>
      <c r="K61" s="26"/>
      <c r="L61" s="25"/>
      <c r="M61" s="25" t="n">
        <f aca="false">F61*2.511711692</f>
        <v>345540.490030214</v>
      </c>
      <c r="N61" s="25"/>
      <c r="O61" s="23"/>
      <c r="P61" s="23"/>
      <c r="Q61" s="25"/>
      <c r="R61" s="25"/>
      <c r="S61" s="25"/>
      <c r="T61" s="23"/>
      <c r="U61" s="23"/>
      <c r="V61" s="25"/>
      <c r="W61" s="25"/>
      <c r="X61" s="25"/>
    </row>
    <row r="62" s="16" customFormat="true" ht="12.8" hidden="false" customHeight="false" outlineLevel="0" collapsed="false">
      <c r="B62" s="16" t="n">
        <v>2028</v>
      </c>
      <c r="C62" s="16" t="n">
        <v>2</v>
      </c>
      <c r="D62" s="16" t="n">
        <v>214</v>
      </c>
      <c r="E62" s="18" t="n">
        <v>17307279.4654653</v>
      </c>
      <c r="F62" s="18" t="n">
        <v>138324.122899814</v>
      </c>
      <c r="G62" s="19" t="n">
        <f aca="false">E62-F62*0.7</f>
        <v>17210452.5794355</v>
      </c>
      <c r="H62" s="19"/>
      <c r="I62" s="19"/>
      <c r="J62" s="19" t="n">
        <f aca="false">G62*3.8235866717</f>
        <v>65805657.0966544</v>
      </c>
      <c r="K62" s="20"/>
      <c r="L62" s="19"/>
      <c r="M62" s="19" t="n">
        <f aca="false">F62*2.511711692</f>
        <v>347430.316773108</v>
      </c>
      <c r="N62" s="19"/>
      <c r="Q62" s="19"/>
      <c r="R62" s="19"/>
      <c r="S62" s="19"/>
      <c r="V62" s="19"/>
      <c r="W62" s="19"/>
      <c r="X62" s="19"/>
    </row>
    <row r="63" s="16" customFormat="true" ht="12.8" hidden="false" customHeight="false" outlineLevel="0" collapsed="false">
      <c r="B63" s="16" t="n">
        <v>2028</v>
      </c>
      <c r="C63" s="16" t="n">
        <v>3</v>
      </c>
      <c r="D63" s="16" t="n">
        <v>215</v>
      </c>
      <c r="E63" s="18" t="n">
        <v>14804967.1141544</v>
      </c>
      <c r="F63" s="18" t="n">
        <v>135860.460730039</v>
      </c>
      <c r="G63" s="19" t="n">
        <f aca="false">E63-F63*0.7</f>
        <v>14709864.7916433</v>
      </c>
      <c r="H63" s="19"/>
      <c r="I63" s="19"/>
      <c r="J63" s="19" t="n">
        <f aca="false">G63*3.8235866717</f>
        <v>56244442.9598366</v>
      </c>
      <c r="K63" s="20"/>
      <c r="L63" s="19"/>
      <c r="M63" s="19" t="n">
        <f aca="false">F63*2.511711692</f>
        <v>341242.307696145</v>
      </c>
      <c r="N63" s="19"/>
      <c r="Q63" s="19"/>
      <c r="R63" s="19"/>
      <c r="S63" s="19"/>
      <c r="V63" s="19"/>
      <c r="W63" s="19"/>
      <c r="X63" s="19"/>
    </row>
    <row r="64" s="16" customFormat="true" ht="12.8" hidden="false" customHeight="false" outlineLevel="0" collapsed="false">
      <c r="B64" s="16" t="n">
        <v>2028</v>
      </c>
      <c r="C64" s="16" t="n">
        <v>4</v>
      </c>
      <c r="D64" s="16" t="n">
        <v>216</v>
      </c>
      <c r="E64" s="18" t="n">
        <v>17248653.1697195</v>
      </c>
      <c r="F64" s="18" t="n">
        <v>140499.176535687</v>
      </c>
      <c r="G64" s="19" t="n">
        <f aca="false">E64-F64*0.7</f>
        <v>17150303.7461446</v>
      </c>
      <c r="H64" s="19"/>
      <c r="I64" s="19"/>
      <c r="J64" s="19" t="n">
        <f aca="false">G64*3.8235866717</f>
        <v>65575672.8193649</v>
      </c>
      <c r="K64" s="20"/>
      <c r="L64" s="19"/>
      <c r="M64" s="19" t="n">
        <f aca="false">F64*2.511711692</f>
        <v>352893.424421058</v>
      </c>
      <c r="N64" s="19"/>
      <c r="Q64" s="19"/>
      <c r="R64" s="19"/>
      <c r="S64" s="19"/>
      <c r="V64" s="19"/>
      <c r="W64" s="19"/>
      <c r="X64" s="19"/>
    </row>
    <row r="65" s="22" customFormat="true" ht="12.8" hidden="false" customHeight="false" outlineLevel="0" collapsed="false">
      <c r="B65" s="22" t="n">
        <v>2029</v>
      </c>
      <c r="C65" s="23" t="n">
        <v>1</v>
      </c>
      <c r="D65" s="22" t="n">
        <v>217</v>
      </c>
      <c r="E65" s="24" t="n">
        <v>14761370.6118131</v>
      </c>
      <c r="F65" s="24" t="n">
        <v>144348.223420208</v>
      </c>
      <c r="G65" s="25" t="n">
        <f aca="false">E65-F65*0.7</f>
        <v>14660326.855419</v>
      </c>
      <c r="H65" s="25"/>
      <c r="I65" s="25"/>
      <c r="J65" s="25" t="n">
        <f aca="false">G65*3.8235866717</f>
        <v>56055030.3671456</v>
      </c>
      <c r="K65" s="26"/>
      <c r="L65" s="25"/>
      <c r="M65" s="25" t="n">
        <f aca="false">F65*2.511711692</f>
        <v>362561.120483965</v>
      </c>
      <c r="N65" s="25"/>
      <c r="O65" s="23"/>
      <c r="P65" s="23"/>
      <c r="Q65" s="25"/>
      <c r="R65" s="25"/>
      <c r="S65" s="25"/>
      <c r="T65" s="23"/>
      <c r="U65" s="23"/>
      <c r="V65" s="25"/>
      <c r="W65" s="25"/>
      <c r="X65" s="25"/>
    </row>
    <row r="66" s="16" customFormat="true" ht="12.8" hidden="false" customHeight="false" outlineLevel="0" collapsed="false">
      <c r="B66" s="16" t="n">
        <v>2029</v>
      </c>
      <c r="C66" s="16" t="n">
        <v>2</v>
      </c>
      <c r="D66" s="16" t="n">
        <v>218</v>
      </c>
      <c r="E66" s="18" t="n">
        <v>17172817.7792153</v>
      </c>
      <c r="F66" s="18" t="n">
        <v>144359.303054921</v>
      </c>
      <c r="G66" s="19" t="n">
        <f aca="false">E66-F66*0.7</f>
        <v>17071766.2670769</v>
      </c>
      <c r="H66" s="19"/>
      <c r="I66" s="19"/>
      <c r="J66" s="19" t="n">
        <f aca="false">G66*3.8235866717</f>
        <v>65275377.9611729</v>
      </c>
      <c r="K66" s="20"/>
      <c r="L66" s="19"/>
      <c r="M66" s="19" t="n">
        <f aca="false">F66*2.511711692</f>
        <v>362588.949332018</v>
      </c>
      <c r="N66" s="19"/>
      <c r="Q66" s="19"/>
      <c r="R66" s="19"/>
      <c r="S66" s="19"/>
      <c r="V66" s="19"/>
      <c r="W66" s="19"/>
      <c r="X66" s="19"/>
    </row>
    <row r="67" s="16" customFormat="true" ht="12.8" hidden="false" customHeight="false" outlineLevel="0" collapsed="false">
      <c r="B67" s="16" t="n">
        <v>2029</v>
      </c>
      <c r="C67" s="16" t="n">
        <v>3</v>
      </c>
      <c r="D67" s="16" t="n">
        <v>219</v>
      </c>
      <c r="E67" s="18" t="n">
        <v>14715110.6034868</v>
      </c>
      <c r="F67" s="18" t="n">
        <v>136151.212974899</v>
      </c>
      <c r="G67" s="19" t="n">
        <f aca="false">E67-F67*0.7</f>
        <v>14619804.7544044</v>
      </c>
      <c r="H67" s="19"/>
      <c r="I67" s="19"/>
      <c r="J67" s="19" t="n">
        <f aca="false">G67*3.8235866717</f>
        <v>55900090.6017969</v>
      </c>
      <c r="K67" s="20"/>
      <c r="L67" s="19"/>
      <c r="M67" s="19" t="n">
        <f aca="false">F67*2.511711692</f>
        <v>341972.593509036</v>
      </c>
      <c r="N67" s="19"/>
      <c r="Q67" s="19"/>
      <c r="R67" s="19"/>
      <c r="S67" s="19"/>
      <c r="V67" s="19"/>
      <c r="W67" s="19"/>
      <c r="X67" s="19"/>
    </row>
    <row r="68" s="16" customFormat="true" ht="12.8" hidden="false" customHeight="false" outlineLevel="0" collapsed="false">
      <c r="B68" s="16" t="n">
        <v>2029</v>
      </c>
      <c r="C68" s="16" t="n">
        <v>4</v>
      </c>
      <c r="D68" s="16" t="n">
        <v>220</v>
      </c>
      <c r="E68" s="18" t="n">
        <v>17295722.7982932</v>
      </c>
      <c r="F68" s="18" t="n">
        <v>134903.023534116</v>
      </c>
      <c r="G68" s="19" t="n">
        <f aca="false">E68-F68*0.7</f>
        <v>17201290.6818193</v>
      </c>
      <c r="H68" s="19"/>
      <c r="I68" s="19"/>
      <c r="J68" s="19" t="n">
        <f aca="false">G68*3.8235866717</f>
        <v>65770625.7870417</v>
      </c>
      <c r="K68" s="20"/>
      <c r="L68" s="19"/>
      <c r="M68" s="19" t="n">
        <f aca="false">F68*2.511711692</f>
        <v>338837.501496789</v>
      </c>
      <c r="N68" s="19"/>
      <c r="Q68" s="19"/>
      <c r="R68" s="19"/>
      <c r="S68" s="19"/>
      <c r="V68" s="19"/>
      <c r="W68" s="19"/>
      <c r="X68" s="19"/>
    </row>
    <row r="69" s="22" customFormat="true" ht="12.8" hidden="false" customHeight="false" outlineLevel="0" collapsed="false">
      <c r="B69" s="22" t="n">
        <v>2030</v>
      </c>
      <c r="C69" s="23" t="n">
        <v>1</v>
      </c>
      <c r="D69" s="22" t="n">
        <v>221</v>
      </c>
      <c r="E69" s="24" t="n">
        <v>14866642.0904239</v>
      </c>
      <c r="F69" s="24" t="n">
        <v>136300.592654495</v>
      </c>
      <c r="G69" s="25" t="n">
        <f aca="false">E69-F69*0.7</f>
        <v>14771231.6755657</v>
      </c>
      <c r="H69" s="25"/>
      <c r="I69" s="25"/>
      <c r="J69" s="25" t="n">
        <f aca="false">G69*3.8235866717</f>
        <v>56479084.5592859</v>
      </c>
      <c r="K69" s="26"/>
      <c r="L69" s="25"/>
      <c r="M69" s="25" t="n">
        <f aca="false">F69*2.511711692</f>
        <v>342347.792196825</v>
      </c>
      <c r="N69" s="25"/>
      <c r="O69" s="23"/>
      <c r="P69" s="23"/>
      <c r="Q69" s="25"/>
      <c r="R69" s="25"/>
      <c r="S69" s="25"/>
      <c r="T69" s="23"/>
      <c r="U69" s="23"/>
      <c r="V69" s="25"/>
      <c r="W69" s="25"/>
      <c r="X69" s="25"/>
    </row>
    <row r="70" s="16" customFormat="true" ht="12.8" hidden="false" customHeight="false" outlineLevel="0" collapsed="false">
      <c r="B70" s="16" t="n">
        <v>2030</v>
      </c>
      <c r="C70" s="16" t="n">
        <v>2</v>
      </c>
      <c r="D70" s="16" t="n">
        <v>222</v>
      </c>
      <c r="E70" s="18" t="n">
        <v>17371800.2236817</v>
      </c>
      <c r="F70" s="18" t="n">
        <v>138239.771511633</v>
      </c>
      <c r="G70" s="19" t="n">
        <f aca="false">E70-F70*0.7</f>
        <v>17275032.3836236</v>
      </c>
      <c r="H70" s="19"/>
      <c r="I70" s="19"/>
      <c r="J70" s="19" t="n">
        <f aca="false">G70*3.8235866717</f>
        <v>66052583.5752091</v>
      </c>
      <c r="K70" s="20"/>
      <c r="L70" s="19"/>
      <c r="M70" s="19" t="n">
        <f aca="false">F70*2.511711692</f>
        <v>347218.450405177</v>
      </c>
      <c r="N70" s="19"/>
      <c r="Q70" s="19"/>
      <c r="R70" s="19"/>
      <c r="S70" s="19"/>
      <c r="V70" s="19"/>
      <c r="W70" s="19"/>
      <c r="X70" s="19"/>
    </row>
    <row r="71" s="16" customFormat="true" ht="12.8" hidden="false" customHeight="false" outlineLevel="0" collapsed="false">
      <c r="B71" s="16" t="n">
        <v>2030</v>
      </c>
      <c r="C71" s="16" t="n">
        <v>3</v>
      </c>
      <c r="D71" s="16" t="n">
        <v>223</v>
      </c>
      <c r="E71" s="18" t="n">
        <v>14895993.7166813</v>
      </c>
      <c r="F71" s="18" t="n">
        <v>137544.027670063</v>
      </c>
      <c r="G71" s="19" t="n">
        <f aca="false">E71-F71*0.7</f>
        <v>14799712.8973123</v>
      </c>
      <c r="H71" s="19"/>
      <c r="I71" s="19"/>
      <c r="J71" s="19" t="n">
        <f aca="false">G71*3.8235866717</f>
        <v>56587984.9791498</v>
      </c>
      <c r="K71" s="20"/>
      <c r="L71" s="19"/>
      <c r="M71" s="19" t="n">
        <f aca="false">F71*2.511711692</f>
        <v>345470.942463669</v>
      </c>
      <c r="N71" s="19"/>
      <c r="Q71" s="19"/>
      <c r="R71" s="19"/>
      <c r="S71" s="19"/>
      <c r="V71" s="19"/>
      <c r="W71" s="19"/>
      <c r="X71" s="19"/>
    </row>
    <row r="72" s="16" customFormat="true" ht="12.8" hidden="false" customHeight="false" outlineLevel="0" collapsed="false">
      <c r="B72" s="16" t="n">
        <v>2030</v>
      </c>
      <c r="C72" s="16" t="n">
        <v>4</v>
      </c>
      <c r="D72" s="16" t="n">
        <v>224</v>
      </c>
      <c r="E72" s="18" t="n">
        <v>17416077.6614771</v>
      </c>
      <c r="F72" s="18" t="n">
        <v>140137.280904276</v>
      </c>
      <c r="G72" s="19" t="n">
        <f aca="false">E72-F72*0.7</f>
        <v>17317981.5648441</v>
      </c>
      <c r="H72" s="19"/>
      <c r="I72" s="19"/>
      <c r="J72" s="19" t="n">
        <f aca="false">G72*3.8235866717</f>
        <v>66216803.4920844</v>
      </c>
      <c r="K72" s="20"/>
      <c r="L72" s="19"/>
      <c r="M72" s="19" t="n">
        <f aca="false">F72*2.511711692</f>
        <v>351984.446932359</v>
      </c>
      <c r="N72" s="19"/>
      <c r="Q72" s="19"/>
      <c r="R72" s="19"/>
      <c r="S72" s="19"/>
      <c r="V72" s="19"/>
      <c r="W72" s="19"/>
      <c r="X72" s="19"/>
    </row>
    <row r="73" s="22" customFormat="true" ht="12.8" hidden="false" customHeight="false" outlineLevel="0" collapsed="false">
      <c r="B73" s="22" t="n">
        <v>2031</v>
      </c>
      <c r="C73" s="23" t="n">
        <v>1</v>
      </c>
      <c r="D73" s="22" t="n">
        <v>225</v>
      </c>
      <c r="E73" s="24" t="n">
        <v>15029991.1509794</v>
      </c>
      <c r="F73" s="24" t="n">
        <v>138660.149716249</v>
      </c>
      <c r="G73" s="25" t="n">
        <f aca="false">E73-F73*0.7</f>
        <v>14932929.046178</v>
      </c>
      <c r="H73" s="25"/>
      <c r="I73" s="25"/>
      <c r="J73" s="25" t="n">
        <f aca="false">G73*3.8235866717</f>
        <v>57097348.470408</v>
      </c>
      <c r="K73" s="26"/>
      <c r="L73" s="25"/>
      <c r="M73" s="25" t="n">
        <f aca="false">F73*2.511711692</f>
        <v>348274.319256773</v>
      </c>
      <c r="N73" s="25"/>
      <c r="O73" s="23"/>
      <c r="P73" s="23"/>
      <c r="Q73" s="25"/>
      <c r="R73" s="25"/>
      <c r="S73" s="25"/>
      <c r="T73" s="23"/>
      <c r="U73" s="23"/>
      <c r="V73" s="25"/>
      <c r="W73" s="25"/>
      <c r="X73" s="25"/>
    </row>
    <row r="74" s="16" customFormat="true" ht="12.8" hidden="false" customHeight="false" outlineLevel="0" collapsed="false">
      <c r="B74" s="16" t="n">
        <v>2031</v>
      </c>
      <c r="C74" s="16" t="n">
        <v>2</v>
      </c>
      <c r="D74" s="16" t="n">
        <v>226</v>
      </c>
      <c r="E74" s="18" t="n">
        <v>17573971.5889203</v>
      </c>
      <c r="F74" s="18" t="n">
        <v>142248.594900658</v>
      </c>
      <c r="G74" s="19" t="n">
        <f aca="false">E74-F74*0.7</f>
        <v>17474397.5724898</v>
      </c>
      <c r="H74" s="19"/>
      <c r="I74" s="19"/>
      <c r="J74" s="19" t="n">
        <f aca="false">G74*3.8235866717</f>
        <v>66814873.6541589</v>
      </c>
      <c r="K74" s="20"/>
      <c r="L74" s="19"/>
      <c r="M74" s="19" t="n">
        <f aca="false">F74*2.511711692</f>
        <v>357287.458982554</v>
      </c>
      <c r="N74" s="19"/>
      <c r="Q74" s="19"/>
      <c r="R74" s="19"/>
      <c r="S74" s="19"/>
      <c r="V74" s="19"/>
      <c r="W74" s="19"/>
      <c r="X74" s="19"/>
    </row>
    <row r="75" s="16" customFormat="true" ht="12.8" hidden="false" customHeight="false" outlineLevel="0" collapsed="false">
      <c r="B75" s="16" t="n">
        <v>2031</v>
      </c>
      <c r="C75" s="16" t="n">
        <v>3</v>
      </c>
      <c r="D75" s="16" t="n">
        <v>227</v>
      </c>
      <c r="E75" s="18" t="n">
        <v>14941531.7024568</v>
      </c>
      <c r="F75" s="18" t="n">
        <v>145084.659409882</v>
      </c>
      <c r="G75" s="19" t="n">
        <f aca="false">E75-F75*0.7</f>
        <v>14839972.4408699</v>
      </c>
      <c r="H75" s="19"/>
      <c r="I75" s="19"/>
      <c r="J75" s="19" t="n">
        <f aca="false">G75*3.8235866717</f>
        <v>56741920.8333055</v>
      </c>
      <c r="K75" s="20"/>
      <c r="L75" s="19"/>
      <c r="M75" s="19" t="n">
        <f aca="false">F75*2.511711692</f>
        <v>364410.835369638</v>
      </c>
      <c r="N75" s="19"/>
      <c r="Q75" s="19"/>
      <c r="R75" s="19"/>
      <c r="S75" s="19"/>
      <c r="V75" s="19"/>
      <c r="W75" s="19"/>
      <c r="X75" s="19"/>
    </row>
    <row r="76" s="16" customFormat="true" ht="12.8" hidden="false" customHeight="false" outlineLevel="0" collapsed="false">
      <c r="B76" s="16" t="n">
        <v>2031</v>
      </c>
      <c r="C76" s="16" t="n">
        <v>4</v>
      </c>
      <c r="D76" s="16" t="n">
        <v>228</v>
      </c>
      <c r="E76" s="18" t="n">
        <v>17385004.1070595</v>
      </c>
      <c r="F76" s="18" t="n">
        <v>142818.382483013</v>
      </c>
      <c r="G76" s="19" t="n">
        <f aca="false">E76-F76*0.7</f>
        <v>17285031.2393214</v>
      </c>
      <c r="H76" s="19"/>
      <c r="I76" s="19"/>
      <c r="J76" s="19" t="n">
        <f aca="false">G76*3.8235866717</f>
        <v>66090815.0665875</v>
      </c>
      <c r="K76" s="20"/>
      <c r="L76" s="19"/>
      <c r="M76" s="19" t="n">
        <f aca="false">F76*2.511711692</f>
        <v>358718.601115112</v>
      </c>
      <c r="N76" s="19"/>
      <c r="Q76" s="19"/>
      <c r="R76" s="19"/>
      <c r="S76" s="19"/>
      <c r="V76" s="19"/>
      <c r="W76" s="19"/>
      <c r="X76" s="19"/>
    </row>
    <row r="77" s="22" customFormat="true" ht="12.8" hidden="false" customHeight="false" outlineLevel="0" collapsed="false">
      <c r="B77" s="22" t="n">
        <v>2032</v>
      </c>
      <c r="C77" s="23" t="n">
        <v>1</v>
      </c>
      <c r="D77" s="22" t="n">
        <v>229</v>
      </c>
      <c r="E77" s="24" t="n">
        <v>14937448.8653225</v>
      </c>
      <c r="F77" s="24" t="n">
        <v>137129.412637588</v>
      </c>
      <c r="G77" s="25" t="n">
        <f aca="false">E77-F77*0.7</f>
        <v>14841458.2764762</v>
      </c>
      <c r="H77" s="25"/>
      <c r="I77" s="25"/>
      <c r="J77" s="25" t="n">
        <f aca="false">G77*3.8235866717</f>
        <v>56747602.054526</v>
      </c>
      <c r="K77" s="26"/>
      <c r="L77" s="25"/>
      <c r="M77" s="25" t="n">
        <f aca="false">F77*2.511711692</f>
        <v>344429.549038921</v>
      </c>
      <c r="N77" s="25"/>
      <c r="O77" s="23"/>
      <c r="P77" s="23"/>
      <c r="Q77" s="25"/>
      <c r="R77" s="25"/>
      <c r="S77" s="25"/>
      <c r="T77" s="23"/>
      <c r="U77" s="23"/>
      <c r="V77" s="25"/>
      <c r="W77" s="25"/>
      <c r="X77" s="25"/>
    </row>
    <row r="78" s="16" customFormat="true" ht="12.8" hidden="false" customHeight="false" outlineLevel="0" collapsed="false">
      <c r="B78" s="16" t="n">
        <v>2032</v>
      </c>
      <c r="C78" s="16" t="n">
        <v>2</v>
      </c>
      <c r="D78" s="16" t="n">
        <v>230</v>
      </c>
      <c r="E78" s="18" t="n">
        <v>17577297.2806594</v>
      </c>
      <c r="F78" s="18" t="n">
        <v>136928.897705374</v>
      </c>
      <c r="G78" s="19" t="n">
        <f aca="false">E78-F78*0.7</f>
        <v>17481447.0522656</v>
      </c>
      <c r="H78" s="19"/>
      <c r="I78" s="19"/>
      <c r="J78" s="19" t="n">
        <f aca="false">G78*3.8235866717</f>
        <v>66841827.9510721</v>
      </c>
      <c r="K78" s="20"/>
      <c r="L78" s="19"/>
      <c r="M78" s="19" t="n">
        <f aca="false">F78*2.511711692</f>
        <v>343925.913339259</v>
      </c>
      <c r="N78" s="19"/>
      <c r="Q78" s="19"/>
      <c r="R78" s="19"/>
      <c r="S78" s="19"/>
      <c r="V78" s="19"/>
      <c r="W78" s="19"/>
      <c r="X78" s="19"/>
    </row>
    <row r="79" s="16" customFormat="true" ht="12.8" hidden="false" customHeight="false" outlineLevel="0" collapsed="false">
      <c r="B79" s="16" t="n">
        <v>2032</v>
      </c>
      <c r="C79" s="16" t="n">
        <v>3</v>
      </c>
      <c r="D79" s="16" t="n">
        <v>231</v>
      </c>
      <c r="E79" s="18" t="n">
        <v>14996923.3364311</v>
      </c>
      <c r="F79" s="18" t="n">
        <v>138480.935529643</v>
      </c>
      <c r="G79" s="19" t="n">
        <f aca="false">E79-F79*0.7</f>
        <v>14899986.6815604</v>
      </c>
      <c r="H79" s="19"/>
      <c r="I79" s="19"/>
      <c r="J79" s="19" t="n">
        <f aca="false">G79*3.8235866717</f>
        <v>56971390.4841217</v>
      </c>
      <c r="K79" s="20"/>
      <c r="L79" s="19"/>
      <c r="M79" s="19" t="n">
        <f aca="false">F79*2.511711692</f>
        <v>347824.184888903</v>
      </c>
      <c r="N79" s="19"/>
      <c r="Q79" s="19"/>
      <c r="R79" s="19"/>
      <c r="S79" s="19"/>
      <c r="V79" s="19"/>
      <c r="W79" s="19"/>
      <c r="X79" s="19"/>
    </row>
    <row r="80" s="16" customFormat="true" ht="12.8" hidden="false" customHeight="false" outlineLevel="0" collapsed="false">
      <c r="B80" s="16" t="n">
        <v>2032</v>
      </c>
      <c r="C80" s="16" t="n">
        <v>4</v>
      </c>
      <c r="D80" s="16" t="n">
        <v>232</v>
      </c>
      <c r="E80" s="18" t="n">
        <v>17376962.9610565</v>
      </c>
      <c r="F80" s="18" t="n">
        <v>141256.001290493</v>
      </c>
      <c r="G80" s="19" t="n">
        <f aca="false">E80-F80*0.7</f>
        <v>17278083.7601531</v>
      </c>
      <c r="H80" s="19"/>
      <c r="I80" s="19"/>
      <c r="J80" s="19" t="n">
        <f aca="false">G80*3.8235866717</f>
        <v>66064250.7778377</v>
      </c>
      <c r="K80" s="20"/>
      <c r="L80" s="19"/>
      <c r="M80" s="19" t="n">
        <f aca="false">F80*2.511711692</f>
        <v>354794.350006499</v>
      </c>
      <c r="N80" s="19"/>
      <c r="Q80" s="19"/>
      <c r="R80" s="19"/>
      <c r="S80" s="19"/>
      <c r="V80" s="19"/>
      <c r="W80" s="19"/>
      <c r="X80" s="19"/>
    </row>
    <row r="81" s="22" customFormat="true" ht="12.8" hidden="false" customHeight="false" outlineLevel="0" collapsed="false">
      <c r="B81" s="22" t="n">
        <v>2033</v>
      </c>
      <c r="C81" s="23" t="n">
        <v>1</v>
      </c>
      <c r="D81" s="22" t="n">
        <v>233</v>
      </c>
      <c r="E81" s="24" t="n">
        <v>14832242.0735414</v>
      </c>
      <c r="F81" s="24" t="n">
        <v>138947.117427749</v>
      </c>
      <c r="G81" s="25" t="n">
        <f aca="false">E81-F81*0.7</f>
        <v>14734979.0913419</v>
      </c>
      <c r="H81" s="25"/>
      <c r="I81" s="25"/>
      <c r="J81" s="25" t="n">
        <f aca="false">G81*3.8235866717</f>
        <v>56340469.6614332</v>
      </c>
      <c r="K81" s="26"/>
      <c r="L81" s="25"/>
      <c r="M81" s="25" t="n">
        <f aca="false">F81*2.511711692</f>
        <v>348995.099412973</v>
      </c>
      <c r="N81" s="25"/>
      <c r="O81" s="23"/>
      <c r="P81" s="23"/>
      <c r="Q81" s="25"/>
      <c r="R81" s="25"/>
      <c r="S81" s="25"/>
      <c r="T81" s="23"/>
      <c r="U81" s="23"/>
      <c r="V81" s="25"/>
      <c r="W81" s="25"/>
      <c r="X81" s="25"/>
    </row>
    <row r="82" s="16" customFormat="true" ht="12.8" hidden="false" customHeight="false" outlineLevel="0" collapsed="false">
      <c r="B82" s="16" t="n">
        <v>2033</v>
      </c>
      <c r="C82" s="16" t="n">
        <v>2</v>
      </c>
      <c r="D82" s="16" t="n">
        <v>234</v>
      </c>
      <c r="E82" s="18" t="n">
        <v>17321493.9044233</v>
      </c>
      <c r="F82" s="18" t="n">
        <v>141031.121506763</v>
      </c>
      <c r="G82" s="19" t="n">
        <f aca="false">E82-F82*0.7</f>
        <v>17222772.1193686</v>
      </c>
      <c r="H82" s="19"/>
      <c r="I82" s="19"/>
      <c r="J82" s="19" t="n">
        <f aca="false">G82*3.8235866717</f>
        <v>65852761.925344</v>
      </c>
      <c r="K82" s="20"/>
      <c r="L82" s="19"/>
      <c r="M82" s="19" t="n">
        <f aca="false">F82*2.511711692</f>
        <v>354229.51682441</v>
      </c>
      <c r="N82" s="19"/>
      <c r="Q82" s="19"/>
      <c r="R82" s="19"/>
      <c r="S82" s="19"/>
      <c r="V82" s="19"/>
      <c r="W82" s="19"/>
      <c r="X82" s="19"/>
    </row>
    <row r="83" s="16" customFormat="true" ht="12.8" hidden="false" customHeight="false" outlineLevel="0" collapsed="false">
      <c r="B83" s="16" t="n">
        <v>2033</v>
      </c>
      <c r="C83" s="16" t="n">
        <v>3</v>
      </c>
      <c r="D83" s="16" t="n">
        <v>235</v>
      </c>
      <c r="E83" s="18" t="n">
        <v>14925841.8488942</v>
      </c>
      <c r="F83" s="18" t="n">
        <v>139734.688175071</v>
      </c>
      <c r="G83" s="19" t="n">
        <f aca="false">E83-F83*0.7</f>
        <v>14828027.5671717</v>
      </c>
      <c r="H83" s="19"/>
      <c r="I83" s="19"/>
      <c r="J83" s="19" t="n">
        <f aca="false">G83*3.8235866717</f>
        <v>56696248.5734379</v>
      </c>
      <c r="K83" s="20"/>
      <c r="L83" s="19"/>
      <c r="M83" s="19" t="n">
        <f aca="false">F83*2.511711692</f>
        <v>350973.2500673</v>
      </c>
      <c r="N83" s="19"/>
      <c r="Q83" s="19"/>
      <c r="R83" s="19"/>
      <c r="S83" s="19"/>
      <c r="V83" s="19"/>
      <c r="W83" s="19"/>
      <c r="X83" s="19"/>
    </row>
    <row r="84" s="16" customFormat="true" ht="12.8" hidden="false" customHeight="false" outlineLevel="0" collapsed="false">
      <c r="B84" s="16" t="n">
        <v>2033</v>
      </c>
      <c r="C84" s="16" t="n">
        <v>4</v>
      </c>
      <c r="D84" s="16" t="n">
        <v>236</v>
      </c>
      <c r="E84" s="18" t="n">
        <v>17232962.2711386</v>
      </c>
      <c r="F84" s="18" t="n">
        <v>144132.75299813</v>
      </c>
      <c r="G84" s="19" t="n">
        <f aca="false">E84-F84*0.7</f>
        <v>17132069.3440399</v>
      </c>
      <c r="H84" s="19"/>
      <c r="I84" s="19"/>
      <c r="J84" s="19" t="n">
        <f aca="false">G84*3.8235866717</f>
        <v>65505952.0025111</v>
      </c>
      <c r="K84" s="20"/>
      <c r="L84" s="19"/>
      <c r="M84" s="19" t="n">
        <f aca="false">F84*2.511711692</f>
        <v>362019.920905552</v>
      </c>
      <c r="N84" s="19"/>
      <c r="Q84" s="19"/>
      <c r="R84" s="19"/>
      <c r="S84" s="19"/>
      <c r="V84" s="19"/>
      <c r="W84" s="19"/>
      <c r="X84" s="19"/>
    </row>
    <row r="85" s="22" customFormat="true" ht="12.8" hidden="false" customHeight="false" outlineLevel="0" collapsed="false">
      <c r="B85" s="22" t="n">
        <v>2034</v>
      </c>
      <c r="C85" s="23" t="n">
        <v>1</v>
      </c>
      <c r="D85" s="22" t="n">
        <v>237</v>
      </c>
      <c r="E85" s="24" t="n">
        <v>14779194.8851088</v>
      </c>
      <c r="F85" s="24" t="n">
        <v>145173.678108726</v>
      </c>
      <c r="G85" s="25" t="n">
        <f aca="false">E85-F85*0.7</f>
        <v>14677573.3104327</v>
      </c>
      <c r="H85" s="25"/>
      <c r="I85" s="25"/>
      <c r="J85" s="25" t="n">
        <f aca="false">G85*3.8235866717</f>
        <v>56120973.6826702</v>
      </c>
      <c r="K85" s="26"/>
      <c r="L85" s="25"/>
      <c r="M85" s="25" t="n">
        <f aca="false">F85*2.511711692</f>
        <v>364634.424676331</v>
      </c>
      <c r="N85" s="25"/>
      <c r="O85" s="23"/>
      <c r="P85" s="23"/>
      <c r="Q85" s="25"/>
      <c r="R85" s="25"/>
      <c r="S85" s="25"/>
      <c r="T85" s="23"/>
      <c r="U85" s="23"/>
      <c r="V85" s="25"/>
      <c r="W85" s="25"/>
      <c r="X85" s="25"/>
    </row>
    <row r="86" s="16" customFormat="true" ht="12.8" hidden="false" customHeight="false" outlineLevel="0" collapsed="false">
      <c r="B86" s="16" t="n">
        <v>2034</v>
      </c>
      <c r="C86" s="16" t="n">
        <v>2</v>
      </c>
      <c r="D86" s="16" t="n">
        <v>238</v>
      </c>
      <c r="E86" s="18" t="n">
        <v>17334883.7857179</v>
      </c>
      <c r="F86" s="18" t="n">
        <v>144354.31475683</v>
      </c>
      <c r="G86" s="19" t="n">
        <f aca="false">E86-F86*0.7</f>
        <v>17233835.7653881</v>
      </c>
      <c r="H86" s="19"/>
      <c r="I86" s="19"/>
      <c r="J86" s="19" t="n">
        <f aca="false">G86*3.8235866717</f>
        <v>65895064.7348047</v>
      </c>
      <c r="K86" s="20"/>
      <c r="L86" s="19"/>
      <c r="M86" s="19" t="n">
        <f aca="false">F86*2.511711692</f>
        <v>362576.420165377</v>
      </c>
      <c r="N86" s="19"/>
      <c r="Q86" s="19"/>
      <c r="R86" s="19"/>
      <c r="S86" s="19"/>
      <c r="V86" s="19"/>
      <c r="W86" s="19"/>
      <c r="X86" s="19"/>
    </row>
    <row r="87" s="16" customFormat="true" ht="12.8" hidden="false" customHeight="false" outlineLevel="0" collapsed="false">
      <c r="B87" s="16" t="n">
        <v>2034</v>
      </c>
      <c r="C87" s="16" t="n">
        <v>3</v>
      </c>
      <c r="D87" s="16" t="n">
        <v>239</v>
      </c>
      <c r="E87" s="18" t="n">
        <v>14758283.9506797</v>
      </c>
      <c r="F87" s="18" t="n">
        <v>144679.073602827</v>
      </c>
      <c r="G87" s="19" t="n">
        <f aca="false">E87-F87*0.7</f>
        <v>14657008.5991577</v>
      </c>
      <c r="H87" s="19"/>
      <c r="I87" s="19"/>
      <c r="J87" s="19" t="n">
        <f aca="false">G87*3.8235866717</f>
        <v>56042342.7267319</v>
      </c>
      <c r="K87" s="20"/>
      <c r="L87" s="19"/>
      <c r="M87" s="19" t="n">
        <f aca="false">F87*2.511711692</f>
        <v>363392.12075595</v>
      </c>
      <c r="N87" s="19"/>
      <c r="Q87" s="19"/>
      <c r="R87" s="19"/>
      <c r="S87" s="19"/>
      <c r="V87" s="19"/>
      <c r="W87" s="19"/>
      <c r="X87" s="19"/>
    </row>
    <row r="88" s="16" customFormat="true" ht="12.8" hidden="false" customHeight="false" outlineLevel="0" collapsed="false">
      <c r="B88" s="16" t="n">
        <v>2034</v>
      </c>
      <c r="C88" s="16" t="n">
        <v>4</v>
      </c>
      <c r="D88" s="16" t="n">
        <v>240</v>
      </c>
      <c r="E88" s="18" t="n">
        <v>17139799.5289214</v>
      </c>
      <c r="F88" s="18" t="n">
        <v>147987.437332653</v>
      </c>
      <c r="G88" s="19" t="n">
        <f aca="false">E88-F88*0.7</f>
        <v>17036208.3227885</v>
      </c>
      <c r="H88" s="19"/>
      <c r="I88" s="19"/>
      <c r="J88" s="19" t="n">
        <f aca="false">G88*3.8235866717</f>
        <v>65139419.0793187</v>
      </c>
      <c r="K88" s="20"/>
      <c r="L88" s="19"/>
      <c r="M88" s="19" t="n">
        <f aca="false">F88*2.511711692</f>
        <v>371701.776617542</v>
      </c>
      <c r="N88" s="19"/>
      <c r="Q88" s="19"/>
      <c r="R88" s="19"/>
      <c r="S88" s="19"/>
      <c r="V88" s="19"/>
      <c r="W88" s="19"/>
      <c r="X88" s="19"/>
    </row>
    <row r="89" s="22" customFormat="true" ht="12.8" hidden="false" customHeight="false" outlineLevel="0" collapsed="false">
      <c r="B89" s="22" t="n">
        <v>2035</v>
      </c>
      <c r="C89" s="23" t="n">
        <v>1</v>
      </c>
      <c r="D89" s="22" t="n">
        <v>241</v>
      </c>
      <c r="E89" s="24" t="n">
        <v>14686336.4226578</v>
      </c>
      <c r="F89" s="24" t="n">
        <v>149687.37883881</v>
      </c>
      <c r="G89" s="25" t="n">
        <f aca="false">E89-F89*0.7</f>
        <v>14581555.2574707</v>
      </c>
      <c r="H89" s="25"/>
      <c r="I89" s="25"/>
      <c r="J89" s="25" t="n">
        <f aca="false">G89*3.8235866717</f>
        <v>55753840.3351219</v>
      </c>
      <c r="K89" s="26"/>
      <c r="L89" s="25"/>
      <c r="M89" s="25" t="n">
        <f aca="false">F89*2.511711692</f>
        <v>375971.539574272</v>
      </c>
      <c r="N89" s="25"/>
      <c r="O89" s="23"/>
      <c r="P89" s="23"/>
      <c r="Q89" s="25"/>
      <c r="R89" s="25"/>
      <c r="S89" s="25"/>
      <c r="T89" s="23"/>
      <c r="U89" s="23"/>
      <c r="V89" s="25"/>
      <c r="W89" s="25"/>
      <c r="X89" s="25"/>
    </row>
    <row r="90" s="16" customFormat="true" ht="12.8" hidden="false" customHeight="false" outlineLevel="0" collapsed="false">
      <c r="B90" s="16" t="n">
        <v>2035</v>
      </c>
      <c r="C90" s="16" t="n">
        <v>2</v>
      </c>
      <c r="D90" s="16" t="n">
        <v>242</v>
      </c>
      <c r="E90" s="18" t="n">
        <v>17308781.64411</v>
      </c>
      <c r="F90" s="18" t="n">
        <v>149283.713511672</v>
      </c>
      <c r="G90" s="19" t="n">
        <f aca="false">E90-F90*0.7</f>
        <v>17204283.0446519</v>
      </c>
      <c r="H90" s="19"/>
      <c r="I90" s="19"/>
      <c r="J90" s="19" t="n">
        <f aca="false">G90*3.8235866717</f>
        <v>65782067.3456851</v>
      </c>
      <c r="K90" s="20"/>
      <c r="L90" s="19"/>
      <c r="M90" s="19" t="n">
        <f aca="false">F90*2.511711692</f>
        <v>374957.648652444</v>
      </c>
      <c r="N90" s="19"/>
      <c r="Q90" s="19"/>
      <c r="R90" s="19"/>
      <c r="S90" s="19"/>
      <c r="V90" s="19"/>
      <c r="W90" s="19"/>
      <c r="X90" s="19"/>
    </row>
    <row r="91" s="16" customFormat="true" ht="12.8" hidden="false" customHeight="false" outlineLevel="0" collapsed="false">
      <c r="B91" s="16" t="n">
        <v>2035</v>
      </c>
      <c r="C91" s="16" t="n">
        <v>3</v>
      </c>
      <c r="D91" s="16" t="n">
        <v>243</v>
      </c>
      <c r="E91" s="18" t="n">
        <v>14668872.4724013</v>
      </c>
      <c r="F91" s="18" t="n">
        <v>157978.767012874</v>
      </c>
      <c r="G91" s="19" t="n">
        <f aca="false">E91-F91*0.7</f>
        <v>14558287.3354923</v>
      </c>
      <c r="H91" s="19"/>
      <c r="I91" s="19"/>
      <c r="J91" s="19" t="n">
        <f aca="false">G91*3.8235866717</f>
        <v>55664873.4187673</v>
      </c>
      <c r="K91" s="20"/>
      <c r="L91" s="19"/>
      <c r="M91" s="19" t="n">
        <f aca="false">F91*2.511711692</f>
        <v>396797.116193979</v>
      </c>
      <c r="N91" s="19"/>
      <c r="Q91" s="19"/>
      <c r="R91" s="19"/>
      <c r="S91" s="19"/>
      <c r="V91" s="19"/>
      <c r="W91" s="19"/>
      <c r="X91" s="19"/>
    </row>
    <row r="92" s="16" customFormat="true" ht="12.8" hidden="false" customHeight="false" outlineLevel="0" collapsed="false">
      <c r="B92" s="16" t="n">
        <v>2035</v>
      </c>
      <c r="C92" s="16" t="n">
        <v>4</v>
      </c>
      <c r="D92" s="16" t="n">
        <v>244</v>
      </c>
      <c r="E92" s="18" t="n">
        <v>17406714.3895917</v>
      </c>
      <c r="F92" s="18" t="n">
        <v>154145.191375968</v>
      </c>
      <c r="G92" s="19" t="n">
        <f aca="false">E92-F92*0.7</f>
        <v>17298812.7556285</v>
      </c>
      <c r="H92" s="19"/>
      <c r="I92" s="19"/>
      <c r="J92" s="19" t="n">
        <f aca="false">G92*3.8235866717</f>
        <v>66143509.888655</v>
      </c>
      <c r="K92" s="20"/>
      <c r="L92" s="19"/>
      <c r="M92" s="19" t="n">
        <f aca="false">F92*2.511711692</f>
        <v>387168.279444595</v>
      </c>
      <c r="N92" s="19"/>
      <c r="Q92" s="19"/>
      <c r="R92" s="19"/>
      <c r="S92" s="19"/>
      <c r="V92" s="19"/>
      <c r="W92" s="19"/>
      <c r="X92" s="19"/>
    </row>
    <row r="93" s="22" customFormat="true" ht="12.8" hidden="false" customHeight="false" outlineLevel="0" collapsed="false">
      <c r="B93" s="22" t="n">
        <v>2036</v>
      </c>
      <c r="C93" s="23" t="n">
        <v>1</v>
      </c>
      <c r="D93" s="22" t="n">
        <v>245</v>
      </c>
      <c r="E93" s="24" t="n">
        <v>14855250.2998615</v>
      </c>
      <c r="F93" s="24" t="n">
        <v>153359.834377724</v>
      </c>
      <c r="G93" s="25" t="n">
        <f aca="false">E93-F93*0.7</f>
        <v>14747898.4157971</v>
      </c>
      <c r="H93" s="25"/>
      <c r="I93" s="25"/>
      <c r="J93" s="25" t="n">
        <f aca="false">G93*3.8235866717</f>
        <v>56389867.8182273</v>
      </c>
      <c r="K93" s="26"/>
      <c r="L93" s="25"/>
      <c r="M93" s="25" t="n">
        <f aca="false">F93*2.511711692</f>
        <v>385195.689089713</v>
      </c>
      <c r="N93" s="25"/>
      <c r="O93" s="23"/>
      <c r="P93" s="23"/>
      <c r="Q93" s="25"/>
      <c r="R93" s="25"/>
      <c r="S93" s="25"/>
      <c r="T93" s="23"/>
      <c r="U93" s="23"/>
      <c r="V93" s="25"/>
      <c r="W93" s="25"/>
      <c r="X93" s="25"/>
    </row>
    <row r="94" s="16" customFormat="true" ht="12.8" hidden="false" customHeight="false" outlineLevel="0" collapsed="false">
      <c r="B94" s="16" t="n">
        <v>2036</v>
      </c>
      <c r="C94" s="16" t="n">
        <v>2</v>
      </c>
      <c r="D94" s="16" t="n">
        <v>246</v>
      </c>
      <c r="E94" s="18" t="n">
        <v>17192532.9526469</v>
      </c>
      <c r="F94" s="18" t="n">
        <v>150977.59337935</v>
      </c>
      <c r="G94" s="19" t="n">
        <f aca="false">E94-F94*0.7</f>
        <v>17086848.6372813</v>
      </c>
      <c r="H94" s="19"/>
      <c r="I94" s="19"/>
      <c r="J94" s="19" t="n">
        <f aca="false">G94*3.8235866717</f>
        <v>65333046.7108641</v>
      </c>
      <c r="K94" s="20"/>
      <c r="L94" s="19"/>
      <c r="M94" s="19" t="n">
        <f aca="false">F94*2.511711692</f>
        <v>379212.186520936</v>
      </c>
      <c r="N94" s="19"/>
      <c r="Q94" s="19"/>
      <c r="R94" s="19"/>
      <c r="S94" s="19"/>
      <c r="V94" s="19"/>
      <c r="W94" s="19"/>
      <c r="X94" s="19"/>
    </row>
    <row r="95" s="16" customFormat="true" ht="12.8" hidden="false" customHeight="false" outlineLevel="0" collapsed="false">
      <c r="B95" s="16" t="n">
        <v>2036</v>
      </c>
      <c r="C95" s="16" t="n">
        <v>3</v>
      </c>
      <c r="D95" s="16" t="n">
        <v>247</v>
      </c>
      <c r="E95" s="18" t="n">
        <v>14736079.9978439</v>
      </c>
      <c r="F95" s="18" t="n">
        <v>146931.863118036</v>
      </c>
      <c r="G95" s="19" t="n">
        <f aca="false">E95-F95*0.7</f>
        <v>14633227.6936613</v>
      </c>
      <c r="H95" s="19"/>
      <c r="I95" s="19"/>
      <c r="J95" s="19" t="n">
        <f aca="false">G95*3.8235866717</f>
        <v>55951414.3734346</v>
      </c>
      <c r="K95" s="20"/>
      <c r="L95" s="19"/>
      <c r="M95" s="19" t="n">
        <f aca="false">F95*2.511711692</f>
        <v>369050.478520915</v>
      </c>
      <c r="N95" s="19"/>
      <c r="Q95" s="19"/>
      <c r="R95" s="19"/>
      <c r="S95" s="19"/>
      <c r="V95" s="19"/>
      <c r="W95" s="19"/>
      <c r="X95" s="19"/>
    </row>
    <row r="96" s="16" customFormat="true" ht="12.8" hidden="false" customHeight="false" outlineLevel="0" collapsed="false">
      <c r="B96" s="16" t="n">
        <v>2036</v>
      </c>
      <c r="C96" s="16" t="n">
        <v>4</v>
      </c>
      <c r="D96" s="16" t="n">
        <v>248</v>
      </c>
      <c r="E96" s="18" t="n">
        <v>17211446.6359609</v>
      </c>
      <c r="F96" s="18" t="n">
        <v>143882.58772045</v>
      </c>
      <c r="G96" s="19" t="n">
        <f aca="false">E96-F96*0.7</f>
        <v>17110728.8245565</v>
      </c>
      <c r="H96" s="19"/>
      <c r="I96" s="19"/>
      <c r="J96" s="19" t="n">
        <f aca="false">G96*3.8235866717</f>
        <v>65424354.6766474</v>
      </c>
      <c r="K96" s="20"/>
      <c r="L96" s="19"/>
      <c r="M96" s="19" t="n">
        <f aca="false">F96*2.511711692</f>
        <v>361391.57785267</v>
      </c>
      <c r="N96" s="19"/>
      <c r="Q96" s="19"/>
      <c r="R96" s="19"/>
      <c r="S96" s="19"/>
      <c r="V96" s="19"/>
      <c r="W96" s="19"/>
      <c r="X96" s="19"/>
    </row>
    <row r="97" s="22" customFormat="true" ht="12.8" hidden="false" customHeight="false" outlineLevel="0" collapsed="false">
      <c r="B97" s="22" t="n">
        <v>2037</v>
      </c>
      <c r="C97" s="23" t="n">
        <v>1</v>
      </c>
      <c r="D97" s="22" t="n">
        <v>249</v>
      </c>
      <c r="E97" s="24" t="n">
        <v>14607756.5055494</v>
      </c>
      <c r="F97" s="24" t="n">
        <v>143881.318867289</v>
      </c>
      <c r="G97" s="25" t="n">
        <f aca="false">E97-F97*0.7</f>
        <v>14507039.5823423</v>
      </c>
      <c r="H97" s="25"/>
      <c r="I97" s="25"/>
      <c r="J97" s="25" t="n">
        <f aca="false">G97*3.8235866717</f>
        <v>55468923.1928682</v>
      </c>
      <c r="K97" s="26"/>
      <c r="L97" s="25"/>
      <c r="M97" s="25" t="n">
        <f aca="false">F97*2.511711692</f>
        <v>361388.39085935</v>
      </c>
      <c r="N97" s="25"/>
      <c r="O97" s="23"/>
      <c r="P97" s="23"/>
      <c r="Q97" s="25"/>
      <c r="R97" s="25"/>
      <c r="S97" s="25"/>
      <c r="T97" s="23"/>
      <c r="U97" s="23"/>
      <c r="V97" s="25"/>
      <c r="W97" s="25"/>
      <c r="X97" s="25"/>
    </row>
    <row r="98" s="16" customFormat="true" ht="12.8" hidden="false" customHeight="false" outlineLevel="0" collapsed="false">
      <c r="B98" s="16" t="n">
        <v>2037</v>
      </c>
      <c r="C98" s="16" t="n">
        <v>2</v>
      </c>
      <c r="D98" s="16" t="n">
        <v>250</v>
      </c>
      <c r="E98" s="18" t="n">
        <v>17114586.8214543</v>
      </c>
      <c r="F98" s="18" t="n">
        <v>149880.909015266</v>
      </c>
      <c r="G98" s="19" t="n">
        <f aca="false">E98-F98*0.7</f>
        <v>17009670.1851436</v>
      </c>
      <c r="H98" s="19"/>
      <c r="I98" s="19"/>
      <c r="J98" s="19" t="n">
        <f aca="false">G98*3.8235866717</f>
        <v>65037948.209928</v>
      </c>
      <c r="K98" s="20"/>
      <c r="L98" s="19"/>
      <c r="M98" s="19" t="n">
        <f aca="false">F98*2.511711692</f>
        <v>376457.631581232</v>
      </c>
      <c r="N98" s="19"/>
      <c r="Q98" s="19"/>
      <c r="R98" s="19"/>
      <c r="S98" s="19"/>
      <c r="V98" s="19"/>
      <c r="W98" s="19"/>
      <c r="X98" s="19"/>
    </row>
    <row r="99" s="16" customFormat="true" ht="12.8" hidden="false" customHeight="false" outlineLevel="0" collapsed="false">
      <c r="B99" s="16" t="n">
        <v>2037</v>
      </c>
      <c r="C99" s="16" t="n">
        <v>3</v>
      </c>
      <c r="D99" s="16" t="n">
        <v>251</v>
      </c>
      <c r="E99" s="18" t="n">
        <v>14538071.8259262</v>
      </c>
      <c r="F99" s="18" t="n">
        <v>153177.494461564</v>
      </c>
      <c r="G99" s="19" t="n">
        <f aca="false">E99-F99*0.7</f>
        <v>14430847.5798031</v>
      </c>
      <c r="H99" s="19"/>
      <c r="I99" s="19"/>
      <c r="J99" s="19" t="n">
        <f aca="false">G99*3.8235866717</f>
        <v>55177596.4674694</v>
      </c>
      <c r="K99" s="20"/>
      <c r="L99" s="19"/>
      <c r="M99" s="19" t="n">
        <f aca="false">F99*2.511711692</f>
        <v>384737.703790375</v>
      </c>
      <c r="N99" s="19"/>
      <c r="Q99" s="19"/>
      <c r="R99" s="19"/>
      <c r="S99" s="19"/>
      <c r="V99" s="19"/>
      <c r="W99" s="19"/>
      <c r="X99" s="19"/>
    </row>
    <row r="100" s="16" customFormat="true" ht="12.8" hidden="false" customHeight="false" outlineLevel="0" collapsed="false">
      <c r="B100" s="16" t="n">
        <v>2037</v>
      </c>
      <c r="C100" s="16" t="n">
        <v>4</v>
      </c>
      <c r="D100" s="16" t="n">
        <v>252</v>
      </c>
      <c r="E100" s="18" t="n">
        <v>17064546.452881</v>
      </c>
      <c r="F100" s="18" t="n">
        <v>148813.417183333</v>
      </c>
      <c r="G100" s="19" t="n">
        <f aca="false">E100-F100*0.7</f>
        <v>16960377.0608527</v>
      </c>
      <c r="H100" s="19"/>
      <c r="I100" s="19"/>
      <c r="J100" s="19" t="n">
        <f aca="false">G100*3.8235866717</f>
        <v>64849471.6768828</v>
      </c>
      <c r="K100" s="20"/>
      <c r="L100" s="19"/>
      <c r="M100" s="19" t="n">
        <f aca="false">F100*2.511711692</f>
        <v>373776.399865851</v>
      </c>
      <c r="N100" s="19"/>
      <c r="Q100" s="19"/>
      <c r="R100" s="19"/>
      <c r="S100" s="19"/>
      <c r="V100" s="19"/>
      <c r="W100" s="19"/>
      <c r="X100" s="19"/>
    </row>
    <row r="101" s="22" customFormat="true" ht="12.8" hidden="false" customHeight="false" outlineLevel="0" collapsed="false">
      <c r="B101" s="22" t="n">
        <v>2038</v>
      </c>
      <c r="C101" s="23" t="n">
        <v>1</v>
      </c>
      <c r="D101" s="22" t="n">
        <v>253</v>
      </c>
      <c r="E101" s="24" t="n">
        <v>14421150.6514483</v>
      </c>
      <c r="F101" s="24" t="n">
        <v>148940.814792423</v>
      </c>
      <c r="G101" s="25" t="n">
        <f aca="false">E101-F101*0.7</f>
        <v>14316892.0810936</v>
      </c>
      <c r="H101" s="25"/>
      <c r="I101" s="25"/>
      <c r="J101" s="25" t="n">
        <f aca="false">G101*3.8235866717</f>
        <v>54741877.7414369</v>
      </c>
      <c r="K101" s="26"/>
      <c r="L101" s="25"/>
      <c r="M101" s="25" t="n">
        <f aca="false">F101*2.511711692</f>
        <v>374096.385930135</v>
      </c>
      <c r="N101" s="25"/>
      <c r="O101" s="23"/>
      <c r="P101" s="23"/>
      <c r="Q101" s="25"/>
      <c r="R101" s="25"/>
      <c r="S101" s="25"/>
      <c r="T101" s="23"/>
      <c r="U101" s="23"/>
      <c r="V101" s="25"/>
      <c r="W101" s="25"/>
      <c r="X101" s="25"/>
    </row>
    <row r="102" s="16" customFormat="true" ht="12.8" hidden="false" customHeight="false" outlineLevel="0" collapsed="false">
      <c r="B102" s="16" t="n">
        <v>2038</v>
      </c>
      <c r="C102" s="16" t="n">
        <v>2</v>
      </c>
      <c r="D102" s="16" t="n">
        <v>254</v>
      </c>
      <c r="E102" s="18" t="n">
        <v>16803846.5539931</v>
      </c>
      <c r="F102" s="18" t="n">
        <v>151589.285536499</v>
      </c>
      <c r="G102" s="19" t="n">
        <f aca="false">E102-F102*0.7</f>
        <v>16697734.0541175</v>
      </c>
      <c r="H102" s="19"/>
      <c r="I102" s="19"/>
      <c r="J102" s="19" t="n">
        <f aca="false">G102*3.8235866717</f>
        <v>63845233.3769151</v>
      </c>
      <c r="K102" s="20"/>
      <c r="L102" s="19"/>
      <c r="M102" s="19" t="n">
        <f aca="false">F102*2.511711692</f>
        <v>380748.58086395</v>
      </c>
      <c r="N102" s="19"/>
      <c r="Q102" s="19"/>
      <c r="R102" s="19"/>
      <c r="S102" s="19"/>
      <c r="V102" s="19"/>
      <c r="W102" s="19"/>
      <c r="X102" s="19"/>
    </row>
    <row r="103" s="16" customFormat="true" ht="12.8" hidden="false" customHeight="false" outlineLevel="0" collapsed="false">
      <c r="B103" s="16" t="n">
        <v>2038</v>
      </c>
      <c r="C103" s="16" t="n">
        <v>3</v>
      </c>
      <c r="D103" s="16" t="n">
        <v>255</v>
      </c>
      <c r="E103" s="18" t="n">
        <v>14507361.569112</v>
      </c>
      <c r="F103" s="18" t="n">
        <v>147963.024964108</v>
      </c>
      <c r="G103" s="19" t="n">
        <f aca="false">E103-F103*0.7</f>
        <v>14403787.4516372</v>
      </c>
      <c r="H103" s="19"/>
      <c r="I103" s="19"/>
      <c r="J103" s="19" t="n">
        <f aca="false">G103*3.8235866717</f>
        <v>55074129.7220796</v>
      </c>
      <c r="K103" s="20"/>
      <c r="L103" s="19"/>
      <c r="M103" s="19" t="n">
        <f aca="false">F103*2.511711692</f>
        <v>371640.459786038</v>
      </c>
      <c r="N103" s="19"/>
      <c r="Q103" s="19"/>
      <c r="R103" s="19"/>
      <c r="S103" s="19"/>
      <c r="V103" s="19"/>
      <c r="W103" s="19"/>
      <c r="X103" s="19"/>
    </row>
    <row r="104" s="16" customFormat="true" ht="12.8" hidden="false" customHeight="false" outlineLevel="0" collapsed="false">
      <c r="B104" s="16" t="n">
        <v>2038</v>
      </c>
      <c r="C104" s="16" t="n">
        <v>4</v>
      </c>
      <c r="D104" s="16" t="n">
        <v>256</v>
      </c>
      <c r="E104" s="18" t="n">
        <v>16879840.8545909</v>
      </c>
      <c r="F104" s="18" t="n">
        <v>152300.145732874</v>
      </c>
      <c r="G104" s="19" t="n">
        <f aca="false">E104-F104*0.7</f>
        <v>16773230.7525779</v>
      </c>
      <c r="H104" s="19"/>
      <c r="I104" s="19"/>
      <c r="J104" s="19" t="n">
        <f aca="false">G104*3.8235866717</f>
        <v>64133901.5469055</v>
      </c>
      <c r="K104" s="20"/>
      <c r="L104" s="19"/>
      <c r="M104" s="19" t="n">
        <f aca="false">F104*2.511711692</f>
        <v>382534.056730563</v>
      </c>
      <c r="N104" s="19"/>
      <c r="Q104" s="19"/>
      <c r="R104" s="19"/>
      <c r="S104" s="19"/>
      <c r="V104" s="19"/>
      <c r="W104" s="19"/>
      <c r="X104" s="19"/>
    </row>
    <row r="105" s="22" customFormat="true" ht="12.8" hidden="false" customHeight="false" outlineLevel="0" collapsed="false">
      <c r="B105" s="22" t="n">
        <v>2039</v>
      </c>
      <c r="C105" s="23" t="n">
        <v>1</v>
      </c>
      <c r="D105" s="22" t="n">
        <v>257</v>
      </c>
      <c r="E105" s="24" t="n">
        <v>14437458.2146095</v>
      </c>
      <c r="F105" s="24" t="n">
        <v>159660.614430417</v>
      </c>
      <c r="G105" s="25" t="n">
        <f aca="false">E105-F105*0.7</f>
        <v>14325695.7845083</v>
      </c>
      <c r="H105" s="25"/>
      <c r="I105" s="25"/>
      <c r="J105" s="25" t="n">
        <f aca="false">G105*3.8235866717</f>
        <v>54775539.4644747</v>
      </c>
      <c r="K105" s="26"/>
      <c r="L105" s="25"/>
      <c r="M105" s="25" t="n">
        <f aca="false">F105*2.511711692</f>
        <v>401021.432016781</v>
      </c>
      <c r="N105" s="25"/>
      <c r="O105" s="23"/>
      <c r="P105" s="23"/>
      <c r="Q105" s="25"/>
      <c r="R105" s="25"/>
      <c r="S105" s="25"/>
      <c r="T105" s="23"/>
      <c r="U105" s="23"/>
      <c r="V105" s="25"/>
      <c r="W105" s="25"/>
      <c r="X105" s="25"/>
    </row>
    <row r="106" s="16" customFormat="true" ht="12.8" hidden="false" customHeight="false" outlineLevel="0" collapsed="false">
      <c r="B106" s="16" t="n">
        <v>2039</v>
      </c>
      <c r="C106" s="16" t="n">
        <v>2</v>
      </c>
      <c r="D106" s="16" t="n">
        <v>258</v>
      </c>
      <c r="E106" s="18" t="n">
        <v>16784340.1285379</v>
      </c>
      <c r="F106" s="18" t="n">
        <v>154767.424146533</v>
      </c>
      <c r="G106" s="19" t="n">
        <f aca="false">E106-F106*0.7</f>
        <v>16676002.9316353</v>
      </c>
      <c r="H106" s="19"/>
      <c r="I106" s="19"/>
      <c r="J106" s="19" t="n">
        <f aca="false">G106*3.8235866717</f>
        <v>63762142.5466309</v>
      </c>
      <c r="K106" s="20"/>
      <c r="L106" s="19"/>
      <c r="M106" s="19" t="n">
        <f aca="false">F106*2.511711692</f>
        <v>388731.14876957</v>
      </c>
      <c r="N106" s="19"/>
      <c r="Q106" s="19"/>
      <c r="R106" s="19"/>
      <c r="S106" s="19"/>
      <c r="V106" s="19"/>
      <c r="W106" s="19"/>
      <c r="X106" s="19"/>
    </row>
    <row r="107" s="16" customFormat="true" ht="12.8" hidden="false" customHeight="false" outlineLevel="0" collapsed="false">
      <c r="B107" s="16" t="n">
        <v>2039</v>
      </c>
      <c r="C107" s="16" t="n">
        <v>3</v>
      </c>
      <c r="D107" s="16" t="n">
        <v>259</v>
      </c>
      <c r="E107" s="18" t="n">
        <v>14399381.2414245</v>
      </c>
      <c r="F107" s="18" t="n">
        <v>158735.991207703</v>
      </c>
      <c r="G107" s="19" t="n">
        <f aca="false">E107-F107*0.7</f>
        <v>14288266.0475791</v>
      </c>
      <c r="H107" s="19"/>
      <c r="I107" s="19"/>
      <c r="J107" s="19" t="n">
        <f aca="false">G107*3.8235866717</f>
        <v>54632423.6212272</v>
      </c>
      <c r="K107" s="20"/>
      <c r="L107" s="19"/>
      <c r="M107" s="19" t="n">
        <f aca="false">F107*2.511711692</f>
        <v>398699.045057598</v>
      </c>
      <c r="N107" s="19"/>
      <c r="Q107" s="19"/>
      <c r="R107" s="19"/>
      <c r="S107" s="19"/>
      <c r="V107" s="19"/>
      <c r="W107" s="19"/>
      <c r="X107" s="19"/>
    </row>
    <row r="108" s="16" customFormat="true" ht="12.8" hidden="false" customHeight="false" outlineLevel="0" collapsed="false">
      <c r="B108" s="16" t="n">
        <v>2039</v>
      </c>
      <c r="C108" s="16" t="n">
        <v>4</v>
      </c>
      <c r="D108" s="16" t="n">
        <v>260</v>
      </c>
      <c r="E108" s="18" t="n">
        <v>16869345.9963998</v>
      </c>
      <c r="F108" s="18" t="n">
        <v>153002.021993496</v>
      </c>
      <c r="G108" s="19" t="n">
        <f aca="false">E108-F108*0.7</f>
        <v>16762244.5810044</v>
      </c>
      <c r="H108" s="19"/>
      <c r="I108" s="19"/>
      <c r="J108" s="19" t="n">
        <f aca="false">G108*3.8235866717</f>
        <v>64091894.9677038</v>
      </c>
      <c r="K108" s="20"/>
      <c r="L108" s="19"/>
      <c r="M108" s="19" t="n">
        <f aca="false">F108*2.511711692</f>
        <v>384296.967540705</v>
      </c>
      <c r="N108" s="19"/>
      <c r="Q108" s="19"/>
      <c r="R108" s="19"/>
      <c r="S108" s="19"/>
      <c r="V108" s="19"/>
      <c r="W108" s="19"/>
      <c r="X108" s="19"/>
    </row>
    <row r="109" s="22" customFormat="true" ht="12.8" hidden="false" customHeight="false" outlineLevel="0" collapsed="false">
      <c r="B109" s="22" t="n">
        <v>2040</v>
      </c>
      <c r="C109" s="23" t="n">
        <v>1</v>
      </c>
      <c r="D109" s="22" t="n">
        <v>261</v>
      </c>
      <c r="E109" s="24" t="n">
        <v>14399960.3792071</v>
      </c>
      <c r="F109" s="24" t="n">
        <v>154802.200424544</v>
      </c>
      <c r="G109" s="25" t="n">
        <f aca="false">E109-F109*0.7</f>
        <v>14291598.8389099</v>
      </c>
      <c r="H109" s="25"/>
      <c r="I109" s="25"/>
      <c r="J109" s="25" t="n">
        <f aca="false">G109*3.8235866717</f>
        <v>54645166.837739</v>
      </c>
      <c r="K109" s="26"/>
      <c r="L109" s="25"/>
      <c r="M109" s="25" t="n">
        <f aca="false">F109*2.511711692</f>
        <v>388818.496753655</v>
      </c>
      <c r="N109" s="25"/>
      <c r="O109" s="23"/>
      <c r="P109" s="23"/>
      <c r="Q109" s="25"/>
      <c r="R109" s="25"/>
      <c r="S109" s="25"/>
      <c r="T109" s="23"/>
      <c r="U109" s="23"/>
      <c r="V109" s="25"/>
      <c r="W109" s="25"/>
      <c r="X109" s="25"/>
    </row>
    <row r="110" s="16" customFormat="true" ht="12.8" hidden="false" customHeight="false" outlineLevel="0" collapsed="false">
      <c r="B110" s="16" t="n">
        <v>2040</v>
      </c>
      <c r="C110" s="16" t="n">
        <v>2</v>
      </c>
      <c r="D110" s="16" t="n">
        <v>262</v>
      </c>
      <c r="E110" s="18" t="n">
        <v>16795873.2957731</v>
      </c>
      <c r="F110" s="18" t="n">
        <v>158127.067164971</v>
      </c>
      <c r="G110" s="19" t="n">
        <f aca="false">E110-F110*0.7</f>
        <v>16685184.3487576</v>
      </c>
      <c r="H110" s="19"/>
      <c r="I110" s="19"/>
      <c r="J110" s="19" t="n">
        <f aca="false">G110*3.8235866717</f>
        <v>63797248.490767</v>
      </c>
      <c r="K110" s="20"/>
      <c r="L110" s="19"/>
      <c r="M110" s="19" t="n">
        <f aca="false">F110*2.511711692</f>
        <v>397169.603419926</v>
      </c>
      <c r="N110" s="19"/>
      <c r="Q110" s="19"/>
      <c r="R110" s="19"/>
      <c r="S110" s="19"/>
      <c r="V110" s="19"/>
      <c r="W110" s="19"/>
      <c r="X110" s="19"/>
    </row>
    <row r="111" s="16" customFormat="true" ht="12.8" hidden="false" customHeight="false" outlineLevel="0" collapsed="false">
      <c r="B111" s="16" t="n">
        <v>2040</v>
      </c>
      <c r="C111" s="16" t="n">
        <v>3</v>
      </c>
      <c r="D111" s="16" t="n">
        <v>263</v>
      </c>
      <c r="E111" s="18" t="n">
        <v>14349440.1055024</v>
      </c>
      <c r="F111" s="18" t="n">
        <v>153593.462739423</v>
      </c>
      <c r="G111" s="19" t="n">
        <f aca="false">E111-F111*0.7</f>
        <v>14241924.6815848</v>
      </c>
      <c r="H111" s="19"/>
      <c r="I111" s="19"/>
      <c r="J111" s="19" t="n">
        <f aca="false">G111*3.8235866717</f>
        <v>54455233.3918629</v>
      </c>
      <c r="K111" s="20"/>
      <c r="L111" s="19"/>
      <c r="M111" s="19" t="n">
        <f aca="false">F111*2.511711692</f>
        <v>385782.496177376</v>
      </c>
      <c r="N111" s="19"/>
      <c r="Q111" s="19"/>
      <c r="R111" s="19"/>
      <c r="S111" s="19"/>
      <c r="V111" s="19"/>
      <c r="W111" s="19"/>
      <c r="X111" s="19"/>
    </row>
    <row r="112" s="16" customFormat="true" ht="12.8" hidden="false" customHeight="false" outlineLevel="0" collapsed="false">
      <c r="B112" s="16" t="n">
        <v>2040</v>
      </c>
      <c r="C112" s="16" t="n">
        <v>4</v>
      </c>
      <c r="D112" s="16" t="n">
        <v>264</v>
      </c>
      <c r="E112" s="18" t="n">
        <v>16796707.5028701</v>
      </c>
      <c r="F112" s="18" t="n">
        <v>157394.231085202</v>
      </c>
      <c r="G112" s="19" t="n">
        <f aca="false">E112-F112*0.7</f>
        <v>16686531.5411104</v>
      </c>
      <c r="H112" s="19"/>
      <c r="I112" s="19"/>
      <c r="J112" s="19" t="n">
        <f aca="false">G112*3.8235866717</f>
        <v>63802399.5974915</v>
      </c>
      <c r="K112" s="20"/>
      <c r="L112" s="19"/>
      <c r="M112" s="19" t="n">
        <f aca="false">F112*2.511711692</f>
        <v>395328.930470052</v>
      </c>
      <c r="N112" s="19"/>
      <c r="Q112" s="19"/>
      <c r="R112" s="19"/>
      <c r="S112" s="19"/>
      <c r="V112" s="19"/>
      <c r="W112" s="19"/>
      <c r="X112" s="19"/>
    </row>
    <row r="113" s="22" customFormat="true" ht="12.8" hidden="false" customHeight="false" outlineLevel="0" collapsed="false">
      <c r="C113" s="23"/>
      <c r="E113" s="27"/>
      <c r="F113" s="27"/>
      <c r="G113" s="25"/>
      <c r="H113" s="25"/>
      <c r="I113" s="25"/>
      <c r="J113" s="25"/>
      <c r="K113" s="26"/>
      <c r="L113" s="25"/>
      <c r="M113" s="25"/>
      <c r="N113" s="25"/>
      <c r="O113" s="23"/>
      <c r="P113" s="23"/>
      <c r="Q113" s="25"/>
      <c r="R113" s="25"/>
      <c r="S113" s="25"/>
      <c r="T113" s="23"/>
      <c r="U113" s="23"/>
      <c r="V113" s="25"/>
      <c r="W113" s="25"/>
      <c r="X113" s="25"/>
    </row>
    <row r="114" s="16" customFormat="true" ht="12.8" hidden="false" customHeight="false" outlineLevel="0" collapsed="false">
      <c r="E114" s="28"/>
      <c r="F114" s="28"/>
      <c r="G114" s="19"/>
      <c r="H114" s="19"/>
      <c r="I114" s="19"/>
      <c r="J114" s="19"/>
      <c r="K114" s="20"/>
      <c r="L114" s="19"/>
      <c r="M114" s="19"/>
      <c r="N114" s="19"/>
      <c r="Q114" s="19"/>
      <c r="R114" s="19"/>
      <c r="S114" s="19"/>
      <c r="V114" s="19"/>
      <c r="W114" s="19"/>
      <c r="X114" s="19"/>
    </row>
    <row r="115" s="16" customFormat="true" ht="12.8" hidden="false" customHeight="false" outlineLevel="0" collapsed="false">
      <c r="E115" s="28"/>
      <c r="F115" s="28"/>
      <c r="G115" s="19"/>
      <c r="H115" s="19"/>
      <c r="I115" s="19"/>
      <c r="J115" s="19"/>
      <c r="K115" s="20"/>
      <c r="L115" s="19"/>
      <c r="M115" s="19"/>
      <c r="N115" s="19"/>
      <c r="Q115" s="19"/>
      <c r="R115" s="19"/>
      <c r="S115" s="19"/>
      <c r="V115" s="19"/>
      <c r="W115" s="19"/>
      <c r="X115" s="19"/>
    </row>
    <row r="116" s="16" customFormat="true" ht="12.8" hidden="false" customHeight="false" outlineLevel="0" collapsed="false">
      <c r="E116" s="28"/>
      <c r="F116" s="28"/>
      <c r="G116" s="19"/>
      <c r="H116" s="19"/>
      <c r="I116" s="19"/>
      <c r="J116" s="19"/>
      <c r="K116" s="20"/>
      <c r="L116" s="19"/>
      <c r="M116" s="19"/>
      <c r="N116" s="19"/>
      <c r="Q116" s="19"/>
      <c r="R116" s="19"/>
      <c r="S116" s="19"/>
      <c r="V116" s="19"/>
      <c r="W116" s="19"/>
      <c r="X116" s="19"/>
    </row>
    <row r="123" customFormat="false" ht="12.8" hidden="false" customHeight="false" outlineLevel="0" collapsed="false">
      <c r="E123" s="1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8"/>
  <sheetViews>
    <sheetView showFormulas="false" showGridLines="true" showRowColHeaders="true" showZeros="true" rightToLeft="false" tabSelected="false" showOutlineSymbols="true" defaultGridColor="true" view="normal" topLeftCell="C94" colorId="64" zoomScale="100" zoomScaleNormal="100" zoomScalePageLayoutView="100" workbookViewId="0">
      <selection pane="topLeft" activeCell="F9" activeCellId="0" sqref="F9"/>
    </sheetView>
  </sheetViews>
  <sheetFormatPr defaultColWidth="8.83984375" defaultRowHeight="12.8" zeroHeight="false" outlineLevelRow="0" outlineLevelCol="0"/>
  <cols>
    <col collapsed="false" customWidth="true" hidden="false" outlineLevel="0" max="5" min="5" style="1" width="19.62"/>
    <col collapsed="false" customWidth="true" hidden="false" outlineLevel="0" max="6" min="6" style="1" width="12.14"/>
    <col collapsed="false" customWidth="true" hidden="false" outlineLevel="0" max="10" min="7" style="0" width="12.14"/>
  </cols>
  <sheetData>
    <row r="1" s="2" customFormat="true" ht="12.8" hidden="false" customHeight="true" outlineLevel="0" collapsed="false">
      <c r="E1" s="3" t="s">
        <v>0</v>
      </c>
      <c r="F1" s="3" t="s">
        <v>1</v>
      </c>
    </row>
    <row r="2" s="9" customFormat="true" ht="50.2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8" t="s">
        <v>14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="10" customFormat="true" ht="12.8" hidden="false" customHeight="false" outlineLevel="0" collapsed="false">
      <c r="A3" s="10" t="s">
        <v>15</v>
      </c>
      <c r="B3" s="10" t="n">
        <v>2014</v>
      </c>
      <c r="C3" s="11" t="n">
        <v>1</v>
      </c>
      <c r="D3" s="10" t="n">
        <v>45</v>
      </c>
      <c r="E3" s="12" t="n">
        <v>16336703</v>
      </c>
      <c r="F3" s="12" t="n">
        <v>147746</v>
      </c>
      <c r="G3" s="13" t="n">
        <v>16188957</v>
      </c>
      <c r="H3" s="14" t="n">
        <v>59323985</v>
      </c>
      <c r="I3" s="15" t="n">
        <f aca="false">H3/G3</f>
        <v>3.66447233135526</v>
      </c>
      <c r="J3" s="13" t="n">
        <f aca="false">G3*I10</f>
        <v>61899880.2143381</v>
      </c>
      <c r="K3" s="14" t="n">
        <v>354218</v>
      </c>
      <c r="L3" s="15" t="n">
        <f aca="false">K3/F3</f>
        <v>2.39747945798871</v>
      </c>
      <c r="M3" s="13" t="n">
        <f aca="false">F3*2.511711692</f>
        <v>371095.355646232</v>
      </c>
      <c r="N3" s="14"/>
      <c r="Q3" s="13"/>
      <c r="R3" s="13"/>
      <c r="S3" s="13"/>
      <c r="V3" s="11"/>
      <c r="W3" s="11"/>
      <c r="X3" s="13"/>
    </row>
    <row r="4" customFormat="false" ht="12.8" hidden="false" customHeight="false" outlineLevel="0" collapsed="false">
      <c r="B4" s="10" t="n">
        <v>2014</v>
      </c>
      <c r="C4" s="11" t="n">
        <v>2</v>
      </c>
      <c r="D4" s="10" t="n">
        <v>46</v>
      </c>
      <c r="E4" s="12" t="n">
        <v>19039169</v>
      </c>
      <c r="F4" s="12" t="n">
        <v>150094</v>
      </c>
      <c r="G4" s="13" t="n">
        <v>18889075</v>
      </c>
      <c r="H4" s="14" t="n">
        <v>70642775</v>
      </c>
      <c r="I4" s="15" t="n">
        <f aca="false">H4/G4</f>
        <v>3.73987476888095</v>
      </c>
      <c r="J4" s="13" t="n">
        <f aca="false">G4*3.8235866717</f>
        <v>72224015.4107417</v>
      </c>
      <c r="K4" s="14" t="n">
        <v>375893</v>
      </c>
      <c r="L4" s="15" t="n">
        <f aca="false">K4/F4</f>
        <v>2.5043839194105</v>
      </c>
      <c r="M4" s="13" t="n">
        <f aca="false">F4*2.511711692</f>
        <v>376992.854699048</v>
      </c>
      <c r="N4" s="14"/>
      <c r="Q4" s="13"/>
      <c r="R4" s="13"/>
      <c r="S4" s="13"/>
      <c r="V4" s="11"/>
      <c r="W4" s="11"/>
      <c r="X4" s="13"/>
    </row>
    <row r="5" customFormat="false" ht="12.8" hidden="false" customHeight="false" outlineLevel="0" collapsed="false">
      <c r="B5" s="10" t="n">
        <v>2014</v>
      </c>
      <c r="C5" s="11" t="n">
        <v>3</v>
      </c>
      <c r="D5" s="10" t="n">
        <v>47</v>
      </c>
      <c r="E5" s="12" t="n">
        <v>16811748</v>
      </c>
      <c r="F5" s="12" t="n">
        <v>145661</v>
      </c>
      <c r="G5" s="13" t="n">
        <v>16666087</v>
      </c>
      <c r="H5" s="14" t="n">
        <v>66453030</v>
      </c>
      <c r="I5" s="15" t="n">
        <f aca="false">H5/G5</f>
        <v>3.98732047900626</v>
      </c>
      <c r="J5" s="13" t="n">
        <f aca="false">G5*3.8235866717</f>
        <v>63724228.1225926</v>
      </c>
      <c r="K5" s="14" t="n">
        <v>387130</v>
      </c>
      <c r="L5" s="15" t="n">
        <f aca="false">K5/F5</f>
        <v>2.65774641118762</v>
      </c>
      <c r="M5" s="13" t="n">
        <f aca="false">F5*2.511711692</f>
        <v>365858.436768412</v>
      </c>
      <c r="N5" s="14"/>
      <c r="Q5" s="13"/>
      <c r="R5" s="13"/>
      <c r="S5" s="13"/>
      <c r="V5" s="11"/>
      <c r="W5" s="11"/>
      <c r="X5" s="13"/>
    </row>
    <row r="6" customFormat="false" ht="12.8" hidden="false" customHeight="false" outlineLevel="0" collapsed="false">
      <c r="B6" s="10" t="n">
        <v>2014</v>
      </c>
      <c r="C6" s="11" t="n">
        <v>4</v>
      </c>
      <c r="D6" s="10" t="n">
        <v>48</v>
      </c>
      <c r="E6" s="12" t="n">
        <v>20743937</v>
      </c>
      <c r="F6" s="12" t="n">
        <v>143630</v>
      </c>
      <c r="G6" s="13" t="n">
        <v>20600306</v>
      </c>
      <c r="H6" s="14" t="n">
        <v>75212989</v>
      </c>
      <c r="I6" s="15" t="n">
        <f aca="false">H6/G6</f>
        <v>3.65106173665576</v>
      </c>
      <c r="J6" s="13" t="n">
        <f aca="false">G6*3.8235866717</f>
        <v>78767055.4545416</v>
      </c>
      <c r="K6" s="14" t="n">
        <v>390504</v>
      </c>
      <c r="L6" s="15" t="n">
        <f aca="false">K6/F6</f>
        <v>2.71881918819188</v>
      </c>
      <c r="M6" s="13" t="n">
        <f aca="false">F6*2.511711692</f>
        <v>360757.15032196</v>
      </c>
      <c r="N6" s="14"/>
      <c r="Q6" s="13"/>
      <c r="R6" s="13"/>
      <c r="S6" s="13"/>
      <c r="V6" s="11"/>
      <c r="W6" s="11"/>
      <c r="X6" s="13"/>
    </row>
    <row r="7" customFormat="false" ht="12.8" hidden="false" customHeight="false" outlineLevel="0" collapsed="false">
      <c r="B7" s="10" t="n">
        <v>2015</v>
      </c>
      <c r="C7" s="11" t="n">
        <v>1</v>
      </c>
      <c r="D7" s="10" t="n">
        <v>49</v>
      </c>
      <c r="E7" s="12" t="n">
        <v>18307160</v>
      </c>
      <c r="F7" s="12" t="n">
        <v>167252</v>
      </c>
      <c r="G7" s="13" t="n">
        <v>18139908</v>
      </c>
      <c r="H7" s="14" t="n">
        <v>71061517</v>
      </c>
      <c r="I7" s="15" t="n">
        <f aca="false">H7/G7</f>
        <v>3.91741330771909</v>
      </c>
      <c r="J7" s="13" t="n">
        <f aca="false">G7*3.8235866717</f>
        <v>69359510.4546642</v>
      </c>
      <c r="K7" s="14" t="n">
        <v>409117</v>
      </c>
      <c r="L7" s="15" t="n">
        <f aca="false">K7/F7</f>
        <v>2.44611125726449</v>
      </c>
      <c r="M7" s="13" t="n">
        <f aca="false">F7*2.511711692</f>
        <v>420088.803910384</v>
      </c>
      <c r="N7" s="14"/>
      <c r="Q7" s="13"/>
      <c r="R7" s="13"/>
      <c r="S7" s="13"/>
      <c r="V7" s="11"/>
      <c r="W7" s="11"/>
      <c r="X7" s="13"/>
    </row>
    <row r="8" customFormat="false" ht="12.8" hidden="false" customHeight="false" outlineLevel="0" collapsed="false">
      <c r="B8" s="10" t="n">
        <v>2015</v>
      </c>
      <c r="C8" s="11" t="n">
        <v>2</v>
      </c>
      <c r="D8" s="10" t="n">
        <v>50</v>
      </c>
      <c r="E8" s="12" t="n">
        <v>21740969</v>
      </c>
      <c r="F8" s="12" t="n">
        <v>188439</v>
      </c>
      <c r="G8" s="13" t="n">
        <v>21552530</v>
      </c>
      <c r="H8" s="14" t="n">
        <v>85808756</v>
      </c>
      <c r="I8" s="15" t="n">
        <f aca="false">H8/G8</f>
        <v>3.98137740673601</v>
      </c>
      <c r="J8" s="13" t="n">
        <f aca="false">G8*3.8235866717</f>
        <v>82407966.4494144</v>
      </c>
      <c r="K8" s="14" t="n">
        <v>442027</v>
      </c>
      <c r="L8" s="15" t="n">
        <f aca="false">K8/F8</f>
        <v>2.34572991790447</v>
      </c>
      <c r="M8" s="13" t="n">
        <f aca="false">F8*2.511711692</f>
        <v>473304.439528788</v>
      </c>
      <c r="N8" s="14"/>
      <c r="Q8" s="13"/>
      <c r="R8" s="13"/>
      <c r="S8" s="13"/>
      <c r="V8" s="11"/>
      <c r="W8" s="11"/>
      <c r="X8" s="13"/>
    </row>
    <row r="9" s="22" customFormat="true" ht="12.8" hidden="false" customHeight="false" outlineLevel="0" collapsed="false">
      <c r="B9" s="22" t="n">
        <v>2015</v>
      </c>
      <c r="C9" s="23" t="n">
        <v>1</v>
      </c>
      <c r="D9" s="22" t="n">
        <v>161</v>
      </c>
      <c r="E9" s="24" t="n">
        <v>18004066.583314</v>
      </c>
      <c r="F9" s="24" t="n">
        <v>135449.214417351</v>
      </c>
      <c r="G9" s="25" t="n">
        <f aca="false">E9-F9*0.7</f>
        <v>17909252.1332219</v>
      </c>
      <c r="H9" s="25"/>
      <c r="I9" s="25"/>
      <c r="J9" s="25" t="n">
        <f aca="false">G9*3.8235866717</f>
        <v>68477577.7567021</v>
      </c>
      <c r="K9" s="26"/>
      <c r="L9" s="25"/>
      <c r="M9" s="25" t="n">
        <f aca="false">F9*2.511711692</f>
        <v>340209.375524274</v>
      </c>
      <c r="N9" s="25"/>
      <c r="O9" s="23"/>
      <c r="P9" s="23"/>
      <c r="Q9" s="25"/>
      <c r="R9" s="25"/>
      <c r="S9" s="25"/>
      <c r="T9" s="23"/>
      <c r="U9" s="23"/>
      <c r="V9" s="25"/>
      <c r="W9" s="25"/>
      <c r="X9" s="25"/>
    </row>
    <row r="10" s="16" customFormat="true" ht="12.8" hidden="false" customHeight="false" outlineLevel="0" collapsed="false">
      <c r="B10" s="16" t="n">
        <v>2015</v>
      </c>
      <c r="C10" s="16" t="n">
        <v>2</v>
      </c>
      <c r="D10" s="16" t="n">
        <v>162</v>
      </c>
      <c r="E10" s="18" t="n">
        <v>22160667.1304052</v>
      </c>
      <c r="F10" s="18" t="n">
        <v>151084.142402353</v>
      </c>
      <c r="G10" s="19" t="n">
        <f aca="false">E10-F10*0.7</f>
        <v>22054908.2307236</v>
      </c>
      <c r="H10" s="19" t="s">
        <v>16</v>
      </c>
      <c r="I10" s="21" t="n">
        <f aca="false">AVERAGE(I3:I8)</f>
        <v>3.82358667172555</v>
      </c>
      <c r="J10" s="19" t="n">
        <f aca="false">G10*3.8235866717</f>
        <v>84328853.1565614</v>
      </c>
      <c r="K10" s="20" t="s">
        <v>16</v>
      </c>
      <c r="L10" s="21" t="n">
        <f aca="false">AVERAGE(L3:L8)</f>
        <v>2.51171169199128</v>
      </c>
      <c r="M10" s="19" t="n">
        <f aca="false">F10*2.511711692</f>
        <v>379479.806947782</v>
      </c>
      <c r="N10" s="19"/>
      <c r="Q10" s="19"/>
      <c r="R10" s="19"/>
      <c r="S10" s="19"/>
      <c r="V10" s="19"/>
      <c r="W10" s="19"/>
      <c r="X10" s="19"/>
    </row>
    <row r="11" customFormat="false" ht="12.8" hidden="false" customHeight="false" outlineLevel="0" collapsed="false">
      <c r="A11" s="16"/>
      <c r="B11" s="16" t="n">
        <v>2015</v>
      </c>
      <c r="C11" s="16" t="n">
        <v>3</v>
      </c>
      <c r="D11" s="16" t="n">
        <v>163</v>
      </c>
      <c r="E11" s="18" t="n">
        <v>20241474.6608547</v>
      </c>
      <c r="F11" s="18" t="n">
        <v>149343.027816335</v>
      </c>
      <c r="G11" s="19" t="n">
        <f aca="false">E11-F11*0.7</f>
        <v>20136934.5413833</v>
      </c>
      <c r="H11" s="19" t="n">
        <v>76520057</v>
      </c>
      <c r="I11" s="19"/>
      <c r="J11" s="19" t="n">
        <f aca="false">G11*3.8235866717</f>
        <v>76995314.5213285</v>
      </c>
      <c r="K11" s="20" t="n">
        <v>445064</v>
      </c>
      <c r="L11" s="19"/>
      <c r="M11" s="19" t="n">
        <f aca="false">F11*2.511711692</f>
        <v>375106.629084969</v>
      </c>
      <c r="N11" s="19"/>
      <c r="Q11" s="19"/>
      <c r="R11" s="19"/>
      <c r="S11" s="19"/>
      <c r="V11" s="19"/>
      <c r="W11" s="19"/>
      <c r="X11" s="19"/>
    </row>
    <row r="12" customFormat="false" ht="12.8" hidden="false" customHeight="false" outlineLevel="0" collapsed="false">
      <c r="A12" s="16"/>
      <c r="B12" s="16" t="n">
        <v>2015</v>
      </c>
      <c r="C12" s="16" t="n">
        <v>4</v>
      </c>
      <c r="D12" s="16" t="n">
        <v>164</v>
      </c>
      <c r="E12" s="18" t="n">
        <v>23722644.8086565</v>
      </c>
      <c r="F12" s="18" t="n">
        <v>146563.952510206</v>
      </c>
      <c r="G12" s="19" t="n">
        <f aca="false">E12-F12*0.7</f>
        <v>23620050.0418994</v>
      </c>
      <c r="H12" s="19" t="n">
        <v>81658874</v>
      </c>
      <c r="I12" s="19"/>
      <c r="J12" s="19" t="n">
        <f aca="false">G12*3.8235866717</f>
        <v>90313308.5250934</v>
      </c>
      <c r="K12" s="20" t="n">
        <v>414371</v>
      </c>
      <c r="L12" s="19"/>
      <c r="M12" s="19" t="n">
        <f aca="false">F12*2.511711692</f>
        <v>368126.393145617</v>
      </c>
      <c r="N12" s="19"/>
      <c r="Q12" s="19"/>
      <c r="R12" s="19"/>
      <c r="S12" s="19"/>
      <c r="V12" s="19"/>
      <c r="W12" s="19"/>
      <c r="X12" s="19"/>
    </row>
    <row r="13" s="22" customFormat="true" ht="12.8" hidden="false" customHeight="false" outlineLevel="0" collapsed="false">
      <c r="A13" s="22" t="s">
        <v>17</v>
      </c>
      <c r="B13" s="22" t="n">
        <v>2016</v>
      </c>
      <c r="C13" s="23" t="n">
        <v>1</v>
      </c>
      <c r="D13" s="22" t="n">
        <v>165</v>
      </c>
      <c r="E13" s="24" t="n">
        <v>19331318.9269655</v>
      </c>
      <c r="F13" s="24" t="n">
        <v>140377.525227439</v>
      </c>
      <c r="G13" s="25" t="n">
        <f aca="false">E13-F13*0.7</f>
        <v>19233054.6593063</v>
      </c>
      <c r="H13" s="25" t="n">
        <v>71384639</v>
      </c>
      <c r="I13" s="25"/>
      <c r="J13" s="25" t="n">
        <f aca="false">G13*3.8235866717</f>
        <v>73539251.4514011</v>
      </c>
      <c r="K13" s="26" t="n">
        <v>399060</v>
      </c>
      <c r="L13" s="25"/>
      <c r="M13" s="25" t="n">
        <f aca="false">F13*2.511711692</f>
        <v>352587.871407783</v>
      </c>
      <c r="N13" s="25"/>
      <c r="O13" s="23"/>
      <c r="P13" s="23"/>
      <c r="Q13" s="25"/>
      <c r="R13" s="25"/>
      <c r="S13" s="25"/>
      <c r="T13" s="23"/>
      <c r="U13" s="23"/>
      <c r="V13" s="25"/>
      <c r="W13" s="25"/>
      <c r="X13" s="25"/>
    </row>
    <row r="14" s="16" customFormat="true" ht="12.8" hidden="false" customHeight="false" outlineLevel="0" collapsed="false">
      <c r="B14" s="16" t="n">
        <v>2016</v>
      </c>
      <c r="C14" s="16" t="n">
        <v>2</v>
      </c>
      <c r="D14" s="16" t="n">
        <v>166</v>
      </c>
      <c r="E14" s="18" t="n">
        <v>22042352.8766765</v>
      </c>
      <c r="F14" s="18" t="n">
        <v>141764.810127232</v>
      </c>
      <c r="G14" s="19" t="n">
        <f aca="false">E14-F14*0.7</f>
        <v>21943117.5095875</v>
      </c>
      <c r="H14" s="19" t="n">
        <v>78650764</v>
      </c>
      <c r="I14" s="19"/>
      <c r="J14" s="19" t="n">
        <f aca="false">G14*3.8235866717</f>
        <v>83901411.6452056</v>
      </c>
      <c r="K14" s="20" t="n">
        <v>377742</v>
      </c>
      <c r="L14" s="19"/>
      <c r="M14" s="19" t="n">
        <f aca="false">F14*2.511711692</f>
        <v>356072.331110729</v>
      </c>
      <c r="N14" s="19"/>
      <c r="Q14" s="19"/>
      <c r="R14" s="19"/>
      <c r="S14" s="19"/>
      <c r="V14" s="19"/>
      <c r="W14" s="19"/>
      <c r="X14" s="19"/>
    </row>
    <row r="15" s="16" customFormat="true" ht="12.8" hidden="false" customHeight="false" outlineLevel="0" collapsed="false">
      <c r="B15" s="16" t="n">
        <v>2016</v>
      </c>
      <c r="C15" s="16" t="n">
        <v>3</v>
      </c>
      <c r="D15" s="16" t="n">
        <v>167</v>
      </c>
      <c r="E15" s="18" t="n">
        <v>19234129.6394673</v>
      </c>
      <c r="F15" s="18" t="n">
        <v>144189.0349691</v>
      </c>
      <c r="G15" s="19" t="n">
        <f aca="false">E15-F15*0.7</f>
        <v>19133197.314989</v>
      </c>
      <c r="H15" s="19" t="n">
        <v>72210474</v>
      </c>
      <c r="I15" s="19"/>
      <c r="J15" s="19" t="n">
        <f aca="false">G15*3.8235866717</f>
        <v>73157438.240598</v>
      </c>
      <c r="K15" s="20" t="n">
        <v>375488</v>
      </c>
      <c r="L15" s="19"/>
      <c r="M15" s="19" t="n">
        <f aca="false">F15*2.511711692</f>
        <v>362161.284990086</v>
      </c>
      <c r="N15" s="19"/>
      <c r="Q15" s="19"/>
      <c r="R15" s="19"/>
      <c r="S15" s="19"/>
      <c r="V15" s="19"/>
      <c r="W15" s="19"/>
      <c r="X15" s="19"/>
    </row>
    <row r="16" s="16" customFormat="true" ht="12.8" hidden="false" customHeight="false" outlineLevel="0" collapsed="false">
      <c r="B16" s="16" t="n">
        <v>2016</v>
      </c>
      <c r="C16" s="16" t="n">
        <v>4</v>
      </c>
      <c r="D16" s="16" t="n">
        <v>168</v>
      </c>
      <c r="E16" s="18" t="n">
        <v>22573512.1008919</v>
      </c>
      <c r="F16" s="18" t="n">
        <v>151268.17202623</v>
      </c>
      <c r="G16" s="19" t="n">
        <f aca="false">E16-F16*0.7</f>
        <v>22467624.3804735</v>
      </c>
      <c r="H16" s="19" t="n">
        <v>79983678</v>
      </c>
      <c r="I16" s="19"/>
      <c r="J16" s="19" t="n">
        <f aca="false">G16*3.8235866717</f>
        <v>85906909.1259406</v>
      </c>
      <c r="K16" s="20" t="n">
        <v>355397</v>
      </c>
      <c r="L16" s="19"/>
      <c r="M16" s="19" t="n">
        <f aca="false">F16*2.511711692</f>
        <v>379942.036305749</v>
      </c>
      <c r="N16" s="19"/>
      <c r="Q16" s="19"/>
      <c r="R16" s="19"/>
      <c r="S16" s="19"/>
      <c r="V16" s="19"/>
      <c r="W16" s="19"/>
      <c r="X16" s="19"/>
    </row>
    <row r="17" s="22" customFormat="true" ht="12.8" hidden="false" customHeight="false" outlineLevel="0" collapsed="false">
      <c r="B17" s="22" t="n">
        <v>2017</v>
      </c>
      <c r="C17" s="23" t="n">
        <v>1</v>
      </c>
      <c r="D17" s="22" t="n">
        <v>169</v>
      </c>
      <c r="E17" s="24" t="n">
        <v>19517575.3041269</v>
      </c>
      <c r="F17" s="24" t="n">
        <v>123378.287154311</v>
      </c>
      <c r="G17" s="25" t="n">
        <f aca="false">E17-F17*0.7</f>
        <v>19431210.5031188</v>
      </c>
      <c r="H17" s="25" t="n">
        <v>74434596</v>
      </c>
      <c r="I17" s="25"/>
      <c r="J17" s="25" t="n">
        <f aca="false">G17*3.8235866717</f>
        <v>74296917.4947223</v>
      </c>
      <c r="K17" s="26" t="n">
        <v>462191</v>
      </c>
      <c r="L17" s="25"/>
      <c r="M17" s="25" t="n">
        <f aca="false">F17*2.511711692</f>
        <v>309890.686384417</v>
      </c>
      <c r="N17" s="25"/>
      <c r="O17" s="23"/>
      <c r="P17" s="23"/>
      <c r="Q17" s="25"/>
      <c r="R17" s="25"/>
      <c r="S17" s="25"/>
      <c r="T17" s="23"/>
      <c r="U17" s="23"/>
      <c r="V17" s="25"/>
      <c r="W17" s="25"/>
      <c r="X17" s="25"/>
    </row>
    <row r="18" s="16" customFormat="true" ht="12.8" hidden="false" customHeight="false" outlineLevel="0" collapsed="false">
      <c r="B18" s="16" t="n">
        <v>2017</v>
      </c>
      <c r="C18" s="16" t="n">
        <v>2</v>
      </c>
      <c r="D18" s="16" t="n">
        <v>170</v>
      </c>
      <c r="E18" s="18" t="n">
        <v>23345722.4547066</v>
      </c>
      <c r="F18" s="18" t="n">
        <v>131002.673091904</v>
      </c>
      <c r="G18" s="19" t="n">
        <f aca="false">E18-F18*0.7</f>
        <v>23254020.5835422</v>
      </c>
      <c r="H18" s="19" t="n">
        <v>80479757</v>
      </c>
      <c r="I18" s="19"/>
      <c r="J18" s="19" t="n">
        <f aca="false">G18*3.8235866717</f>
        <v>88913763.1666696</v>
      </c>
      <c r="K18" s="20" t="n">
        <v>458270</v>
      </c>
      <c r="L18" s="19"/>
      <c r="M18" s="19" t="n">
        <f aca="false">F18*2.511711692</f>
        <v>329040.94568819</v>
      </c>
      <c r="N18" s="19"/>
      <c r="Q18" s="19"/>
      <c r="R18" s="19"/>
      <c r="S18" s="19"/>
      <c r="V18" s="19"/>
      <c r="W18" s="19"/>
      <c r="X18" s="19"/>
    </row>
    <row r="19" s="16" customFormat="true" ht="12.8" hidden="false" customHeight="false" outlineLevel="0" collapsed="false">
      <c r="B19" s="16" t="n">
        <v>2017</v>
      </c>
      <c r="C19" s="16" t="n">
        <v>3</v>
      </c>
      <c r="D19" s="16" t="n">
        <v>171</v>
      </c>
      <c r="E19" s="18" t="n">
        <v>20685758.7576831</v>
      </c>
      <c r="F19" s="18" t="n">
        <v>137459.026655012</v>
      </c>
      <c r="G19" s="19" t="n">
        <f aca="false">E19-F19*0.7</f>
        <v>20589537.4390246</v>
      </c>
      <c r="H19" s="19" t="n">
        <v>73976782</v>
      </c>
      <c r="I19" s="19"/>
      <c r="J19" s="19" t="n">
        <f aca="false">G19*3.8235866717</f>
        <v>78725880.9283224</v>
      </c>
      <c r="K19" s="20" t="n">
        <v>489074</v>
      </c>
      <c r="L19" s="19"/>
      <c r="M19" s="19" t="n">
        <f aca="false">F19*2.511711692</f>
        <v>345257.444420333</v>
      </c>
      <c r="N19" s="19"/>
      <c r="Q19" s="19"/>
      <c r="R19" s="19"/>
      <c r="S19" s="19"/>
      <c r="V19" s="19"/>
      <c r="W19" s="19"/>
      <c r="X19" s="19"/>
    </row>
    <row r="20" s="16" customFormat="true" ht="12.8" hidden="false" customHeight="false" outlineLevel="0" collapsed="false">
      <c r="B20" s="16" t="n">
        <v>2017</v>
      </c>
      <c r="C20" s="16" t="n">
        <v>4</v>
      </c>
      <c r="D20" s="16" t="n">
        <v>172</v>
      </c>
      <c r="E20" s="18" t="n">
        <v>24447912.8962081</v>
      </c>
      <c r="F20" s="18" t="n">
        <v>143698.094559182</v>
      </c>
      <c r="G20" s="19" t="n">
        <f aca="false">E20-F20*0.7</f>
        <v>24347324.2300166</v>
      </c>
      <c r="H20" s="19" t="n">
        <v>82408987.5633976</v>
      </c>
      <c r="I20" s="19"/>
      <c r="J20" s="19" t="n">
        <f aca="false">G20*3.8235866717</f>
        <v>93094104.4174501</v>
      </c>
      <c r="K20" s="20"/>
      <c r="L20" s="19"/>
      <c r="M20" s="19" t="n">
        <f aca="false">F20*2.511711692</f>
        <v>360928.184222419</v>
      </c>
      <c r="N20" s="19"/>
      <c r="Q20" s="19"/>
      <c r="R20" s="19"/>
      <c r="S20" s="19"/>
      <c r="V20" s="19"/>
      <c r="W20" s="19"/>
      <c r="X20" s="19"/>
    </row>
    <row r="21" s="22" customFormat="true" ht="12.8" hidden="false" customHeight="false" outlineLevel="0" collapsed="false">
      <c r="B21" s="22" t="n">
        <v>2018</v>
      </c>
      <c r="C21" s="23" t="n">
        <v>1</v>
      </c>
      <c r="D21" s="22" t="n">
        <v>173</v>
      </c>
      <c r="E21" s="24" t="n">
        <v>19576875.4819577</v>
      </c>
      <c r="F21" s="24" t="n">
        <v>129450.461885458</v>
      </c>
      <c r="G21" s="25" t="n">
        <f aca="false">E21-F21*0.7</f>
        <v>19486260.1586378</v>
      </c>
      <c r="H21" s="25"/>
      <c r="I21" s="25"/>
      <c r="J21" s="25" t="n">
        <f aca="false">G21*3.8235866717</f>
        <v>74507404.6238464</v>
      </c>
      <c r="K21" s="26"/>
      <c r="L21" s="25"/>
      <c r="M21" s="25" t="n">
        <f aca="false">F21*2.511711692</f>
        <v>325142.238652504</v>
      </c>
      <c r="N21" s="25"/>
      <c r="O21" s="23"/>
      <c r="P21" s="23"/>
      <c r="Q21" s="25"/>
      <c r="R21" s="25"/>
      <c r="S21" s="25"/>
      <c r="T21" s="23"/>
      <c r="U21" s="23"/>
      <c r="V21" s="25"/>
      <c r="W21" s="25"/>
      <c r="X21" s="25"/>
    </row>
    <row r="22" s="16" customFormat="true" ht="12.8" hidden="false" customHeight="false" outlineLevel="0" collapsed="false">
      <c r="B22" s="16" t="n">
        <v>2018</v>
      </c>
      <c r="C22" s="16" t="n">
        <v>2</v>
      </c>
      <c r="D22" s="16" t="n">
        <v>174</v>
      </c>
      <c r="E22" s="18" t="n">
        <v>22220331.7878667</v>
      </c>
      <c r="F22" s="18" t="n">
        <v>124241.716375217</v>
      </c>
      <c r="G22" s="19" t="n">
        <f aca="false">E22-F22*0.7</f>
        <v>22133362.5864041</v>
      </c>
      <c r="H22" s="19"/>
      <c r="I22" s="19"/>
      <c r="J22" s="19" t="n">
        <f aca="false">G22*3.8235866717</f>
        <v>84628830.1852782</v>
      </c>
      <c r="K22" s="20"/>
      <c r="L22" s="19"/>
      <c r="M22" s="19" t="n">
        <f aca="false">F22*2.511711692</f>
        <v>312059.371653781</v>
      </c>
      <c r="N22" s="19"/>
      <c r="Q22" s="19"/>
      <c r="R22" s="19"/>
      <c r="S22" s="19"/>
      <c r="V22" s="19"/>
      <c r="W22" s="19"/>
      <c r="X22" s="19"/>
    </row>
    <row r="23" s="16" customFormat="true" ht="12.8" hidden="false" customHeight="false" outlineLevel="0" collapsed="false">
      <c r="B23" s="16" t="n">
        <v>2018</v>
      </c>
      <c r="C23" s="16" t="n">
        <v>3</v>
      </c>
      <c r="D23" s="16" t="n">
        <v>175</v>
      </c>
      <c r="E23" s="18" t="n">
        <v>18304035.7763677</v>
      </c>
      <c r="F23" s="18" t="n">
        <v>112609.408176984</v>
      </c>
      <c r="G23" s="19" t="n">
        <f aca="false">E23-F23*0.7</f>
        <v>18225209.1906438</v>
      </c>
      <c r="H23" s="19"/>
      <c r="I23" s="19"/>
      <c r="J23" s="19" t="n">
        <f aca="false">G23*3.8235866717</f>
        <v>69685666.9502901</v>
      </c>
      <c r="K23" s="20"/>
      <c r="L23" s="19"/>
      <c r="M23" s="19" t="n">
        <f aca="false">F23*2.511711692</f>
        <v>282842.367147332</v>
      </c>
      <c r="N23" s="19"/>
      <c r="Q23" s="19"/>
      <c r="R23" s="19"/>
      <c r="S23" s="19"/>
      <c r="V23" s="19"/>
      <c r="W23" s="19"/>
      <c r="X23" s="19"/>
    </row>
    <row r="24" s="16" customFormat="true" ht="12.8" hidden="false" customHeight="false" outlineLevel="0" collapsed="false">
      <c r="B24" s="16" t="n">
        <v>2018</v>
      </c>
      <c r="C24" s="16" t="n">
        <v>4</v>
      </c>
      <c r="D24" s="16" t="n">
        <v>176</v>
      </c>
      <c r="E24" s="18" t="n">
        <v>19978690.5370359</v>
      </c>
      <c r="F24" s="18" t="n">
        <v>111380.981934753</v>
      </c>
      <c r="G24" s="19" t="n">
        <f aca="false">E24-F24*0.7</f>
        <v>19900723.8496816</v>
      </c>
      <c r="H24" s="19"/>
      <c r="I24" s="19"/>
      <c r="J24" s="19" t="n">
        <f aca="false">G24*3.8235866717</f>
        <v>76092142.4688247</v>
      </c>
      <c r="K24" s="20"/>
      <c r="L24" s="19"/>
      <c r="M24" s="19" t="n">
        <f aca="false">F24*2.511711692</f>
        <v>279756.914591961</v>
      </c>
      <c r="N24" s="19"/>
      <c r="Q24" s="19"/>
      <c r="R24" s="19"/>
      <c r="S24" s="19"/>
      <c r="V24" s="19"/>
      <c r="W24" s="19"/>
      <c r="X24" s="19"/>
    </row>
    <row r="25" s="22" customFormat="true" ht="12.8" hidden="false" customHeight="false" outlineLevel="0" collapsed="false">
      <c r="B25" s="22" t="n">
        <v>2019</v>
      </c>
      <c r="C25" s="23" t="n">
        <v>1</v>
      </c>
      <c r="D25" s="22" t="n">
        <v>177</v>
      </c>
      <c r="E25" s="24" t="n">
        <v>15756304.8886345</v>
      </c>
      <c r="F25" s="24" t="n">
        <v>112841.24617785</v>
      </c>
      <c r="G25" s="25" t="n">
        <f aca="false">E25-F25*0.7</f>
        <v>15677316.01631</v>
      </c>
      <c r="H25" s="25"/>
      <c r="I25" s="25"/>
      <c r="J25" s="25" t="n">
        <f aca="false">G25*3.8235866717</f>
        <v>59943576.5679919</v>
      </c>
      <c r="K25" s="26"/>
      <c r="L25" s="25"/>
      <c r="M25" s="25" t="n">
        <f aca="false">F25*2.511711692</f>
        <v>283424.677364756</v>
      </c>
      <c r="N25" s="25"/>
      <c r="O25" s="23"/>
      <c r="P25" s="23"/>
      <c r="Q25" s="25"/>
      <c r="R25" s="25"/>
      <c r="S25" s="25"/>
      <c r="T25" s="23"/>
      <c r="U25" s="23"/>
      <c r="V25" s="25"/>
      <c r="W25" s="25"/>
      <c r="X25" s="25"/>
    </row>
    <row r="26" s="16" customFormat="true" ht="12.8" hidden="false" customHeight="false" outlineLevel="0" collapsed="false">
      <c r="B26" s="16" t="n">
        <v>2019</v>
      </c>
      <c r="C26" s="16" t="n">
        <v>2</v>
      </c>
      <c r="D26" s="16" t="n">
        <v>178</v>
      </c>
      <c r="E26" s="18" t="n">
        <v>18646832.0810618</v>
      </c>
      <c r="F26" s="18" t="n">
        <v>111367.371902844</v>
      </c>
      <c r="G26" s="19" t="n">
        <f aca="false">E26-F26*0.7</f>
        <v>18568874.9207298</v>
      </c>
      <c r="H26" s="19" t="n">
        <v>1000</v>
      </c>
      <c r="I26" s="19"/>
      <c r="J26" s="19" t="n">
        <f aca="false">G26*3.8235866717</f>
        <v>70999702.6553669</v>
      </c>
      <c r="K26" s="20"/>
      <c r="L26" s="19"/>
      <c r="M26" s="19" t="n">
        <f aca="false">F26*2.511711692</f>
        <v>279722.730115685</v>
      </c>
      <c r="N26" s="19"/>
      <c r="Q26" s="19"/>
      <c r="R26" s="19"/>
      <c r="S26" s="19"/>
      <c r="V26" s="19"/>
      <c r="W26" s="19"/>
      <c r="X26" s="19"/>
    </row>
    <row r="27" s="16" customFormat="true" ht="12.8" hidden="false" customHeight="false" outlineLevel="0" collapsed="false">
      <c r="B27" s="16" t="n">
        <v>2019</v>
      </c>
      <c r="C27" s="16" t="n">
        <v>3</v>
      </c>
      <c r="D27" s="16" t="n">
        <v>179</v>
      </c>
      <c r="E27" s="18" t="n">
        <v>16564619.8813204</v>
      </c>
      <c r="F27" s="18" t="n">
        <v>113922.933103283</v>
      </c>
      <c r="G27" s="19" t="n">
        <f aca="false">E27-F27*0.7</f>
        <v>16484873.8281481</v>
      </c>
      <c r="H27" s="19"/>
      <c r="I27" s="19"/>
      <c r="J27" s="19" t="n">
        <f aca="false">G27*3.8235866717</f>
        <v>63031343.8539631</v>
      </c>
      <c r="K27" s="20"/>
      <c r="L27" s="19"/>
      <c r="M27" s="19" t="n">
        <f aca="false">F27*2.511711692</f>
        <v>286141.563062449</v>
      </c>
      <c r="N27" s="19"/>
      <c r="Q27" s="19"/>
      <c r="R27" s="19"/>
      <c r="S27" s="19"/>
      <c r="V27" s="19"/>
      <c r="W27" s="19"/>
      <c r="X27" s="19"/>
    </row>
    <row r="28" s="16" customFormat="true" ht="12.8" hidden="false" customHeight="false" outlineLevel="0" collapsed="false">
      <c r="B28" s="16" t="n">
        <v>2019</v>
      </c>
      <c r="C28" s="16" t="n">
        <v>4</v>
      </c>
      <c r="D28" s="16" t="n">
        <v>180</v>
      </c>
      <c r="E28" s="18" t="n">
        <v>19926900.1667518</v>
      </c>
      <c r="F28" s="18" t="n">
        <v>121946.447079738</v>
      </c>
      <c r="G28" s="19" t="n">
        <f aca="false">E28-F28*0.7</f>
        <v>19841537.653796</v>
      </c>
      <c r="H28" s="19"/>
      <c r="I28" s="19"/>
      <c r="J28" s="19" t="n">
        <f aca="false">G28*3.8235866717</f>
        <v>75865838.9190879</v>
      </c>
      <c r="K28" s="20"/>
      <c r="L28" s="19"/>
      <c r="M28" s="19" t="n">
        <f aca="false">F28*2.511711692</f>
        <v>306294.316928036</v>
      </c>
      <c r="N28" s="19"/>
      <c r="Q28" s="19"/>
      <c r="R28" s="19"/>
      <c r="S28" s="19"/>
      <c r="V28" s="19"/>
      <c r="W28" s="19"/>
      <c r="X28" s="19"/>
    </row>
    <row r="29" s="22" customFormat="true" ht="12.8" hidden="false" customHeight="false" outlineLevel="0" collapsed="false">
      <c r="B29" s="22" t="n">
        <v>2020</v>
      </c>
      <c r="C29" s="23" t="n">
        <v>1</v>
      </c>
      <c r="D29" s="22" t="n">
        <v>181</v>
      </c>
      <c r="E29" s="24" t="n">
        <v>15890361.7123913</v>
      </c>
      <c r="F29" s="24" t="n">
        <v>125545.877412711</v>
      </c>
      <c r="G29" s="25" t="n">
        <f aca="false">E29-F29*0.7</f>
        <v>15802479.5982024</v>
      </c>
      <c r="H29" s="25"/>
      <c r="I29" s="25"/>
      <c r="J29" s="25" t="n">
        <f aca="false">G29*3.8235866717</f>
        <v>60422150.3714978</v>
      </c>
      <c r="K29" s="26"/>
      <c r="L29" s="25"/>
      <c r="M29" s="25" t="n">
        <f aca="false">F29*2.511711692</f>
        <v>315335.048179904</v>
      </c>
      <c r="N29" s="25"/>
      <c r="O29" s="23"/>
      <c r="P29" s="23"/>
      <c r="Q29" s="25"/>
      <c r="R29" s="25"/>
      <c r="S29" s="25"/>
      <c r="T29" s="23"/>
      <c r="U29" s="23"/>
      <c r="V29" s="25"/>
      <c r="W29" s="25"/>
      <c r="X29" s="25"/>
    </row>
    <row r="30" s="16" customFormat="true" ht="12.8" hidden="false" customHeight="false" outlineLevel="0" collapsed="false">
      <c r="B30" s="16" t="n">
        <v>2020</v>
      </c>
      <c r="C30" s="16" t="n">
        <v>2</v>
      </c>
      <c r="D30" s="16" t="n">
        <v>182</v>
      </c>
      <c r="E30" s="18" t="n">
        <v>19637294.1252736</v>
      </c>
      <c r="F30" s="18" t="n">
        <v>122946.844405539</v>
      </c>
      <c r="G30" s="19" t="n">
        <f aca="false">E30-F30*0.7</f>
        <v>19551231.3341897</v>
      </c>
      <c r="H30" s="19"/>
      <c r="I30" s="19"/>
      <c r="J30" s="19" t="n">
        <f aca="false">G30*3.8235866717</f>
        <v>74755827.5447311</v>
      </c>
      <c r="K30" s="20"/>
      <c r="L30" s="19"/>
      <c r="M30" s="19" t="n">
        <f aca="false">F30*2.511711692</f>
        <v>308807.026587897</v>
      </c>
      <c r="N30" s="19"/>
      <c r="Q30" s="19"/>
      <c r="R30" s="19"/>
      <c r="S30" s="19"/>
      <c r="V30" s="19"/>
      <c r="W30" s="19"/>
      <c r="X30" s="19"/>
    </row>
    <row r="31" s="16" customFormat="true" ht="12.8" hidden="false" customHeight="false" outlineLevel="0" collapsed="false">
      <c r="B31" s="16" t="n">
        <v>2020</v>
      </c>
      <c r="C31" s="16" t="n">
        <v>3</v>
      </c>
      <c r="D31" s="16" t="n">
        <v>183</v>
      </c>
      <c r="E31" s="18" t="n">
        <v>17390145.7187044</v>
      </c>
      <c r="F31" s="18" t="n">
        <v>128219.550105592</v>
      </c>
      <c r="G31" s="19" t="n">
        <f aca="false">E31-F31*0.7</f>
        <v>17300392.0336305</v>
      </c>
      <c r="H31" s="19"/>
      <c r="I31" s="19"/>
      <c r="J31" s="19" t="n">
        <f aca="false">G31*3.8235866717</f>
        <v>66149548.3949744</v>
      </c>
      <c r="K31" s="20"/>
      <c r="L31" s="19"/>
      <c r="M31" s="19" t="n">
        <f aca="false">F31*2.511711692</f>
        <v>322050.543143196</v>
      </c>
      <c r="N31" s="19"/>
      <c r="Q31" s="19"/>
      <c r="R31" s="19"/>
      <c r="S31" s="19"/>
      <c r="V31" s="19"/>
      <c r="W31" s="19"/>
      <c r="X31" s="19"/>
    </row>
    <row r="32" s="16" customFormat="true" ht="12.8" hidden="false" customHeight="false" outlineLevel="0" collapsed="false">
      <c r="B32" s="16" t="n">
        <v>2020</v>
      </c>
      <c r="C32" s="16" t="n">
        <v>4</v>
      </c>
      <c r="D32" s="16" t="n">
        <v>184</v>
      </c>
      <c r="E32" s="18" t="n">
        <v>20818819.7279143</v>
      </c>
      <c r="F32" s="18" t="n">
        <v>130148.335503253</v>
      </c>
      <c r="G32" s="19" t="n">
        <f aca="false">E32-F32*0.7</f>
        <v>20727715.893062</v>
      </c>
      <c r="H32" s="19"/>
      <c r="I32" s="19"/>
      <c r="J32" s="19" t="n">
        <f aca="false">G32*3.8235866717</f>
        <v>79254218.2234963</v>
      </c>
      <c r="K32" s="20"/>
      <c r="L32" s="19"/>
      <c r="M32" s="19" t="n">
        <f aca="false">F32*2.511711692</f>
        <v>326895.095977859</v>
      </c>
      <c r="N32" s="19"/>
      <c r="Q32" s="19"/>
      <c r="R32" s="19"/>
      <c r="S32" s="19"/>
      <c r="V32" s="19"/>
      <c r="W32" s="19"/>
      <c r="X32" s="19"/>
    </row>
    <row r="33" s="22" customFormat="true" ht="12.8" hidden="false" customHeight="false" outlineLevel="0" collapsed="false">
      <c r="B33" s="22" t="n">
        <v>2021</v>
      </c>
      <c r="C33" s="23" t="n">
        <v>1</v>
      </c>
      <c r="D33" s="22" t="n">
        <v>185</v>
      </c>
      <c r="E33" s="24" t="n">
        <v>16209709.4774659</v>
      </c>
      <c r="F33" s="24" t="n">
        <v>137792.387613218</v>
      </c>
      <c r="G33" s="25" t="n">
        <f aca="false">E33-F33*0.7</f>
        <v>16113254.8061367</v>
      </c>
      <c r="H33" s="25"/>
      <c r="I33" s="25"/>
      <c r="J33" s="25" t="n">
        <f aca="false">G33*3.8235866717</f>
        <v>61610426.3144502</v>
      </c>
      <c r="K33" s="26"/>
      <c r="L33" s="25"/>
      <c r="M33" s="25" t="n">
        <f aca="false">F33*2.511711692</f>
        <v>346094.751036716</v>
      </c>
      <c r="N33" s="25"/>
      <c r="O33" s="23"/>
      <c r="P33" s="23"/>
      <c r="Q33" s="25"/>
      <c r="R33" s="25"/>
      <c r="S33" s="25"/>
      <c r="T33" s="23"/>
      <c r="U33" s="23"/>
      <c r="V33" s="25"/>
      <c r="W33" s="25"/>
      <c r="X33" s="25"/>
    </row>
    <row r="34" s="16" customFormat="true" ht="12.8" hidden="false" customHeight="false" outlineLevel="0" collapsed="false">
      <c r="B34" s="16" t="n">
        <v>2021</v>
      </c>
      <c r="C34" s="16" t="n">
        <v>2</v>
      </c>
      <c r="D34" s="16" t="n">
        <v>186</v>
      </c>
      <c r="E34" s="18" t="n">
        <v>19800602.0506701</v>
      </c>
      <c r="F34" s="18" t="n">
        <v>138567.097229386</v>
      </c>
      <c r="G34" s="19" t="n">
        <f aca="false">E34-F34*0.7</f>
        <v>19703605.0826095</v>
      </c>
      <c r="H34" s="19"/>
      <c r="I34" s="19"/>
      <c r="J34" s="19" t="n">
        <f aca="false">G34*3.8235866717</f>
        <v>75338441.7783062</v>
      </c>
      <c r="K34" s="20"/>
      <c r="L34" s="19"/>
      <c r="M34" s="19" t="n">
        <f aca="false">F34*2.511711692</f>
        <v>348040.59823755</v>
      </c>
      <c r="N34" s="19"/>
      <c r="Q34" s="19"/>
      <c r="R34" s="19"/>
      <c r="S34" s="19"/>
      <c r="V34" s="19"/>
      <c r="W34" s="19"/>
      <c r="X34" s="19"/>
    </row>
    <row r="35" s="16" customFormat="true" ht="12.8" hidden="false" customHeight="false" outlineLevel="0" collapsed="false">
      <c r="B35" s="16" t="n">
        <v>2021</v>
      </c>
      <c r="C35" s="16" t="n">
        <v>3</v>
      </c>
      <c r="D35" s="16" t="n">
        <v>187</v>
      </c>
      <c r="E35" s="18" t="n">
        <v>17553965.0199699</v>
      </c>
      <c r="F35" s="18" t="n">
        <v>138981.61628036</v>
      </c>
      <c r="G35" s="19" t="n">
        <f aca="false">E35-F35*0.7</f>
        <v>17456677.8885737</v>
      </c>
      <c r="H35" s="19"/>
      <c r="I35" s="19"/>
      <c r="J35" s="19" t="n">
        <f aca="false">G35*3.8235866717</f>
        <v>66747120.9069103</v>
      </c>
      <c r="K35" s="20"/>
      <c r="L35" s="19"/>
      <c r="M35" s="19" t="n">
        <f aca="false">F35*2.511711692</f>
        <v>349081.750584437</v>
      </c>
      <c r="N35" s="19"/>
      <c r="Q35" s="19"/>
      <c r="R35" s="19"/>
      <c r="S35" s="19"/>
      <c r="V35" s="19"/>
      <c r="W35" s="19"/>
      <c r="X35" s="19"/>
    </row>
    <row r="36" s="16" customFormat="true" ht="12.8" hidden="false" customHeight="false" outlineLevel="0" collapsed="false">
      <c r="B36" s="16" t="n">
        <v>2021</v>
      </c>
      <c r="C36" s="16" t="n">
        <v>4</v>
      </c>
      <c r="D36" s="16" t="n">
        <v>188</v>
      </c>
      <c r="E36" s="18" t="n">
        <v>21368723.3963972</v>
      </c>
      <c r="F36" s="18" t="n">
        <v>139165.973293854</v>
      </c>
      <c r="G36" s="19" t="n">
        <f aca="false">E36-F36*0.7</f>
        <v>21271307.2150915</v>
      </c>
      <c r="H36" s="19"/>
      <c r="I36" s="19"/>
      <c r="J36" s="19" t="n">
        <f aca="false">G36*3.8235866717</f>
        <v>81332686.75726</v>
      </c>
      <c r="K36" s="20"/>
      <c r="L36" s="19"/>
      <c r="M36" s="19" t="n">
        <f aca="false">F36*2.511711692</f>
        <v>349544.802250734</v>
      </c>
      <c r="N36" s="19"/>
      <c r="Q36" s="19"/>
      <c r="R36" s="19"/>
      <c r="S36" s="19"/>
      <c r="V36" s="19"/>
      <c r="W36" s="19"/>
      <c r="X36" s="19"/>
    </row>
    <row r="37" s="22" customFormat="true" ht="12.8" hidden="false" customHeight="false" outlineLevel="0" collapsed="false">
      <c r="B37" s="22" t="n">
        <v>2022</v>
      </c>
      <c r="C37" s="23" t="n">
        <v>1</v>
      </c>
      <c r="D37" s="22" t="n">
        <v>189</v>
      </c>
      <c r="E37" s="24" t="n">
        <v>16597986.378965</v>
      </c>
      <c r="F37" s="24" t="n">
        <v>144576.817205054</v>
      </c>
      <c r="G37" s="25" t="n">
        <f aca="false">E37-F37*0.7</f>
        <v>16496782.6069214</v>
      </c>
      <c r="H37" s="25"/>
      <c r="I37" s="25"/>
      <c r="J37" s="25" t="n">
        <f aca="false">G37*3.8235866717</f>
        <v>63076878.1017572</v>
      </c>
      <c r="K37" s="26"/>
      <c r="L37" s="25"/>
      <c r="M37" s="25" t="n">
        <f aca="false">F37*2.511711692</f>
        <v>363135.282166081</v>
      </c>
      <c r="N37" s="25"/>
      <c r="O37" s="23"/>
      <c r="P37" s="23"/>
      <c r="Q37" s="25"/>
      <c r="R37" s="25"/>
      <c r="S37" s="25"/>
      <c r="T37" s="23"/>
      <c r="U37" s="23"/>
      <c r="V37" s="25"/>
      <c r="W37" s="25"/>
      <c r="X37" s="25"/>
    </row>
    <row r="38" s="16" customFormat="true" ht="12.8" hidden="false" customHeight="false" outlineLevel="0" collapsed="false">
      <c r="B38" s="16" t="n">
        <v>2022</v>
      </c>
      <c r="C38" s="16" t="n">
        <v>2</v>
      </c>
      <c r="D38" s="16" t="n">
        <v>190</v>
      </c>
      <c r="E38" s="18" t="n">
        <v>20028457.7242635</v>
      </c>
      <c r="F38" s="18" t="n">
        <v>144484.166193315</v>
      </c>
      <c r="G38" s="19" t="n">
        <f aca="false">E38-F38*0.7</f>
        <v>19927318.8079282</v>
      </c>
      <c r="H38" s="19"/>
      <c r="I38" s="19"/>
      <c r="J38" s="19" t="n">
        <f aca="false">G38*3.8235866717</f>
        <v>76193830.5967109</v>
      </c>
      <c r="K38" s="20"/>
      <c r="L38" s="19"/>
      <c r="M38" s="19" t="n">
        <f aca="false">F38*2.511711692</f>
        <v>362902.56953662</v>
      </c>
      <c r="N38" s="19"/>
      <c r="Q38" s="19"/>
      <c r="R38" s="19"/>
      <c r="S38" s="19"/>
      <c r="V38" s="19"/>
      <c r="W38" s="19"/>
      <c r="X38" s="19"/>
    </row>
    <row r="39" s="16" customFormat="true" ht="12.8" hidden="false" customHeight="false" outlineLevel="0" collapsed="false">
      <c r="B39" s="16" t="n">
        <v>2022</v>
      </c>
      <c r="C39" s="16" t="n">
        <v>3</v>
      </c>
      <c r="D39" s="16" t="n">
        <v>191</v>
      </c>
      <c r="E39" s="18" t="n">
        <v>17453305.0798738</v>
      </c>
      <c r="F39" s="18" t="n">
        <v>145044.657392885</v>
      </c>
      <c r="G39" s="19" t="n">
        <f aca="false">E39-F39*0.7</f>
        <v>17351773.8196988</v>
      </c>
      <c r="H39" s="19"/>
      <c r="I39" s="19"/>
      <c r="J39" s="19" t="n">
        <f aca="false">G39*3.8235866717</f>
        <v>66346011.1073533</v>
      </c>
      <c r="K39" s="20"/>
      <c r="L39" s="19"/>
      <c r="M39" s="19" t="n">
        <f aca="false">F39*2.511711692</f>
        <v>364310.361835844</v>
      </c>
      <c r="N39" s="19"/>
      <c r="Q39" s="19"/>
      <c r="R39" s="19"/>
      <c r="S39" s="19"/>
      <c r="V39" s="19"/>
      <c r="W39" s="19"/>
      <c r="X39" s="19"/>
    </row>
    <row r="40" s="16" customFormat="true" ht="12.8" hidden="false" customHeight="false" outlineLevel="0" collapsed="false">
      <c r="B40" s="16" t="n">
        <v>2022</v>
      </c>
      <c r="C40" s="16" t="n">
        <v>4</v>
      </c>
      <c r="D40" s="16" t="n">
        <v>192</v>
      </c>
      <c r="E40" s="18" t="n">
        <v>20883650.38573</v>
      </c>
      <c r="F40" s="18" t="n">
        <v>148225.668572697</v>
      </c>
      <c r="G40" s="19" t="n">
        <f aca="false">E40-F40*0.7</f>
        <v>20779892.4177291</v>
      </c>
      <c r="H40" s="19"/>
      <c r="I40" s="19"/>
      <c r="J40" s="19" t="n">
        <f aca="false">G40*3.8235866717</f>
        <v>79453719.6877891</v>
      </c>
      <c r="K40" s="20"/>
      <c r="L40" s="19"/>
      <c r="M40" s="19" t="n">
        <f aca="false">F40*2.511711692</f>
        <v>372300.144808559</v>
      </c>
      <c r="N40" s="19"/>
      <c r="Q40" s="19"/>
      <c r="R40" s="19"/>
      <c r="S40" s="19"/>
      <c r="V40" s="19"/>
      <c r="W40" s="19"/>
      <c r="X40" s="19"/>
    </row>
    <row r="41" s="22" customFormat="true" ht="12.8" hidden="false" customHeight="false" outlineLevel="0" collapsed="false">
      <c r="B41" s="22" t="n">
        <v>2023</v>
      </c>
      <c r="C41" s="23" t="n">
        <v>1</v>
      </c>
      <c r="D41" s="22" t="n">
        <v>193</v>
      </c>
      <c r="E41" s="24" t="n">
        <v>17123675.7871483</v>
      </c>
      <c r="F41" s="24" t="n">
        <v>146092.836962889</v>
      </c>
      <c r="G41" s="25" t="n">
        <f aca="false">E41-F41*0.7</f>
        <v>17021410.8012743</v>
      </c>
      <c r="H41" s="25"/>
      <c r="I41" s="25"/>
      <c r="J41" s="25" t="n">
        <f aca="false">G41*3.8235866717</f>
        <v>65082839.4732828</v>
      </c>
      <c r="K41" s="26"/>
      <c r="L41" s="25"/>
      <c r="M41" s="25" t="n">
        <f aca="false">F41*2.511711692</f>
        <v>366943.086717138</v>
      </c>
      <c r="N41" s="25"/>
      <c r="O41" s="23"/>
      <c r="P41" s="23"/>
      <c r="Q41" s="25"/>
      <c r="R41" s="25"/>
      <c r="S41" s="25"/>
      <c r="T41" s="23"/>
      <c r="U41" s="23"/>
      <c r="V41" s="25"/>
      <c r="W41" s="25"/>
      <c r="X41" s="25"/>
    </row>
    <row r="42" s="16" customFormat="true" ht="12.8" hidden="false" customHeight="false" outlineLevel="0" collapsed="false">
      <c r="B42" s="16" t="n">
        <v>2023</v>
      </c>
      <c r="C42" s="16" t="n">
        <v>2</v>
      </c>
      <c r="D42" s="16" t="n">
        <v>194</v>
      </c>
      <c r="E42" s="18" t="n">
        <v>20633456.5360854</v>
      </c>
      <c r="F42" s="18" t="n">
        <v>147432.6839639</v>
      </c>
      <c r="G42" s="19" t="n">
        <f aca="false">E42-F42*0.7</f>
        <v>20530253.6573107</v>
      </c>
      <c r="H42" s="19"/>
      <c r="I42" s="19"/>
      <c r="J42" s="19" t="n">
        <f aca="false">G42*3.8235866717</f>
        <v>78499204.2507133</v>
      </c>
      <c r="K42" s="20"/>
      <c r="L42" s="19"/>
      <c r="M42" s="19" t="n">
        <f aca="false">F42*2.511711692</f>
        <v>370308.396095068</v>
      </c>
      <c r="N42" s="19"/>
      <c r="Q42" s="19"/>
      <c r="R42" s="19"/>
      <c r="S42" s="19"/>
      <c r="V42" s="19"/>
      <c r="W42" s="19"/>
      <c r="X42" s="19"/>
    </row>
    <row r="43" s="16" customFormat="true" ht="12.8" hidden="false" customHeight="false" outlineLevel="0" collapsed="false">
      <c r="B43" s="16" t="n">
        <v>2023</v>
      </c>
      <c r="C43" s="16" t="n">
        <v>3</v>
      </c>
      <c r="D43" s="16" t="n">
        <v>195</v>
      </c>
      <c r="E43" s="18" t="n">
        <v>17793738.8079916</v>
      </c>
      <c r="F43" s="18" t="n">
        <v>147480.294848523</v>
      </c>
      <c r="G43" s="19" t="n">
        <f aca="false">E43-F43*0.7</f>
        <v>17690502.6015976</v>
      </c>
      <c r="H43" s="19"/>
      <c r="I43" s="19"/>
      <c r="J43" s="19" t="n">
        <f aca="false">G43*3.8235866717</f>
        <v>67641169.9631428</v>
      </c>
      <c r="K43" s="20"/>
      <c r="L43" s="19"/>
      <c r="M43" s="19" t="n">
        <f aca="false">F43*2.511711692</f>
        <v>370427.980910641</v>
      </c>
      <c r="N43" s="19"/>
      <c r="Q43" s="19"/>
      <c r="R43" s="19"/>
      <c r="S43" s="19"/>
      <c r="V43" s="19"/>
      <c r="W43" s="19"/>
      <c r="X43" s="19"/>
    </row>
    <row r="44" s="16" customFormat="true" ht="12.8" hidden="false" customHeight="false" outlineLevel="0" collapsed="false">
      <c r="B44" s="16" t="n">
        <v>2023</v>
      </c>
      <c r="C44" s="16" t="n">
        <v>4</v>
      </c>
      <c r="D44" s="16" t="n">
        <v>196</v>
      </c>
      <c r="E44" s="18" t="n">
        <v>21254652.5965391</v>
      </c>
      <c r="F44" s="18" t="n">
        <v>152049.244262952</v>
      </c>
      <c r="G44" s="19" t="n">
        <f aca="false">E44-F44*0.7</f>
        <v>21148218.125555</v>
      </c>
      <c r="H44" s="19"/>
      <c r="I44" s="19"/>
      <c r="J44" s="19" t="n">
        <f aca="false">G44*3.8235866717</f>
        <v>80862044.9550766</v>
      </c>
      <c r="K44" s="20"/>
      <c r="L44" s="19"/>
      <c r="M44" s="19" t="n">
        <f aca="false">F44*2.511711692</f>
        <v>381903.864575021</v>
      </c>
      <c r="N44" s="19"/>
      <c r="Q44" s="19"/>
      <c r="R44" s="19"/>
      <c r="S44" s="19"/>
      <c r="V44" s="19"/>
      <c r="W44" s="19"/>
      <c r="X44" s="19"/>
    </row>
    <row r="45" s="22" customFormat="true" ht="12.8" hidden="false" customHeight="false" outlineLevel="0" collapsed="false">
      <c r="B45" s="22" t="n">
        <v>2024</v>
      </c>
      <c r="C45" s="23" t="n">
        <v>1</v>
      </c>
      <c r="D45" s="22" t="n">
        <v>197</v>
      </c>
      <c r="E45" s="24" t="n">
        <v>17923203.5231187</v>
      </c>
      <c r="F45" s="24" t="n">
        <v>155335.599523845</v>
      </c>
      <c r="G45" s="25" t="n">
        <f aca="false">E45-F45*0.7</f>
        <v>17814468.603452</v>
      </c>
      <c r="H45" s="25"/>
      <c r="I45" s="25"/>
      <c r="J45" s="25" t="n">
        <f aca="false">G45*3.8235866717</f>
        <v>68115164.7155771</v>
      </c>
      <c r="K45" s="26"/>
      <c r="L45" s="25"/>
      <c r="M45" s="25" t="n">
        <f aca="false">F45*2.511711692</f>
        <v>390158.241507872</v>
      </c>
      <c r="N45" s="25"/>
      <c r="O45" s="23"/>
      <c r="P45" s="23"/>
      <c r="Q45" s="25"/>
      <c r="R45" s="25"/>
      <c r="S45" s="25"/>
      <c r="T45" s="23"/>
      <c r="U45" s="23"/>
      <c r="V45" s="25"/>
      <c r="W45" s="25"/>
      <c r="X45" s="25"/>
    </row>
    <row r="46" s="16" customFormat="true" ht="12.8" hidden="false" customHeight="false" outlineLevel="0" collapsed="false">
      <c r="B46" s="16" t="n">
        <v>2024</v>
      </c>
      <c r="C46" s="16" t="n">
        <v>2</v>
      </c>
      <c r="D46" s="16" t="n">
        <v>198</v>
      </c>
      <c r="E46" s="18" t="n">
        <v>21275033.8425537</v>
      </c>
      <c r="F46" s="18" t="n">
        <v>154300.060901487</v>
      </c>
      <c r="G46" s="19" t="n">
        <f aca="false">E46-F46*0.7</f>
        <v>21167023.7999226</v>
      </c>
      <c r="H46" s="19"/>
      <c r="I46" s="19"/>
      <c r="J46" s="19" t="n">
        <f aca="false">G46*3.8235866717</f>
        <v>80933950.0809408</v>
      </c>
      <c r="K46" s="20"/>
      <c r="L46" s="19"/>
      <c r="M46" s="19" t="n">
        <f aca="false">F46*2.511711692</f>
        <v>387557.267042578</v>
      </c>
      <c r="N46" s="19"/>
      <c r="Q46" s="19"/>
      <c r="R46" s="19"/>
      <c r="S46" s="19"/>
      <c r="V46" s="19"/>
      <c r="W46" s="19"/>
      <c r="X46" s="19"/>
    </row>
    <row r="47" s="16" customFormat="true" ht="12.8" hidden="false" customHeight="false" outlineLevel="0" collapsed="false">
      <c r="B47" s="16" t="n">
        <v>2024</v>
      </c>
      <c r="C47" s="16" t="n">
        <v>3</v>
      </c>
      <c r="D47" s="16" t="n">
        <v>199</v>
      </c>
      <c r="E47" s="18" t="n">
        <v>18574781.4467704</v>
      </c>
      <c r="F47" s="18" t="n">
        <v>156416.226693078</v>
      </c>
      <c r="G47" s="19" t="n">
        <f aca="false">E47-F47*0.7</f>
        <v>18465290.0880853</v>
      </c>
      <c r="H47" s="19"/>
      <c r="I47" s="19"/>
      <c r="J47" s="19" t="n">
        <f aca="false">G47*3.8235866717</f>
        <v>70603637.0698769</v>
      </c>
      <c r="K47" s="20"/>
      <c r="L47" s="19"/>
      <c r="M47" s="19" t="n">
        <f aca="false">F47*2.511711692</f>
        <v>392872.465403527</v>
      </c>
      <c r="N47" s="19"/>
      <c r="Q47" s="19"/>
      <c r="R47" s="19"/>
      <c r="S47" s="19"/>
      <c r="V47" s="19"/>
      <c r="W47" s="19"/>
      <c r="X47" s="19"/>
    </row>
    <row r="48" s="16" customFormat="true" ht="12.8" hidden="false" customHeight="false" outlineLevel="0" collapsed="false">
      <c r="B48" s="16" t="n">
        <v>2024</v>
      </c>
      <c r="C48" s="16" t="n">
        <v>4</v>
      </c>
      <c r="D48" s="16" t="n">
        <v>200</v>
      </c>
      <c r="E48" s="18" t="n">
        <v>22162326.9223843</v>
      </c>
      <c r="F48" s="18" t="n">
        <v>153104.931234155</v>
      </c>
      <c r="G48" s="19" t="n">
        <f aca="false">E48-F48*0.7</f>
        <v>22055153.4705204</v>
      </c>
      <c r="H48" s="19"/>
      <c r="I48" s="19"/>
      <c r="J48" s="19" t="n">
        <f aca="false">G48*3.8235866717</f>
        <v>84329790.8521797</v>
      </c>
      <c r="K48" s="20"/>
      <c r="L48" s="19"/>
      <c r="M48" s="19" t="n">
        <f aca="false">F48*2.511711692</f>
        <v>384555.445883684</v>
      </c>
      <c r="N48" s="19"/>
      <c r="Q48" s="19"/>
      <c r="R48" s="19"/>
      <c r="S48" s="19"/>
      <c r="V48" s="19"/>
      <c r="W48" s="19"/>
      <c r="X48" s="19"/>
    </row>
    <row r="49" s="22" customFormat="true" ht="12.8" hidden="false" customHeight="false" outlineLevel="0" collapsed="false">
      <c r="B49" s="22" t="n">
        <v>2025</v>
      </c>
      <c r="C49" s="23" t="n">
        <v>1</v>
      </c>
      <c r="D49" s="22" t="n">
        <v>201</v>
      </c>
      <c r="E49" s="24" t="n">
        <v>18859040.5436379</v>
      </c>
      <c r="F49" s="24" t="n">
        <v>153997.302976405</v>
      </c>
      <c r="G49" s="25" t="n">
        <f aca="false">E49-F49*0.7</f>
        <v>18751242.4315544</v>
      </c>
      <c r="H49" s="25"/>
      <c r="I49" s="25"/>
      <c r="J49" s="25" t="n">
        <f aca="false">G49*3.8235866717</f>
        <v>71697000.6391068</v>
      </c>
      <c r="K49" s="26"/>
      <c r="L49" s="25"/>
      <c r="M49" s="25" t="n">
        <f aca="false">F49*2.511711692</f>
        <v>386796.826422302</v>
      </c>
      <c r="N49" s="25"/>
      <c r="O49" s="23"/>
      <c r="P49" s="23"/>
      <c r="Q49" s="25"/>
      <c r="R49" s="25"/>
      <c r="S49" s="25"/>
      <c r="T49" s="23"/>
      <c r="U49" s="23"/>
      <c r="V49" s="25"/>
      <c r="W49" s="25"/>
      <c r="X49" s="25"/>
    </row>
    <row r="50" s="16" customFormat="true" ht="12.8" hidden="false" customHeight="false" outlineLevel="0" collapsed="false">
      <c r="B50" s="16" t="n">
        <v>2025</v>
      </c>
      <c r="C50" s="16" t="n">
        <v>2</v>
      </c>
      <c r="D50" s="16" t="n">
        <v>202</v>
      </c>
      <c r="E50" s="18" t="n">
        <v>22497423.0917543</v>
      </c>
      <c r="F50" s="18" t="n">
        <v>150264.575131176</v>
      </c>
      <c r="G50" s="19" t="n">
        <f aca="false">E50-F50*0.7</f>
        <v>22392237.8891624</v>
      </c>
      <c r="H50" s="19"/>
      <c r="I50" s="19"/>
      <c r="J50" s="19" t="n">
        <f aca="false">G50*3.8235866717</f>
        <v>85618662.3425373</v>
      </c>
      <c r="K50" s="20"/>
      <c r="L50" s="19"/>
      <c r="M50" s="19" t="n">
        <f aca="false">F50*2.511711692</f>
        <v>377421.290250387</v>
      </c>
      <c r="N50" s="19"/>
      <c r="Q50" s="19"/>
      <c r="R50" s="19"/>
      <c r="S50" s="19"/>
      <c r="V50" s="19"/>
      <c r="W50" s="19"/>
      <c r="X50" s="19"/>
    </row>
    <row r="51" s="16" customFormat="true" ht="12.8" hidden="false" customHeight="false" outlineLevel="0" collapsed="false">
      <c r="B51" s="16" t="n">
        <v>2025</v>
      </c>
      <c r="C51" s="16" t="n">
        <v>3</v>
      </c>
      <c r="D51" s="16" t="n">
        <v>203</v>
      </c>
      <c r="E51" s="18" t="n">
        <v>19331563.178894</v>
      </c>
      <c r="F51" s="18" t="n">
        <v>156578.864260214</v>
      </c>
      <c r="G51" s="19" t="n">
        <f aca="false">E51-F51*0.7</f>
        <v>19221957.9739119</v>
      </c>
      <c r="H51" s="19"/>
      <c r="I51" s="19"/>
      <c r="J51" s="19" t="n">
        <f aca="false">G51*3.8235866717</f>
        <v>73496822.313027</v>
      </c>
      <c r="K51" s="20"/>
      <c r="L51" s="19"/>
      <c r="M51" s="19" t="n">
        <f aca="false">F51*2.511711692</f>
        <v>393280.964082461</v>
      </c>
      <c r="N51" s="19"/>
      <c r="Q51" s="19"/>
      <c r="R51" s="19"/>
      <c r="S51" s="19"/>
      <c r="V51" s="19"/>
      <c r="W51" s="19"/>
      <c r="X51" s="19"/>
    </row>
    <row r="52" s="16" customFormat="true" ht="12.8" hidden="false" customHeight="false" outlineLevel="0" collapsed="false">
      <c r="B52" s="16" t="n">
        <v>2025</v>
      </c>
      <c r="C52" s="16" t="n">
        <v>4</v>
      </c>
      <c r="D52" s="16" t="n">
        <v>204</v>
      </c>
      <c r="E52" s="18" t="n">
        <v>23068048.381594</v>
      </c>
      <c r="F52" s="18" t="n">
        <v>155915.730124072</v>
      </c>
      <c r="G52" s="19" t="n">
        <f aca="false">E52-F52*0.7</f>
        <v>22958907.3705072</v>
      </c>
      <c r="H52" s="19"/>
      <c r="I52" s="19"/>
      <c r="J52" s="19" t="n">
        <f aca="false">G52*3.8235866717</f>
        <v>87785372.2186662</v>
      </c>
      <c r="K52" s="20"/>
      <c r="L52" s="19"/>
      <c r="M52" s="19" t="n">
        <f aca="false">F52*2.511711692</f>
        <v>391615.362319349</v>
      </c>
      <c r="N52" s="19"/>
      <c r="Q52" s="19"/>
      <c r="R52" s="19"/>
      <c r="S52" s="19"/>
      <c r="V52" s="19"/>
      <c r="W52" s="19"/>
      <c r="X52" s="19"/>
    </row>
    <row r="53" s="22" customFormat="true" ht="12.8" hidden="false" customHeight="false" outlineLevel="0" collapsed="false">
      <c r="B53" s="22" t="n">
        <v>2026</v>
      </c>
      <c r="C53" s="23" t="n">
        <v>1</v>
      </c>
      <c r="D53" s="22" t="n">
        <v>205</v>
      </c>
      <c r="E53" s="24" t="n">
        <v>19822442.0277888</v>
      </c>
      <c r="F53" s="24" t="n">
        <v>155587.231140885</v>
      </c>
      <c r="G53" s="25" t="n">
        <f aca="false">E53-F53*0.7</f>
        <v>19713530.9659902</v>
      </c>
      <c r="H53" s="25"/>
      <c r="I53" s="25"/>
      <c r="J53" s="25" t="n">
        <f aca="false">G53*3.8235866717</f>
        <v>75376394.2537052</v>
      </c>
      <c r="K53" s="26"/>
      <c r="L53" s="25"/>
      <c r="M53" s="25" t="n">
        <f aca="false">F53*2.511711692</f>
        <v>390790.267582467</v>
      </c>
      <c r="N53" s="25"/>
      <c r="O53" s="23"/>
      <c r="P53" s="23"/>
      <c r="Q53" s="25"/>
      <c r="R53" s="25"/>
      <c r="S53" s="25"/>
      <c r="T53" s="23"/>
      <c r="U53" s="23"/>
      <c r="V53" s="25"/>
      <c r="W53" s="25"/>
      <c r="X53" s="25"/>
    </row>
    <row r="54" s="16" customFormat="true" ht="12.8" hidden="false" customHeight="false" outlineLevel="0" collapsed="false">
      <c r="B54" s="16" t="n">
        <v>2026</v>
      </c>
      <c r="C54" s="16" t="n">
        <v>2</v>
      </c>
      <c r="D54" s="16" t="n">
        <v>206</v>
      </c>
      <c r="E54" s="18" t="n">
        <v>23511078.3437996</v>
      </c>
      <c r="F54" s="18" t="n">
        <v>157508.602097647</v>
      </c>
      <c r="G54" s="19" t="n">
        <f aca="false">E54-F54*0.7</f>
        <v>23400822.3223312</v>
      </c>
      <c r="H54" s="19"/>
      <c r="I54" s="19"/>
      <c r="J54" s="19" t="n">
        <f aca="false">G54*3.8235866717</f>
        <v>89475072.3384855</v>
      </c>
      <c r="K54" s="20"/>
      <c r="L54" s="19"/>
      <c r="M54" s="19" t="n">
        <f aca="false">F54*2.511711692</f>
        <v>395616.197479236</v>
      </c>
      <c r="N54" s="19"/>
      <c r="Q54" s="19"/>
      <c r="R54" s="19"/>
      <c r="S54" s="19"/>
      <c r="V54" s="19"/>
      <c r="W54" s="19"/>
      <c r="X54" s="19"/>
    </row>
    <row r="55" s="16" customFormat="true" ht="12.8" hidden="false" customHeight="false" outlineLevel="0" collapsed="false">
      <c r="B55" s="16" t="n">
        <v>2026</v>
      </c>
      <c r="C55" s="16" t="n">
        <v>3</v>
      </c>
      <c r="D55" s="16" t="n">
        <v>207</v>
      </c>
      <c r="E55" s="18" t="n">
        <v>20372811.1881186</v>
      </c>
      <c r="F55" s="18" t="n">
        <v>156950.763370964</v>
      </c>
      <c r="G55" s="19" t="n">
        <f aca="false">E55-F55*0.7</f>
        <v>20262945.6537589</v>
      </c>
      <c r="H55" s="19"/>
      <c r="I55" s="19"/>
      <c r="J55" s="19" t="n">
        <f aca="false">G55*3.8235866717</f>
        <v>77477128.9310939</v>
      </c>
      <c r="K55" s="20"/>
      <c r="L55" s="19"/>
      <c r="M55" s="19" t="n">
        <f aca="false">F55*2.511711692</f>
        <v>394215.067427177</v>
      </c>
      <c r="N55" s="19"/>
      <c r="Q55" s="19"/>
      <c r="R55" s="19"/>
      <c r="S55" s="19"/>
      <c r="V55" s="19"/>
      <c r="W55" s="19"/>
      <c r="X55" s="19"/>
    </row>
    <row r="56" s="16" customFormat="true" ht="12.8" hidden="false" customHeight="false" outlineLevel="0" collapsed="false">
      <c r="B56" s="16" t="n">
        <v>2026</v>
      </c>
      <c r="C56" s="16" t="n">
        <v>4</v>
      </c>
      <c r="D56" s="16" t="n">
        <v>208</v>
      </c>
      <c r="E56" s="18" t="n">
        <v>24051810.4341572</v>
      </c>
      <c r="F56" s="18" t="n">
        <v>162301.660441747</v>
      </c>
      <c r="G56" s="19" t="n">
        <f aca="false">E56-F56*0.7</f>
        <v>23938199.271848</v>
      </c>
      <c r="H56" s="19"/>
      <c r="I56" s="19"/>
      <c r="J56" s="19" t="n">
        <f aca="false">G56*3.8235866717</f>
        <v>91529779.6803365</v>
      </c>
      <c r="K56" s="20"/>
      <c r="L56" s="19"/>
      <c r="M56" s="19" t="n">
        <f aca="false">F56*2.511711692</f>
        <v>407654.978162549</v>
      </c>
      <c r="N56" s="19"/>
      <c r="Q56" s="19"/>
      <c r="R56" s="19"/>
      <c r="S56" s="19"/>
      <c r="V56" s="19"/>
      <c r="W56" s="19"/>
      <c r="X56" s="19"/>
    </row>
    <row r="57" s="22" customFormat="true" ht="12.8" hidden="false" customHeight="false" outlineLevel="0" collapsed="false">
      <c r="B57" s="22" t="n">
        <v>2027</v>
      </c>
      <c r="C57" s="23" t="n">
        <v>1</v>
      </c>
      <c r="D57" s="22" t="n">
        <v>209</v>
      </c>
      <c r="E57" s="24" t="n">
        <v>20660662.2173306</v>
      </c>
      <c r="F57" s="24" t="n">
        <v>158331.607780364</v>
      </c>
      <c r="G57" s="25" t="n">
        <f aca="false">E57-F57*0.7</f>
        <v>20549830.0918844</v>
      </c>
      <c r="H57" s="25"/>
      <c r="I57" s="25"/>
      <c r="J57" s="25" t="n">
        <f aca="false">G57*3.8235866717</f>
        <v>78574056.4450286</v>
      </c>
      <c r="K57" s="26"/>
      <c r="L57" s="25"/>
      <c r="M57" s="25" t="n">
        <f aca="false">F57*2.511711692</f>
        <v>397683.350475097</v>
      </c>
      <c r="N57" s="25"/>
      <c r="O57" s="23"/>
      <c r="P57" s="23"/>
      <c r="Q57" s="25"/>
      <c r="R57" s="25"/>
      <c r="S57" s="25"/>
      <c r="T57" s="23"/>
      <c r="U57" s="23"/>
      <c r="V57" s="25"/>
      <c r="W57" s="25"/>
      <c r="X57" s="25"/>
    </row>
    <row r="58" s="16" customFormat="true" ht="12.8" hidden="false" customHeight="false" outlineLevel="0" collapsed="false">
      <c r="B58" s="16" t="n">
        <v>2027</v>
      </c>
      <c r="C58" s="16" t="n">
        <v>2</v>
      </c>
      <c r="D58" s="16" t="n">
        <v>210</v>
      </c>
      <c r="E58" s="18" t="n">
        <v>24225262.3662835</v>
      </c>
      <c r="F58" s="18" t="n">
        <v>164045.879701466</v>
      </c>
      <c r="G58" s="19" t="n">
        <f aca="false">E58-F58*0.7</f>
        <v>24110430.2504925</v>
      </c>
      <c r="H58" s="19"/>
      <c r="I58" s="19"/>
      <c r="J58" s="19" t="n">
        <f aca="false">G58*3.8235866717</f>
        <v>92188319.7547357</v>
      </c>
      <c r="K58" s="20"/>
      <c r="L58" s="19"/>
      <c r="M58" s="19" t="n">
        <f aca="false">F58*2.511711692</f>
        <v>412035.954070598</v>
      </c>
      <c r="N58" s="19"/>
      <c r="Q58" s="19"/>
      <c r="R58" s="19"/>
      <c r="S58" s="19"/>
      <c r="V58" s="19"/>
      <c r="W58" s="19"/>
      <c r="X58" s="19"/>
    </row>
    <row r="59" s="16" customFormat="true" ht="12.8" hidden="false" customHeight="false" outlineLevel="0" collapsed="false">
      <c r="B59" s="16" t="n">
        <v>2027</v>
      </c>
      <c r="C59" s="16" t="n">
        <v>3</v>
      </c>
      <c r="D59" s="16" t="n">
        <v>211</v>
      </c>
      <c r="E59" s="18" t="n">
        <v>20845075.4257241</v>
      </c>
      <c r="F59" s="18" t="n">
        <v>161510.833429859</v>
      </c>
      <c r="G59" s="19" t="n">
        <f aca="false">E59-F59*0.7</f>
        <v>20732017.8423232</v>
      </c>
      <c r="H59" s="19"/>
      <c r="I59" s="19"/>
      <c r="J59" s="19" t="n">
        <f aca="false">G59*3.8235866717</f>
        <v>79270667.0993537</v>
      </c>
      <c r="K59" s="20"/>
      <c r="L59" s="19"/>
      <c r="M59" s="19" t="n">
        <f aca="false">F59*2.511711692</f>
        <v>405668.648710441</v>
      </c>
      <c r="N59" s="19"/>
      <c r="Q59" s="19"/>
      <c r="R59" s="19"/>
      <c r="S59" s="19"/>
      <c r="V59" s="19"/>
      <c r="W59" s="19"/>
      <c r="X59" s="19"/>
    </row>
    <row r="60" s="16" customFormat="true" ht="12.8" hidden="false" customHeight="false" outlineLevel="0" collapsed="false">
      <c r="B60" s="16" t="n">
        <v>2027</v>
      </c>
      <c r="C60" s="16" t="n">
        <v>4</v>
      </c>
      <c r="D60" s="16" t="n">
        <v>212</v>
      </c>
      <c r="E60" s="18" t="n">
        <v>24953131.6961948</v>
      </c>
      <c r="F60" s="18" t="n">
        <v>166580.891135956</v>
      </c>
      <c r="G60" s="19" t="n">
        <f aca="false">E60-F60*0.7</f>
        <v>24836525.0723997</v>
      </c>
      <c r="H60" s="19"/>
      <c r="I60" s="19"/>
      <c r="J60" s="19" t="n">
        <f aca="false">G60*3.8235866717</f>
        <v>94964606.2381703</v>
      </c>
      <c r="K60" s="20"/>
      <c r="L60" s="19"/>
      <c r="M60" s="19" t="n">
        <f aca="false">F60*2.511711692</f>
        <v>418403.171929959</v>
      </c>
      <c r="N60" s="19"/>
      <c r="Q60" s="19"/>
      <c r="R60" s="19"/>
      <c r="S60" s="19"/>
      <c r="V60" s="19"/>
      <c r="W60" s="19"/>
      <c r="X60" s="19"/>
    </row>
    <row r="61" s="22" customFormat="true" ht="12.8" hidden="false" customHeight="false" outlineLevel="0" collapsed="false">
      <c r="B61" s="22" t="n">
        <v>2028</v>
      </c>
      <c r="C61" s="23" t="n">
        <v>1</v>
      </c>
      <c r="D61" s="22" t="n">
        <v>213</v>
      </c>
      <c r="E61" s="24" t="n">
        <v>21574303.7221827</v>
      </c>
      <c r="F61" s="24" t="n">
        <v>167983.495958694</v>
      </c>
      <c r="G61" s="25" t="n">
        <f aca="false">E61-F61*0.7</f>
        <v>21456715.2750116</v>
      </c>
      <c r="H61" s="25"/>
      <c r="I61" s="25"/>
      <c r="J61" s="25" t="n">
        <f aca="false">G61*3.8235866717</f>
        <v>82041610.5439961</v>
      </c>
      <c r="K61" s="26"/>
      <c r="L61" s="25"/>
      <c r="M61" s="25" t="n">
        <f aca="false">F61*2.511711692</f>
        <v>421926.110862488</v>
      </c>
      <c r="N61" s="25"/>
      <c r="O61" s="23"/>
      <c r="P61" s="23"/>
      <c r="Q61" s="25"/>
      <c r="R61" s="25"/>
      <c r="S61" s="25"/>
      <c r="T61" s="23"/>
      <c r="U61" s="23"/>
      <c r="V61" s="25"/>
      <c r="W61" s="25"/>
      <c r="X61" s="25"/>
    </row>
    <row r="62" s="16" customFormat="true" ht="12.8" hidden="false" customHeight="false" outlineLevel="0" collapsed="false">
      <c r="B62" s="16" t="n">
        <v>2028</v>
      </c>
      <c r="C62" s="16" t="n">
        <v>2</v>
      </c>
      <c r="D62" s="16" t="n">
        <v>214</v>
      </c>
      <c r="E62" s="18" t="n">
        <v>25480639.9166737</v>
      </c>
      <c r="F62" s="18" t="n">
        <v>169419.472020756</v>
      </c>
      <c r="G62" s="19" t="n">
        <f aca="false">E62-F62*0.7</f>
        <v>25362046.2862592</v>
      </c>
      <c r="H62" s="19"/>
      <c r="I62" s="19"/>
      <c r="J62" s="19" t="n">
        <f aca="false">G62*3.8235866717</f>
        <v>96973982.1471792</v>
      </c>
      <c r="K62" s="20"/>
      <c r="L62" s="19"/>
      <c r="M62" s="19" t="n">
        <f aca="false">F62*2.511711692</f>
        <v>425532.868727</v>
      </c>
      <c r="N62" s="19"/>
      <c r="Q62" s="19"/>
      <c r="R62" s="19"/>
      <c r="S62" s="19"/>
      <c r="V62" s="19"/>
      <c r="W62" s="19"/>
      <c r="X62" s="19"/>
    </row>
    <row r="63" s="16" customFormat="true" ht="12.8" hidden="false" customHeight="false" outlineLevel="0" collapsed="false">
      <c r="B63" s="16" t="n">
        <v>2028</v>
      </c>
      <c r="C63" s="16" t="n">
        <v>3</v>
      </c>
      <c r="D63" s="16" t="n">
        <v>215</v>
      </c>
      <c r="E63" s="18" t="n">
        <v>21889434.7705536</v>
      </c>
      <c r="F63" s="18" t="n">
        <v>169052.717412456</v>
      </c>
      <c r="G63" s="19" t="n">
        <f aca="false">E63-F63*0.7</f>
        <v>21771097.8683649</v>
      </c>
      <c r="H63" s="19"/>
      <c r="I63" s="19"/>
      <c r="J63" s="19" t="n">
        <f aca="false">G63*3.8235866717</f>
        <v>83243679.6377563</v>
      </c>
      <c r="K63" s="20"/>
      <c r="L63" s="19"/>
      <c r="M63" s="19" t="n">
        <f aca="false">F63*2.511711692</f>
        <v>424611.686889238</v>
      </c>
      <c r="N63" s="19"/>
      <c r="Q63" s="19"/>
      <c r="R63" s="19"/>
      <c r="S63" s="19"/>
      <c r="V63" s="19"/>
      <c r="W63" s="19"/>
      <c r="X63" s="19"/>
    </row>
    <row r="64" s="16" customFormat="true" ht="12.8" hidden="false" customHeight="false" outlineLevel="0" collapsed="false">
      <c r="B64" s="16" t="n">
        <v>2028</v>
      </c>
      <c r="C64" s="16" t="n">
        <v>4</v>
      </c>
      <c r="D64" s="16" t="n">
        <v>216</v>
      </c>
      <c r="E64" s="18" t="n">
        <v>26023991.6509371</v>
      </c>
      <c r="F64" s="18" t="n">
        <v>170109.701456028</v>
      </c>
      <c r="G64" s="19" t="n">
        <f aca="false">E64-F64*0.7</f>
        <v>25904914.8599178</v>
      </c>
      <c r="H64" s="19"/>
      <c r="I64" s="19"/>
      <c r="J64" s="19" t="n">
        <f aca="false">G64*3.8235866717</f>
        <v>99049687.1899051</v>
      </c>
      <c r="K64" s="20"/>
      <c r="L64" s="19"/>
      <c r="M64" s="19" t="n">
        <f aca="false">F64*2.511711692</f>
        <v>427266.526069734</v>
      </c>
      <c r="N64" s="19"/>
      <c r="Q64" s="19"/>
      <c r="R64" s="19"/>
      <c r="S64" s="19"/>
      <c r="V64" s="19"/>
      <c r="W64" s="19"/>
      <c r="X64" s="19"/>
    </row>
    <row r="65" s="22" customFormat="true" ht="12.8" hidden="false" customHeight="false" outlineLevel="0" collapsed="false">
      <c r="B65" s="22" t="n">
        <v>2029</v>
      </c>
      <c r="C65" s="23" t="n">
        <v>1</v>
      </c>
      <c r="D65" s="22" t="n">
        <v>217</v>
      </c>
      <c r="E65" s="24" t="n">
        <v>22359884.9148852</v>
      </c>
      <c r="F65" s="24" t="n">
        <v>174324.038630828</v>
      </c>
      <c r="G65" s="25" t="n">
        <f aca="false">E65-F65*0.7</f>
        <v>22237858.0878437</v>
      </c>
      <c r="H65" s="25"/>
      <c r="I65" s="25"/>
      <c r="J65" s="25" t="n">
        <f aca="false">G65*3.8235866717</f>
        <v>85028377.7918351</v>
      </c>
      <c r="K65" s="26"/>
      <c r="L65" s="25"/>
      <c r="M65" s="25" t="n">
        <f aca="false">F65*2.511711692</f>
        <v>437851.72602571</v>
      </c>
      <c r="N65" s="25"/>
      <c r="O65" s="23"/>
      <c r="P65" s="23"/>
      <c r="Q65" s="25"/>
      <c r="R65" s="25"/>
      <c r="S65" s="25"/>
      <c r="T65" s="23"/>
      <c r="U65" s="23"/>
      <c r="V65" s="25"/>
      <c r="W65" s="25"/>
      <c r="X65" s="25"/>
    </row>
    <row r="66" s="16" customFormat="true" ht="12.8" hidden="false" customHeight="false" outlineLevel="0" collapsed="false">
      <c r="B66" s="16" t="n">
        <v>2029</v>
      </c>
      <c r="C66" s="16" t="n">
        <v>2</v>
      </c>
      <c r="D66" s="16" t="n">
        <v>218</v>
      </c>
      <c r="E66" s="18" t="n">
        <v>26415847.3614584</v>
      </c>
      <c r="F66" s="18" t="n">
        <v>171519.429437507</v>
      </c>
      <c r="G66" s="19" t="n">
        <f aca="false">E66-F66*0.7</f>
        <v>26295783.7608522</v>
      </c>
      <c r="H66" s="19"/>
      <c r="I66" s="19"/>
      <c r="J66" s="19" t="n">
        <f aca="false">G66*3.8235866717</f>
        <v>100544208.3099</v>
      </c>
      <c r="K66" s="20"/>
      <c r="L66" s="19"/>
      <c r="M66" s="19" t="n">
        <f aca="false">F66*2.511711692</f>
        <v>430807.356323354</v>
      </c>
      <c r="N66" s="19"/>
      <c r="Q66" s="19"/>
      <c r="R66" s="19"/>
      <c r="S66" s="19"/>
      <c r="V66" s="19"/>
      <c r="W66" s="19"/>
      <c r="X66" s="19"/>
    </row>
    <row r="67" s="16" customFormat="true" ht="12.8" hidden="false" customHeight="false" outlineLevel="0" collapsed="false">
      <c r="B67" s="16" t="n">
        <v>2029</v>
      </c>
      <c r="C67" s="16" t="n">
        <v>3</v>
      </c>
      <c r="D67" s="16" t="n">
        <v>219</v>
      </c>
      <c r="E67" s="18" t="n">
        <v>22566087.5769216</v>
      </c>
      <c r="F67" s="18" t="n">
        <v>174035.907779283</v>
      </c>
      <c r="G67" s="19" t="n">
        <f aca="false">E67-F67*0.7</f>
        <v>22444262.4414761</v>
      </c>
      <c r="H67" s="19"/>
      <c r="I67" s="19"/>
      <c r="J67" s="19" t="n">
        <f aca="false">G67*3.8235866717</f>
        <v>85817582.7273648</v>
      </c>
      <c r="K67" s="20"/>
      <c r="L67" s="19"/>
      <c r="M67" s="19" t="n">
        <f aca="false">F67*2.511711692</f>
        <v>437128.024397058</v>
      </c>
      <c r="N67" s="19"/>
      <c r="Q67" s="19"/>
      <c r="R67" s="19"/>
      <c r="S67" s="19"/>
      <c r="V67" s="19"/>
      <c r="W67" s="19"/>
      <c r="X67" s="19"/>
    </row>
    <row r="68" s="16" customFormat="true" ht="12.8" hidden="false" customHeight="false" outlineLevel="0" collapsed="false">
      <c r="B68" s="16" t="n">
        <v>2029</v>
      </c>
      <c r="C68" s="16" t="n">
        <v>4</v>
      </c>
      <c r="D68" s="16" t="n">
        <v>220</v>
      </c>
      <c r="E68" s="18" t="n">
        <v>26762376.6251579</v>
      </c>
      <c r="F68" s="18" t="n">
        <v>170798.637069661</v>
      </c>
      <c r="G68" s="19" t="n">
        <f aca="false">E68-F68*0.7</f>
        <v>26642817.5792091</v>
      </c>
      <c r="H68" s="19"/>
      <c r="I68" s="19"/>
      <c r="J68" s="19" t="n">
        <f aca="false">G68*3.8235866717</f>
        <v>101871122.192398</v>
      </c>
      <c r="K68" s="20"/>
      <c r="L68" s="19"/>
      <c r="M68" s="19" t="n">
        <f aca="false">F68*2.511711692</f>
        <v>428996.933705532</v>
      </c>
      <c r="N68" s="19"/>
      <c r="Q68" s="19"/>
      <c r="R68" s="19"/>
      <c r="S68" s="19"/>
      <c r="V68" s="19"/>
      <c r="W68" s="19"/>
      <c r="X68" s="19"/>
    </row>
    <row r="69" s="22" customFormat="true" ht="12.8" hidden="false" customHeight="false" outlineLevel="0" collapsed="false">
      <c r="B69" s="22" t="n">
        <v>2030</v>
      </c>
      <c r="C69" s="23" t="n">
        <v>1</v>
      </c>
      <c r="D69" s="22" t="n">
        <v>221</v>
      </c>
      <c r="E69" s="24" t="n">
        <v>22965910.7714826</v>
      </c>
      <c r="F69" s="24" t="n">
        <v>174457.712068332</v>
      </c>
      <c r="G69" s="25" t="n">
        <f aca="false">E69-F69*0.7</f>
        <v>22843790.3730347</v>
      </c>
      <c r="H69" s="25"/>
      <c r="I69" s="25"/>
      <c r="J69" s="25" t="n">
        <f aca="false">G69*3.8235866717</f>
        <v>87345212.4014445</v>
      </c>
      <c r="K69" s="26"/>
      <c r="L69" s="25"/>
      <c r="M69" s="25" t="n">
        <f aca="false">F69*2.511711692</f>
        <v>438187.475161599</v>
      </c>
      <c r="N69" s="25"/>
      <c r="O69" s="23"/>
      <c r="P69" s="23"/>
      <c r="Q69" s="25"/>
      <c r="R69" s="25"/>
      <c r="S69" s="25"/>
      <c r="T69" s="23"/>
      <c r="U69" s="23"/>
      <c r="V69" s="25"/>
      <c r="W69" s="25"/>
      <c r="X69" s="25"/>
    </row>
    <row r="70" s="16" customFormat="true" ht="12.8" hidden="false" customHeight="false" outlineLevel="0" collapsed="false">
      <c r="B70" s="16" t="n">
        <v>2030</v>
      </c>
      <c r="C70" s="16" t="n">
        <v>2</v>
      </c>
      <c r="D70" s="16" t="n">
        <v>222</v>
      </c>
      <c r="E70" s="18" t="n">
        <v>27256744.4011885</v>
      </c>
      <c r="F70" s="18" t="n">
        <v>170090.127454574</v>
      </c>
      <c r="G70" s="19" t="n">
        <f aca="false">E70-F70*0.7</f>
        <v>27137681.3119703</v>
      </c>
      <c r="H70" s="19"/>
      <c r="I70" s="19"/>
      <c r="J70" s="19" t="n">
        <f aca="false">G70*3.8235866717</f>
        <v>103763276.565292</v>
      </c>
      <c r="K70" s="20"/>
      <c r="L70" s="19"/>
      <c r="M70" s="19" t="n">
        <f aca="false">F70*2.511711692</f>
        <v>427217.361821424</v>
      </c>
      <c r="N70" s="19"/>
      <c r="Q70" s="19"/>
      <c r="R70" s="19"/>
      <c r="S70" s="19"/>
      <c r="V70" s="19"/>
      <c r="W70" s="19"/>
      <c r="X70" s="19"/>
    </row>
    <row r="71" s="16" customFormat="true" ht="12.8" hidden="false" customHeight="false" outlineLevel="0" collapsed="false">
      <c r="B71" s="16" t="n">
        <v>2030</v>
      </c>
      <c r="C71" s="16" t="n">
        <v>3</v>
      </c>
      <c r="D71" s="16" t="n">
        <v>223</v>
      </c>
      <c r="E71" s="18" t="n">
        <v>23349923.9325764</v>
      </c>
      <c r="F71" s="18" t="n">
        <v>168949.739164752</v>
      </c>
      <c r="G71" s="19" t="n">
        <f aca="false">E71-F71*0.7</f>
        <v>23231659.1151611</v>
      </c>
      <c r="H71" s="19"/>
      <c r="I71" s="19"/>
      <c r="J71" s="19" t="n">
        <f aca="false">G71*3.8235866717</f>
        <v>88828262.1542077</v>
      </c>
      <c r="K71" s="20"/>
      <c r="L71" s="19"/>
      <c r="M71" s="19" t="n">
        <f aca="false">F71*2.511711692</f>
        <v>424353.035220459</v>
      </c>
      <c r="N71" s="19"/>
      <c r="Q71" s="19"/>
      <c r="R71" s="19"/>
      <c r="S71" s="19"/>
      <c r="V71" s="19"/>
      <c r="W71" s="19"/>
      <c r="X71" s="19"/>
    </row>
    <row r="72" s="16" customFormat="true" ht="12.8" hidden="false" customHeight="false" outlineLevel="0" collapsed="false">
      <c r="B72" s="16" t="n">
        <v>2030</v>
      </c>
      <c r="C72" s="16" t="n">
        <v>4</v>
      </c>
      <c r="D72" s="16" t="n">
        <v>224</v>
      </c>
      <c r="E72" s="18" t="n">
        <v>27571840.5944813</v>
      </c>
      <c r="F72" s="18" t="n">
        <v>172463.266169183</v>
      </c>
      <c r="G72" s="19" t="n">
        <f aca="false">E72-F72*0.7</f>
        <v>27451116.3081629</v>
      </c>
      <c r="H72" s="19"/>
      <c r="I72" s="19"/>
      <c r="J72" s="19" t="n">
        <f aca="false">G72*3.8235866717</f>
        <v>104961722.439178</v>
      </c>
      <c r="K72" s="20"/>
      <c r="L72" s="19"/>
      <c r="M72" s="19" t="n">
        <f aca="false">F72*2.511711692</f>
        <v>433178.002077645</v>
      </c>
      <c r="N72" s="19"/>
      <c r="Q72" s="19"/>
      <c r="R72" s="19"/>
      <c r="S72" s="19"/>
      <c r="V72" s="19"/>
      <c r="W72" s="19"/>
      <c r="X72" s="19"/>
    </row>
    <row r="73" s="22" customFormat="true" ht="12.8" hidden="false" customHeight="false" outlineLevel="0" collapsed="false">
      <c r="B73" s="22" t="n">
        <v>2031</v>
      </c>
      <c r="C73" s="23" t="n">
        <v>1</v>
      </c>
      <c r="D73" s="22" t="n">
        <v>225</v>
      </c>
      <c r="E73" s="24" t="n">
        <v>23897142.1406378</v>
      </c>
      <c r="F73" s="24" t="n">
        <v>181831.125761253</v>
      </c>
      <c r="G73" s="25" t="n">
        <f aca="false">E73-F73*0.7</f>
        <v>23769860.3526049</v>
      </c>
      <c r="H73" s="25"/>
      <c r="I73" s="25"/>
      <c r="J73" s="25" t="n">
        <f aca="false">G73*3.8235866717</f>
        <v>90886121.2323904</v>
      </c>
      <c r="K73" s="26"/>
      <c r="L73" s="25"/>
      <c r="M73" s="25" t="n">
        <f aca="false">F73*2.511711692</f>
        <v>456707.364544062</v>
      </c>
      <c r="N73" s="25"/>
      <c r="O73" s="23"/>
      <c r="P73" s="23"/>
      <c r="Q73" s="25"/>
      <c r="R73" s="25"/>
      <c r="S73" s="25"/>
      <c r="T73" s="23"/>
      <c r="U73" s="23"/>
      <c r="V73" s="25"/>
      <c r="W73" s="25"/>
      <c r="X73" s="25"/>
    </row>
    <row r="74" s="16" customFormat="true" ht="12.8" hidden="false" customHeight="false" outlineLevel="0" collapsed="false">
      <c r="B74" s="16" t="n">
        <v>2031</v>
      </c>
      <c r="C74" s="16" t="n">
        <v>2</v>
      </c>
      <c r="D74" s="16" t="n">
        <v>226</v>
      </c>
      <c r="E74" s="18" t="n">
        <v>28301030.7414725</v>
      </c>
      <c r="F74" s="18" t="n">
        <v>177657.037668114</v>
      </c>
      <c r="G74" s="19" t="n">
        <f aca="false">E74-F74*0.7</f>
        <v>28176670.8151048</v>
      </c>
      <c r="H74" s="19"/>
      <c r="I74" s="19"/>
      <c r="J74" s="19" t="n">
        <f aca="false">G74*3.8235866717</f>
        <v>107735942.981513</v>
      </c>
      <c r="K74" s="20"/>
      <c r="L74" s="19"/>
      <c r="M74" s="19" t="n">
        <f aca="false">F74*2.511711692</f>
        <v>446223.258677086</v>
      </c>
      <c r="N74" s="19"/>
      <c r="Q74" s="19"/>
      <c r="R74" s="19"/>
      <c r="S74" s="19"/>
      <c r="V74" s="19"/>
      <c r="W74" s="19"/>
      <c r="X74" s="19"/>
    </row>
    <row r="75" s="16" customFormat="true" ht="12.8" hidden="false" customHeight="false" outlineLevel="0" collapsed="false">
      <c r="B75" s="16" t="n">
        <v>2031</v>
      </c>
      <c r="C75" s="16" t="n">
        <v>3</v>
      </c>
      <c r="D75" s="16" t="n">
        <v>227</v>
      </c>
      <c r="E75" s="18" t="n">
        <v>24367736.8751224</v>
      </c>
      <c r="F75" s="18" t="n">
        <v>178549.982493096</v>
      </c>
      <c r="G75" s="19" t="n">
        <f aca="false">E75-F75*0.7</f>
        <v>24242751.8873772</v>
      </c>
      <c r="H75" s="19"/>
      <c r="I75" s="19"/>
      <c r="J75" s="19" t="n">
        <f aca="false">G75*3.8235866717</f>
        <v>92694263.0019055</v>
      </c>
      <c r="K75" s="20"/>
      <c r="L75" s="19"/>
      <c r="M75" s="19" t="n">
        <f aca="false">F75*2.511711692</f>
        <v>448466.078634304</v>
      </c>
      <c r="N75" s="19"/>
      <c r="Q75" s="19"/>
      <c r="R75" s="19"/>
      <c r="S75" s="19"/>
      <c r="V75" s="19"/>
      <c r="W75" s="19"/>
      <c r="X75" s="19"/>
    </row>
    <row r="76" s="16" customFormat="true" ht="12.8" hidden="false" customHeight="false" outlineLevel="0" collapsed="false">
      <c r="B76" s="16" t="n">
        <v>2031</v>
      </c>
      <c r="C76" s="16" t="n">
        <v>4</v>
      </c>
      <c r="D76" s="16" t="n">
        <v>228</v>
      </c>
      <c r="E76" s="18" t="n">
        <v>28778903.6879762</v>
      </c>
      <c r="F76" s="18" t="n">
        <v>176717.733378992</v>
      </c>
      <c r="G76" s="19" t="n">
        <f aca="false">E76-F76*0.7</f>
        <v>28655201.274611</v>
      </c>
      <c r="H76" s="19"/>
      <c r="I76" s="19"/>
      <c r="J76" s="19" t="n">
        <f aca="false">G76*3.8235866717</f>
        <v>109565645.668483</v>
      </c>
      <c r="K76" s="20"/>
      <c r="L76" s="19"/>
      <c r="M76" s="19" t="n">
        <f aca="false">F76*2.511711692</f>
        <v>443863.997111752</v>
      </c>
      <c r="N76" s="19"/>
      <c r="Q76" s="19"/>
      <c r="R76" s="19"/>
      <c r="S76" s="19"/>
      <c r="V76" s="19"/>
      <c r="W76" s="19"/>
      <c r="X76" s="19"/>
    </row>
    <row r="77" s="22" customFormat="true" ht="12.8" hidden="false" customHeight="false" outlineLevel="0" collapsed="false">
      <c r="B77" s="22" t="n">
        <v>2032</v>
      </c>
      <c r="C77" s="23" t="n">
        <v>1</v>
      </c>
      <c r="D77" s="22" t="n">
        <v>229</v>
      </c>
      <c r="E77" s="24" t="n">
        <v>24690957.2700705</v>
      </c>
      <c r="F77" s="24" t="n">
        <v>179310.06374949</v>
      </c>
      <c r="G77" s="25" t="n">
        <f aca="false">E77-F77*0.7</f>
        <v>24565440.2254458</v>
      </c>
      <c r="H77" s="25"/>
      <c r="I77" s="25"/>
      <c r="J77" s="25" t="n">
        <f aca="false">G77*3.8235866717</f>
        <v>93928089.8304577</v>
      </c>
      <c r="K77" s="26"/>
      <c r="L77" s="25"/>
      <c r="M77" s="25" t="n">
        <f aca="false">F77*2.511711692</f>
        <v>450375.183612858</v>
      </c>
      <c r="N77" s="25"/>
      <c r="O77" s="23"/>
      <c r="P77" s="23"/>
      <c r="Q77" s="25"/>
      <c r="R77" s="25"/>
      <c r="S77" s="25"/>
      <c r="T77" s="23"/>
      <c r="U77" s="23"/>
      <c r="V77" s="25"/>
      <c r="W77" s="25"/>
      <c r="X77" s="25"/>
    </row>
    <row r="78" s="16" customFormat="true" ht="12.8" hidden="false" customHeight="false" outlineLevel="0" collapsed="false">
      <c r="B78" s="16" t="n">
        <v>2032</v>
      </c>
      <c r="C78" s="16" t="n">
        <v>2</v>
      </c>
      <c r="D78" s="16" t="n">
        <v>230</v>
      </c>
      <c r="E78" s="18" t="n">
        <v>28994512.0569849</v>
      </c>
      <c r="F78" s="18" t="n">
        <v>185736.508547269</v>
      </c>
      <c r="G78" s="19" t="n">
        <f aca="false">E78-F78*0.7</f>
        <v>28864496.5010018</v>
      </c>
      <c r="H78" s="19"/>
      <c r="I78" s="19"/>
      <c r="J78" s="19" t="n">
        <f aca="false">G78*3.8235866717</f>
        <v>110365904.106562</v>
      </c>
      <c r="K78" s="20"/>
      <c r="L78" s="19"/>
      <c r="M78" s="19" t="n">
        <f aca="false">F78*2.511711692</f>
        <v>466516.560149433</v>
      </c>
      <c r="N78" s="19"/>
      <c r="Q78" s="19"/>
      <c r="R78" s="19"/>
      <c r="S78" s="19"/>
      <c r="V78" s="19"/>
      <c r="W78" s="19"/>
      <c r="X78" s="19"/>
    </row>
    <row r="79" s="16" customFormat="true" ht="12.8" hidden="false" customHeight="false" outlineLevel="0" collapsed="false">
      <c r="B79" s="16" t="n">
        <v>2032</v>
      </c>
      <c r="C79" s="16" t="n">
        <v>3</v>
      </c>
      <c r="D79" s="16" t="n">
        <v>231</v>
      </c>
      <c r="E79" s="18" t="n">
        <v>24918398.3974102</v>
      </c>
      <c r="F79" s="18" t="n">
        <v>188274.975199848</v>
      </c>
      <c r="G79" s="19" t="n">
        <f aca="false">E79-F79*0.7</f>
        <v>24786605.9147703</v>
      </c>
      <c r="H79" s="19"/>
      <c r="I79" s="19"/>
      <c r="J79" s="19" t="n">
        <f aca="false">G79*3.8235866717</f>
        <v>94773736.0123961</v>
      </c>
      <c r="K79" s="20"/>
      <c r="L79" s="19"/>
      <c r="M79" s="19" t="n">
        <f aca="false">F79*2.511711692</f>
        <v>472892.456520469</v>
      </c>
      <c r="N79" s="19"/>
      <c r="Q79" s="19"/>
      <c r="R79" s="19"/>
      <c r="S79" s="19"/>
      <c r="V79" s="19"/>
      <c r="W79" s="19"/>
      <c r="X79" s="19"/>
    </row>
    <row r="80" s="16" customFormat="true" ht="12.8" hidden="false" customHeight="false" outlineLevel="0" collapsed="false">
      <c r="B80" s="16" t="n">
        <v>2032</v>
      </c>
      <c r="C80" s="16" t="n">
        <v>4</v>
      </c>
      <c r="D80" s="16" t="n">
        <v>232</v>
      </c>
      <c r="E80" s="18" t="n">
        <v>29540758.5923085</v>
      </c>
      <c r="F80" s="18" t="n">
        <v>189234.697853094</v>
      </c>
      <c r="G80" s="19" t="n">
        <f aca="false">E80-F80*0.7</f>
        <v>29408294.3038114</v>
      </c>
      <c r="H80" s="19"/>
      <c r="I80" s="19"/>
      <c r="J80" s="19" t="n">
        <f aca="false">G80*3.8235866717</f>
        <v>112445162.137484</v>
      </c>
      <c r="K80" s="20"/>
      <c r="L80" s="19"/>
      <c r="M80" s="19" t="n">
        <f aca="false">F80*2.511711692</f>
        <v>475303.003129704</v>
      </c>
      <c r="N80" s="19"/>
      <c r="Q80" s="19"/>
      <c r="R80" s="19"/>
      <c r="S80" s="19"/>
      <c r="V80" s="19"/>
      <c r="W80" s="19"/>
      <c r="X80" s="19"/>
    </row>
    <row r="81" s="22" customFormat="true" ht="12.8" hidden="false" customHeight="false" outlineLevel="0" collapsed="false">
      <c r="B81" s="22" t="n">
        <v>2033</v>
      </c>
      <c r="C81" s="23" t="n">
        <v>1</v>
      </c>
      <c r="D81" s="22" t="n">
        <v>233</v>
      </c>
      <c r="E81" s="24" t="n">
        <v>25380659.6151528</v>
      </c>
      <c r="F81" s="24" t="n">
        <v>190667.686145851</v>
      </c>
      <c r="G81" s="25" t="n">
        <f aca="false">E81-F81*0.7</f>
        <v>25247192.2348507</v>
      </c>
      <c r="H81" s="25"/>
      <c r="I81" s="25"/>
      <c r="J81" s="25" t="n">
        <f aca="false">G81*3.8235866717</f>
        <v>96534827.7270228</v>
      </c>
      <c r="K81" s="26"/>
      <c r="L81" s="25"/>
      <c r="M81" s="25" t="n">
        <f aca="false">F81*2.511711692</f>
        <v>478902.25657912</v>
      </c>
      <c r="N81" s="25"/>
      <c r="O81" s="23"/>
      <c r="P81" s="23"/>
      <c r="Q81" s="25"/>
      <c r="R81" s="25"/>
      <c r="S81" s="25"/>
      <c r="T81" s="23"/>
      <c r="U81" s="23"/>
      <c r="V81" s="25"/>
      <c r="W81" s="25"/>
      <c r="X81" s="25"/>
    </row>
    <row r="82" s="16" customFormat="true" ht="12.8" hidden="false" customHeight="false" outlineLevel="0" collapsed="false">
      <c r="B82" s="16" t="n">
        <v>2033</v>
      </c>
      <c r="C82" s="16" t="n">
        <v>2</v>
      </c>
      <c r="D82" s="16" t="n">
        <v>234</v>
      </c>
      <c r="E82" s="18" t="n">
        <v>30008128.11715</v>
      </c>
      <c r="F82" s="18" t="n">
        <v>187601.739441395</v>
      </c>
      <c r="G82" s="19" t="n">
        <f aca="false">E82-F82*0.7</f>
        <v>29876806.899541</v>
      </c>
      <c r="H82" s="19"/>
      <c r="I82" s="19"/>
      <c r="J82" s="19" t="n">
        <f aca="false">G82*3.8235866717</f>
        <v>114236560.65404</v>
      </c>
      <c r="K82" s="20"/>
      <c r="L82" s="19"/>
      <c r="M82" s="19" t="n">
        <f aca="false">F82*2.511711692</f>
        <v>471201.48239449</v>
      </c>
      <c r="N82" s="19"/>
      <c r="Q82" s="19"/>
      <c r="R82" s="19"/>
      <c r="S82" s="19"/>
      <c r="V82" s="19"/>
      <c r="W82" s="19"/>
      <c r="X82" s="19"/>
    </row>
    <row r="83" s="16" customFormat="true" ht="12.8" hidden="false" customHeight="false" outlineLevel="0" collapsed="false">
      <c r="B83" s="16" t="n">
        <v>2033</v>
      </c>
      <c r="C83" s="16" t="n">
        <v>3</v>
      </c>
      <c r="D83" s="16" t="n">
        <v>235</v>
      </c>
      <c r="E83" s="18" t="n">
        <v>25780051.5307481</v>
      </c>
      <c r="F83" s="18" t="n">
        <v>194783.369772106</v>
      </c>
      <c r="G83" s="19" t="n">
        <f aca="false">E83-F83*0.7</f>
        <v>25643703.1719077</v>
      </c>
      <c r="H83" s="19"/>
      <c r="I83" s="19"/>
      <c r="J83" s="19" t="n">
        <f aca="false">G83*3.8235866717</f>
        <v>98050921.6611372</v>
      </c>
      <c r="K83" s="20"/>
      <c r="L83" s="19"/>
      <c r="M83" s="19" t="n">
        <f aca="false">F83*2.511711692</f>
        <v>489239.667263757</v>
      </c>
      <c r="N83" s="19"/>
      <c r="Q83" s="19"/>
      <c r="R83" s="19"/>
      <c r="S83" s="19"/>
      <c r="V83" s="19"/>
      <c r="W83" s="19"/>
      <c r="X83" s="19"/>
    </row>
    <row r="84" s="16" customFormat="true" ht="12.8" hidden="false" customHeight="false" outlineLevel="0" collapsed="false">
      <c r="B84" s="16" t="n">
        <v>2033</v>
      </c>
      <c r="C84" s="16" t="n">
        <v>4</v>
      </c>
      <c r="D84" s="16" t="n">
        <v>236</v>
      </c>
      <c r="E84" s="18" t="n">
        <v>30662664.7452605</v>
      </c>
      <c r="F84" s="18" t="n">
        <v>199220.11415879</v>
      </c>
      <c r="G84" s="19" t="n">
        <f aca="false">E84-F84*0.7</f>
        <v>30523210.6653493</v>
      </c>
      <c r="H84" s="19"/>
      <c r="I84" s="19"/>
      <c r="J84" s="19" t="n">
        <f aca="false">G84*3.8235866717</f>
        <v>116708141.477521</v>
      </c>
      <c r="K84" s="20"/>
      <c r="L84" s="19"/>
      <c r="M84" s="19" t="n">
        <f aca="false">F84*2.511711692</f>
        <v>500383.490014207</v>
      </c>
      <c r="N84" s="19"/>
      <c r="Q84" s="19"/>
      <c r="R84" s="19"/>
      <c r="S84" s="19"/>
      <c r="V84" s="19"/>
      <c r="W84" s="19"/>
      <c r="X84" s="19"/>
    </row>
    <row r="85" s="22" customFormat="true" ht="12.8" hidden="false" customHeight="false" outlineLevel="0" collapsed="false">
      <c r="B85" s="22" t="n">
        <v>2034</v>
      </c>
      <c r="C85" s="23" t="n">
        <v>1</v>
      </c>
      <c r="D85" s="22" t="n">
        <v>237</v>
      </c>
      <c r="E85" s="24" t="n">
        <v>26385141.2191528</v>
      </c>
      <c r="F85" s="24" t="n">
        <v>193850.869644316</v>
      </c>
      <c r="G85" s="25" t="n">
        <f aca="false">E85-F85*0.7</f>
        <v>26249445.6104018</v>
      </c>
      <c r="H85" s="25"/>
      <c r="I85" s="25"/>
      <c r="J85" s="25" t="n">
        <f aca="false">G85*3.8235866717</f>
        <v>100367030.375446</v>
      </c>
      <c r="K85" s="26"/>
      <c r="L85" s="25"/>
      <c r="M85" s="25" t="n">
        <f aca="false">F85*2.511711692</f>
        <v>486897.495789997</v>
      </c>
      <c r="N85" s="25"/>
      <c r="O85" s="23"/>
      <c r="P85" s="23"/>
      <c r="Q85" s="25"/>
      <c r="R85" s="25"/>
      <c r="S85" s="25"/>
      <c r="T85" s="23"/>
      <c r="U85" s="23"/>
      <c r="V85" s="25"/>
      <c r="W85" s="25"/>
      <c r="X85" s="25"/>
    </row>
    <row r="86" s="16" customFormat="true" ht="12.8" hidden="false" customHeight="false" outlineLevel="0" collapsed="false">
      <c r="B86" s="16" t="n">
        <v>2034</v>
      </c>
      <c r="C86" s="16" t="n">
        <v>2</v>
      </c>
      <c r="D86" s="16" t="n">
        <v>238</v>
      </c>
      <c r="E86" s="18" t="n">
        <v>31164112.9421954</v>
      </c>
      <c r="F86" s="18" t="n">
        <v>199966.182025429</v>
      </c>
      <c r="G86" s="19" t="n">
        <f aca="false">E86-F86*0.7</f>
        <v>31024136.6147776</v>
      </c>
      <c r="H86" s="19"/>
      <c r="I86" s="19"/>
      <c r="J86" s="19" t="n">
        <f aca="false">G86*3.8235866717</f>
        <v>118623475.261264</v>
      </c>
      <c r="K86" s="20"/>
      <c r="L86" s="19"/>
      <c r="M86" s="19" t="n">
        <f aca="false">F86*2.511711692</f>
        <v>502257.397397871</v>
      </c>
      <c r="N86" s="19"/>
      <c r="Q86" s="19"/>
      <c r="R86" s="19"/>
      <c r="S86" s="19"/>
      <c r="V86" s="19"/>
      <c r="W86" s="19"/>
      <c r="X86" s="19"/>
    </row>
    <row r="87" s="16" customFormat="true" ht="12.8" hidden="false" customHeight="false" outlineLevel="0" collapsed="false">
      <c r="B87" s="16" t="n">
        <v>2034</v>
      </c>
      <c r="C87" s="16" t="n">
        <v>3</v>
      </c>
      <c r="D87" s="16" t="n">
        <v>239</v>
      </c>
      <c r="E87" s="18" t="n">
        <v>27084565.6598645</v>
      </c>
      <c r="F87" s="18" t="n">
        <v>190857.059547152</v>
      </c>
      <c r="G87" s="19" t="n">
        <f aca="false">E87-F87*0.7</f>
        <v>26950965.7181815</v>
      </c>
      <c r="H87" s="19"/>
      <c r="I87" s="19"/>
      <c r="J87" s="19" t="n">
        <f aca="false">G87*3.8235866717</f>
        <v>103049353.309482</v>
      </c>
      <c r="K87" s="20"/>
      <c r="L87" s="19"/>
      <c r="M87" s="19" t="n">
        <f aca="false">F87*2.511711692</f>
        <v>479377.907965322</v>
      </c>
      <c r="N87" s="19"/>
      <c r="Q87" s="19"/>
      <c r="R87" s="19"/>
      <c r="S87" s="19"/>
      <c r="V87" s="19"/>
      <c r="W87" s="19"/>
      <c r="X87" s="19"/>
    </row>
    <row r="88" s="16" customFormat="true" ht="12.8" hidden="false" customHeight="false" outlineLevel="0" collapsed="false">
      <c r="B88" s="16" t="n">
        <v>2034</v>
      </c>
      <c r="C88" s="16" t="n">
        <v>4</v>
      </c>
      <c r="D88" s="16" t="n">
        <v>240</v>
      </c>
      <c r="E88" s="18" t="n">
        <v>31907048.8429732</v>
      </c>
      <c r="F88" s="18" t="n">
        <v>199206.794399433</v>
      </c>
      <c r="G88" s="19" t="n">
        <f aca="false">E88-F88*0.7</f>
        <v>31767604.0868936</v>
      </c>
      <c r="H88" s="19"/>
      <c r="I88" s="19"/>
      <c r="J88" s="19" t="n">
        <f aca="false">G88*3.8235866717</f>
        <v>121466187.578489</v>
      </c>
      <c r="K88" s="20"/>
      <c r="L88" s="19"/>
      <c r="M88" s="19" t="n">
        <f aca="false">F88*2.511711692</f>
        <v>500350.034618896</v>
      </c>
      <c r="N88" s="19"/>
      <c r="Q88" s="19"/>
      <c r="R88" s="19"/>
      <c r="S88" s="19"/>
      <c r="V88" s="19"/>
      <c r="W88" s="19"/>
      <c r="X88" s="19"/>
    </row>
    <row r="89" s="22" customFormat="true" ht="12.8" hidden="false" customHeight="false" outlineLevel="0" collapsed="false">
      <c r="B89" s="22" t="n">
        <v>2035</v>
      </c>
      <c r="C89" s="23" t="n">
        <v>1</v>
      </c>
      <c r="D89" s="22" t="n">
        <v>241</v>
      </c>
      <c r="E89" s="24" t="n">
        <v>27240633.6055539</v>
      </c>
      <c r="F89" s="24" t="n">
        <v>203313.477462941</v>
      </c>
      <c r="G89" s="25" t="n">
        <f aca="false">E89-F89*0.7</f>
        <v>27098314.1713299</v>
      </c>
      <c r="H89" s="25"/>
      <c r="I89" s="25"/>
      <c r="J89" s="25" t="n">
        <f aca="false">G89*3.8235866717</f>
        <v>103612752.891036</v>
      </c>
      <c r="K89" s="26"/>
      <c r="L89" s="25"/>
      <c r="M89" s="25" t="n">
        <f aca="false">F89*2.511711692</f>
        <v>510664.838484847</v>
      </c>
      <c r="N89" s="25"/>
      <c r="O89" s="23"/>
      <c r="P89" s="23"/>
      <c r="Q89" s="25"/>
      <c r="R89" s="25"/>
      <c r="S89" s="25"/>
      <c r="T89" s="23"/>
      <c r="U89" s="23"/>
      <c r="V89" s="25"/>
      <c r="W89" s="25"/>
      <c r="X89" s="25"/>
    </row>
    <row r="90" s="16" customFormat="true" ht="12.8" hidden="false" customHeight="false" outlineLevel="0" collapsed="false">
      <c r="B90" s="16" t="n">
        <v>2035</v>
      </c>
      <c r="C90" s="16" t="n">
        <v>2</v>
      </c>
      <c r="D90" s="16" t="n">
        <v>242</v>
      </c>
      <c r="E90" s="18" t="n">
        <v>31996306.8503779</v>
      </c>
      <c r="F90" s="18" t="n">
        <v>201070.315851305</v>
      </c>
      <c r="G90" s="19" t="n">
        <f aca="false">E90-F90*0.7</f>
        <v>31855557.629282</v>
      </c>
      <c r="H90" s="19"/>
      <c r="I90" s="19"/>
      <c r="J90" s="19" t="n">
        <f aca="false">G90*3.8235866717</f>
        <v>121802485.570894</v>
      </c>
      <c r="K90" s="20"/>
      <c r="L90" s="19"/>
      <c r="M90" s="19" t="n">
        <f aca="false">F90*2.511711692</f>
        <v>505030.663237854</v>
      </c>
      <c r="N90" s="19"/>
      <c r="Q90" s="19"/>
      <c r="R90" s="19"/>
      <c r="S90" s="19"/>
      <c r="V90" s="19"/>
      <c r="W90" s="19"/>
      <c r="X90" s="19"/>
    </row>
    <row r="91" s="16" customFormat="true" ht="12.8" hidden="false" customHeight="false" outlineLevel="0" collapsed="false">
      <c r="B91" s="16" t="n">
        <v>2035</v>
      </c>
      <c r="C91" s="16" t="n">
        <v>3</v>
      </c>
      <c r="D91" s="16" t="n">
        <v>243</v>
      </c>
      <c r="E91" s="18" t="n">
        <v>27528229.926574</v>
      </c>
      <c r="F91" s="18" t="n">
        <v>202145.906330167</v>
      </c>
      <c r="G91" s="19" t="n">
        <f aca="false">E91-F91*0.7</f>
        <v>27386727.7921429</v>
      </c>
      <c r="H91" s="19"/>
      <c r="I91" s="19"/>
      <c r="J91" s="19" t="n">
        <f aca="false">G91*3.8235866717</f>
        <v>104715527.367513</v>
      </c>
      <c r="K91" s="20"/>
      <c r="L91" s="19"/>
      <c r="M91" s="19" t="n">
        <f aca="false">F91*2.511711692</f>
        <v>507732.236419418</v>
      </c>
      <c r="N91" s="19"/>
      <c r="Q91" s="19"/>
      <c r="R91" s="19"/>
      <c r="S91" s="19"/>
      <c r="V91" s="19"/>
      <c r="W91" s="19"/>
      <c r="X91" s="19"/>
    </row>
    <row r="92" s="16" customFormat="true" ht="12.8" hidden="false" customHeight="false" outlineLevel="0" collapsed="false">
      <c r="B92" s="16" t="n">
        <v>2035</v>
      </c>
      <c r="C92" s="16" t="n">
        <v>4</v>
      </c>
      <c r="D92" s="16" t="n">
        <v>244</v>
      </c>
      <c r="E92" s="18" t="n">
        <v>32645597.3341487</v>
      </c>
      <c r="F92" s="18" t="n">
        <v>202425.346678885</v>
      </c>
      <c r="G92" s="19" t="n">
        <f aca="false">E92-F92*0.7</f>
        <v>32503899.5914735</v>
      </c>
      <c r="H92" s="19"/>
      <c r="I92" s="19"/>
      <c r="J92" s="19" t="n">
        <f aca="false">G92*3.8235866717</f>
        <v>124281477.256233</v>
      </c>
      <c r="K92" s="20"/>
      <c r="L92" s="19"/>
      <c r="M92" s="19" t="n">
        <f aca="false">F92*2.511711692</f>
        <v>508434.110010509</v>
      </c>
      <c r="N92" s="19"/>
      <c r="Q92" s="19"/>
      <c r="R92" s="19"/>
      <c r="S92" s="19"/>
      <c r="V92" s="19"/>
      <c r="W92" s="19"/>
      <c r="X92" s="19"/>
    </row>
    <row r="93" s="22" customFormat="true" ht="12.8" hidden="false" customHeight="false" outlineLevel="0" collapsed="false">
      <c r="B93" s="22" t="n">
        <v>2036</v>
      </c>
      <c r="C93" s="23" t="n">
        <v>1</v>
      </c>
      <c r="D93" s="22" t="n">
        <v>245</v>
      </c>
      <c r="E93" s="24" t="n">
        <v>28166803.2524307</v>
      </c>
      <c r="F93" s="24" t="n">
        <v>201277.150434552</v>
      </c>
      <c r="G93" s="25" t="n">
        <f aca="false">E93-F93*0.7</f>
        <v>28025909.2471266</v>
      </c>
      <c r="H93" s="25"/>
      <c r="I93" s="25"/>
      <c r="J93" s="25" t="n">
        <f aca="false">G93*3.8235866717</f>
        <v>107159493.059587</v>
      </c>
      <c r="K93" s="26"/>
      <c r="L93" s="25"/>
      <c r="M93" s="25" t="n">
        <f aca="false">F93*2.511711692</f>
        <v>505550.172078908</v>
      </c>
      <c r="N93" s="25"/>
      <c r="O93" s="23"/>
      <c r="P93" s="23"/>
      <c r="Q93" s="25"/>
      <c r="R93" s="25"/>
      <c r="S93" s="25"/>
      <c r="T93" s="23"/>
      <c r="U93" s="23"/>
      <c r="V93" s="25"/>
      <c r="W93" s="25"/>
      <c r="X93" s="25"/>
    </row>
    <row r="94" s="16" customFormat="true" ht="12.8" hidden="false" customHeight="false" outlineLevel="0" collapsed="false">
      <c r="B94" s="16" t="n">
        <v>2036</v>
      </c>
      <c r="C94" s="16" t="n">
        <v>2</v>
      </c>
      <c r="D94" s="16" t="n">
        <v>246</v>
      </c>
      <c r="E94" s="18" t="n">
        <v>33278387.5878295</v>
      </c>
      <c r="F94" s="18" t="n">
        <v>200513.307218487</v>
      </c>
      <c r="G94" s="19" t="n">
        <f aca="false">E94-F94*0.7</f>
        <v>33138028.2727765</v>
      </c>
      <c r="H94" s="19"/>
      <c r="I94" s="19"/>
      <c r="J94" s="19" t="n">
        <f aca="false">G94*3.8235866717</f>
        <v>126706123.230206</v>
      </c>
      <c r="K94" s="20"/>
      <c r="L94" s="19"/>
      <c r="M94" s="19" t="n">
        <f aca="false">F94*2.511711692</f>
        <v>503631.618142262</v>
      </c>
      <c r="N94" s="19"/>
      <c r="Q94" s="19"/>
      <c r="R94" s="19"/>
      <c r="S94" s="19"/>
      <c r="V94" s="19"/>
      <c r="W94" s="19"/>
      <c r="X94" s="19"/>
    </row>
    <row r="95" s="16" customFormat="true" ht="12.8" hidden="false" customHeight="false" outlineLevel="0" collapsed="false">
      <c r="B95" s="16" t="n">
        <v>2036</v>
      </c>
      <c r="C95" s="16" t="n">
        <v>3</v>
      </c>
      <c r="D95" s="16" t="n">
        <v>247</v>
      </c>
      <c r="E95" s="18" t="n">
        <v>28403244.0931571</v>
      </c>
      <c r="F95" s="18" t="n">
        <v>203442.556535365</v>
      </c>
      <c r="G95" s="19" t="n">
        <f aca="false">E95-F95*0.7</f>
        <v>28260834.3035823</v>
      </c>
      <c r="H95" s="19"/>
      <c r="I95" s="19"/>
      <c r="J95" s="19" t="n">
        <f aca="false">G95*3.8235866717</f>
        <v>108057749.374299</v>
      </c>
      <c r="K95" s="20"/>
      <c r="L95" s="19"/>
      <c r="M95" s="19" t="n">
        <f aca="false">F95*2.511711692</f>
        <v>510989.047900248</v>
      </c>
      <c r="N95" s="19"/>
      <c r="Q95" s="19"/>
      <c r="R95" s="19"/>
      <c r="S95" s="19"/>
      <c r="V95" s="19"/>
      <c r="W95" s="19"/>
      <c r="X95" s="19"/>
    </row>
    <row r="96" s="16" customFormat="true" ht="12.8" hidden="false" customHeight="false" outlineLevel="0" collapsed="false">
      <c r="B96" s="16" t="n">
        <v>2036</v>
      </c>
      <c r="C96" s="16" t="n">
        <v>4</v>
      </c>
      <c r="D96" s="16" t="n">
        <v>248</v>
      </c>
      <c r="E96" s="18" t="n">
        <v>33861178.1345144</v>
      </c>
      <c r="F96" s="18" t="n">
        <v>207443.5025553</v>
      </c>
      <c r="G96" s="19" t="n">
        <f aca="false">E96-F96*0.7</f>
        <v>33715967.6827257</v>
      </c>
      <c r="H96" s="19"/>
      <c r="I96" s="19"/>
      <c r="J96" s="19" t="n">
        <f aca="false">G96*3.8235866717</f>
        <v>128915924.655138</v>
      </c>
      <c r="K96" s="20"/>
      <c r="L96" s="19"/>
      <c r="M96" s="19" t="n">
        <f aca="false">F96*2.511711692</f>
        <v>521038.27079758</v>
      </c>
      <c r="N96" s="19"/>
      <c r="Q96" s="19"/>
      <c r="R96" s="19"/>
      <c r="S96" s="19"/>
      <c r="V96" s="19"/>
      <c r="W96" s="19"/>
      <c r="X96" s="19"/>
    </row>
    <row r="97" s="22" customFormat="true" ht="12.8" hidden="false" customHeight="false" outlineLevel="0" collapsed="false">
      <c r="B97" s="22" t="n">
        <v>2037</v>
      </c>
      <c r="C97" s="23" t="n">
        <v>1</v>
      </c>
      <c r="D97" s="22" t="n">
        <v>249</v>
      </c>
      <c r="E97" s="24" t="n">
        <v>28920927.7401678</v>
      </c>
      <c r="F97" s="24" t="n">
        <v>212113.015321222</v>
      </c>
      <c r="G97" s="25" t="n">
        <f aca="false">E97-F97*0.7</f>
        <v>28772448.6294429</v>
      </c>
      <c r="H97" s="25"/>
      <c r="I97" s="25"/>
      <c r="J97" s="25" t="n">
        <f aca="false">G97*3.8235866717</f>
        <v>110013951.091711</v>
      </c>
      <c r="K97" s="26"/>
      <c r="L97" s="25"/>
      <c r="M97" s="25" t="n">
        <f aca="false">F97*2.511711692</f>
        <v>532766.740607689</v>
      </c>
      <c r="N97" s="25"/>
      <c r="O97" s="23"/>
      <c r="P97" s="23"/>
      <c r="Q97" s="25"/>
      <c r="R97" s="25"/>
      <c r="S97" s="25"/>
      <c r="T97" s="23"/>
      <c r="U97" s="23"/>
      <c r="V97" s="25"/>
      <c r="W97" s="25"/>
      <c r="X97" s="25"/>
    </row>
    <row r="98" s="16" customFormat="true" ht="12.8" hidden="false" customHeight="false" outlineLevel="0" collapsed="false">
      <c r="B98" s="16" t="n">
        <v>2037</v>
      </c>
      <c r="C98" s="16" t="n">
        <v>2</v>
      </c>
      <c r="D98" s="16" t="n">
        <v>250</v>
      </c>
      <c r="E98" s="18" t="n">
        <v>34368264.5925508</v>
      </c>
      <c r="F98" s="18" t="n">
        <v>207889.730103273</v>
      </c>
      <c r="G98" s="19" t="n">
        <f aca="false">E98-F98*0.7</f>
        <v>34222741.7814786</v>
      </c>
      <c r="H98" s="19"/>
      <c r="I98" s="19"/>
      <c r="J98" s="19" t="n">
        <f aca="false">G98*3.8235866717</f>
        <v>130853619.344692</v>
      </c>
      <c r="K98" s="20"/>
      <c r="L98" s="19"/>
      <c r="M98" s="19" t="n">
        <f aca="false">F98*2.511711692</f>
        <v>522159.065747116</v>
      </c>
      <c r="N98" s="19"/>
      <c r="Q98" s="19"/>
      <c r="R98" s="19"/>
      <c r="S98" s="19"/>
      <c r="V98" s="19"/>
      <c r="W98" s="19"/>
      <c r="X98" s="19"/>
    </row>
    <row r="99" s="16" customFormat="true" ht="12.8" hidden="false" customHeight="false" outlineLevel="0" collapsed="false">
      <c r="B99" s="16" t="n">
        <v>2037</v>
      </c>
      <c r="C99" s="16" t="n">
        <v>3</v>
      </c>
      <c r="D99" s="16" t="n">
        <v>251</v>
      </c>
      <c r="E99" s="18" t="n">
        <v>29386867.0128887</v>
      </c>
      <c r="F99" s="18" t="n">
        <v>216990.490072868</v>
      </c>
      <c r="G99" s="19" t="n">
        <f aca="false">E99-F99*0.7</f>
        <v>29234973.6698377</v>
      </c>
      <c r="H99" s="19"/>
      <c r="I99" s="19"/>
      <c r="J99" s="19" t="n">
        <f aca="false">G99*3.8235866717</f>
        <v>111782455.671492</v>
      </c>
      <c r="K99" s="20"/>
      <c r="L99" s="19"/>
      <c r="M99" s="19" t="n">
        <f aca="false">F99*2.511711692</f>
        <v>545017.550968833</v>
      </c>
      <c r="N99" s="19"/>
      <c r="Q99" s="19"/>
      <c r="R99" s="19"/>
      <c r="S99" s="19"/>
      <c r="V99" s="19"/>
      <c r="W99" s="19"/>
      <c r="X99" s="19"/>
    </row>
    <row r="100" s="16" customFormat="true" ht="12.8" hidden="false" customHeight="false" outlineLevel="0" collapsed="false">
      <c r="B100" s="16" t="n">
        <v>2037</v>
      </c>
      <c r="C100" s="16" t="n">
        <v>4</v>
      </c>
      <c r="D100" s="16" t="n">
        <v>252</v>
      </c>
      <c r="E100" s="18" t="n">
        <v>34634183.4629012</v>
      </c>
      <c r="F100" s="18" t="n">
        <v>204936.49727282</v>
      </c>
      <c r="G100" s="19" t="n">
        <f aca="false">E100-F100*0.7</f>
        <v>34490727.9148103</v>
      </c>
      <c r="H100" s="19"/>
      <c r="I100" s="19"/>
      <c r="J100" s="19" t="n">
        <f aca="false">G100*3.8235866717</f>
        <v>131878287.5523</v>
      </c>
      <c r="K100" s="20"/>
      <c r="L100" s="19"/>
      <c r="M100" s="19" t="n">
        <f aca="false">F100*2.511711692</f>
        <v>514741.396317668</v>
      </c>
      <c r="N100" s="19"/>
      <c r="Q100" s="19"/>
      <c r="R100" s="19"/>
      <c r="S100" s="19"/>
      <c r="V100" s="19"/>
      <c r="W100" s="19"/>
      <c r="X100" s="19"/>
    </row>
    <row r="101" s="22" customFormat="true" ht="12.8" hidden="false" customHeight="false" outlineLevel="0" collapsed="false">
      <c r="B101" s="22" t="n">
        <v>2038</v>
      </c>
      <c r="C101" s="23" t="n">
        <v>1</v>
      </c>
      <c r="D101" s="22" t="n">
        <v>253</v>
      </c>
      <c r="E101" s="24" t="n">
        <v>29755786.8693992</v>
      </c>
      <c r="F101" s="24" t="n">
        <v>210295.615641531</v>
      </c>
      <c r="G101" s="25" t="n">
        <f aca="false">E101-F101*0.7</f>
        <v>29608579.9384502</v>
      </c>
      <c r="H101" s="25"/>
      <c r="I101" s="25"/>
      <c r="J101" s="25" t="n">
        <f aca="false">G101*3.8235866717</f>
        <v>113210971.620622</v>
      </c>
      <c r="K101" s="26"/>
      <c r="L101" s="25"/>
      <c r="M101" s="25" t="n">
        <f aca="false">F101*2.511711692</f>
        <v>528201.956583172</v>
      </c>
      <c r="N101" s="25"/>
      <c r="O101" s="23"/>
      <c r="P101" s="23"/>
      <c r="Q101" s="25"/>
      <c r="R101" s="25"/>
      <c r="S101" s="25"/>
      <c r="T101" s="23"/>
      <c r="U101" s="23"/>
      <c r="V101" s="25"/>
      <c r="W101" s="25"/>
      <c r="X101" s="25"/>
    </row>
    <row r="102" s="16" customFormat="true" ht="12.8" hidden="false" customHeight="false" outlineLevel="0" collapsed="false">
      <c r="B102" s="16" t="n">
        <v>2038</v>
      </c>
      <c r="C102" s="16" t="n">
        <v>2</v>
      </c>
      <c r="D102" s="16" t="n">
        <v>254</v>
      </c>
      <c r="E102" s="18" t="n">
        <v>35193776.5329507</v>
      </c>
      <c r="F102" s="18" t="n">
        <v>207020.629584392</v>
      </c>
      <c r="G102" s="19" t="n">
        <f aca="false">E102-F102*0.7</f>
        <v>35048862.0922416</v>
      </c>
      <c r="H102" s="19"/>
      <c r="I102" s="19"/>
      <c r="J102" s="19" t="n">
        <f aca="false">G102*3.8235866717</f>
        <v>134012361.954146</v>
      </c>
      <c r="K102" s="20"/>
      <c r="L102" s="19"/>
      <c r="M102" s="19" t="n">
        <f aca="false">F102*2.511711692</f>
        <v>519976.135812318</v>
      </c>
      <c r="N102" s="19"/>
      <c r="Q102" s="19"/>
      <c r="R102" s="19"/>
      <c r="S102" s="19"/>
      <c r="V102" s="19"/>
      <c r="W102" s="19"/>
      <c r="X102" s="19"/>
    </row>
    <row r="103" s="16" customFormat="true" ht="12.8" hidden="false" customHeight="false" outlineLevel="0" collapsed="false">
      <c r="B103" s="16" t="n">
        <v>2038</v>
      </c>
      <c r="C103" s="16" t="n">
        <v>3</v>
      </c>
      <c r="D103" s="16" t="n">
        <v>255</v>
      </c>
      <c r="E103" s="18" t="n">
        <v>30443934.1139304</v>
      </c>
      <c r="F103" s="18" t="n">
        <v>202663.662355982</v>
      </c>
      <c r="G103" s="19" t="n">
        <f aca="false">E103-F103*0.7</f>
        <v>30302069.5502812</v>
      </c>
      <c r="H103" s="19"/>
      <c r="I103" s="19"/>
      <c r="J103" s="19" t="n">
        <f aca="false">G103*3.8235866717</f>
        <v>115862589.257382</v>
      </c>
      <c r="K103" s="20"/>
      <c r="L103" s="19"/>
      <c r="M103" s="19" t="n">
        <f aca="false">F103*2.511711692</f>
        <v>509032.69028306</v>
      </c>
      <c r="N103" s="19"/>
      <c r="Q103" s="19"/>
      <c r="R103" s="19"/>
      <c r="S103" s="19"/>
      <c r="V103" s="19"/>
      <c r="W103" s="19"/>
      <c r="X103" s="19"/>
    </row>
    <row r="104" s="16" customFormat="true" ht="12.8" hidden="false" customHeight="false" outlineLevel="0" collapsed="false">
      <c r="B104" s="16" t="n">
        <v>2038</v>
      </c>
      <c r="C104" s="16" t="n">
        <v>4</v>
      </c>
      <c r="D104" s="16" t="n">
        <v>256</v>
      </c>
      <c r="E104" s="18" t="n">
        <v>35919281.4527984</v>
      </c>
      <c r="F104" s="18" t="n">
        <v>208934.664562118</v>
      </c>
      <c r="G104" s="19" t="n">
        <f aca="false">E104-F104*0.7</f>
        <v>35773027.187605</v>
      </c>
      <c r="H104" s="19"/>
      <c r="I104" s="19"/>
      <c r="J104" s="19" t="n">
        <f aca="false">G104*3.8235866717</f>
        <v>136781269.960888</v>
      </c>
      <c r="K104" s="20"/>
      <c r="L104" s="19"/>
      <c r="M104" s="19" t="n">
        <f aca="false">F104*2.511711692</f>
        <v>524783.63984477</v>
      </c>
      <c r="N104" s="19"/>
      <c r="Q104" s="19"/>
      <c r="R104" s="19"/>
      <c r="S104" s="19"/>
      <c r="V104" s="19"/>
      <c r="W104" s="19"/>
      <c r="X104" s="19"/>
    </row>
    <row r="105" s="22" customFormat="true" ht="12.8" hidden="false" customHeight="false" outlineLevel="0" collapsed="false">
      <c r="B105" s="22" t="n">
        <v>2039</v>
      </c>
      <c r="C105" s="23" t="n">
        <v>1</v>
      </c>
      <c r="D105" s="22" t="n">
        <v>257</v>
      </c>
      <c r="E105" s="24" t="n">
        <v>30793165.5341193</v>
      </c>
      <c r="F105" s="24" t="n">
        <v>209437.269897334</v>
      </c>
      <c r="G105" s="25" t="n">
        <f aca="false">E105-F105*0.7</f>
        <v>30646559.4451912</v>
      </c>
      <c r="H105" s="25"/>
      <c r="I105" s="25"/>
      <c r="J105" s="25" t="n">
        <f aca="false">G105*3.8235866717</f>
        <v>117179776.228095</v>
      </c>
      <c r="K105" s="26"/>
      <c r="L105" s="25"/>
      <c r="M105" s="25" t="n">
        <f aca="false">F105*2.511711692</f>
        <v>526046.039541694</v>
      </c>
      <c r="N105" s="25"/>
      <c r="O105" s="23"/>
      <c r="P105" s="23"/>
      <c r="Q105" s="25"/>
      <c r="R105" s="25"/>
      <c r="S105" s="25"/>
      <c r="T105" s="23"/>
      <c r="U105" s="23"/>
      <c r="V105" s="25"/>
      <c r="W105" s="25"/>
      <c r="X105" s="25"/>
    </row>
    <row r="106" s="16" customFormat="true" ht="12.8" hidden="false" customHeight="false" outlineLevel="0" collapsed="false">
      <c r="B106" s="16" t="n">
        <v>2039</v>
      </c>
      <c r="C106" s="16" t="n">
        <v>2</v>
      </c>
      <c r="D106" s="16" t="n">
        <v>258</v>
      </c>
      <c r="E106" s="18" t="n">
        <v>36361233.463719</v>
      </c>
      <c r="F106" s="18" t="n">
        <v>209109.052449588</v>
      </c>
      <c r="G106" s="19" t="n">
        <f aca="false">E106-F106*0.7</f>
        <v>36214857.1270042</v>
      </c>
      <c r="H106" s="19"/>
      <c r="I106" s="19"/>
      <c r="J106" s="19" t="n">
        <f aca="false">G106*3.8235866717</f>
        <v>138470645.028333</v>
      </c>
      <c r="K106" s="20"/>
      <c r="L106" s="19"/>
      <c r="M106" s="19" t="n">
        <f aca="false">F106*2.511711692</f>
        <v>525221.651940672</v>
      </c>
      <c r="N106" s="19"/>
      <c r="Q106" s="19"/>
      <c r="R106" s="19"/>
      <c r="S106" s="19"/>
      <c r="V106" s="19"/>
      <c r="W106" s="19"/>
      <c r="X106" s="19"/>
    </row>
    <row r="107" s="16" customFormat="true" ht="12.8" hidden="false" customHeight="false" outlineLevel="0" collapsed="false">
      <c r="B107" s="16" t="n">
        <v>2039</v>
      </c>
      <c r="C107" s="16" t="n">
        <v>3</v>
      </c>
      <c r="D107" s="16" t="n">
        <v>259</v>
      </c>
      <c r="E107" s="18" t="n">
        <v>31209740.1906374</v>
      </c>
      <c r="F107" s="18" t="n">
        <v>205737.493680547</v>
      </c>
      <c r="G107" s="19" t="n">
        <f aca="false">E107-F107*0.7</f>
        <v>31065723.945061</v>
      </c>
      <c r="H107" s="19"/>
      <c r="I107" s="19"/>
      <c r="J107" s="19" t="n">
        <f aca="false">G107*3.8235866717</f>
        <v>118782488.023047</v>
      </c>
      <c r="K107" s="20"/>
      <c r="L107" s="19"/>
      <c r="M107" s="19" t="n">
        <f aca="false">F107*2.511711692</f>
        <v>516753.268360205</v>
      </c>
      <c r="N107" s="19"/>
      <c r="Q107" s="19"/>
      <c r="R107" s="19"/>
      <c r="S107" s="19"/>
      <c r="V107" s="19"/>
      <c r="W107" s="19"/>
      <c r="X107" s="19"/>
    </row>
    <row r="108" s="16" customFormat="true" ht="12.8" hidden="false" customHeight="false" outlineLevel="0" collapsed="false">
      <c r="B108" s="16" t="n">
        <v>2039</v>
      </c>
      <c r="C108" s="16" t="n">
        <v>4</v>
      </c>
      <c r="D108" s="16" t="n">
        <v>260</v>
      </c>
      <c r="E108" s="18" t="n">
        <v>36638311.8243584</v>
      </c>
      <c r="F108" s="18" t="n">
        <v>209444.614569925</v>
      </c>
      <c r="G108" s="19" t="n">
        <f aca="false">E108-F108*0.7</f>
        <v>36491700.5941594</v>
      </c>
      <c r="H108" s="19"/>
      <c r="I108" s="19"/>
      <c r="J108" s="19" t="n">
        <f aca="false">G108*3.8235866717</f>
        <v>139529180.019495</v>
      </c>
      <c r="K108" s="20"/>
      <c r="L108" s="19"/>
      <c r="M108" s="19" t="n">
        <f aca="false">F108*2.511711692</f>
        <v>526064.487241715</v>
      </c>
      <c r="N108" s="19"/>
      <c r="Q108" s="19"/>
      <c r="R108" s="19"/>
      <c r="S108" s="19"/>
      <c r="V108" s="19"/>
      <c r="W108" s="19"/>
      <c r="X108" s="19"/>
    </row>
    <row r="109" s="22" customFormat="true" ht="12.8" hidden="false" customHeight="false" outlineLevel="0" collapsed="false">
      <c r="B109" s="22" t="n">
        <v>2040</v>
      </c>
      <c r="C109" s="23" t="n">
        <v>1</v>
      </c>
      <c r="D109" s="22" t="n">
        <v>261</v>
      </c>
      <c r="E109" s="24" t="n">
        <v>31347670.0202329</v>
      </c>
      <c r="F109" s="24" t="n">
        <v>213142.356430152</v>
      </c>
      <c r="G109" s="25" t="n">
        <f aca="false">E109-F109*0.7</f>
        <v>31198470.3707318</v>
      </c>
      <c r="H109" s="25"/>
      <c r="I109" s="25"/>
      <c r="J109" s="25" t="n">
        <f aca="false">G109*3.8235866717</f>
        <v>119290055.486958</v>
      </c>
      <c r="K109" s="26"/>
      <c r="L109" s="25"/>
      <c r="M109" s="25" t="n">
        <f aca="false">F109*2.511711692</f>
        <v>535352.148706044</v>
      </c>
      <c r="N109" s="25"/>
      <c r="O109" s="23"/>
      <c r="P109" s="23"/>
      <c r="Q109" s="25"/>
      <c r="R109" s="25"/>
      <c r="S109" s="25"/>
      <c r="T109" s="23"/>
      <c r="U109" s="23"/>
      <c r="V109" s="25"/>
      <c r="W109" s="25"/>
      <c r="X109" s="25"/>
    </row>
    <row r="110" s="16" customFormat="true" ht="12.8" hidden="false" customHeight="false" outlineLevel="0" collapsed="false">
      <c r="B110" s="16" t="n">
        <v>2040</v>
      </c>
      <c r="C110" s="16" t="n">
        <v>2</v>
      </c>
      <c r="D110" s="16" t="n">
        <v>262</v>
      </c>
      <c r="E110" s="18" t="n">
        <v>37140000.6491564</v>
      </c>
      <c r="F110" s="18" t="n">
        <v>215130.251390746</v>
      </c>
      <c r="G110" s="19" t="n">
        <f aca="false">E110-F110*0.7</f>
        <v>36989409.4731828</v>
      </c>
      <c r="H110" s="19"/>
      <c r="I110" s="19"/>
      <c r="J110" s="19" t="n">
        <f aca="false">G110*3.8235866717</f>
        <v>141432213.055716</v>
      </c>
      <c r="K110" s="20"/>
      <c r="L110" s="19"/>
      <c r="M110" s="19" t="n">
        <f aca="false">F110*2.511711692</f>
        <v>540345.167721035</v>
      </c>
      <c r="N110" s="19"/>
      <c r="Q110" s="19"/>
      <c r="R110" s="19"/>
      <c r="S110" s="19"/>
      <c r="V110" s="19"/>
      <c r="W110" s="19"/>
      <c r="X110" s="19"/>
    </row>
    <row r="111" s="16" customFormat="true" ht="12.8" hidden="false" customHeight="false" outlineLevel="0" collapsed="false">
      <c r="B111" s="16" t="n">
        <v>2040</v>
      </c>
      <c r="C111" s="16" t="n">
        <v>3</v>
      </c>
      <c r="D111" s="16" t="n">
        <v>263</v>
      </c>
      <c r="E111" s="18" t="n">
        <v>31797922.2684842</v>
      </c>
      <c r="F111" s="18" t="n">
        <v>213769.242169921</v>
      </c>
      <c r="G111" s="19" t="n">
        <f aca="false">E111-F111*0.7</f>
        <v>31648283.7989653</v>
      </c>
      <c r="H111" s="19"/>
      <c r="I111" s="19"/>
      <c r="J111" s="19" t="n">
        <f aca="false">G111*3.8235866717</f>
        <v>121009956.115903</v>
      </c>
      <c r="K111" s="20"/>
      <c r="L111" s="19"/>
      <c r="M111" s="19" t="n">
        <f aca="false">F111*2.511711692</f>
        <v>536926.70494817</v>
      </c>
      <c r="N111" s="19"/>
      <c r="Q111" s="19"/>
      <c r="R111" s="19"/>
      <c r="S111" s="19"/>
      <c r="V111" s="19"/>
      <c r="W111" s="19"/>
      <c r="X111" s="19"/>
    </row>
    <row r="112" s="16" customFormat="true" ht="12.8" hidden="false" customHeight="false" outlineLevel="0" collapsed="false">
      <c r="B112" s="16" t="n">
        <v>2040</v>
      </c>
      <c r="C112" s="16" t="n">
        <v>4</v>
      </c>
      <c r="D112" s="16" t="n">
        <v>264</v>
      </c>
      <c r="E112" s="18" t="n">
        <v>37602495.0317151</v>
      </c>
      <c r="F112" s="18" t="n">
        <v>209067.743482865</v>
      </c>
      <c r="G112" s="19" t="n">
        <f aca="false">E112-F112*0.7</f>
        <v>37456147.6112771</v>
      </c>
      <c r="H112" s="19"/>
      <c r="I112" s="19"/>
      <c r="J112" s="19" t="n">
        <f aca="false">G112*3.8235866717</f>
        <v>143216826.779707</v>
      </c>
      <c r="K112" s="20"/>
      <c r="L112" s="19"/>
      <c r="M112" s="19" t="n">
        <f aca="false">F112*2.511711692</f>
        <v>525117.895725969</v>
      </c>
      <c r="N112" s="19"/>
      <c r="Q112" s="19"/>
      <c r="R112" s="19"/>
      <c r="S112" s="19"/>
      <c r="V112" s="19"/>
      <c r="W112" s="19"/>
      <c r="X112" s="19"/>
    </row>
    <row r="113" s="22" customFormat="true" ht="12.8" hidden="false" customHeight="false" outlineLevel="0" collapsed="false">
      <c r="C113" s="23"/>
      <c r="E113" s="27"/>
      <c r="F113" s="27"/>
      <c r="G113" s="25"/>
      <c r="H113" s="25"/>
      <c r="I113" s="25"/>
      <c r="J113" s="25"/>
      <c r="K113" s="26"/>
      <c r="L113" s="25"/>
      <c r="M113" s="25"/>
      <c r="N113" s="25"/>
      <c r="O113" s="23"/>
      <c r="P113" s="23"/>
      <c r="Q113" s="25"/>
      <c r="R113" s="25"/>
      <c r="S113" s="25"/>
      <c r="T113" s="23"/>
      <c r="U113" s="23"/>
      <c r="V113" s="25"/>
      <c r="W113" s="25"/>
      <c r="X113" s="25"/>
    </row>
    <row r="114" s="16" customFormat="true" ht="12.8" hidden="false" customHeight="false" outlineLevel="0" collapsed="false">
      <c r="E114" s="28"/>
      <c r="F114" s="28"/>
      <c r="G114" s="19"/>
      <c r="H114" s="19"/>
      <c r="I114" s="19"/>
      <c r="J114" s="19"/>
      <c r="K114" s="20"/>
      <c r="L114" s="19"/>
      <c r="M114" s="19"/>
      <c r="N114" s="19"/>
      <c r="Q114" s="19"/>
      <c r="R114" s="19"/>
      <c r="S114" s="19"/>
      <c r="V114" s="19"/>
      <c r="W114" s="19"/>
      <c r="X114" s="19"/>
    </row>
    <row r="115" s="16" customFormat="true" ht="12.8" hidden="false" customHeight="false" outlineLevel="0" collapsed="false">
      <c r="E115" s="28"/>
      <c r="F115" s="28"/>
      <c r="G115" s="19"/>
      <c r="H115" s="19"/>
      <c r="I115" s="19"/>
      <c r="J115" s="19"/>
      <c r="K115" s="20"/>
      <c r="L115" s="19"/>
      <c r="M115" s="19"/>
      <c r="N115" s="19"/>
      <c r="Q115" s="19"/>
      <c r="R115" s="19"/>
      <c r="S115" s="19"/>
      <c r="V115" s="19"/>
      <c r="W115" s="19"/>
      <c r="X115" s="19"/>
    </row>
    <row r="116" s="16" customFormat="true" ht="12.8" hidden="false" customHeight="false" outlineLevel="0" collapsed="false">
      <c r="E116" s="28"/>
      <c r="F116" s="28"/>
      <c r="G116" s="19"/>
      <c r="H116" s="19"/>
      <c r="I116" s="19"/>
      <c r="J116" s="19"/>
      <c r="K116" s="20"/>
      <c r="L116" s="19"/>
      <c r="M116" s="19"/>
      <c r="N116" s="19"/>
      <c r="Q116" s="19"/>
      <c r="R116" s="19"/>
      <c r="S116" s="19"/>
      <c r="V116" s="19"/>
      <c r="W116" s="19"/>
      <c r="X116" s="19"/>
    </row>
    <row r="118" customFormat="false" ht="12.8" hidden="false" customHeight="false" outlineLevel="0" collapsed="false">
      <c r="E118" s="1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2019-11-25T12:36:56Z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