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<sst xmlns="http://schemas.openxmlformats.org/spreadsheetml/2006/main" count="19" uniqueCount="17">
  <si>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Contribuciones a la seguridad social</t>
  </si>
  <si>
    <t xml:space="preserve">Ingresos tributarios no extraordinarios</t>
  </si>
  <si>
    <t xml:space="preserve">Contribuciones figurativas por coparticipación, tras detracción acuerdo provincias % PIB</t>
  </si>
  <si>
    <t xml:space="preserve">Contribuciones figurativas por programas financiados por el Tesoro extra PUAM, % PIB</t>
  </si>
  <si>
    <t xml:space="preserve">Coparticipación destinada a ANSES</t>
  </si>
  <si>
    <t xml:space="preserve">Jubilación bruta</t>
  </si>
  <si>
    <t xml:space="preserve">Asignaciones familiares</t>
  </si>
  <si>
    <t xml:space="preserve">Otros gastos</t>
  </si>
  <si>
    <t xml:space="preserve">Resultado económico ANSES</t>
  </si>
  <si>
    <t xml:space="preserve">Prestaciones de la seguridad social, excluyendo reparación histórica % PIB</t>
  </si>
  <si>
    <t xml:space="preserve">Transferencias corrientes menos al PAMI</t>
  </si>
  <si>
    <t xml:space="preserve">Transferencias al PAMI</t>
  </si>
  <si>
    <t xml:space="preserve">Gastos de consumo y rentas de la propiedad</t>
  </si>
  <si>
    <t xml:space="preserve">Gastos figurativos pagados por ANSES, sin sentencias</t>
  </si>
  <si>
    <t xml:space="preserve">Sentencias judiciales sin Reparación Histórica</t>
  </si>
  <si>
    <t xml:space="preserve">PIB 2015</t>
  </si>
  <si>
    <t xml:space="preserve">FGS 30/11/2015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</si>
</sst>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0.00%"/>
    <numFmt numFmtId="168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Mangal"/>
      <family val="2"/>
      <charset val="1"/>
    </font>
    <font>
      <sz val="10"/>
      <name val="Helvetica neue"/>
      <family val="0"/>
      <charset val="1"/>
    </font>
    <font>
      <b val="true"/>
      <sz val="9"/>
      <color rgb="FF000000"/>
      <name val="Helvetica neue"/>
      <family val="0"/>
      <charset val="1"/>
    </font>
    <font>
      <b val="true"/>
      <u val="single"/>
      <sz val="8"/>
      <name val="Helvetica neue"/>
      <family val="0"/>
      <charset val="1"/>
    </font>
    <font>
      <b val="true"/>
      <sz val="9"/>
      <name val="Helvetica neue"/>
      <family val="0"/>
      <charset val="1"/>
    </font>
    <font>
      <b val="true"/>
      <u val="single"/>
      <sz val="10"/>
      <name val="Helvetica neue"/>
      <family val="0"/>
      <charset val="1"/>
    </font>
    <font>
      <b val="true"/>
      <sz val="12"/>
      <name val="Helvetica neue"/>
      <family val="0"/>
      <charset val="1"/>
    </font>
    <font>
      <sz val="10"/>
      <name val="Arial"/>
      <family val="2"/>
    </font>
    <font>
      <sz val="10"/>
      <name val="Helvetica neue"/>
      <family val="2"/>
    </font>
    <font>
      <sz val="9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70A43F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C5CAC3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8" fillId="2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2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1" fillId="3" borderId="2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1" fillId="3" borderId="4" xfId="2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resu-2-com.ext" xfId="21"/>
    <cellStyle name="Porcentaje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70A43F"/>
      <rgbColor rgb="FF800080"/>
      <rgbColor rgb="FF008080"/>
      <rgbColor rgb="FFC5CAC3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66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500322511288"/>
          <c:y val="0.0330729166666667"/>
          <c:w val="0.884487207052247"/>
          <c:h val="0.931119791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Contribuciones a la seguridad social</c:v>
                </c:pt>
              </c:strCache>
            </c:strRef>
          </c:tx>
          <c:spPr>
            <a:solidFill>
              <a:srgbClr val="3399ff">
                <a:alpha val="4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0.045352832912549</c:v>
                </c:pt>
                <c:pt idx="1">
                  <c:v>0.0412406410701487</c:v>
                </c:pt>
                <c:pt idx="2">
                  <c:v>0.0367162842262927</c:v>
                </c:pt>
                <c:pt idx="3">
                  <c:v>0.0363846758844649</c:v>
                </c:pt>
                <c:pt idx="4">
                  <c:v>0.0281819888678765</c:v>
                </c:pt>
                <c:pt idx="5">
                  <c:v>0.0264965219233464</c:v>
                </c:pt>
                <c:pt idx="6">
                  <c:v>0.0249055646687138</c:v>
                </c:pt>
                <c:pt idx="7">
                  <c:v>0.0236198765665383</c:v>
                </c:pt>
                <c:pt idx="8">
                  <c:v>0.0238758696338049</c:v>
                </c:pt>
                <c:pt idx="9">
                  <c:v>0.0204511996433966</c:v>
                </c:pt>
                <c:pt idx="10">
                  <c:v>0.0204726739831029</c:v>
                </c:pt>
                <c:pt idx="11">
                  <c:v>0.0198583830686151</c:v>
                </c:pt>
                <c:pt idx="12">
                  <c:v>0.0214249777603053</c:v>
                </c:pt>
                <c:pt idx="13">
                  <c:v>0.0252575877444441</c:v>
                </c:pt>
                <c:pt idx="14">
                  <c:v>0.0385047966381489</c:v>
                </c:pt>
                <c:pt idx="15">
                  <c:v>0.0368508016736982</c:v>
                </c:pt>
                <c:pt idx="16">
                  <c:v>0.0507701371819389</c:v>
                </c:pt>
                <c:pt idx="17">
                  <c:v>0.0504873115779599</c:v>
                </c:pt>
                <c:pt idx="18">
                  <c:v>0.051623947009386</c:v>
                </c:pt>
                <c:pt idx="19">
                  <c:v>0.055778278265298</c:v>
                </c:pt>
                <c:pt idx="20">
                  <c:v>0.0576719027752101</c:v>
                </c:pt>
                <c:pt idx="21">
                  <c:v>0.0542098068652894</c:v>
                </c:pt>
                <c:pt idx="22">
                  <c:v>0.0564297158299164</c:v>
                </c:pt>
                <c:pt idx="23">
                  <c:v>0.0546875274954749</c:v>
                </c:pt>
                <c:pt idx="24">
                  <c:v>0.055590096056665</c:v>
                </c:pt>
                <c:pt idx="25">
                  <c:v>0.0507048464919942</c:v>
                </c:pt>
                <c:pt idx="26">
                  <c:v>0.045482634112618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Coparticipación destinada a ANSES</c:v>
                </c:pt>
              </c:strCache>
            </c:strRef>
          </c:tx>
          <c:spPr>
            <a:solidFill>
              <a:srgbClr val="3399ff">
                <a:alpha val="9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Sheet1!$I$2:$I$28</c:f>
              <c:numCache>
                <c:formatCode>General</c:formatCode>
                <c:ptCount val="27"/>
                <c:pt idx="0">
                  <c:v>0.012477115671009</c:v>
                </c:pt>
                <c:pt idx="1">
                  <c:v>0.0103138055803019</c:v>
                </c:pt>
                <c:pt idx="2">
                  <c:v>0.011591546064283</c:v>
                </c:pt>
                <c:pt idx="3">
                  <c:v>0.0118734138888744</c:v>
                </c:pt>
                <c:pt idx="4">
                  <c:v>0.0122864231415156</c:v>
                </c:pt>
                <c:pt idx="5">
                  <c:v>0.0127033327129764</c:v>
                </c:pt>
                <c:pt idx="6">
                  <c:v>0.0130590610333592</c:v>
                </c:pt>
                <c:pt idx="7">
                  <c:v>0.0132482904466693</c:v>
                </c:pt>
                <c:pt idx="8">
                  <c:v>0.0124450443431941</c:v>
                </c:pt>
                <c:pt idx="9">
                  <c:v>0.00963695804700716</c:v>
                </c:pt>
                <c:pt idx="10">
                  <c:v>0.0118026727120887</c:v>
                </c:pt>
                <c:pt idx="11">
                  <c:v>0.0133242836449752</c:v>
                </c:pt>
                <c:pt idx="12">
                  <c:v>0.0139618318212355</c:v>
                </c:pt>
                <c:pt idx="13">
                  <c:v>0.0141131235333867</c:v>
                </c:pt>
                <c:pt idx="14">
                  <c:v>0.0149068047295749</c:v>
                </c:pt>
                <c:pt idx="15">
                  <c:v>0.0145730376476074</c:v>
                </c:pt>
                <c:pt idx="16">
                  <c:v>0.0146173597980544</c:v>
                </c:pt>
                <c:pt idx="17">
                  <c:v>0.0147442218942046</c:v>
                </c:pt>
                <c:pt idx="18">
                  <c:v>0.0148856065446608</c:v>
                </c:pt>
                <c:pt idx="19">
                  <c:v>0.0155583049965991</c:v>
                </c:pt>
                <c:pt idx="20">
                  <c:v>0.0159148002617685</c:v>
                </c:pt>
                <c:pt idx="21">
                  <c:v>0.015871302582137</c:v>
                </c:pt>
                <c:pt idx="22">
                  <c:v>0.0160551081025211</c:v>
                </c:pt>
                <c:pt idx="23">
                  <c:v>0.0115333980628038</c:v>
                </c:pt>
                <c:pt idx="24">
                  <c:v>0.00831240027666563</c:v>
                </c:pt>
                <c:pt idx="25">
                  <c:v>0.00633564870628469</c:v>
                </c:pt>
                <c:pt idx="26">
                  <c:v>0.00305405926972561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Ingresos tributarios no extraordinarios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Sheet1!$J$2:$J$28</c:f>
              <c:numCache>
                <c:formatCode>General</c:formatCode>
                <c:ptCount val="27"/>
                <c:pt idx="0">
                  <c:v>0.0114261586914329</c:v>
                </c:pt>
                <c:pt idx="1">
                  <c:v>0.0120869185800861</c:v>
                </c:pt>
                <c:pt idx="2">
                  <c:v>0.0121121840535182</c:v>
                </c:pt>
                <c:pt idx="3">
                  <c:v>0.0146741320077489</c:v>
                </c:pt>
                <c:pt idx="4">
                  <c:v>0.0200853946887565</c:v>
                </c:pt>
                <c:pt idx="5">
                  <c:v>0.0212578403477591</c:v>
                </c:pt>
                <c:pt idx="6">
                  <c:v>0.0214303302315375</c:v>
                </c:pt>
                <c:pt idx="7">
                  <c:v>0.0235568707702979</c:v>
                </c:pt>
                <c:pt idx="8">
                  <c:v>0.0214457736331774</c:v>
                </c:pt>
                <c:pt idx="9">
                  <c:v>0.0170555199717405</c:v>
                </c:pt>
                <c:pt idx="10">
                  <c:v>0.0198553916144812</c:v>
                </c:pt>
                <c:pt idx="11">
                  <c:v>0.0216742076161843</c:v>
                </c:pt>
                <c:pt idx="12">
                  <c:v>0.0219471405894574</c:v>
                </c:pt>
                <c:pt idx="13">
                  <c:v>0.0212196799431274</c:v>
                </c:pt>
                <c:pt idx="14">
                  <c:v>0.0209548679959935</c:v>
                </c:pt>
                <c:pt idx="15">
                  <c:v>0.0204392279016501</c:v>
                </c:pt>
                <c:pt idx="16">
                  <c:v>0.0203921181346288</c:v>
                </c:pt>
                <c:pt idx="17">
                  <c:v>0.0206886050749334</c:v>
                </c:pt>
                <c:pt idx="18">
                  <c:v>0.0223320321541911</c:v>
                </c:pt>
                <c:pt idx="19">
                  <c:v>0.0229145940372199</c:v>
                </c:pt>
                <c:pt idx="20">
                  <c:v>0.0235537834521084</c:v>
                </c:pt>
                <c:pt idx="21">
                  <c:v>0.024212081294906</c:v>
                </c:pt>
                <c:pt idx="22">
                  <c:v>0.0253906888477195</c:v>
                </c:pt>
                <c:pt idx="23">
                  <c:v>0.0229399553238895</c:v>
                </c:pt>
                <c:pt idx="24">
                  <c:v>0.0224705539606612</c:v>
                </c:pt>
                <c:pt idx="25">
                  <c:v>0.0270429026247307</c:v>
                </c:pt>
                <c:pt idx="26">
                  <c:v>0.0262146924201451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Jubilación bruta</c:v>
                </c:pt>
              </c:strCache>
            </c:strRef>
          </c:tx>
          <c:spPr>
            <a:solidFill>
              <a:srgbClr val="ff6600">
                <a:alpha val="50000"/>
              </a:srgbClr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Sheet1!$K$2:$K$28</c:f>
              <c:numCache>
                <c:formatCode>General</c:formatCode>
                <c:ptCount val="27"/>
                <c:pt idx="0">
                  <c:v>-0.0526370931910582</c:v>
                </c:pt>
                <c:pt idx="1">
                  <c:v>-0.0564644262203535</c:v>
                </c:pt>
                <c:pt idx="2">
                  <c:v>-0.0536446703997522</c:v>
                </c:pt>
                <c:pt idx="3">
                  <c:v>-0.0531622526632245</c:v>
                </c:pt>
                <c:pt idx="4">
                  <c:v>-0.0500659666860674</c:v>
                </c:pt>
                <c:pt idx="5">
                  <c:v>-0.0491903555478579</c:v>
                </c:pt>
                <c:pt idx="6">
                  <c:v>-0.0517496903211291</c:v>
                </c:pt>
                <c:pt idx="7">
                  <c:v>-0.0518501300658357</c:v>
                </c:pt>
                <c:pt idx="8">
                  <c:v>-0.0525215308255347</c:v>
                </c:pt>
                <c:pt idx="9">
                  <c:v>-0.0443421627477132</c:v>
                </c:pt>
                <c:pt idx="10">
                  <c:v>-0.0414155099169041</c:v>
                </c:pt>
                <c:pt idx="11">
                  <c:v>-0.0381838546901421</c:v>
                </c:pt>
                <c:pt idx="12">
                  <c:v>-0.0359050849402142</c:v>
                </c:pt>
                <c:pt idx="13">
                  <c:v>-0.0382627857511565</c:v>
                </c:pt>
                <c:pt idx="14">
                  <c:v>-0.0507893039157943</c:v>
                </c:pt>
                <c:pt idx="15">
                  <c:v>-0.0513016552413783</c:v>
                </c:pt>
                <c:pt idx="16">
                  <c:v>-0.0605326746154703</c:v>
                </c:pt>
                <c:pt idx="17">
                  <c:v>-0.0563680976627082</c:v>
                </c:pt>
                <c:pt idx="18">
                  <c:v>-0.0590306081677862</c:v>
                </c:pt>
                <c:pt idx="19">
                  <c:v>-0.0674848277402665</c:v>
                </c:pt>
                <c:pt idx="20">
                  <c:v>-0.0706475933526464</c:v>
                </c:pt>
                <c:pt idx="21">
                  <c:v>-0.0686883433457146</c:v>
                </c:pt>
                <c:pt idx="22">
                  <c:v>-0.0771116098465015</c:v>
                </c:pt>
                <c:pt idx="23">
                  <c:v>-0.0776484558460715</c:v>
                </c:pt>
                <c:pt idx="24">
                  <c:v>-0.081050404160618</c:v>
                </c:pt>
                <c:pt idx="25">
                  <c:v>-0.0763504580465942</c:v>
                </c:pt>
                <c:pt idx="26">
                  <c:v>-0.0745546912607249</c:v>
                </c:pt>
              </c:numCache>
            </c:numRef>
          </c: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6600">
                <a:alpha val="80000"/>
              </a:srgbClr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Sheet1!$L$2:$L$28</c:f>
              <c:numCache>
                <c:formatCode>General</c:formatCode>
                <c:ptCount val="27"/>
                <c:pt idx="0">
                  <c:v>-0.011642303700453</c:v>
                </c:pt>
                <c:pt idx="1">
                  <c:v>-0.0124360211037753</c:v>
                </c:pt>
                <c:pt idx="2">
                  <c:v>-0.00535587988298989</c:v>
                </c:pt>
                <c:pt idx="3">
                  <c:v>-0.00600272468782676</c:v>
                </c:pt>
                <c:pt idx="4">
                  <c:v>-0.00539903006587295</c:v>
                </c:pt>
                <c:pt idx="5">
                  <c:v>-0.00477034993055969</c:v>
                </c:pt>
                <c:pt idx="6">
                  <c:v>-0.00587322823822414</c:v>
                </c:pt>
                <c:pt idx="7">
                  <c:v>-0.00613084017631838</c:v>
                </c:pt>
                <c:pt idx="8">
                  <c:v>-0.00621669920590712</c:v>
                </c:pt>
                <c:pt idx="9">
                  <c:v>-0.00678591755475529</c:v>
                </c:pt>
                <c:pt idx="10">
                  <c:v>-0.00815617118660916</c:v>
                </c:pt>
                <c:pt idx="11">
                  <c:v>-0.00601253522505087</c:v>
                </c:pt>
                <c:pt idx="12">
                  <c:v>-0.00717141324245859</c:v>
                </c:pt>
                <c:pt idx="13">
                  <c:v>-0.00645013061743081</c:v>
                </c:pt>
                <c:pt idx="14">
                  <c:v>-0.00559034382813241</c:v>
                </c:pt>
                <c:pt idx="15">
                  <c:v>-0.00717673059001263</c:v>
                </c:pt>
                <c:pt idx="16">
                  <c:v>-0.0103548744113128</c:v>
                </c:pt>
                <c:pt idx="17">
                  <c:v>-0.013401132173323</c:v>
                </c:pt>
                <c:pt idx="18">
                  <c:v>-0.0109799924049</c:v>
                </c:pt>
                <c:pt idx="19">
                  <c:v>-0.00995515308893218</c:v>
                </c:pt>
                <c:pt idx="20">
                  <c:v>-0.0107146720941459</c:v>
                </c:pt>
                <c:pt idx="21">
                  <c:v>-0.0106751453935426</c:v>
                </c:pt>
                <c:pt idx="22">
                  <c:v>-0.0116328503756657</c:v>
                </c:pt>
                <c:pt idx="23">
                  <c:v>-0.0163460286188939</c:v>
                </c:pt>
                <c:pt idx="24">
                  <c:v>-0.0149136250605212</c:v>
                </c:pt>
                <c:pt idx="25">
                  <c:v>-0.0148720651077345</c:v>
                </c:pt>
                <c:pt idx="26">
                  <c:v>-0.0147840604707147</c:v>
                </c:pt>
              </c:numCache>
            </c:numRef>
          </c:val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Otros gastos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Sheet1!$M$2:$M$28</c:f>
              <c:numCache>
                <c:formatCode>General</c:formatCode>
                <c:ptCount val="27"/>
                <c:pt idx="0">
                  <c:v>-0.00677853852615936</c:v>
                </c:pt>
                <c:pt idx="1">
                  <c:v>-0.00792156687715747</c:v>
                </c:pt>
                <c:pt idx="2">
                  <c:v>-0.00783051117961243</c:v>
                </c:pt>
                <c:pt idx="3">
                  <c:v>-0.00917107243556883</c:v>
                </c:pt>
                <c:pt idx="4">
                  <c:v>-0.00835305913478357</c:v>
                </c:pt>
                <c:pt idx="5">
                  <c:v>-0.0092055479347982</c:v>
                </c:pt>
                <c:pt idx="6">
                  <c:v>-0.00954062627888863</c:v>
                </c:pt>
                <c:pt idx="7">
                  <c:v>-0.00918769257651937</c:v>
                </c:pt>
                <c:pt idx="8">
                  <c:v>-0.00919466581979473</c:v>
                </c:pt>
                <c:pt idx="9">
                  <c:v>-0.00747284351888793</c:v>
                </c:pt>
                <c:pt idx="10">
                  <c:v>-0.00749178670421137</c:v>
                </c:pt>
                <c:pt idx="11">
                  <c:v>-0.00686240078532037</c:v>
                </c:pt>
                <c:pt idx="12">
                  <c:v>-0.00674639161288606</c:v>
                </c:pt>
                <c:pt idx="13">
                  <c:v>-0.00710110850555166</c:v>
                </c:pt>
                <c:pt idx="14">
                  <c:v>-0.00787817448767105</c:v>
                </c:pt>
                <c:pt idx="15">
                  <c:v>-0.00865584663080805</c:v>
                </c:pt>
                <c:pt idx="16">
                  <c:v>-0.0114138890559717</c:v>
                </c:pt>
                <c:pt idx="17">
                  <c:v>-0.01203907090884</c:v>
                </c:pt>
                <c:pt idx="18">
                  <c:v>-0.0142913994701991</c:v>
                </c:pt>
                <c:pt idx="19">
                  <c:v>-0.0152850838349461</c:v>
                </c:pt>
                <c:pt idx="20">
                  <c:v>-0.0167298896004557</c:v>
                </c:pt>
                <c:pt idx="21">
                  <c:v>-0.0162225657590438</c:v>
                </c:pt>
                <c:pt idx="22">
                  <c:v>-0.0166383856197631</c:v>
                </c:pt>
                <c:pt idx="23">
                  <c:v>-0.0155131961130517</c:v>
                </c:pt>
                <c:pt idx="24">
                  <c:v>-0.0145137230810423</c:v>
                </c:pt>
                <c:pt idx="25">
                  <c:v>-0.0111326724688934</c:v>
                </c:pt>
                <c:pt idx="26">
                  <c:v>-0.0112040506102077</c:v>
                </c:pt>
              </c:numCache>
            </c:numRef>
          </c:val>
        </c:ser>
        <c:gapWidth val="100"/>
        <c:overlap val="100"/>
        <c:axId val="51415867"/>
        <c:axId val="48850129"/>
      </c:barChart>
      <c:lineChart>
        <c:grouping val="stacked"/>
        <c:varyColors val="0"/>
        <c:ser>
          <c:idx val="6"/>
          <c:order val="6"/>
          <c:tx>
            <c:strRef>
              <c:f>Sheet1!$N$1</c:f>
              <c:strCache>
                <c:ptCount val="1"/>
                <c:pt idx="0">
                  <c:v>Resultado económico ANSES</c:v>
                </c:pt>
              </c:strCache>
            </c:strRef>
          </c:tx>
          <c:spPr>
            <a:solidFill>
              <a:srgbClr val="666666"/>
            </a:solidFill>
            <a:ln w="54720">
              <a:solidFill>
                <a:srgbClr val="66666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Sheet1!$G$2:$G$28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Sheet1!$N$2:$N$28</c:f>
              <c:numCache>
                <c:formatCode>General</c:formatCode>
                <c:ptCount val="27"/>
                <c:pt idx="0">
                  <c:v>-0.00180182814267961</c:v>
                </c:pt>
                <c:pt idx="1">
                  <c:v>-0.0131806489707495</c:v>
                </c:pt>
                <c:pt idx="2">
                  <c:v>-0.00641104711826067</c:v>
                </c:pt>
                <c:pt idx="3">
                  <c:v>-0.00540382800553186</c:v>
                </c:pt>
                <c:pt idx="4">
                  <c:v>-0.00326424918857523</c:v>
                </c:pt>
                <c:pt idx="5">
                  <c:v>-0.00270855842913383</c:v>
                </c:pt>
                <c:pt idx="6">
                  <c:v>-0.00776858890463131</c:v>
                </c:pt>
                <c:pt idx="7">
                  <c:v>-0.00674362503516784</c:v>
                </c:pt>
                <c:pt idx="8">
                  <c:v>-0.0101662082410602</c:v>
                </c:pt>
                <c:pt idx="9">
                  <c:v>-0.0114572461592122</c:v>
                </c:pt>
                <c:pt idx="10">
                  <c:v>-0.00493272949805181</c:v>
                </c:pt>
                <c:pt idx="11">
                  <c:v>0.00379808362926132</c:v>
                </c:pt>
                <c:pt idx="12">
                  <c:v>0.00751106037543936</c:v>
                </c:pt>
                <c:pt idx="13">
                  <c:v>0.00877636634681921</c:v>
                </c:pt>
                <c:pt idx="14">
                  <c:v>0.0101086471321195</c:v>
                </c:pt>
                <c:pt idx="15">
                  <c:v>0.00472883476075676</c:v>
                </c:pt>
                <c:pt idx="16">
                  <c:v>0.00347817703186733</c:v>
                </c:pt>
                <c:pt idx="17">
                  <c:v>0.00411183780222667</c:v>
                </c:pt>
                <c:pt idx="18">
                  <c:v>0.00453958566535256</c:v>
                </c:pt>
                <c:pt idx="19">
                  <c:v>0.00152611263497223</c:v>
                </c:pt>
                <c:pt idx="20">
                  <c:v>-0.000951668558161159</c:v>
                </c:pt>
                <c:pt idx="21">
                  <c:v>-0.00129286375596848</c:v>
                </c:pt>
                <c:pt idx="22">
                  <c:v>-0.00750733306177323</c:v>
                </c:pt>
                <c:pt idx="23">
                  <c:v>-0.0203467996958489</c:v>
                </c:pt>
                <c:pt idx="24">
                  <c:v>-0.0241047020081897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415867"/>
        <c:axId val="48850129"/>
      </c:lineChart>
      <c:catAx>
        <c:axId val="514158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850129"/>
        <c:crosses val="autoZero"/>
        <c:auto val="1"/>
        <c:lblAlgn val="ctr"/>
        <c:lblOffset val="100"/>
      </c:catAx>
      <c:valAx>
        <c:axId val="4885012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Helvetica neue"/>
              </a:defRPr>
            </a:pPr>
          </a:p>
        </c:txPr>
        <c:crossAx val="5141586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3243766122098"/>
          <c:y val="0.821140328039573"/>
          <c:w val="0.870263879185253"/>
          <c:h val="0.13343747965892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900" spc="-1" strike="noStrike"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712440</xdr:colOff>
      <xdr:row>22</xdr:row>
      <xdr:rowOff>106560</xdr:rowOff>
    </xdr:from>
    <xdr:to>
      <xdr:col>23</xdr:col>
      <xdr:colOff>94320</xdr:colOff>
      <xdr:row>50</xdr:row>
      <xdr:rowOff>41400</xdr:rowOff>
    </xdr:to>
    <xdr:graphicFrame>
      <xdr:nvGraphicFramePr>
        <xdr:cNvPr id="0" name=""/>
        <xdr:cNvGraphicFramePr/>
      </xdr:nvGraphicFramePr>
      <xdr:xfrm>
        <a:off x="12688200" y="4211640"/>
        <a:ext cx="6697080" cy="55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Q11" activeCellId="0" sqref="Q11"/>
    </sheetView>
  </sheetViews>
  <sheetFormatPr defaultColWidth="11.60546875" defaultRowHeight="12.8" zeroHeight="false" outlineLevelRow="0" outlineLevelCol="0"/>
  <cols>
    <col collapsed="false" customWidth="true" hidden="false" outlineLevel="0" max="5" min="1" style="1" width="11.52"/>
    <col collapsed="false" customWidth="true" hidden="false" outlineLevel="0" max="6" min="6" style="1" width="18.02"/>
    <col collapsed="false" customWidth="true" hidden="false" outlineLevel="0" max="10" min="7" style="1" width="11.52"/>
    <col collapsed="false" customWidth="true" hidden="false" outlineLevel="0" max="11" min="11" style="1" width="13.48"/>
    <col collapsed="false" customWidth="true" hidden="false" outlineLevel="0" max="64" min="12" style="1" width="11.52"/>
  </cols>
  <sheetData>
    <row r="1" customFormat="false" ht="31.9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  <c r="G1" s="2"/>
      <c r="H1" s="3" t="s">
        <v>0</v>
      </c>
      <c r="I1" s="3" t="s">
        <v>4</v>
      </c>
      <c r="J1" s="3" t="s">
        <v>1</v>
      </c>
      <c r="K1" s="5" t="s">
        <v>5</v>
      </c>
      <c r="L1" s="5" t="s">
        <v>6</v>
      </c>
      <c r="M1" s="5" t="s">
        <v>7</v>
      </c>
      <c r="N1" s="5" t="s">
        <v>8</v>
      </c>
    </row>
    <row r="2" customFormat="false" ht="35.3" hidden="false" customHeight="true" outlineLevel="0" collapsed="false">
      <c r="B2" s="3"/>
      <c r="C2" s="3"/>
      <c r="D2" s="3"/>
      <c r="E2" s="4"/>
      <c r="G2" s="6" t="n">
        <v>1993</v>
      </c>
      <c r="H2" s="7" t="n">
        <v>0.045352832912549</v>
      </c>
      <c r="I2" s="7" t="n">
        <f aca="false">D3</f>
        <v>0.012477115671009</v>
      </c>
      <c r="J2" s="7" t="n">
        <f aca="false">SUM(C3:E3)-D3</f>
        <v>0.0114261586914329</v>
      </c>
      <c r="K2" s="8" t="n">
        <f aca="false">(B35+D35+G35)*-1</f>
        <v>-0.0526370931910582</v>
      </c>
      <c r="L2" s="8" t="n">
        <f aca="false">(C35)*-1</f>
        <v>-0.011642303700453</v>
      </c>
      <c r="M2" s="8" t="n">
        <f aca="false">(F35+E35)*-1</f>
        <v>-0.00677853852615936</v>
      </c>
      <c r="N2" s="8" t="n">
        <f aca="false">SUM(H2:M2)</f>
        <v>-0.00180182814267961</v>
      </c>
    </row>
    <row r="3" customFormat="false" ht="12.8" hidden="false" customHeight="false" outlineLevel="0" collapsed="false">
      <c r="A3" s="6" t="n">
        <v>1993</v>
      </c>
      <c r="B3" s="7" t="n">
        <v>0.045352832912549</v>
      </c>
      <c r="C3" s="7" t="n">
        <v>0.0114261586914329</v>
      </c>
      <c r="D3" s="7" t="n">
        <v>0.012477115671009</v>
      </c>
      <c r="E3" s="7"/>
      <c r="G3" s="6" t="n">
        <v>1994</v>
      </c>
      <c r="H3" s="9" t="n">
        <v>0.0412406410701487</v>
      </c>
      <c r="I3" s="9" t="n">
        <f aca="false">D4</f>
        <v>0.0103138055803019</v>
      </c>
      <c r="J3" s="9" t="n">
        <f aca="false">SUM(C4:E4)-D4</f>
        <v>0.0120869185800861</v>
      </c>
      <c r="K3" s="9" t="n">
        <f aca="false">(B36+D36+G36)*-1</f>
        <v>-0.0564644262203535</v>
      </c>
      <c r="L3" s="9" t="n">
        <f aca="false">(C36)*-1</f>
        <v>-0.0124360211037753</v>
      </c>
      <c r="M3" s="9" t="n">
        <f aca="false">(F36+E36)*-1</f>
        <v>-0.00792156687715747</v>
      </c>
      <c r="N3" s="9" t="n">
        <f aca="false">SUM(H3:M3)</f>
        <v>-0.0131806489707495</v>
      </c>
    </row>
    <row r="4" customFormat="false" ht="12.8" hidden="false" customHeight="false" outlineLevel="0" collapsed="false">
      <c r="A4" s="6" t="n">
        <v>1994</v>
      </c>
      <c r="B4" s="9" t="n">
        <v>0.0412406410701487</v>
      </c>
      <c r="C4" s="9" t="n">
        <v>0.0120869185800861</v>
      </c>
      <c r="D4" s="9" t="n">
        <v>0.0103138055803019</v>
      </c>
      <c r="E4" s="9"/>
      <c r="G4" s="6" t="n">
        <v>1995</v>
      </c>
      <c r="H4" s="7" t="n">
        <v>0.0367162842262927</v>
      </c>
      <c r="I4" s="7" t="n">
        <f aca="false">D5</f>
        <v>0.011591546064283</v>
      </c>
      <c r="J4" s="7" t="n">
        <f aca="false">SUM(C5:E5)-D5</f>
        <v>0.0121121840535182</v>
      </c>
      <c r="K4" s="8" t="n">
        <f aca="false">(B37+D37+G37)*-1</f>
        <v>-0.0536446703997522</v>
      </c>
      <c r="L4" s="8" t="n">
        <f aca="false">(C37)*-1</f>
        <v>-0.00535587988298989</v>
      </c>
      <c r="M4" s="8" t="n">
        <f aca="false">(F37+E37)*-1</f>
        <v>-0.00783051117961243</v>
      </c>
      <c r="N4" s="8" t="n">
        <f aca="false">SUM(H4:M4)</f>
        <v>-0.00641104711826067</v>
      </c>
    </row>
    <row r="5" customFormat="false" ht="12.8" hidden="false" customHeight="false" outlineLevel="0" collapsed="false">
      <c r="A5" s="6" t="n">
        <v>1995</v>
      </c>
      <c r="B5" s="7" t="n">
        <v>0.0367162842262927</v>
      </c>
      <c r="C5" s="7" t="n">
        <v>0.0121121840535182</v>
      </c>
      <c r="D5" s="7" t="n">
        <v>0.011591546064283</v>
      </c>
      <c r="E5" s="7"/>
      <c r="G5" s="6" t="n">
        <v>1996</v>
      </c>
      <c r="H5" s="9" t="n">
        <v>0.0363846758844649</v>
      </c>
      <c r="I5" s="9" t="n">
        <f aca="false">D6</f>
        <v>0.0118734138888744</v>
      </c>
      <c r="J5" s="9" t="n">
        <f aca="false">SUM(C6:E6)-D6</f>
        <v>0.0146741320077489</v>
      </c>
      <c r="K5" s="9" t="n">
        <f aca="false">(B38+D38+G38)*-1</f>
        <v>-0.0531622526632245</v>
      </c>
      <c r="L5" s="9" t="n">
        <f aca="false">(C38)*-1</f>
        <v>-0.00600272468782676</v>
      </c>
      <c r="M5" s="9" t="n">
        <f aca="false">(F38+E38)*-1</f>
        <v>-0.00917107243556883</v>
      </c>
      <c r="N5" s="9" t="n">
        <f aca="false">SUM(H5:M5)</f>
        <v>-0.00540382800553186</v>
      </c>
    </row>
    <row r="6" customFormat="false" ht="12.8" hidden="false" customHeight="false" outlineLevel="0" collapsed="false">
      <c r="A6" s="6" t="n">
        <v>1996</v>
      </c>
      <c r="B6" s="9" t="n">
        <v>0.0363846758844649</v>
      </c>
      <c r="C6" s="9" t="n">
        <v>0.0146741320077489</v>
      </c>
      <c r="D6" s="9" t="n">
        <v>0.0118734138888744</v>
      </c>
      <c r="E6" s="9"/>
      <c r="G6" s="6" t="n">
        <v>1997</v>
      </c>
      <c r="H6" s="7" t="n">
        <v>0.0281819888678765</v>
      </c>
      <c r="I6" s="7" t="n">
        <f aca="false">D7</f>
        <v>0.0122864231415156</v>
      </c>
      <c r="J6" s="7" t="n">
        <f aca="false">SUM(C7:E7)-D7</f>
        <v>0.0200853946887565</v>
      </c>
      <c r="K6" s="8" t="n">
        <f aca="false">(B39+D39+G39)*-1</f>
        <v>-0.0500659666860674</v>
      </c>
      <c r="L6" s="8" t="n">
        <f aca="false">(C39)*-1</f>
        <v>-0.00539903006587295</v>
      </c>
      <c r="M6" s="8" t="n">
        <f aca="false">(F39+E39)*-1</f>
        <v>-0.00835305913478357</v>
      </c>
      <c r="N6" s="8" t="n">
        <f aca="false">SUM(H6:M6)</f>
        <v>-0.00326424918857523</v>
      </c>
    </row>
    <row r="7" customFormat="false" ht="12.8" hidden="false" customHeight="false" outlineLevel="0" collapsed="false">
      <c r="A7" s="6" t="n">
        <v>1997</v>
      </c>
      <c r="B7" s="7" t="n">
        <v>0.0281819888678765</v>
      </c>
      <c r="C7" s="7" t="n">
        <v>0.0200853946887565</v>
      </c>
      <c r="D7" s="7" t="n">
        <v>0.0122864231415156</v>
      </c>
      <c r="E7" s="7"/>
      <c r="G7" s="6" t="n">
        <v>1998</v>
      </c>
      <c r="H7" s="9" t="n">
        <v>0.0264965219233464</v>
      </c>
      <c r="I7" s="9" t="n">
        <f aca="false">D8</f>
        <v>0.0127033327129764</v>
      </c>
      <c r="J7" s="9" t="n">
        <f aca="false">SUM(C8:E8)-D8</f>
        <v>0.0212578403477591</v>
      </c>
      <c r="K7" s="9" t="n">
        <f aca="false">(B40+D40+G40)*-1</f>
        <v>-0.0491903555478579</v>
      </c>
      <c r="L7" s="9" t="n">
        <f aca="false">(C40)*-1</f>
        <v>-0.00477034993055969</v>
      </c>
      <c r="M7" s="9" t="n">
        <f aca="false">(F40+E40)*-1</f>
        <v>-0.0092055479347982</v>
      </c>
      <c r="N7" s="9" t="n">
        <f aca="false">SUM(H7:M7)</f>
        <v>-0.00270855842913383</v>
      </c>
    </row>
    <row r="8" customFormat="false" ht="12.8" hidden="false" customHeight="false" outlineLevel="0" collapsed="false">
      <c r="A8" s="6" t="n">
        <v>1998</v>
      </c>
      <c r="B8" s="9" t="n">
        <v>0.0264965219233464</v>
      </c>
      <c r="C8" s="9" t="n">
        <v>0.0212578403477591</v>
      </c>
      <c r="D8" s="9" t="n">
        <v>0.0127033327129764</v>
      </c>
      <c r="E8" s="9"/>
      <c r="G8" s="6" t="n">
        <v>1999</v>
      </c>
      <c r="H8" s="7" t="n">
        <v>0.0249055646687138</v>
      </c>
      <c r="I8" s="7" t="n">
        <f aca="false">D9</f>
        <v>0.0130590610333592</v>
      </c>
      <c r="J8" s="7" t="n">
        <f aca="false">SUM(C9:E9)-D9</f>
        <v>0.0214303302315375</v>
      </c>
      <c r="K8" s="8" t="n">
        <f aca="false">(B41+D41+G41)*-1</f>
        <v>-0.0517496903211291</v>
      </c>
      <c r="L8" s="8" t="n">
        <f aca="false">(C41)*-1</f>
        <v>-0.00587322823822414</v>
      </c>
      <c r="M8" s="8" t="n">
        <f aca="false">(F41+E41)*-1</f>
        <v>-0.00954062627888863</v>
      </c>
      <c r="N8" s="8" t="n">
        <f aca="false">SUM(H8:M8)</f>
        <v>-0.00776858890463131</v>
      </c>
    </row>
    <row r="9" customFormat="false" ht="12.8" hidden="false" customHeight="false" outlineLevel="0" collapsed="false">
      <c r="A9" s="6" t="n">
        <v>1999</v>
      </c>
      <c r="B9" s="7" t="n">
        <v>0.0249055646687138</v>
      </c>
      <c r="C9" s="7" t="n">
        <v>0.0214303302315375</v>
      </c>
      <c r="D9" s="7" t="n">
        <v>0.0130590610333592</v>
      </c>
      <c r="E9" s="7"/>
      <c r="G9" s="6" t="n">
        <v>2000</v>
      </c>
      <c r="H9" s="9" t="n">
        <v>0.0236198765665383</v>
      </c>
      <c r="I9" s="9" t="n">
        <f aca="false">D10</f>
        <v>0.0132482904466693</v>
      </c>
      <c r="J9" s="9" t="n">
        <f aca="false">SUM(C10:E10)-D10</f>
        <v>0.0235568707702979</v>
      </c>
      <c r="K9" s="9" t="n">
        <f aca="false">(B42+D42+G42)*-1</f>
        <v>-0.0518501300658357</v>
      </c>
      <c r="L9" s="9" t="n">
        <f aca="false">(C42)*-1</f>
        <v>-0.00613084017631838</v>
      </c>
      <c r="M9" s="9" t="n">
        <f aca="false">(F42+E42)*-1</f>
        <v>-0.00918769257651937</v>
      </c>
      <c r="N9" s="9" t="n">
        <f aca="false">SUM(H9:M9)</f>
        <v>-0.00674362503516784</v>
      </c>
    </row>
    <row r="10" customFormat="false" ht="12.8" hidden="false" customHeight="false" outlineLevel="0" collapsed="false">
      <c r="A10" s="6" t="n">
        <v>2000</v>
      </c>
      <c r="B10" s="9" t="n">
        <v>0.0236198765665383</v>
      </c>
      <c r="C10" s="9" t="n">
        <v>0.023556870770298</v>
      </c>
      <c r="D10" s="9" t="n">
        <v>0.0132482904466693</v>
      </c>
      <c r="E10" s="9"/>
      <c r="G10" s="6" t="n">
        <v>2001</v>
      </c>
      <c r="H10" s="7" t="n">
        <v>0.0238758696338049</v>
      </c>
      <c r="I10" s="7" t="n">
        <f aca="false">D11</f>
        <v>0.0124450443431941</v>
      </c>
      <c r="J10" s="7" t="n">
        <f aca="false">SUM(C11:E11)-D11</f>
        <v>0.0214457736331774</v>
      </c>
      <c r="K10" s="8" t="n">
        <f aca="false">(B43+D43+G43)*-1</f>
        <v>-0.0525215308255347</v>
      </c>
      <c r="L10" s="8" t="n">
        <f aca="false">(C43)*-1</f>
        <v>-0.00621669920590712</v>
      </c>
      <c r="M10" s="8" t="n">
        <f aca="false">(F43+E43)*-1</f>
        <v>-0.00919466581979473</v>
      </c>
      <c r="N10" s="8" t="n">
        <f aca="false">SUM(H10:M10)</f>
        <v>-0.0101662082410602</v>
      </c>
    </row>
    <row r="11" customFormat="false" ht="12.8" hidden="false" customHeight="false" outlineLevel="0" collapsed="false">
      <c r="A11" s="6" t="n">
        <v>2001</v>
      </c>
      <c r="B11" s="7" t="n">
        <v>0.0238758696338049</v>
      </c>
      <c r="C11" s="7" t="n">
        <v>0.0214457736331774</v>
      </c>
      <c r="D11" s="7" t="n">
        <v>0.0124450443431941</v>
      </c>
      <c r="E11" s="7"/>
      <c r="G11" s="6" t="n">
        <v>2002</v>
      </c>
      <c r="H11" s="9" t="n">
        <v>0.0204511996433966</v>
      </c>
      <c r="I11" s="9" t="n">
        <f aca="false">D12</f>
        <v>0.00963695804700716</v>
      </c>
      <c r="J11" s="9" t="n">
        <f aca="false">SUM(C12:E12)-D12</f>
        <v>0.0170555199717405</v>
      </c>
      <c r="K11" s="9" t="n">
        <f aca="false">(B44+D44+G44)*-1</f>
        <v>-0.0443421627477132</v>
      </c>
      <c r="L11" s="9" t="n">
        <f aca="false">(C44)*-1</f>
        <v>-0.00678591755475529</v>
      </c>
      <c r="M11" s="9" t="n">
        <f aca="false">(F44+E44)*-1</f>
        <v>-0.00747284351888793</v>
      </c>
      <c r="N11" s="9" t="n">
        <f aca="false">SUM(H11:M11)</f>
        <v>-0.0114572461592122</v>
      </c>
    </row>
    <row r="12" customFormat="false" ht="12.8" hidden="false" customHeight="false" outlineLevel="0" collapsed="false">
      <c r="A12" s="6" t="n">
        <v>2002</v>
      </c>
      <c r="B12" s="9" t="n">
        <v>0.0204511996433966</v>
      </c>
      <c r="C12" s="9" t="n">
        <v>0.0170555199717405</v>
      </c>
      <c r="D12" s="9" t="n">
        <v>0.00963695804700716</v>
      </c>
      <c r="E12" s="9"/>
      <c r="G12" s="6" t="n">
        <v>2003</v>
      </c>
      <c r="H12" s="7" t="n">
        <v>0.0204726739831029</v>
      </c>
      <c r="I12" s="7" t="n">
        <f aca="false">D13</f>
        <v>0.0118026727120887</v>
      </c>
      <c r="J12" s="7" t="n">
        <f aca="false">SUM(C13:E13)-D13</f>
        <v>0.0198553916144812</v>
      </c>
      <c r="K12" s="8" t="n">
        <f aca="false">(B45+D45+G45)*-1</f>
        <v>-0.0414155099169041</v>
      </c>
      <c r="L12" s="8" t="n">
        <f aca="false">(C45)*-1</f>
        <v>-0.00815617118660916</v>
      </c>
      <c r="M12" s="8" t="n">
        <f aca="false">(F45+E45)*-1</f>
        <v>-0.00749178670421137</v>
      </c>
      <c r="N12" s="8" t="n">
        <f aca="false">SUM(H12:M12)</f>
        <v>-0.00493272949805181</v>
      </c>
    </row>
    <row r="13" customFormat="false" ht="12.8" hidden="false" customHeight="false" outlineLevel="0" collapsed="false">
      <c r="A13" s="6" t="n">
        <v>2003</v>
      </c>
      <c r="B13" s="7" t="n">
        <v>0.0204726739831029</v>
      </c>
      <c r="C13" s="7" t="n">
        <v>0.0198553916144812</v>
      </c>
      <c r="D13" s="7" t="n">
        <v>0.0118026727120887</v>
      </c>
      <c r="E13" s="7"/>
      <c r="G13" s="6" t="n">
        <v>2004</v>
      </c>
      <c r="H13" s="9" t="n">
        <v>0.0198583830686151</v>
      </c>
      <c r="I13" s="9" t="n">
        <f aca="false">D14</f>
        <v>0.0133242836449752</v>
      </c>
      <c r="J13" s="9" t="n">
        <f aca="false">SUM(C14:E14)-D14</f>
        <v>0.0216742076161843</v>
      </c>
      <c r="K13" s="9" t="n">
        <f aca="false">(B46+D46+G46)*-1</f>
        <v>-0.0381838546901421</v>
      </c>
      <c r="L13" s="9" t="n">
        <f aca="false">(C46)*-1</f>
        <v>-0.00601253522505087</v>
      </c>
      <c r="M13" s="9" t="n">
        <f aca="false">(F46+E46)*-1</f>
        <v>-0.00686240078532037</v>
      </c>
      <c r="N13" s="9" t="n">
        <f aca="false">SUM(H13:M13)</f>
        <v>0.00379808362926132</v>
      </c>
    </row>
    <row r="14" customFormat="false" ht="12.8" hidden="false" customHeight="false" outlineLevel="0" collapsed="false">
      <c r="A14" s="6" t="n">
        <v>2004</v>
      </c>
      <c r="B14" s="9" t="n">
        <v>0.0198583830686151</v>
      </c>
      <c r="C14" s="9" t="n">
        <v>0.0216742076161843</v>
      </c>
      <c r="D14" s="9" t="n">
        <v>0.0133242836449752</v>
      </c>
      <c r="E14" s="9"/>
      <c r="G14" s="6" t="n">
        <v>2005</v>
      </c>
      <c r="H14" s="7" t="n">
        <v>0.0214249777603053</v>
      </c>
      <c r="I14" s="7" t="n">
        <f aca="false">D15</f>
        <v>0.0139618318212355</v>
      </c>
      <c r="J14" s="7" t="n">
        <f aca="false">SUM(C15:E15)-D15</f>
        <v>0.0219471405894574</v>
      </c>
      <c r="K14" s="8" t="n">
        <f aca="false">(B47+D47+G47)*-1</f>
        <v>-0.0359050849402142</v>
      </c>
      <c r="L14" s="8" t="n">
        <f aca="false">(C47)*-1</f>
        <v>-0.00717141324245859</v>
      </c>
      <c r="M14" s="8" t="n">
        <f aca="false">(F47+E47)*-1</f>
        <v>-0.00674639161288606</v>
      </c>
      <c r="N14" s="8" t="n">
        <f aca="false">SUM(H14:M14)</f>
        <v>0.00751106037543936</v>
      </c>
    </row>
    <row r="15" customFormat="false" ht="12.8" hidden="false" customHeight="false" outlineLevel="0" collapsed="false">
      <c r="A15" s="6" t="n">
        <v>2005</v>
      </c>
      <c r="B15" s="7" t="n">
        <v>0.0214249777603053</v>
      </c>
      <c r="C15" s="7" t="n">
        <v>0.0219471405894574</v>
      </c>
      <c r="D15" s="7" t="n">
        <v>0.0139618318212355</v>
      </c>
      <c r="E15" s="7"/>
      <c r="G15" s="6" t="n">
        <v>2006</v>
      </c>
      <c r="H15" s="9" t="n">
        <v>0.0252575877444441</v>
      </c>
      <c r="I15" s="9" t="n">
        <f aca="false">D16</f>
        <v>0.0141131235333867</v>
      </c>
      <c r="J15" s="9" t="n">
        <f aca="false">SUM(C16:E16)-D16</f>
        <v>0.0212196799431274</v>
      </c>
      <c r="K15" s="9" t="n">
        <f aca="false">(B48+D48+G48)*-1</f>
        <v>-0.0382627857511565</v>
      </c>
      <c r="L15" s="9" t="n">
        <f aca="false">(C48)*-1</f>
        <v>-0.00645013061743081</v>
      </c>
      <c r="M15" s="9" t="n">
        <f aca="false">(F48+E48)*-1</f>
        <v>-0.00710110850555166</v>
      </c>
      <c r="N15" s="9" t="n">
        <f aca="false">SUM(H15:M15)</f>
        <v>0.00877636634681921</v>
      </c>
    </row>
    <row r="16" customFormat="false" ht="12.8" hidden="false" customHeight="false" outlineLevel="0" collapsed="false">
      <c r="A16" s="6" t="n">
        <v>2006</v>
      </c>
      <c r="B16" s="9" t="n">
        <v>0.0252575877444441</v>
      </c>
      <c r="C16" s="9" t="n">
        <v>0.0212196799431274</v>
      </c>
      <c r="D16" s="9" t="n">
        <v>0.0141131235333867</v>
      </c>
      <c r="E16" s="9"/>
      <c r="G16" s="6" t="n">
        <v>2007</v>
      </c>
      <c r="H16" s="7" t="n">
        <v>0.0385047966381489</v>
      </c>
      <c r="I16" s="7" t="n">
        <f aca="false">D17</f>
        <v>0.0149068047295749</v>
      </c>
      <c r="J16" s="7" t="n">
        <f aca="false">SUM(C17:E17)-D17</f>
        <v>0.0209548679959935</v>
      </c>
      <c r="K16" s="8" t="n">
        <f aca="false">(B49+D49+G49)*-1</f>
        <v>-0.0507893039157943</v>
      </c>
      <c r="L16" s="8" t="n">
        <f aca="false">(C49)*-1</f>
        <v>-0.00559034382813241</v>
      </c>
      <c r="M16" s="8" t="n">
        <f aca="false">(F49+E49)*-1</f>
        <v>-0.00787817448767105</v>
      </c>
      <c r="N16" s="8" t="n">
        <f aca="false">SUM(H16:M16)</f>
        <v>0.0101086471321195</v>
      </c>
    </row>
    <row r="17" customFormat="false" ht="12.8" hidden="false" customHeight="false" outlineLevel="0" collapsed="false">
      <c r="A17" s="6" t="n">
        <v>2007</v>
      </c>
      <c r="B17" s="7" t="n">
        <v>0.0385047966381489</v>
      </c>
      <c r="C17" s="7" t="n">
        <v>0.0209548679959935</v>
      </c>
      <c r="D17" s="7" t="n">
        <v>0.0149068047295749</v>
      </c>
      <c r="E17" s="7"/>
      <c r="G17" s="6" t="n">
        <v>2008</v>
      </c>
      <c r="H17" s="9" t="n">
        <v>0.0368508016736982</v>
      </c>
      <c r="I17" s="9" t="n">
        <f aca="false">D18</f>
        <v>0.0145730376476074</v>
      </c>
      <c r="J17" s="9" t="n">
        <f aca="false">SUM(C18:E18)-D18</f>
        <v>0.0204392279016501</v>
      </c>
      <c r="K17" s="9" t="n">
        <f aca="false">(B50+D50+G50)*-1</f>
        <v>-0.0513016552413783</v>
      </c>
      <c r="L17" s="9" t="n">
        <f aca="false">(C50)*-1</f>
        <v>-0.00717673059001263</v>
      </c>
      <c r="M17" s="9" t="n">
        <f aca="false">(F50+E50)*-1</f>
        <v>-0.00865584663080805</v>
      </c>
      <c r="N17" s="9" t="n">
        <f aca="false">SUM(H17:M17)</f>
        <v>0.00472883476075676</v>
      </c>
    </row>
    <row r="18" customFormat="false" ht="12.8" hidden="false" customHeight="false" outlineLevel="0" collapsed="false">
      <c r="A18" s="6" t="n">
        <v>2008</v>
      </c>
      <c r="B18" s="9" t="n">
        <v>0.0368508016736982</v>
      </c>
      <c r="C18" s="9" t="n">
        <v>0.0204392279016501</v>
      </c>
      <c r="D18" s="9" t="n">
        <v>0.0145730376476074</v>
      </c>
      <c r="E18" s="9"/>
      <c r="G18" s="6" t="n">
        <v>2009</v>
      </c>
      <c r="H18" s="7" t="n">
        <v>0.0507701371819389</v>
      </c>
      <c r="I18" s="7" t="n">
        <f aca="false">D19</f>
        <v>0.0146173597980544</v>
      </c>
      <c r="J18" s="7" t="n">
        <f aca="false">SUM(C19:E19)-D19</f>
        <v>0.0203921181346288</v>
      </c>
      <c r="K18" s="8" t="n">
        <f aca="false">(B51+D51+G51)*-1</f>
        <v>-0.0605326746154703</v>
      </c>
      <c r="L18" s="8" t="n">
        <f aca="false">(C51)*-1</f>
        <v>-0.0103548744113128</v>
      </c>
      <c r="M18" s="8" t="n">
        <f aca="false">(F51+E51)*-1</f>
        <v>-0.0114138890559717</v>
      </c>
      <c r="N18" s="8" t="n">
        <f aca="false">SUM(H18:M18)</f>
        <v>0.00347817703186733</v>
      </c>
    </row>
    <row r="19" customFormat="false" ht="12.8" hidden="false" customHeight="false" outlineLevel="0" collapsed="false">
      <c r="A19" s="6" t="n">
        <v>2009</v>
      </c>
      <c r="B19" s="7" t="n">
        <v>0.0507701371819389</v>
      </c>
      <c r="C19" s="7" t="n">
        <v>0.0203921181346288</v>
      </c>
      <c r="D19" s="7" t="n">
        <v>0.0146173597980544</v>
      </c>
      <c r="E19" s="7"/>
      <c r="G19" s="6" t="n">
        <v>2010</v>
      </c>
      <c r="H19" s="9" t="n">
        <v>0.0504873115779599</v>
      </c>
      <c r="I19" s="9" t="n">
        <f aca="false">D20</f>
        <v>0.0147442218942046</v>
      </c>
      <c r="J19" s="9" t="n">
        <f aca="false">SUM(C20:E20)-D20</f>
        <v>0.0206886050749334</v>
      </c>
      <c r="K19" s="9" t="n">
        <f aca="false">(B52+D52+G52)*-1</f>
        <v>-0.0563680976627082</v>
      </c>
      <c r="L19" s="9" t="n">
        <f aca="false">(C52)*-1</f>
        <v>-0.013401132173323</v>
      </c>
      <c r="M19" s="9" t="n">
        <f aca="false">(F52+E52)*-1</f>
        <v>-0.01203907090884</v>
      </c>
      <c r="N19" s="9" t="n">
        <f aca="false">SUM(H19:M19)</f>
        <v>0.00411183780222667</v>
      </c>
    </row>
    <row r="20" customFormat="false" ht="12.8" hidden="false" customHeight="false" outlineLevel="0" collapsed="false">
      <c r="A20" s="6" t="n">
        <v>2010</v>
      </c>
      <c r="B20" s="9" t="n">
        <v>0.0504873115779599</v>
      </c>
      <c r="C20" s="9" t="n">
        <v>0.0206407631065506</v>
      </c>
      <c r="D20" s="9" t="n">
        <v>0.0147442218942046</v>
      </c>
      <c r="E20" s="9" t="n">
        <v>4.78419683827532E-005</v>
      </c>
      <c r="G20" s="6" t="n">
        <v>2011</v>
      </c>
      <c r="H20" s="7" t="n">
        <v>0.051623947009386</v>
      </c>
      <c r="I20" s="7" t="n">
        <f aca="false">D21</f>
        <v>0.0148856065446608</v>
      </c>
      <c r="J20" s="7" t="n">
        <f aca="false">SUM(C21:E21)-D21</f>
        <v>0.0223320321541911</v>
      </c>
      <c r="K20" s="8" t="n">
        <f aca="false">(B53+D53+G53)*-1</f>
        <v>-0.0590306081677862</v>
      </c>
      <c r="L20" s="8" t="n">
        <f aca="false">(C53)*-1</f>
        <v>-0.0109799924049</v>
      </c>
      <c r="M20" s="8" t="n">
        <f aca="false">(F53+E53)*-1</f>
        <v>-0.0142913994701991</v>
      </c>
      <c r="N20" s="8" t="n">
        <f aca="false">SUM(H20:M20)</f>
        <v>0.00453958566535256</v>
      </c>
    </row>
    <row r="21" customFormat="false" ht="12.8" hidden="false" customHeight="false" outlineLevel="0" collapsed="false">
      <c r="A21" s="6" t="n">
        <v>2011</v>
      </c>
      <c r="B21" s="7" t="n">
        <v>0.051623947009386</v>
      </c>
      <c r="C21" s="7" t="n">
        <v>0.0210555255476486</v>
      </c>
      <c r="D21" s="7" t="n">
        <v>0.0148856065446608</v>
      </c>
      <c r="E21" s="7" t="n">
        <v>0.00127650660654248</v>
      </c>
      <c r="G21" s="6" t="n">
        <v>2012</v>
      </c>
      <c r="H21" s="9" t="n">
        <v>0.055778278265298</v>
      </c>
      <c r="I21" s="9" t="n">
        <f aca="false">D22</f>
        <v>0.0155583049965991</v>
      </c>
      <c r="J21" s="9" t="n">
        <f aca="false">SUM(C22:E22)-D22</f>
        <v>0.0229145940372199</v>
      </c>
      <c r="K21" s="9" t="n">
        <f aca="false">(B54+D54+G54)*-1</f>
        <v>-0.0674848277402665</v>
      </c>
      <c r="L21" s="9" t="n">
        <f aca="false">(C54)*-1</f>
        <v>-0.00995515308893218</v>
      </c>
      <c r="M21" s="9" t="n">
        <f aca="false">(F54+E54)*-1</f>
        <v>-0.0152850838349461</v>
      </c>
      <c r="N21" s="9" t="n">
        <f aca="false">SUM(H21:M21)</f>
        <v>0.00152611263497223</v>
      </c>
    </row>
    <row r="22" customFormat="false" ht="12.8" hidden="false" customHeight="false" outlineLevel="0" collapsed="false">
      <c r="A22" s="6" t="n">
        <v>2012</v>
      </c>
      <c r="B22" s="9" t="n">
        <v>0.055778278265298</v>
      </c>
      <c r="C22" s="9" t="n">
        <v>0.0224400989125377</v>
      </c>
      <c r="D22" s="9" t="n">
        <v>0.0155583049965991</v>
      </c>
      <c r="E22" s="9" t="n">
        <v>0.000474495124682221</v>
      </c>
      <c r="G22" s="6" t="n">
        <v>2013</v>
      </c>
      <c r="H22" s="7" t="n">
        <v>0.0576719027752101</v>
      </c>
      <c r="I22" s="7" t="n">
        <f aca="false">D23</f>
        <v>0.0159148002617685</v>
      </c>
      <c r="J22" s="7" t="n">
        <f aca="false">SUM(C23:E23)-D23</f>
        <v>0.0235537834521084</v>
      </c>
      <c r="K22" s="8" t="n">
        <f aca="false">(B55+D55+G55)*-1</f>
        <v>-0.0706475933526464</v>
      </c>
      <c r="L22" s="8" t="n">
        <f aca="false">(C55)*-1</f>
        <v>-0.0107146720941459</v>
      </c>
      <c r="M22" s="8" t="n">
        <f aca="false">(F55+E55)*-1</f>
        <v>-0.0167298896004557</v>
      </c>
      <c r="N22" s="8" t="n">
        <f aca="false">SUM(H22:M22)</f>
        <v>-0.000951668558161159</v>
      </c>
    </row>
    <row r="23" customFormat="false" ht="12.8" hidden="false" customHeight="false" outlineLevel="0" collapsed="false">
      <c r="A23" s="6" t="n">
        <v>2013</v>
      </c>
      <c r="B23" s="7" t="n">
        <v>0.0576719027752101</v>
      </c>
      <c r="C23" s="7" t="n">
        <v>0.0223318530313047</v>
      </c>
      <c r="D23" s="7" t="n">
        <v>0.0159148002617685</v>
      </c>
      <c r="E23" s="7" t="n">
        <v>0.00122193042080368</v>
      </c>
      <c r="G23" s="6" t="n">
        <v>2014</v>
      </c>
      <c r="H23" s="9" t="n">
        <v>0.0542098068652894</v>
      </c>
      <c r="I23" s="9" t="n">
        <f aca="false">D24</f>
        <v>0.015871302582137</v>
      </c>
      <c r="J23" s="9" t="n">
        <f aca="false">SUM(C24:E24)-D24</f>
        <v>0.024212081294906</v>
      </c>
      <c r="K23" s="9" t="n">
        <f aca="false">(B56+D56+G56)*-1</f>
        <v>-0.0686883433457146</v>
      </c>
      <c r="L23" s="9" t="n">
        <f aca="false">(C56)*-1</f>
        <v>-0.0106751453935426</v>
      </c>
      <c r="M23" s="9" t="n">
        <f aca="false">(F56+E56)*-1</f>
        <v>-0.0162225657590438</v>
      </c>
      <c r="N23" s="9" t="n">
        <f aca="false">SUM(H23:M23)</f>
        <v>-0.00129286375596848</v>
      </c>
    </row>
    <row r="24" customFormat="false" ht="12.8" hidden="false" customHeight="false" outlineLevel="0" collapsed="false">
      <c r="A24" s="6" t="n">
        <v>2014</v>
      </c>
      <c r="B24" s="9" t="n">
        <v>0.0542098068652894</v>
      </c>
      <c r="C24" s="9" t="n">
        <v>0.0225793750807335</v>
      </c>
      <c r="D24" s="9" t="n">
        <v>0.015871302582137</v>
      </c>
      <c r="E24" s="9" t="n">
        <v>0.0016327062141725</v>
      </c>
      <c r="G24" s="6" t="n">
        <v>2015</v>
      </c>
      <c r="H24" s="7" t="n">
        <v>0.0564297158299164</v>
      </c>
      <c r="I24" s="7" t="n">
        <f aca="false">D25</f>
        <v>0.0160551081025211</v>
      </c>
      <c r="J24" s="7" t="n">
        <f aca="false">SUM(C25:E25)-D25</f>
        <v>0.0253906888477195</v>
      </c>
      <c r="K24" s="8" t="n">
        <f aca="false">(B57+D57+G57)*-1</f>
        <v>-0.0771116098465015</v>
      </c>
      <c r="L24" s="8" t="n">
        <f aca="false">(C57)*-1</f>
        <v>-0.0116328503756657</v>
      </c>
      <c r="M24" s="8" t="n">
        <f aca="false">(F57+E57)*-1</f>
        <v>-0.0166383856197631</v>
      </c>
      <c r="N24" s="8" t="n">
        <f aca="false">SUM(H24:M24)</f>
        <v>-0.00750733306177323</v>
      </c>
    </row>
    <row r="25" customFormat="false" ht="12.8" hidden="false" customHeight="false" outlineLevel="0" collapsed="false">
      <c r="A25" s="6" t="n">
        <v>2015</v>
      </c>
      <c r="B25" s="7" t="n">
        <v>0.0564297158299164</v>
      </c>
      <c r="C25" s="7" t="n">
        <v>0.0236426052651485</v>
      </c>
      <c r="D25" s="7" t="n">
        <v>0.0160551081025211</v>
      </c>
      <c r="E25" s="7" t="n">
        <v>0.00174808358257101</v>
      </c>
      <c r="G25" s="6" t="n">
        <v>2016</v>
      </c>
      <c r="H25" s="9" t="n">
        <v>0.0546875274954749</v>
      </c>
      <c r="I25" s="9" t="n">
        <f aca="false">D26</f>
        <v>0.0115333980628038</v>
      </c>
      <c r="J25" s="9" t="n">
        <f aca="false">SUM(C26:E26)-D26</f>
        <v>0.0229399553238895</v>
      </c>
      <c r="K25" s="9" t="n">
        <f aca="false">(B58+D58+G58)*-1</f>
        <v>-0.0776484558460715</v>
      </c>
      <c r="L25" s="9" t="n">
        <f aca="false">(C58)*-1</f>
        <v>-0.0163460286188939</v>
      </c>
      <c r="M25" s="9" t="n">
        <f aca="false">(F58+E58)*-1</f>
        <v>-0.0155131961130517</v>
      </c>
      <c r="N25" s="9" t="n">
        <f aca="false">SUM(H25:M25)</f>
        <v>-0.0203467996958489</v>
      </c>
    </row>
    <row r="26" customFormat="false" ht="12.8" hidden="false" customHeight="false" outlineLevel="0" collapsed="false">
      <c r="A26" s="6" t="n">
        <v>2016</v>
      </c>
      <c r="B26" s="9" t="n">
        <v>0.0546875274954749</v>
      </c>
      <c r="C26" s="9" t="n">
        <v>0.021229363568432</v>
      </c>
      <c r="D26" s="9" t="n">
        <v>0.0115333980628038</v>
      </c>
      <c r="E26" s="9" t="n">
        <v>0.00171059175545749</v>
      </c>
      <c r="G26" s="6" t="n">
        <v>2017</v>
      </c>
      <c r="H26" s="7" t="n">
        <v>0.055590096056665</v>
      </c>
      <c r="I26" s="7" t="n">
        <f aca="false">D27</f>
        <v>0.00831240027666563</v>
      </c>
      <c r="J26" s="7" t="n">
        <f aca="false">SUM(C27:E27)-D27</f>
        <v>0.0224705539606612</v>
      </c>
      <c r="K26" s="8" t="n">
        <f aca="false">(B59+D59+G59)*-1</f>
        <v>-0.081050404160618</v>
      </c>
      <c r="L26" s="8" t="n">
        <f aca="false">(C59)*-1</f>
        <v>-0.0149136250605212</v>
      </c>
      <c r="M26" s="8" t="n">
        <f aca="false">(F59+E59)*-1</f>
        <v>-0.0145137230810423</v>
      </c>
      <c r="N26" s="8" t="n">
        <f aca="false">SUM(H26:M26)</f>
        <v>-0.0241047020081897</v>
      </c>
    </row>
    <row r="27" customFormat="false" ht="12.8" hidden="false" customHeight="false" outlineLevel="0" collapsed="false">
      <c r="A27" s="6" t="n">
        <v>2017</v>
      </c>
      <c r="B27" s="7" t="n">
        <v>0.055590096056665</v>
      </c>
      <c r="C27" s="7" t="n">
        <v>0.0213651993139403</v>
      </c>
      <c r="D27" s="7" t="n">
        <v>0.00831240027666563</v>
      </c>
      <c r="E27" s="7" t="n">
        <v>0.00110535464672093</v>
      </c>
      <c r="G27" s="6" t="n">
        <v>2018</v>
      </c>
      <c r="H27" s="9" t="n">
        <v>0.0507048464919942</v>
      </c>
      <c r="I27" s="9" t="n">
        <f aca="false">D28</f>
        <v>0.00633564870628469</v>
      </c>
      <c r="J27" s="9" t="n">
        <f aca="false">SUM(C28:E28)-D28</f>
        <v>0.0270429026247307</v>
      </c>
      <c r="K27" s="9" t="n">
        <f aca="false">(B60+D60+G60)*-1</f>
        <v>-0.0763504580465942</v>
      </c>
      <c r="L27" s="9" t="n">
        <f aca="false">(C60)*-1</f>
        <v>-0.0148720651077345</v>
      </c>
      <c r="M27" s="9" t="n">
        <f aca="false">(F60+E60)*-1</f>
        <v>-0.0111326724688934</v>
      </c>
      <c r="N27" s="9" t="n">
        <f aca="false">SUM(H27:M27)</f>
        <v>-0.0182717978002125</v>
      </c>
    </row>
    <row r="28" customFormat="false" ht="12.8" hidden="false" customHeight="false" outlineLevel="0" collapsed="false">
      <c r="A28" s="6" t="n">
        <v>2018</v>
      </c>
      <c r="B28" s="9" t="n">
        <v>0.0507048464919942</v>
      </c>
      <c r="C28" s="9" t="n">
        <v>0.0267202526606726</v>
      </c>
      <c r="D28" s="9" t="n">
        <v>0.00633564870628469</v>
      </c>
      <c r="E28" s="9" t="n">
        <v>0.00032264996405818</v>
      </c>
      <c r="G28" s="6" t="n">
        <v>2019</v>
      </c>
      <c r="H28" s="7" t="n">
        <f aca="false">B29</f>
        <v>0.045482634112618</v>
      </c>
      <c r="I28" s="7" t="n">
        <f aca="false">D29</f>
        <v>0.00305405926972561</v>
      </c>
      <c r="J28" s="7" t="n">
        <f aca="false">SUM(C29:E29)-D29</f>
        <v>0.0262146924201451</v>
      </c>
      <c r="K28" s="8" t="n">
        <f aca="false">(B61+D61+G61)*-1</f>
        <v>-0.0745546912607249</v>
      </c>
      <c r="L28" s="8" t="n">
        <f aca="false">(C61)*-1</f>
        <v>-0.0147840604707147</v>
      </c>
      <c r="M28" s="8" t="n">
        <f aca="false">(F61+E61)*-1</f>
        <v>-0.0112040506102077</v>
      </c>
      <c r="N28" s="8" t="n">
        <f aca="false">SUM(H28:M28)</f>
        <v>-0.0257914165391586</v>
      </c>
    </row>
    <row r="29" customFormat="false" ht="12.8" hidden="false" customHeight="false" outlineLevel="0" collapsed="false">
      <c r="A29" s="6" t="n">
        <v>2019</v>
      </c>
      <c r="B29" s="7" t="n">
        <v>0.045482634112618</v>
      </c>
      <c r="C29" s="7" t="n">
        <v>0.025992153910621</v>
      </c>
      <c r="D29" s="7" t="n">
        <v>0.00305405926972561</v>
      </c>
      <c r="E29" s="7" t="n">
        <v>0.000222538509524099</v>
      </c>
    </row>
    <row r="31" customFormat="false" ht="12.8" hidden="false" customHeight="false" outlineLevel="0" collapsed="false">
      <c r="C31" s="10" t="n">
        <f aca="false">SUM(B29:E29)</f>
        <v>0.0747513858024887</v>
      </c>
      <c r="H31" s="10" t="n">
        <f aca="false">H28-H24</f>
        <v>-0.0109470817172984</v>
      </c>
      <c r="I31" s="10" t="n">
        <f aca="false">I28-I24</f>
        <v>-0.0130010488327955</v>
      </c>
      <c r="J31" s="10" t="n">
        <f aca="false">J28-J24</f>
        <v>0.000824003572425642</v>
      </c>
      <c r="K31" s="10" t="n">
        <f aca="false">K28-K24</f>
        <v>0.0025569185857766</v>
      </c>
      <c r="L31" s="10" t="n">
        <f aca="false">L28-L24</f>
        <v>-0.00315121009504905</v>
      </c>
      <c r="M31" s="10" t="n">
        <f aca="false">M28-M24</f>
        <v>0.00543433500955536</v>
      </c>
      <c r="N31" s="10" t="n">
        <f aca="false">N28-N24</f>
        <v>-0.0182840834773854</v>
      </c>
    </row>
    <row r="32" customFormat="false" ht="12.8" hidden="false" customHeight="false" outlineLevel="0" collapsed="false">
      <c r="H32" s="10"/>
      <c r="J32" s="0"/>
      <c r="L32" s="10" t="n">
        <f aca="false">SUM(K31:M31)</f>
        <v>0.00484004350028291</v>
      </c>
    </row>
    <row r="33" customFormat="false" ht="12.8" hidden="false" customHeight="false" outlineLevel="0" collapsed="false">
      <c r="A33" s="2"/>
      <c r="B33" s="11" t="s">
        <v>9</v>
      </c>
      <c r="C33" s="11" t="s">
        <v>10</v>
      </c>
      <c r="D33" s="11" t="s">
        <v>11</v>
      </c>
      <c r="E33" s="11" t="s">
        <v>12</v>
      </c>
      <c r="F33" s="11" t="s">
        <v>13</v>
      </c>
      <c r="G33" s="11" t="s">
        <v>14</v>
      </c>
      <c r="J33" s="10" t="n">
        <f aca="false">H31+I31+J31+L32</f>
        <v>-0.0182840834773853</v>
      </c>
    </row>
    <row r="34" customFormat="false" ht="35.7" hidden="false" customHeight="true" outlineLevel="0" collapsed="false">
      <c r="A34" s="2"/>
      <c r="B34" s="11"/>
      <c r="C34" s="11"/>
      <c r="D34" s="11"/>
      <c r="E34" s="11"/>
      <c r="F34" s="11"/>
      <c r="G34" s="11"/>
      <c r="I34" s="10" t="n">
        <f aca="false">I31+H31</f>
        <v>-0.0239481305500939</v>
      </c>
    </row>
    <row r="35" customFormat="false" ht="16.5" hidden="false" customHeight="false" outlineLevel="0" collapsed="false">
      <c r="A35" s="12" t="n">
        <v>1993</v>
      </c>
      <c r="B35" s="8" t="n">
        <v>0.0526370931910582</v>
      </c>
      <c r="C35" s="8" t="n">
        <v>0.011642303700453</v>
      </c>
      <c r="D35" s="8"/>
      <c r="E35" s="8" t="n">
        <v>0.00148990999175634</v>
      </c>
      <c r="F35" s="8" t="n">
        <v>0.00528862853440302</v>
      </c>
      <c r="G35" s="8"/>
      <c r="H35" s="10" t="n">
        <f aca="false">SUM(B3:E3)-SUM(B35:G35)</f>
        <v>-0.0018018281426796</v>
      </c>
      <c r="I35" s="10" t="n">
        <f aca="false">J31+L32</f>
        <v>0.00566404707270855</v>
      </c>
    </row>
    <row r="36" customFormat="false" ht="16.5" hidden="false" customHeight="false" outlineLevel="0" collapsed="false">
      <c r="A36" s="13" t="n">
        <v>1994</v>
      </c>
      <c r="B36" s="9" t="n">
        <v>0.0564644262203535</v>
      </c>
      <c r="C36" s="9" t="n">
        <v>0.0124360211037753</v>
      </c>
      <c r="D36" s="9"/>
      <c r="E36" s="9" t="n">
        <v>0.00114625800779694</v>
      </c>
      <c r="F36" s="9" t="n">
        <v>0.00677530886936053</v>
      </c>
      <c r="G36" s="9"/>
      <c r="H36" s="10" t="n">
        <f aca="false">SUM(B4:E4)-SUM(B36:G36)</f>
        <v>-0.0131806489707495</v>
      </c>
      <c r="I36" s="10"/>
    </row>
    <row r="37" customFormat="false" ht="16.5" hidden="false" customHeight="false" outlineLevel="0" collapsed="false">
      <c r="A37" s="13" t="n">
        <v>1995</v>
      </c>
      <c r="B37" s="8" t="n">
        <v>0.0536446703997522</v>
      </c>
      <c r="C37" s="8" t="n">
        <v>0.00535587988298989</v>
      </c>
      <c r="D37" s="8"/>
      <c r="E37" s="8" t="n">
        <v>0.00119215327226036</v>
      </c>
      <c r="F37" s="8" t="n">
        <v>0.00663835790735207</v>
      </c>
      <c r="G37" s="8"/>
      <c r="H37" s="10" t="n">
        <f aca="false">SUM(B5:E5)-SUM(B37:G37)</f>
        <v>-0.00641104711826067</v>
      </c>
      <c r="I37" s="10"/>
    </row>
    <row r="38" customFormat="false" ht="16.5" hidden="false" customHeight="false" outlineLevel="0" collapsed="false">
      <c r="A38" s="13" t="n">
        <v>1996</v>
      </c>
      <c r="B38" s="9" t="n">
        <v>0.0531622526632245</v>
      </c>
      <c r="C38" s="9" t="n">
        <v>0.00600272468782676</v>
      </c>
      <c r="D38" s="9"/>
      <c r="E38" s="9" t="n">
        <v>0.00171031345294353</v>
      </c>
      <c r="F38" s="9" t="n">
        <v>0.0074607589826253</v>
      </c>
      <c r="G38" s="9"/>
      <c r="H38" s="10" t="n">
        <f aca="false">SUM(B6:E6)-SUM(B38:G38)</f>
        <v>-0.00540382800553187</v>
      </c>
      <c r="I38" s="10"/>
    </row>
    <row r="39" customFormat="false" ht="16.5" hidden="false" customHeight="false" outlineLevel="0" collapsed="false">
      <c r="A39" s="13" t="n">
        <v>1997</v>
      </c>
      <c r="B39" s="8" t="n">
        <v>0.0500659666860674</v>
      </c>
      <c r="C39" s="8" t="n">
        <v>0.00539903006587295</v>
      </c>
      <c r="D39" s="8"/>
      <c r="E39" s="8" t="n">
        <v>0.00113559901995312</v>
      </c>
      <c r="F39" s="8" t="n">
        <v>0.00721746011483045</v>
      </c>
      <c r="G39" s="8"/>
      <c r="H39" s="10" t="n">
        <f aca="false">SUM(B7:E7)-SUM(B39:G39)</f>
        <v>-0.00326424918857524</v>
      </c>
      <c r="I39" s="10"/>
    </row>
    <row r="40" customFormat="false" ht="16.5" hidden="false" customHeight="false" outlineLevel="0" collapsed="false">
      <c r="A40" s="13" t="n">
        <v>1998</v>
      </c>
      <c r="B40" s="9" t="n">
        <v>0.0491903555478579</v>
      </c>
      <c r="C40" s="9" t="n">
        <v>0.00477034993055969</v>
      </c>
      <c r="D40" s="9"/>
      <c r="E40" s="9" t="n">
        <v>0.00102481315686651</v>
      </c>
      <c r="F40" s="9" t="n">
        <v>0.00818073477793168</v>
      </c>
      <c r="G40" s="9"/>
      <c r="H40" s="10" t="n">
        <f aca="false">SUM(B8:E8)-SUM(B40:G40)</f>
        <v>-0.00270855842913383</v>
      </c>
      <c r="I40" s="10"/>
      <c r="J40" s="1" t="s">
        <v>15</v>
      </c>
      <c r="K40" s="14" t="n">
        <v>5954510895.69234</v>
      </c>
    </row>
    <row r="41" customFormat="false" ht="16.5" hidden="false" customHeight="false" outlineLevel="0" collapsed="false">
      <c r="A41" s="13" t="n">
        <v>1999</v>
      </c>
      <c r="B41" s="8" t="n">
        <v>0.0517496903211291</v>
      </c>
      <c r="C41" s="8" t="n">
        <v>0.00587322823822414</v>
      </c>
      <c r="D41" s="8"/>
      <c r="E41" s="8" t="n">
        <v>0.000859047973636882</v>
      </c>
      <c r="F41" s="8" t="n">
        <v>0.00868157830525175</v>
      </c>
      <c r="G41" s="8"/>
      <c r="H41" s="10" t="n">
        <f aca="false">SUM(B9:E9)-SUM(B41:G41)</f>
        <v>-0.00776858890463131</v>
      </c>
      <c r="I41" s="10"/>
      <c r="J41" s="1" t="s">
        <v>16</v>
      </c>
      <c r="K41" s="1" t="n">
        <f aca="false">641429*1000</f>
        <v>641429000</v>
      </c>
      <c r="L41" s="1" t="n">
        <v>664029</v>
      </c>
    </row>
    <row r="42" customFormat="false" ht="16.5" hidden="false" customHeight="false" outlineLevel="0" collapsed="false">
      <c r="A42" s="13" t="n">
        <v>2000</v>
      </c>
      <c r="B42" s="9" t="n">
        <v>0.0518501300658357</v>
      </c>
      <c r="C42" s="9" t="n">
        <v>0.00613084017631838</v>
      </c>
      <c r="D42" s="9"/>
      <c r="E42" s="9" t="n">
        <v>0.000763899147434019</v>
      </c>
      <c r="F42" s="9" t="n">
        <v>0.00842379342908535</v>
      </c>
      <c r="G42" s="9"/>
      <c r="H42" s="10" t="n">
        <f aca="false">SUM(B10:E10)-SUM(B42:G42)</f>
        <v>-0.00674362503516784</v>
      </c>
      <c r="I42" s="10"/>
      <c r="K42" s="10" t="n">
        <f aca="false">K41/K40</f>
        <v>0.107721525955058</v>
      </c>
      <c r="L42" s="10" t="n">
        <f aca="false">L41*1000/K40</f>
        <v>0.111516967830284</v>
      </c>
    </row>
    <row r="43" customFormat="false" ht="16.5" hidden="false" customHeight="false" outlineLevel="0" collapsed="false">
      <c r="A43" s="13" t="n">
        <v>2001</v>
      </c>
      <c r="B43" s="8" t="n">
        <v>0.0525215308255347</v>
      </c>
      <c r="C43" s="8" t="n">
        <v>0.00621669920590712</v>
      </c>
      <c r="D43" s="8"/>
      <c r="E43" s="8" t="n">
        <v>0.000688492360671558</v>
      </c>
      <c r="F43" s="8" t="n">
        <v>0.00850617345912317</v>
      </c>
      <c r="G43" s="8"/>
      <c r="H43" s="10" t="n">
        <f aca="false">SUM(B11:E11)-SUM(B43:G43)</f>
        <v>-0.0101662082410602</v>
      </c>
      <c r="I43" s="10"/>
    </row>
    <row r="44" customFormat="false" ht="16.5" hidden="false" customHeight="false" outlineLevel="0" collapsed="false">
      <c r="A44" s="13" t="n">
        <v>2002</v>
      </c>
      <c r="B44" s="9" t="n">
        <v>0.0443421627477132</v>
      </c>
      <c r="C44" s="9" t="n">
        <v>0.00678591755475529</v>
      </c>
      <c r="D44" s="9"/>
      <c r="E44" s="9" t="n">
        <v>0.000674115579920293</v>
      </c>
      <c r="F44" s="9" t="n">
        <v>0.00679872793896764</v>
      </c>
      <c r="G44" s="9"/>
      <c r="H44" s="10" t="n">
        <f aca="false">SUM(B12:E12)-SUM(B44:G44)</f>
        <v>-0.0114572461592122</v>
      </c>
      <c r="I44" s="10"/>
    </row>
    <row r="45" customFormat="false" ht="16.5" hidden="false" customHeight="false" outlineLevel="0" collapsed="false">
      <c r="A45" s="13" t="n">
        <v>2003</v>
      </c>
      <c r="B45" s="8" t="n">
        <v>0.0414155099169041</v>
      </c>
      <c r="C45" s="8" t="n">
        <v>0.00815617118660916</v>
      </c>
      <c r="D45" s="8"/>
      <c r="E45" s="8" t="n">
        <v>0.000695611243275441</v>
      </c>
      <c r="F45" s="8" t="n">
        <v>0.00679617546093593</v>
      </c>
      <c r="G45" s="8"/>
      <c r="H45" s="10" t="n">
        <f aca="false">SUM(B13:E13)-SUM(B45:G45)</f>
        <v>-0.00493272949805182</v>
      </c>
      <c r="I45" s="10"/>
    </row>
    <row r="46" customFormat="false" ht="16.5" hidden="false" customHeight="false" outlineLevel="0" collapsed="false">
      <c r="A46" s="13" t="n">
        <v>2004</v>
      </c>
      <c r="B46" s="9" t="n">
        <v>0.036705436096272</v>
      </c>
      <c r="C46" s="9" t="n">
        <v>0.00601253522505087</v>
      </c>
      <c r="D46" s="9" t="n">
        <v>0.00147841859387012</v>
      </c>
      <c r="E46" s="9" t="n">
        <v>0.000620174834207575</v>
      </c>
      <c r="F46" s="9" t="n">
        <v>0.0062422259511128</v>
      </c>
      <c r="G46" s="9"/>
      <c r="H46" s="10" t="n">
        <f aca="false">SUM(B14:E14)-SUM(B46:G46)</f>
        <v>0.00379808362926132</v>
      </c>
      <c r="I46" s="10"/>
    </row>
    <row r="47" customFormat="false" ht="16.5" hidden="false" customHeight="false" outlineLevel="0" collapsed="false">
      <c r="A47" s="13" t="n">
        <v>2005</v>
      </c>
      <c r="B47" s="8" t="n">
        <v>0.0345505912680116</v>
      </c>
      <c r="C47" s="8" t="n">
        <v>0.00717141324245859</v>
      </c>
      <c r="D47" s="8" t="n">
        <v>0.0013544936722026</v>
      </c>
      <c r="E47" s="8" t="n">
        <v>0.000775276229474887</v>
      </c>
      <c r="F47" s="8" t="n">
        <v>0.00597111538341118</v>
      </c>
      <c r="G47" s="8"/>
      <c r="H47" s="10" t="n">
        <f aca="false">SUM(B15:E15)-SUM(B47:G47)</f>
        <v>0.00751106037543937</v>
      </c>
      <c r="I47" s="10"/>
    </row>
    <row r="48" customFormat="false" ht="16.5" hidden="false" customHeight="false" outlineLevel="0" collapsed="false">
      <c r="A48" s="13" t="n">
        <v>2006</v>
      </c>
      <c r="B48" s="9" t="n">
        <v>0.0368418871162505</v>
      </c>
      <c r="C48" s="9" t="n">
        <v>0.00645013061743081</v>
      </c>
      <c r="D48" s="9" t="n">
        <v>0.001420898634906</v>
      </c>
      <c r="E48" s="9" t="n">
        <v>0.000837384263622429</v>
      </c>
      <c r="F48" s="9" t="n">
        <v>0.00626372424192923</v>
      </c>
      <c r="G48" s="9"/>
      <c r="H48" s="10" t="n">
        <f aca="false">SUM(B16:E16)-SUM(B48:G48)</f>
        <v>0.00877636634681921</v>
      </c>
      <c r="I48" s="10"/>
    </row>
    <row r="49" customFormat="false" ht="16.5" hidden="false" customHeight="false" outlineLevel="0" collapsed="false">
      <c r="A49" s="13" t="n">
        <v>2007</v>
      </c>
      <c r="B49" s="8" t="n">
        <v>0.0489808558686249</v>
      </c>
      <c r="C49" s="8" t="n">
        <v>0.00559034382813241</v>
      </c>
      <c r="D49" s="8" t="n">
        <v>0.0018084480471694</v>
      </c>
      <c r="E49" s="8" t="n">
        <v>0.000934433666315139</v>
      </c>
      <c r="F49" s="8" t="n">
        <v>0.00694374082135591</v>
      </c>
      <c r="G49" s="8"/>
      <c r="H49" s="10" t="n">
        <f aca="false">SUM(B17:E17)-SUM(B49:G49)</f>
        <v>0.0101086471321195</v>
      </c>
      <c r="I49" s="10"/>
    </row>
    <row r="50" customFormat="false" ht="16.5" hidden="false" customHeight="false" outlineLevel="0" collapsed="false">
      <c r="A50" s="13" t="n">
        <v>2008</v>
      </c>
      <c r="B50" s="9" t="n">
        <v>0.0483764714177785</v>
      </c>
      <c r="C50" s="9" t="n">
        <v>0.00717673059001263</v>
      </c>
      <c r="D50" s="9" t="n">
        <v>0.00175828728657165</v>
      </c>
      <c r="E50" s="9" t="n">
        <v>0.00110112913760037</v>
      </c>
      <c r="F50" s="9" t="n">
        <v>0.00755471749320767</v>
      </c>
      <c r="G50" s="9" t="n">
        <v>0.00116689653702815</v>
      </c>
      <c r="H50" s="10" t="n">
        <f aca="false">SUM(B18:E18)-SUM(B50:G50)</f>
        <v>0.00472883476075675</v>
      </c>
      <c r="I50" s="10"/>
    </row>
    <row r="51" customFormat="false" ht="16.5" hidden="false" customHeight="false" outlineLevel="0" collapsed="false">
      <c r="A51" s="13" t="n">
        <v>2009</v>
      </c>
      <c r="B51" s="8" t="n">
        <v>0.0568162745570319</v>
      </c>
      <c r="C51" s="8" t="n">
        <v>0.0103548744113128</v>
      </c>
      <c r="D51" s="8" t="n">
        <v>0.0020413731238185</v>
      </c>
      <c r="E51" s="8" t="n">
        <v>0.00178122445365416</v>
      </c>
      <c r="F51" s="8" t="n">
        <v>0.0096326646023175</v>
      </c>
      <c r="G51" s="8" t="n">
        <v>0.00167502693461996</v>
      </c>
      <c r="H51" s="10" t="n">
        <f aca="false">SUM(B19:E19)-SUM(B51:G51)</f>
        <v>0.00347817703186733</v>
      </c>
      <c r="I51" s="10"/>
    </row>
    <row r="52" customFormat="false" ht="16.5" hidden="false" customHeight="false" outlineLevel="0" collapsed="false">
      <c r="A52" s="13" t="n">
        <v>2010</v>
      </c>
      <c r="B52" s="9" t="n">
        <v>0.0531723252388029</v>
      </c>
      <c r="C52" s="9" t="n">
        <v>0.013401132173323</v>
      </c>
      <c r="D52" s="9" t="n">
        <v>0.00190415963472409</v>
      </c>
      <c r="E52" s="9" t="n">
        <v>0.00193273387962204</v>
      </c>
      <c r="F52" s="9" t="n">
        <v>0.0101063370292179</v>
      </c>
      <c r="G52" s="9" t="n">
        <v>0.00129161278918117</v>
      </c>
      <c r="H52" s="10" t="n">
        <f aca="false">SUM(B20:E20)-SUM(B52:G52)</f>
        <v>0.00411183780222667</v>
      </c>
      <c r="I52" s="10"/>
    </row>
    <row r="53" customFormat="false" ht="16.5" hidden="false" customHeight="false" outlineLevel="0" collapsed="false">
      <c r="A53" s="13" t="n">
        <v>2011</v>
      </c>
      <c r="B53" s="8" t="n">
        <v>0.0559923504050296</v>
      </c>
      <c r="C53" s="8" t="n">
        <v>0.0109799924049</v>
      </c>
      <c r="D53" s="8" t="n">
        <v>0.00200692451763306</v>
      </c>
      <c r="E53" s="8" t="n">
        <v>0.00219213433804649</v>
      </c>
      <c r="F53" s="8" t="n">
        <v>0.0120992651321526</v>
      </c>
      <c r="G53" s="8" t="n">
        <v>0.00103133324512357</v>
      </c>
      <c r="H53" s="10" t="n">
        <f aca="false">SUM(B21:E21)-SUM(B53:G53)</f>
        <v>0.00453958566535256</v>
      </c>
      <c r="I53" s="10"/>
    </row>
    <row r="54" customFormat="false" ht="16.5" hidden="false" customHeight="false" outlineLevel="0" collapsed="false">
      <c r="A54" s="13" t="n">
        <v>2012</v>
      </c>
      <c r="B54" s="9" t="n">
        <v>0.0639576874295608</v>
      </c>
      <c r="C54" s="9" t="n">
        <v>0.00995515308893218</v>
      </c>
      <c r="D54" s="9" t="n">
        <v>0.0022917701706974</v>
      </c>
      <c r="E54" s="9" t="n">
        <v>0.00236681220168485</v>
      </c>
      <c r="F54" s="9" t="n">
        <v>0.0129182716332613</v>
      </c>
      <c r="G54" s="9" t="n">
        <v>0.00123537014000835</v>
      </c>
      <c r="H54" s="10" t="n">
        <f aca="false">SUM(B22:E22)-SUM(B54:G54)</f>
        <v>0.00152611263497224</v>
      </c>
      <c r="I54" s="10"/>
    </row>
    <row r="55" customFormat="false" ht="16.5" hidden="false" customHeight="false" outlineLevel="0" collapsed="false">
      <c r="A55" s="13" t="n">
        <v>2013</v>
      </c>
      <c r="B55" s="8" t="n">
        <v>0.0665922944987349</v>
      </c>
      <c r="C55" s="8" t="n">
        <v>0.0107146720941459</v>
      </c>
      <c r="D55" s="8" t="n">
        <v>0.00238561996391175</v>
      </c>
      <c r="E55" s="8" t="n">
        <v>0.00210806956969702</v>
      </c>
      <c r="F55" s="8" t="n">
        <v>0.0146218200307587</v>
      </c>
      <c r="G55" s="8" t="n">
        <v>0.00166967888999977</v>
      </c>
      <c r="H55" s="10" t="n">
        <f aca="false">SUM(B23:E23)-SUM(B55:G55)</f>
        <v>-0.000951668558161173</v>
      </c>
      <c r="I55" s="10"/>
    </row>
    <row r="56" customFormat="false" ht="16.5" hidden="false" customHeight="false" outlineLevel="0" collapsed="false">
      <c r="A56" s="13" t="n">
        <v>2014</v>
      </c>
      <c r="B56" s="9" t="n">
        <v>0.0645559228265026</v>
      </c>
      <c r="C56" s="9" t="n">
        <v>0.0106751453935426</v>
      </c>
      <c r="D56" s="9" t="n">
        <v>0.0023272132721661</v>
      </c>
      <c r="E56" s="9" t="n">
        <v>0.00208133381503417</v>
      </c>
      <c r="F56" s="9" t="n">
        <v>0.0141412319440096</v>
      </c>
      <c r="G56" s="9" t="n">
        <v>0.00180520724704594</v>
      </c>
      <c r="H56" s="10" t="n">
        <f aca="false">SUM(B24:E24)-SUM(B56:G56)</f>
        <v>-0.00129286375596846</v>
      </c>
      <c r="I56" s="10"/>
    </row>
    <row r="57" customFormat="false" ht="16.5" hidden="false" customHeight="false" outlineLevel="0" collapsed="false">
      <c r="A57" s="13" t="n">
        <v>2015</v>
      </c>
      <c r="B57" s="8" t="n">
        <v>0.0727904762035428</v>
      </c>
      <c r="C57" s="8" t="n">
        <v>0.0116328503756657</v>
      </c>
      <c r="D57" s="8" t="n">
        <v>0.00260688705263258</v>
      </c>
      <c r="E57" s="8" t="n">
        <v>0.00209925380408706</v>
      </c>
      <c r="F57" s="8" t="n">
        <v>0.014539131815676</v>
      </c>
      <c r="G57" s="8" t="n">
        <v>0.00171424659032606</v>
      </c>
      <c r="H57" s="10" t="n">
        <f aca="false">SUM(B25:E25)-SUM(B57:G57)</f>
        <v>-0.00750733306177323</v>
      </c>
      <c r="I57" s="10"/>
    </row>
    <row r="58" customFormat="false" ht="16.5" hidden="false" customHeight="false" outlineLevel="0" collapsed="false">
      <c r="A58" s="13" t="n">
        <v>2016</v>
      </c>
      <c r="B58" s="9" t="n">
        <v>0.0730410743804782</v>
      </c>
      <c r="C58" s="9" t="n">
        <v>0.0163460286188939</v>
      </c>
      <c r="D58" s="9" t="n">
        <v>0.00263630884740172</v>
      </c>
      <c r="E58" s="9" t="n">
        <v>0.00177072549143578</v>
      </c>
      <c r="F58" s="9" t="n">
        <v>0.0137424706216159</v>
      </c>
      <c r="G58" s="9" t="n">
        <v>0.00197107261819154</v>
      </c>
      <c r="H58" s="10" t="n">
        <f aca="false">SUM(B26:E26)-SUM(B58:G58)</f>
        <v>-0.0203467996958489</v>
      </c>
      <c r="I58" s="10"/>
    </row>
    <row r="59" customFormat="false" ht="16.5" hidden="false" customHeight="false" outlineLevel="0" collapsed="false">
      <c r="A59" s="13" t="n">
        <v>2017</v>
      </c>
      <c r="B59" s="8" t="n">
        <v>0.0763864240518465</v>
      </c>
      <c r="C59" s="8" t="n">
        <v>0.0149136250605212</v>
      </c>
      <c r="D59" s="8" t="n">
        <v>0.00297079733174157</v>
      </c>
      <c r="E59" s="8" t="n">
        <v>0.00172705093781381</v>
      </c>
      <c r="F59" s="8" t="n">
        <v>0.0127866721432285</v>
      </c>
      <c r="G59" s="8" t="n">
        <v>0.00169318277702991</v>
      </c>
      <c r="H59" s="10" t="n">
        <f aca="false">SUM(B27:E27)-SUM(B59:G59)</f>
        <v>-0.0241047020081896</v>
      </c>
      <c r="I59" s="10"/>
    </row>
    <row r="60" customFormat="false" ht="16.5" hidden="false" customHeight="false" outlineLevel="0" collapsed="false">
      <c r="A60" s="13" t="n">
        <v>2018</v>
      </c>
      <c r="B60" s="9" t="n">
        <v>0.0719771065625742</v>
      </c>
      <c r="C60" s="9" t="n">
        <v>0.0148720651077345</v>
      </c>
      <c r="D60" s="9" t="n">
        <v>0.00281753105217518</v>
      </c>
      <c r="E60" s="9" t="n">
        <v>0.00148225469051734</v>
      </c>
      <c r="F60" s="9" t="n">
        <v>0.00965041777837607</v>
      </c>
      <c r="G60" s="9" t="n">
        <v>0.00155582043184477</v>
      </c>
      <c r="H60" s="10" t="n">
        <f aca="false">SUM(B28:E28)-SUM(B60:G60)</f>
        <v>-0.0182717978002125</v>
      </c>
      <c r="I60" s="10"/>
    </row>
    <row r="61" customFormat="false" ht="16.5" hidden="false" customHeight="false" outlineLevel="0" collapsed="false">
      <c r="A61" s="13" t="n">
        <v>2019</v>
      </c>
      <c r="B61" s="8" t="n">
        <v>0.0705199284475343</v>
      </c>
      <c r="C61" s="8" t="n">
        <v>0.0147840604707147</v>
      </c>
      <c r="D61" s="8" t="n">
        <v>0.00271152710171896</v>
      </c>
      <c r="E61" s="8" t="n">
        <v>0.00125780693193743</v>
      </c>
      <c r="F61" s="8" t="n">
        <v>0.00994624367827031</v>
      </c>
      <c r="G61" s="8" t="n">
        <v>0.00132323571147159</v>
      </c>
      <c r="H61" s="10" t="n">
        <f aca="false">SUM(B29:E29)-SUM(B61:G61)</f>
        <v>-0.0257914165391586</v>
      </c>
      <c r="I61" s="10"/>
    </row>
  </sheetData>
  <mergeCells count="11">
    <mergeCell ref="B1:B2"/>
    <mergeCell ref="C1:C2"/>
    <mergeCell ref="D1:D2"/>
    <mergeCell ref="E1:E2"/>
    <mergeCell ref="A33:A34"/>
    <mergeCell ref="B33:B34"/>
    <mergeCell ref="C33:C34"/>
    <mergeCell ref="D33:D34"/>
    <mergeCell ref="E33:E34"/>
    <mergeCell ref="F33:F34"/>
    <mergeCell ref="G33:G3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2020-11-02T12:21:08Z</dcterms:created>
  <dc:creator>Leonardo Calcagno</dc:creator>
  <dc:description/>
  <dc:language>en-US</dc:language>
  <cp:lastModifiedBy>Leonardo Calcagno</cp:lastModifiedBy>
  <dcterms:modified xsi:type="dcterms:W3CDTF">2020-11-29T19:34:53Z</dcterms:modified>
  <cp:revision>8</cp:revision>
  <dc:subject/>
  <dc:title/>
</cp:coreProperties>
</file>