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0"/>
  </bookViews>
  <sheets>
    <sheet name="Central scenario" sheetId="1" state="visible" r:id="rId2"/>
    <sheet name="Low scenario" sheetId="2" state="visible" r:id="rId3"/>
    <sheet name="High scenari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<sst xmlns="http://schemas.openxmlformats.org/spreadsheetml/2006/main" count="51" uniqueCount="16">
  <si>
    <t>THOUSANDS OF NOVEMBER 2014 PESOS</t>
  </si>
  <si>
    <t>Year</t>
  </si>
  <si>
    <t>Quarter</t>
  </si>
  <si>
    <t>period2</t>
  </si>
  <si>
    <t>Total contributions + integrated tax for ANSES</t>
  </si>
  <si>
    <t>Total monotributo integrated tax</t>
  </si>
  <si>
    <t>Total social security contributions</t>
  </si>
  <si>
    <t>Total social security contributions for ANSES, AFIP data</t>
  </si>
  <si>
    <t>Coefficient to scale computed social security contributions to actual social security contributions given to ANSES, AFIP data</t>
  </si>
  <si>
    <t>Simulated social security contributions for ANSES, to scale</t>
  </si>
  <si>
    <t>Monotributo integrated tax, AFIP data</t>
  </si>
  <si>
    <t>Coefficient to scale computed monotributo integrated tax to actual monotributo integrated tax, AFIP data</t>
  </si>
  <si>
    <t>Monotributo integrated tax, to scale</t>
  </si>
  <si>
    <t>Measured data  (EPH)</t>
  </si>
  <si>
    <t>average?</t>
  </si>
  <si>
    <t>Simulated 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</si>
</sst>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66CCFF"/>
        <bgColor rgb="FF33CCCC"/>
      </patternFill>
    </fill>
    <fill>
      <patternFill patternType="solid">
        <fgColor rgb="FFCFE7F5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CFE7F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15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25" zoomScaleNormal="125" zoomScalePageLayoutView="100" workbookViewId="0">
      <selection pane="topLeft" activeCell="G2" activeCellId="0" sqref="G2"/>
    </sheetView>
  </sheetViews>
  <sheetFormatPr defaultRowHeight="12"/>
  <cols>
    <col collapsed="false" hidden="false" max="4" min="1" style="0" width="9.31632653061224"/>
    <col collapsed="false" hidden="false" max="10" min="5" style="0" width="12.3571428571429"/>
    <col collapsed="false" hidden="false" max="1025" min="11" style="0" width="9.31632653061224"/>
  </cols>
  <sheetData>
    <row r="1" s="3" customFormat="true" ht="50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="4" customFormat="true" ht="12" hidden="false" customHeight="false" outlineLevel="0" collapsed="false">
      <c r="A2" s="4" t="s">
        <v>13</v>
      </c>
      <c r="B2" s="4" t="n">
        <v>2014</v>
      </c>
      <c r="C2" s="5" t="n">
        <v>1</v>
      </c>
      <c r="D2" s="4" t="n">
        <v>45</v>
      </c>
      <c r="E2" s="6" t="n">
        <v>16336703</v>
      </c>
      <c r="F2" s="6" t="n">
        <v>147746</v>
      </c>
      <c r="G2" s="7" t="n">
        <v>16188957</v>
      </c>
      <c r="H2" s="6" t="n">
        <v>59323985</v>
      </c>
      <c r="I2" s="8" t="n">
        <f aca="false">H2/G2</f>
        <v>3.66447233135526</v>
      </c>
      <c r="J2" s="7" t="n">
        <f aca="false">G2*I9</f>
        <v>61899880.2143381</v>
      </c>
      <c r="K2" s="6" t="n">
        <v>354218</v>
      </c>
      <c r="L2" s="8" t="n">
        <f aca="false">K2/F2</f>
        <v>2.39747945798871</v>
      </c>
      <c r="M2" s="7" t="n">
        <f aca="false">F2*2.511711692</f>
        <v>371095.355646232</v>
      </c>
      <c r="N2" s="6"/>
      <c r="Q2" s="7"/>
      <c r="R2" s="7"/>
      <c r="S2" s="7"/>
      <c r="V2" s="5"/>
      <c r="W2" s="5"/>
      <c r="X2" s="7"/>
    </row>
    <row r="3" customFormat="false" ht="12" hidden="false" customHeight="false" outlineLevel="0" collapsed="false">
      <c r="B3" s="4" t="n">
        <v>2014</v>
      </c>
      <c r="C3" s="5" t="n">
        <v>2</v>
      </c>
      <c r="D3" s="4" t="n">
        <v>46</v>
      </c>
      <c r="E3" s="6" t="n">
        <v>19039169</v>
      </c>
      <c r="F3" s="6" t="n">
        <v>150094</v>
      </c>
      <c r="G3" s="7" t="n">
        <v>18889075</v>
      </c>
      <c r="H3" s="6" t="n">
        <v>70642775</v>
      </c>
      <c r="I3" s="8" t="n">
        <f aca="false">H3/G3</f>
        <v>3.73987476888095</v>
      </c>
      <c r="J3" s="7" t="n">
        <f aca="false">G3*3.8235866717</f>
        <v>72224015.4107417</v>
      </c>
      <c r="K3" s="6" t="n">
        <v>375893</v>
      </c>
      <c r="L3" s="8" t="n">
        <f aca="false">K3/F3</f>
        <v>2.5043839194105</v>
      </c>
      <c r="M3" s="7" t="n">
        <f aca="false">F3*2.511711692</f>
        <v>376992.854699048</v>
      </c>
      <c r="N3" s="6"/>
      <c r="Q3" s="7"/>
      <c r="R3" s="7"/>
      <c r="S3" s="7"/>
      <c r="V3" s="5"/>
      <c r="W3" s="5"/>
      <c r="X3" s="7"/>
    </row>
    <row r="4" customFormat="false" ht="12" hidden="false" customHeight="false" outlineLevel="0" collapsed="false">
      <c r="B4" s="4" t="n">
        <v>2014</v>
      </c>
      <c r="C4" s="5" t="n">
        <v>3</v>
      </c>
      <c r="D4" s="4" t="n">
        <v>47</v>
      </c>
      <c r="E4" s="6" t="n">
        <v>16811748</v>
      </c>
      <c r="F4" s="6" t="n">
        <v>145661</v>
      </c>
      <c r="G4" s="7" t="n">
        <v>16666087</v>
      </c>
      <c r="H4" s="6" t="n">
        <v>66453030</v>
      </c>
      <c r="I4" s="8" t="n">
        <f aca="false">H4/G4</f>
        <v>3.98732047900626</v>
      </c>
      <c r="J4" s="7" t="n">
        <f aca="false">G4*3.8235866717</f>
        <v>63724228.1225926</v>
      </c>
      <c r="K4" s="6" t="n">
        <v>387130</v>
      </c>
      <c r="L4" s="8" t="n">
        <f aca="false">K4/F4</f>
        <v>2.65774641118762</v>
      </c>
      <c r="M4" s="7" t="n">
        <f aca="false">F4*2.511711692</f>
        <v>365858.436768412</v>
      </c>
      <c r="N4" s="6"/>
      <c r="Q4" s="7"/>
      <c r="R4" s="7"/>
      <c r="S4" s="7"/>
      <c r="V4" s="5"/>
      <c r="W4" s="5"/>
      <c r="X4" s="7"/>
    </row>
    <row r="5" customFormat="false" ht="12" hidden="false" customHeight="false" outlineLevel="0" collapsed="false">
      <c r="B5" s="4" t="n">
        <v>2014</v>
      </c>
      <c r="C5" s="5" t="n">
        <v>4</v>
      </c>
      <c r="D5" s="4" t="n">
        <v>48</v>
      </c>
      <c r="E5" s="6" t="n">
        <v>20743937</v>
      </c>
      <c r="F5" s="6" t="n">
        <v>143630</v>
      </c>
      <c r="G5" s="7" t="n">
        <v>20600306</v>
      </c>
      <c r="H5" s="6" t="n">
        <v>75212989</v>
      </c>
      <c r="I5" s="8" t="n">
        <f aca="false">H5/G5</f>
        <v>3.65106173665576</v>
      </c>
      <c r="J5" s="7" t="n">
        <f aca="false">G5*3.8235866717</f>
        <v>78767055.4545416</v>
      </c>
      <c r="K5" s="6" t="n">
        <v>390504</v>
      </c>
      <c r="L5" s="8" t="n">
        <f aca="false">K5/F5</f>
        <v>2.71881918819188</v>
      </c>
      <c r="M5" s="7" t="n">
        <f aca="false">F5*2.511711692</f>
        <v>360757.15032196</v>
      </c>
      <c r="N5" s="6"/>
      <c r="Q5" s="7"/>
      <c r="R5" s="7"/>
      <c r="S5" s="7"/>
      <c r="V5" s="5"/>
      <c r="W5" s="5"/>
      <c r="X5" s="7"/>
    </row>
    <row r="6" customFormat="false" ht="12" hidden="false" customHeight="false" outlineLevel="0" collapsed="false">
      <c r="B6" s="4" t="n">
        <v>2015</v>
      </c>
      <c r="C6" s="5" t="n">
        <v>1</v>
      </c>
      <c r="D6" s="4" t="n">
        <v>49</v>
      </c>
      <c r="E6" s="6" t="n">
        <v>18307160</v>
      </c>
      <c r="F6" s="6" t="n">
        <v>167252</v>
      </c>
      <c r="G6" s="7" t="n">
        <v>18139908</v>
      </c>
      <c r="H6" s="6" t="n">
        <v>71061517</v>
      </c>
      <c r="I6" s="8" t="n">
        <f aca="false">H6/G6</f>
        <v>3.91741330771909</v>
      </c>
      <c r="J6" s="7" t="n">
        <f aca="false">G6*3.8235866717</f>
        <v>69359510.4546642</v>
      </c>
      <c r="K6" s="6" t="n">
        <v>409117</v>
      </c>
      <c r="L6" s="8" t="n">
        <f aca="false">K6/F6</f>
        <v>2.44611125726449</v>
      </c>
      <c r="M6" s="7" t="n">
        <f aca="false">F6*2.511711692</f>
        <v>420088.803910384</v>
      </c>
      <c r="N6" s="6"/>
      <c r="Q6" s="7"/>
      <c r="R6" s="7"/>
      <c r="S6" s="7"/>
      <c r="V6" s="5"/>
      <c r="W6" s="5"/>
      <c r="X6" s="7"/>
    </row>
    <row r="7" customFormat="false" ht="12" hidden="false" customHeight="false" outlineLevel="0" collapsed="false">
      <c r="B7" s="4" t="n">
        <v>2015</v>
      </c>
      <c r="C7" s="5" t="n">
        <v>2</v>
      </c>
      <c r="D7" s="4" t="n">
        <v>50</v>
      </c>
      <c r="E7" s="6" t="n">
        <v>21740969</v>
      </c>
      <c r="F7" s="6" t="n">
        <v>188439</v>
      </c>
      <c r="G7" s="7" t="n">
        <v>21552530</v>
      </c>
      <c r="H7" s="6" t="n">
        <v>85808756</v>
      </c>
      <c r="I7" s="8" t="n">
        <f aca="false">H7/G7</f>
        <v>3.98137740673601</v>
      </c>
      <c r="J7" s="7" t="n">
        <f aca="false">G7*3.8235866717</f>
        <v>82407966.4494144</v>
      </c>
      <c r="K7" s="6" t="n">
        <v>442027</v>
      </c>
      <c r="L7" s="8" t="n">
        <f aca="false">K7/F7</f>
        <v>2.34572991790447</v>
      </c>
      <c r="M7" s="7" t="n">
        <f aca="false">F7*2.511711692</f>
        <v>473304.439528788</v>
      </c>
      <c r="N7" s="6"/>
      <c r="Q7" s="7"/>
      <c r="R7" s="7"/>
      <c r="S7" s="7"/>
      <c r="V7" s="5"/>
      <c r="W7" s="5"/>
      <c r="X7" s="7"/>
    </row>
    <row r="8" s="9" customFormat="true" ht="12.8" hidden="false" customHeight="false" outlineLevel="0" collapsed="false">
      <c r="B8" s="10" t="n">
        <v>2015</v>
      </c>
      <c r="C8" s="9" t="n">
        <v>1</v>
      </c>
      <c r="D8" s="10" t="n">
        <v>161</v>
      </c>
      <c r="E8" s="11" t="n">
        <v>17946029.7373772</v>
      </c>
      <c r="F8" s="11" t="n">
        <v>116424.766458671</v>
      </c>
      <c r="G8" s="12" t="n">
        <f aca="false">E8-F8*0.7</f>
        <v>17864532.4008562</v>
      </c>
      <c r="H8" s="11"/>
      <c r="I8" s="13"/>
      <c r="J8" s="12" t="n">
        <f aca="false">G8*3.8235866717</f>
        <v>68306587.9840664</v>
      </c>
      <c r="K8" s="11"/>
      <c r="L8" s="13"/>
      <c r="M8" s="12" t="n">
        <f aca="false">F8*2.511711692</f>
        <v>292425.447152612</v>
      </c>
      <c r="Q8" s="12"/>
      <c r="R8" s="12"/>
      <c r="S8" s="12"/>
      <c r="X8" s="12"/>
    </row>
    <row r="9" s="9" customFormat="true" ht="12.8" hidden="false" customHeight="false" outlineLevel="0" collapsed="false">
      <c r="B9" s="10" t="n">
        <v>2015</v>
      </c>
      <c r="C9" s="9" t="n">
        <v>2</v>
      </c>
      <c r="D9" s="10" t="n">
        <v>162</v>
      </c>
      <c r="E9" s="11" t="n">
        <v>21851478.6150531</v>
      </c>
      <c r="F9" s="11" t="n">
        <v>117941.839121197</v>
      </c>
      <c r="G9" s="12" t="n">
        <f aca="false">E9-F9*0.7</f>
        <v>21768919.3276682</v>
      </c>
      <c r="H9" s="11" t="s">
        <v>14</v>
      </c>
      <c r="I9" s="13" t="n">
        <f aca="false">AVERAGE(I2:I7)</f>
        <v>3.82358667172555</v>
      </c>
      <c r="J9" s="12" t="n">
        <f aca="false">G9*3.8235866717</f>
        <v>83235349.7985847</v>
      </c>
      <c r="K9" s="11" t="s">
        <v>14</v>
      </c>
      <c r="L9" s="13" t="n">
        <f aca="false">AVERAGE(L2:L7)</f>
        <v>2.51171169199128</v>
      </c>
      <c r="M9" s="12" t="n">
        <f aca="false">F9*2.511711692</f>
        <v>296235.896296694</v>
      </c>
      <c r="Q9" s="12"/>
      <c r="R9" s="12"/>
      <c r="S9" s="12"/>
      <c r="X9" s="12"/>
    </row>
    <row r="10" customFormat="false" ht="12.8" hidden="false" customHeight="false" outlineLevel="0" collapsed="false">
      <c r="A10" s="9"/>
      <c r="B10" s="10" t="n">
        <v>2015</v>
      </c>
      <c r="C10" s="9" t="n">
        <v>3</v>
      </c>
      <c r="D10" s="10" t="n">
        <v>163</v>
      </c>
      <c r="E10" s="11" t="n">
        <v>20104485.510011</v>
      </c>
      <c r="F10" s="11" t="n">
        <v>123359.29092606</v>
      </c>
      <c r="G10" s="12" t="n">
        <f aca="false">E10-F10*0.7</f>
        <v>20018134.0063628</v>
      </c>
      <c r="H10" s="11" t="n">
        <v>76520057</v>
      </c>
      <c r="I10" s="12"/>
      <c r="J10" s="12" t="n">
        <f aca="false">G10*3.8235866717</f>
        <v>76541070.3790332</v>
      </c>
      <c r="K10" s="11" t="n">
        <v>445064</v>
      </c>
      <c r="L10" s="12"/>
      <c r="M10" s="12" t="n">
        <f aca="false">F10*2.511711692</f>
        <v>309842.973335815</v>
      </c>
      <c r="Q10" s="12"/>
      <c r="R10" s="12"/>
      <c r="S10" s="12"/>
      <c r="X10" s="12"/>
    </row>
    <row r="11" customFormat="false" ht="12.8" hidden="false" customHeight="false" outlineLevel="0" collapsed="false">
      <c r="A11" s="9"/>
      <c r="B11" s="10" t="n">
        <v>2015</v>
      </c>
      <c r="C11" s="9" t="n">
        <v>4</v>
      </c>
      <c r="D11" s="10" t="n">
        <v>164</v>
      </c>
      <c r="E11" s="11" t="n">
        <v>23145866.2187369</v>
      </c>
      <c r="F11" s="11" t="n">
        <v>115904.1045511</v>
      </c>
      <c r="G11" s="12" t="n">
        <f aca="false">E11-F11*0.7</f>
        <v>23064733.3455512</v>
      </c>
      <c r="H11" s="11" t="n">
        <v>81658874</v>
      </c>
      <c r="I11" s="12"/>
      <c r="J11" s="12" t="n">
        <f aca="false">G11*3.8235866717</f>
        <v>88190007.0063641</v>
      </c>
      <c r="K11" s="11" t="n">
        <v>414371</v>
      </c>
      <c r="L11" s="12"/>
      <c r="M11" s="12" t="n">
        <f aca="false">F11*2.511711692</f>
        <v>291117.694551788</v>
      </c>
      <c r="Q11" s="12"/>
      <c r="R11" s="12"/>
      <c r="S11" s="12"/>
      <c r="X11" s="12"/>
    </row>
    <row r="12" s="14" customFormat="true" ht="12.8" hidden="false" customHeight="false" outlineLevel="0" collapsed="false">
      <c r="A12" s="14" t="s">
        <v>15</v>
      </c>
      <c r="B12" s="14" t="n">
        <v>2016</v>
      </c>
      <c r="C12" s="15" t="n">
        <v>1</v>
      </c>
      <c r="D12" s="14" t="n">
        <v>165</v>
      </c>
      <c r="E12" s="16" t="n">
        <v>19032700.9209871</v>
      </c>
      <c r="F12" s="16" t="n">
        <v>109424.910354893</v>
      </c>
      <c r="G12" s="17" t="n">
        <f aca="false">E12-F12*0.7</f>
        <v>18956103.4837387</v>
      </c>
      <c r="H12" s="17" t="n">
        <v>71384639</v>
      </c>
      <c r="I12" s="17"/>
      <c r="J12" s="17" t="n">
        <f aca="false">G12*3.8235866717</f>
        <v>72480304.6277891</v>
      </c>
      <c r="K12" s="16" t="n">
        <v>399060</v>
      </c>
      <c r="L12" s="17"/>
      <c r="M12" s="17" t="n">
        <f aca="false">F12*2.511711692</f>
        <v>274843.826734436</v>
      </c>
      <c r="N12" s="17"/>
      <c r="O12" s="15"/>
      <c r="P12" s="15"/>
      <c r="Q12" s="17"/>
      <c r="R12" s="17"/>
      <c r="S12" s="17"/>
      <c r="T12" s="15"/>
      <c r="U12" s="15"/>
      <c r="V12" s="17"/>
      <c r="W12" s="17"/>
      <c r="X12" s="17"/>
    </row>
    <row r="13" s="9" customFormat="true" ht="12.8" hidden="false" customHeight="false" outlineLevel="0" collapsed="false">
      <c r="B13" s="9" t="n">
        <v>2016</v>
      </c>
      <c r="C13" s="9" t="n">
        <v>2</v>
      </c>
      <c r="D13" s="9" t="n">
        <v>166</v>
      </c>
      <c r="E13" s="11" t="n">
        <v>21424382.6012026</v>
      </c>
      <c r="F13" s="11" t="n">
        <v>106122.576781039</v>
      </c>
      <c r="G13" s="12" t="n">
        <f aca="false">E13-F13*0.7</f>
        <v>21350096.7974559</v>
      </c>
      <c r="H13" s="12" t="n">
        <v>78650764</v>
      </c>
      <c r="I13" s="12"/>
      <c r="J13" s="12" t="n">
        <f aca="false">G13*3.8235866717</f>
        <v>81633945.5542572</v>
      </c>
      <c r="K13" s="11" t="n">
        <v>377742</v>
      </c>
      <c r="L13" s="12"/>
      <c r="M13" s="12" t="n">
        <f aca="false">F13*2.511711692</f>
        <v>266549.316886105</v>
      </c>
      <c r="N13" s="12"/>
      <c r="Q13" s="12"/>
      <c r="R13" s="12"/>
      <c r="S13" s="12"/>
      <c r="V13" s="12"/>
      <c r="W13" s="12"/>
      <c r="X13" s="12"/>
    </row>
    <row r="14" s="9" customFormat="true" ht="12.8" hidden="false" customHeight="false" outlineLevel="0" collapsed="false">
      <c r="B14" s="9" t="n">
        <v>2016</v>
      </c>
      <c r="C14" s="9" t="n">
        <v>3</v>
      </c>
      <c r="D14" s="9" t="n">
        <v>167</v>
      </c>
      <c r="E14" s="11" t="n">
        <v>19035475.1160366</v>
      </c>
      <c r="F14" s="11" t="n">
        <v>115976.965700388</v>
      </c>
      <c r="G14" s="12" t="n">
        <f aca="false">E14-F14*0.7</f>
        <v>18954291.2400463</v>
      </c>
      <c r="H14" s="12" t="n">
        <v>72210474</v>
      </c>
      <c r="I14" s="12"/>
      <c r="J14" s="12" t="n">
        <f aca="false">G14*3.8235866717</f>
        <v>72473375.3569613</v>
      </c>
      <c r="K14" s="11" t="n">
        <v>375488</v>
      </c>
      <c r="L14" s="12"/>
      <c r="M14" s="12" t="n">
        <f aca="false">F14*2.511711692</f>
        <v>291300.700752348</v>
      </c>
      <c r="N14" s="12"/>
      <c r="Q14" s="12"/>
      <c r="R14" s="12"/>
      <c r="S14" s="12"/>
      <c r="V14" s="12"/>
      <c r="W14" s="12"/>
      <c r="X14" s="12"/>
    </row>
    <row r="15" s="9" customFormat="true" ht="12.8" hidden="false" customHeight="false" outlineLevel="0" collapsed="false">
      <c r="B15" s="9" t="n">
        <v>2016</v>
      </c>
      <c r="C15" s="9" t="n">
        <v>4</v>
      </c>
      <c r="D15" s="9" t="n">
        <v>168</v>
      </c>
      <c r="E15" s="11" t="n">
        <v>22092269.1897079</v>
      </c>
      <c r="F15" s="11" t="n">
        <v>116561.029306822</v>
      </c>
      <c r="G15" s="12" t="n">
        <f aca="false">E15-F15*0.7</f>
        <v>22010676.4691932</v>
      </c>
      <c r="H15" s="12" t="n">
        <v>79983678</v>
      </c>
      <c r="I15" s="12"/>
      <c r="J15" s="12" t="n">
        <f aca="false">G15*3.8235866717</f>
        <v>84159729.1827078</v>
      </c>
      <c r="K15" s="11" t="n">
        <v>355397</v>
      </c>
      <c r="L15" s="12"/>
      <c r="M15" s="12" t="n">
        <f aca="false">F15*2.511711692</f>
        <v>292767.7001415</v>
      </c>
      <c r="N15" s="12"/>
      <c r="Q15" s="12"/>
      <c r="R15" s="12"/>
      <c r="S15" s="12"/>
      <c r="V15" s="12"/>
      <c r="W15" s="12"/>
      <c r="X15" s="12"/>
    </row>
    <row r="16" s="14" customFormat="true" ht="12.8" hidden="false" customHeight="false" outlineLevel="0" collapsed="false">
      <c r="B16" s="14" t="n">
        <v>2017</v>
      </c>
      <c r="C16" s="15" t="n">
        <v>1</v>
      </c>
      <c r="D16" s="14" t="n">
        <v>169</v>
      </c>
      <c r="E16" s="16" t="n">
        <v>19297458.383856</v>
      </c>
      <c r="F16" s="16" t="n">
        <v>87135.5671138854</v>
      </c>
      <c r="G16" s="17" t="n">
        <f aca="false">E16-F16*0.7</f>
        <v>19236463.4868763</v>
      </c>
      <c r="H16" s="17" t="n">
        <v>74434596</v>
      </c>
      <c r="I16" s="17"/>
      <c r="J16" s="17" t="n">
        <f aca="false">G16*3.8235866717</f>
        <v>73552285.3990639</v>
      </c>
      <c r="K16" s="16" t="n">
        <v>462191</v>
      </c>
      <c r="L16" s="17"/>
      <c r="M16" s="17" t="n">
        <f aca="false">F16*2.511711692</f>
        <v>218859.422708997</v>
      </c>
      <c r="N16" s="17"/>
      <c r="O16" s="15"/>
      <c r="P16" s="15"/>
      <c r="Q16" s="17"/>
      <c r="R16" s="17"/>
      <c r="S16" s="17"/>
      <c r="T16" s="15"/>
      <c r="U16" s="15"/>
      <c r="V16" s="17"/>
      <c r="W16" s="17"/>
      <c r="X16" s="17"/>
    </row>
    <row r="17" s="9" customFormat="true" ht="12.8" hidden="false" customHeight="false" outlineLevel="0" collapsed="false">
      <c r="B17" s="9" t="n">
        <v>2017</v>
      </c>
      <c r="C17" s="9" t="n">
        <v>2</v>
      </c>
      <c r="D17" s="9" t="n">
        <v>170</v>
      </c>
      <c r="E17" s="11" t="n">
        <v>21896628.3347199</v>
      </c>
      <c r="F17" s="11" t="n">
        <v>96012.0551035051</v>
      </c>
      <c r="G17" s="12" t="n">
        <f aca="false">E17-F17*0.7</f>
        <v>21829419.8961474</v>
      </c>
      <c r="H17" s="12" t="n">
        <v>80479757</v>
      </c>
      <c r="I17" s="12"/>
      <c r="J17" s="12" t="n">
        <f aca="false">G17*3.8235866717</f>
        <v>83466678.9658522</v>
      </c>
      <c r="K17" s="11" t="n">
        <v>458270</v>
      </c>
      <c r="L17" s="12"/>
      <c r="M17" s="12" t="n">
        <f aca="false">F17*2.511711692</f>
        <v>241154.601376422</v>
      </c>
      <c r="N17" s="12"/>
      <c r="Q17" s="12"/>
      <c r="R17" s="12"/>
      <c r="S17" s="12"/>
      <c r="V17" s="12"/>
      <c r="W17" s="12"/>
      <c r="X17" s="12"/>
    </row>
    <row r="18" s="9" customFormat="true" ht="12.8" hidden="false" customHeight="false" outlineLevel="0" collapsed="false">
      <c r="B18" s="9" t="n">
        <v>2017</v>
      </c>
      <c r="C18" s="9" t="n">
        <v>3</v>
      </c>
      <c r="D18" s="9" t="n">
        <v>171</v>
      </c>
      <c r="E18" s="11" t="n">
        <v>19653790.880218</v>
      </c>
      <c r="F18" s="11" t="n">
        <v>104520.384366161</v>
      </c>
      <c r="G18" s="12" t="n">
        <f aca="false">E18-F18*0.7</f>
        <v>19580626.6111617</v>
      </c>
      <c r="H18" s="12" t="n">
        <v>73976782</v>
      </c>
      <c r="I18" s="12"/>
      <c r="J18" s="12" t="n">
        <f aca="false">G18*3.8235866717</f>
        <v>74868222.9339723</v>
      </c>
      <c r="K18" s="11" t="n">
        <v>489074</v>
      </c>
      <c r="L18" s="12"/>
      <c r="M18" s="12" t="n">
        <f aca="false">F18*2.511711692</f>
        <v>262525.071464821</v>
      </c>
      <c r="N18" s="12"/>
      <c r="Q18" s="12"/>
      <c r="R18" s="12"/>
      <c r="S18" s="12"/>
      <c r="V18" s="12"/>
      <c r="W18" s="12"/>
      <c r="X18" s="12"/>
    </row>
    <row r="19" s="9" customFormat="true" ht="12.8" hidden="false" customHeight="false" outlineLevel="0" collapsed="false">
      <c r="B19" s="9" t="n">
        <v>2017</v>
      </c>
      <c r="C19" s="9" t="n">
        <v>4</v>
      </c>
      <c r="D19" s="9" t="n">
        <v>172</v>
      </c>
      <c r="E19" s="11" t="n">
        <v>22536137.0699585</v>
      </c>
      <c r="F19" s="11" t="n">
        <v>107997.833010581</v>
      </c>
      <c r="G19" s="12" t="n">
        <f aca="false">E19-F19*0.7</f>
        <v>22460538.5868511</v>
      </c>
      <c r="H19" s="12" t="n">
        <v>82408987.5633976</v>
      </c>
      <c r="I19" s="12"/>
      <c r="J19" s="12" t="n">
        <f aca="false">G19*3.8235866717</f>
        <v>85879815.9798876</v>
      </c>
      <c r="K19" s="11"/>
      <c r="L19" s="12"/>
      <c r="M19" s="12" t="n">
        <f aca="false">F19*2.511711692</f>
        <v>271259.41988334</v>
      </c>
      <c r="N19" s="12"/>
      <c r="Q19" s="12"/>
      <c r="R19" s="12"/>
      <c r="S19" s="12"/>
      <c r="V19" s="12"/>
      <c r="W19" s="12"/>
      <c r="X19" s="12"/>
    </row>
    <row r="20" s="14" customFormat="true" ht="12.8" hidden="false" customHeight="false" outlineLevel="0" collapsed="false">
      <c r="B20" s="14" t="n">
        <v>2018</v>
      </c>
      <c r="C20" s="15" t="n">
        <v>1</v>
      </c>
      <c r="D20" s="14" t="n">
        <v>173</v>
      </c>
      <c r="E20" s="16" t="n">
        <v>19577528.8763502</v>
      </c>
      <c r="F20" s="16" t="n">
        <v>93350.9209005746</v>
      </c>
      <c r="G20" s="17" t="n">
        <f aca="false">E20-F20*0.7</f>
        <v>19512183.2317198</v>
      </c>
      <c r="H20" s="17"/>
      <c r="I20" s="17"/>
      <c r="J20" s="17" t="n">
        <f aca="false">G20*3.8235866717</f>
        <v>74606523.7405721</v>
      </c>
      <c r="K20" s="16"/>
      <c r="L20" s="17"/>
      <c r="M20" s="17" t="n">
        <f aca="false">F20*2.511711692</f>
        <v>234470.59948494</v>
      </c>
      <c r="N20" s="17"/>
      <c r="O20" s="15"/>
      <c r="P20" s="15"/>
      <c r="Q20" s="17"/>
      <c r="R20" s="17"/>
      <c r="S20" s="17"/>
      <c r="T20" s="15"/>
      <c r="U20" s="15"/>
      <c r="V20" s="17"/>
      <c r="W20" s="17"/>
      <c r="X20" s="17"/>
    </row>
    <row r="21" s="9" customFormat="true" ht="12.8" hidden="false" customHeight="false" outlineLevel="0" collapsed="false">
      <c r="B21" s="9" t="n">
        <v>2018</v>
      </c>
      <c r="C21" s="9" t="n">
        <v>2</v>
      </c>
      <c r="D21" s="9" t="n">
        <v>174</v>
      </c>
      <c r="E21" s="11" t="n">
        <v>22364819.1335187</v>
      </c>
      <c r="F21" s="11" t="n">
        <v>96330.0005688982</v>
      </c>
      <c r="G21" s="12" t="n">
        <f aca="false">E21-F21*0.7</f>
        <v>22297388.1331205</v>
      </c>
      <c r="H21" s="12"/>
      <c r="I21" s="12"/>
      <c r="J21" s="12" t="n">
        <f aca="false">G21*3.8235866717</f>
        <v>85255996.0795214</v>
      </c>
      <c r="K21" s="11"/>
      <c r="L21" s="12"/>
      <c r="M21" s="12" t="n">
        <f aca="false">F21*2.511711692</f>
        <v>241953.188719268</v>
      </c>
      <c r="N21" s="12"/>
      <c r="Q21" s="12"/>
      <c r="R21" s="12"/>
      <c r="S21" s="12"/>
      <c r="V21" s="12"/>
      <c r="W21" s="12"/>
      <c r="X21" s="12"/>
    </row>
    <row r="22" s="9" customFormat="true" ht="12.8" hidden="false" customHeight="false" outlineLevel="0" collapsed="false">
      <c r="B22" s="9" t="n">
        <v>2018</v>
      </c>
      <c r="C22" s="9" t="n">
        <v>3</v>
      </c>
      <c r="D22" s="9" t="n">
        <v>175</v>
      </c>
      <c r="E22" s="11" t="n">
        <v>19890598.7491105</v>
      </c>
      <c r="F22" s="11" t="n">
        <v>96581.0867788934</v>
      </c>
      <c r="G22" s="12" t="n">
        <f aca="false">E22-F22*0.7</f>
        <v>19822991.9883652</v>
      </c>
      <c r="H22" s="12"/>
      <c r="I22" s="12"/>
      <c r="J22" s="12" t="n">
        <f aca="false">G22*3.8235866717</f>
        <v>75794927.9599292</v>
      </c>
      <c r="K22" s="11"/>
      <c r="L22" s="12"/>
      <c r="M22" s="12" t="n">
        <f aca="false">F22*2.511711692</f>
        <v>242583.844888613</v>
      </c>
      <c r="N22" s="12"/>
      <c r="Q22" s="12"/>
      <c r="R22" s="12"/>
      <c r="S22" s="12"/>
      <c r="V22" s="12"/>
      <c r="W22" s="12"/>
      <c r="X22" s="12"/>
    </row>
    <row r="23" s="9" customFormat="true" ht="12.8" hidden="false" customHeight="false" outlineLevel="0" collapsed="false">
      <c r="B23" s="9" t="n">
        <v>2018</v>
      </c>
      <c r="C23" s="9" t="n">
        <v>4</v>
      </c>
      <c r="D23" s="9" t="n">
        <v>176</v>
      </c>
      <c r="E23" s="11" t="n">
        <v>22723438.9873651</v>
      </c>
      <c r="F23" s="11" t="n">
        <v>104580.122014842</v>
      </c>
      <c r="G23" s="12" t="n">
        <f aca="false">E23-F23*0.7</f>
        <v>22650232.9019547</v>
      </c>
      <c r="H23" s="12"/>
      <c r="I23" s="12"/>
      <c r="J23" s="12" t="n">
        <f aca="false">G23*3.8235866717</f>
        <v>86605128.6348148</v>
      </c>
      <c r="K23" s="11"/>
      <c r="L23" s="12"/>
      <c r="M23" s="12" t="n">
        <f aca="false">F23*2.511711692</f>
        <v>262675.115215466</v>
      </c>
      <c r="N23" s="12"/>
      <c r="Q23" s="12"/>
      <c r="R23" s="12"/>
      <c r="S23" s="12"/>
      <c r="V23" s="12"/>
      <c r="W23" s="12"/>
      <c r="X23" s="12"/>
    </row>
    <row r="24" s="14" customFormat="true" ht="12.8" hidden="false" customHeight="false" outlineLevel="0" collapsed="false">
      <c r="B24" s="14" t="n">
        <v>2019</v>
      </c>
      <c r="C24" s="15" t="n">
        <v>1</v>
      </c>
      <c r="D24" s="14" t="n">
        <v>177</v>
      </c>
      <c r="E24" s="16" t="n">
        <v>20213587.3002725</v>
      </c>
      <c r="F24" s="16" t="n">
        <v>103513.783052153</v>
      </c>
      <c r="G24" s="17" t="n">
        <f aca="false">E24-F24*0.7</f>
        <v>20141127.652136</v>
      </c>
      <c r="H24" s="17"/>
      <c r="I24" s="17"/>
      <c r="J24" s="17" t="n">
        <f aca="false">G24*3.8235866717</f>
        <v>77011347.2437154</v>
      </c>
      <c r="K24" s="16"/>
      <c r="L24" s="17"/>
      <c r="M24" s="17" t="n">
        <f aca="false">F24*2.511711692</f>
        <v>259996.779175245</v>
      </c>
      <c r="N24" s="17"/>
      <c r="O24" s="15"/>
      <c r="P24" s="15"/>
      <c r="Q24" s="17"/>
      <c r="R24" s="17"/>
      <c r="S24" s="17"/>
      <c r="T24" s="15"/>
      <c r="U24" s="15"/>
      <c r="V24" s="17"/>
      <c r="W24" s="17"/>
      <c r="X24" s="17"/>
    </row>
    <row r="25" s="9" customFormat="true" ht="12.8" hidden="false" customHeight="false" outlineLevel="0" collapsed="false">
      <c r="B25" s="9" t="n">
        <v>2019</v>
      </c>
      <c r="C25" s="9" t="n">
        <v>2</v>
      </c>
      <c r="D25" s="9" t="n">
        <v>178</v>
      </c>
      <c r="E25" s="11" t="n">
        <v>23219608.2830865</v>
      </c>
      <c r="F25" s="11" t="n">
        <v>103400.037150381</v>
      </c>
      <c r="G25" s="12" t="n">
        <f aca="false">E25-F25*0.7</f>
        <v>23147228.2570813</v>
      </c>
      <c r="H25" s="12" t="n">
        <v>1000</v>
      </c>
      <c r="I25" s="12"/>
      <c r="J25" s="12" t="n">
        <f aca="false">G25*3.8235866717</f>
        <v>88505433.4505735</v>
      </c>
      <c r="K25" s="11"/>
      <c r="L25" s="12"/>
      <c r="M25" s="12" t="n">
        <f aca="false">F25*2.511711692</f>
        <v>259711.082263846</v>
      </c>
      <c r="N25" s="12"/>
      <c r="Q25" s="12"/>
      <c r="R25" s="12"/>
      <c r="S25" s="12"/>
      <c r="V25" s="12"/>
      <c r="W25" s="12"/>
      <c r="X25" s="12"/>
    </row>
    <row r="26" s="9" customFormat="true" ht="12.8" hidden="false" customHeight="false" outlineLevel="0" collapsed="false">
      <c r="B26" s="9" t="n">
        <v>2019</v>
      </c>
      <c r="C26" s="9" t="n">
        <v>3</v>
      </c>
      <c r="D26" s="9" t="n">
        <v>179</v>
      </c>
      <c r="E26" s="11" t="n">
        <v>20202956.3247744</v>
      </c>
      <c r="F26" s="11" t="n">
        <v>106032.949688881</v>
      </c>
      <c r="G26" s="12" t="n">
        <f aca="false">E26-F26*0.7</f>
        <v>20128733.2599922</v>
      </c>
      <c r="H26" s="12"/>
      <c r="I26" s="12"/>
      <c r="J26" s="12" t="n">
        <f aca="false">G26*3.8235866717</f>
        <v>76963956.2111107</v>
      </c>
      <c r="K26" s="11"/>
      <c r="L26" s="12"/>
      <c r="M26" s="12" t="n">
        <f aca="false">F26*2.511711692</f>
        <v>266324.19947081</v>
      </c>
      <c r="N26" s="12"/>
      <c r="Q26" s="12"/>
      <c r="R26" s="12"/>
      <c r="S26" s="12"/>
      <c r="V26" s="12"/>
      <c r="W26" s="12"/>
      <c r="X26" s="12"/>
    </row>
    <row r="27" s="9" customFormat="true" ht="12.8" hidden="false" customHeight="false" outlineLevel="0" collapsed="false">
      <c r="B27" s="9" t="n">
        <v>2019</v>
      </c>
      <c r="C27" s="9" t="n">
        <v>4</v>
      </c>
      <c r="D27" s="9" t="n">
        <v>180</v>
      </c>
      <c r="E27" s="11" t="n">
        <v>23464890.6012199</v>
      </c>
      <c r="F27" s="11" t="n">
        <v>104904.840133611</v>
      </c>
      <c r="G27" s="12" t="n">
        <f aca="false">E27-F27*0.7</f>
        <v>23391457.2131264</v>
      </c>
      <c r="H27" s="12"/>
      <c r="I27" s="12"/>
      <c r="J27" s="12" t="n">
        <f aca="false">G27*3.8235866717</f>
        <v>89439264.0317509</v>
      </c>
      <c r="K27" s="11"/>
      <c r="L27" s="12"/>
      <c r="M27" s="12" t="n">
        <f aca="false">F27*2.511711692</f>
        <v>263490.713510982</v>
      </c>
      <c r="N27" s="12"/>
      <c r="Q27" s="12"/>
      <c r="R27" s="12"/>
      <c r="S27" s="12"/>
      <c r="V27" s="12"/>
      <c r="W27" s="12"/>
      <c r="X27" s="12"/>
    </row>
    <row r="28" s="14" customFormat="true" ht="12.8" hidden="false" customHeight="false" outlineLevel="0" collapsed="false">
      <c r="B28" s="14" t="n">
        <v>2020</v>
      </c>
      <c r="C28" s="15" t="n">
        <v>1</v>
      </c>
      <c r="D28" s="14" t="n">
        <v>181</v>
      </c>
      <c r="E28" s="16" t="n">
        <v>20520379.2135873</v>
      </c>
      <c r="F28" s="16" t="n">
        <v>105340.612151826</v>
      </c>
      <c r="G28" s="17" t="n">
        <f aca="false">E28-F28*0.7</f>
        <v>20446640.785081</v>
      </c>
      <c r="H28" s="17"/>
      <c r="I28" s="17"/>
      <c r="J28" s="17" t="n">
        <f aca="false">G28*3.8235866717</f>
        <v>78179503.1868734</v>
      </c>
      <c r="K28" s="16"/>
      <c r="L28" s="17"/>
      <c r="M28" s="17" t="n">
        <f aca="false">F28*2.511711692</f>
        <v>264585.247184179</v>
      </c>
      <c r="N28" s="17"/>
      <c r="O28" s="15"/>
      <c r="P28" s="15"/>
      <c r="Q28" s="17"/>
      <c r="R28" s="17"/>
      <c r="S28" s="17"/>
      <c r="T28" s="15"/>
      <c r="U28" s="15"/>
      <c r="V28" s="17"/>
      <c r="W28" s="17"/>
      <c r="X28" s="17"/>
    </row>
    <row r="29" s="9" customFormat="true" ht="12.8" hidden="false" customHeight="false" outlineLevel="0" collapsed="false">
      <c r="B29" s="9" t="n">
        <v>2020</v>
      </c>
      <c r="C29" s="9" t="n">
        <v>2</v>
      </c>
      <c r="D29" s="9" t="n">
        <v>182</v>
      </c>
      <c r="E29" s="11" t="n">
        <v>23297335.9328532</v>
      </c>
      <c r="F29" s="11" t="n">
        <v>109989.818499958</v>
      </c>
      <c r="G29" s="12" t="n">
        <f aca="false">E29-F29*0.7</f>
        <v>23220343.0599032</v>
      </c>
      <c r="H29" s="12"/>
      <c r="I29" s="12"/>
      <c r="J29" s="12" t="n">
        <f aca="false">G29*3.8235866717</f>
        <v>88784994.2361477</v>
      </c>
      <c r="K29" s="11"/>
      <c r="L29" s="12"/>
      <c r="M29" s="12" t="n">
        <f aca="false">F29*2.511711692</f>
        <v>276262.713127303</v>
      </c>
      <c r="N29" s="12"/>
      <c r="Q29" s="12"/>
      <c r="R29" s="12"/>
      <c r="S29" s="12"/>
      <c r="V29" s="12"/>
      <c r="W29" s="12"/>
      <c r="X29" s="12"/>
    </row>
    <row r="30" s="9" customFormat="true" ht="12.8" hidden="false" customHeight="false" outlineLevel="0" collapsed="false">
      <c r="B30" s="9" t="n">
        <v>2020</v>
      </c>
      <c r="C30" s="9" t="n">
        <v>3</v>
      </c>
      <c r="D30" s="9" t="n">
        <v>183</v>
      </c>
      <c r="E30" s="11" t="n">
        <v>20461835.4240169</v>
      </c>
      <c r="F30" s="11" t="n">
        <v>110409.580127835</v>
      </c>
      <c r="G30" s="12" t="n">
        <f aca="false">E30-F30*0.7</f>
        <v>20384548.7179274</v>
      </c>
      <c r="H30" s="12"/>
      <c r="I30" s="12"/>
      <c r="J30" s="12" t="n">
        <f aca="false">G30*3.8235866717</f>
        <v>77942088.7864866</v>
      </c>
      <c r="K30" s="11"/>
      <c r="L30" s="12"/>
      <c r="M30" s="12" t="n">
        <f aca="false">F30*2.511711692</f>
        <v>277317.033315895</v>
      </c>
      <c r="N30" s="12"/>
      <c r="Q30" s="12"/>
      <c r="R30" s="12"/>
      <c r="S30" s="12"/>
      <c r="V30" s="12"/>
      <c r="W30" s="12"/>
      <c r="X30" s="12"/>
    </row>
    <row r="31" s="9" customFormat="true" ht="12.8" hidden="false" customHeight="false" outlineLevel="0" collapsed="false">
      <c r="B31" s="9" t="n">
        <v>2020</v>
      </c>
      <c r="C31" s="9" t="n">
        <v>4</v>
      </c>
      <c r="D31" s="9" t="n">
        <v>184</v>
      </c>
      <c r="E31" s="11" t="n">
        <v>23779067.1993152</v>
      </c>
      <c r="F31" s="11" t="n">
        <v>109703.740870669</v>
      </c>
      <c r="G31" s="12" t="n">
        <f aca="false">E31-F31*0.7</f>
        <v>23702274.5807057</v>
      </c>
      <c r="H31" s="12"/>
      <c r="I31" s="12"/>
      <c r="J31" s="12" t="n">
        <f aca="false">G31*3.8235866717</f>
        <v>90627701.1757601</v>
      </c>
      <c r="K31" s="11"/>
      <c r="L31" s="12"/>
      <c r="M31" s="12" t="n">
        <f aca="false">F31*2.511711692</f>
        <v>275544.168600996</v>
      </c>
      <c r="N31" s="12"/>
      <c r="Q31" s="12"/>
      <c r="R31" s="12"/>
      <c r="S31" s="12"/>
      <c r="V31" s="12"/>
      <c r="W31" s="12"/>
      <c r="X31" s="12"/>
    </row>
    <row r="32" s="14" customFormat="true" ht="12.8" hidden="false" customHeight="false" outlineLevel="0" collapsed="false">
      <c r="B32" s="14" t="n">
        <v>2021</v>
      </c>
      <c r="C32" s="15" t="n">
        <v>1</v>
      </c>
      <c r="D32" s="14" t="n">
        <v>185</v>
      </c>
      <c r="E32" s="16" t="n">
        <v>20702846.285814</v>
      </c>
      <c r="F32" s="16" t="n">
        <v>107162.660036635</v>
      </c>
      <c r="G32" s="17" t="n">
        <f aca="false">E32-F32*0.7</f>
        <v>20627832.4237884</v>
      </c>
      <c r="H32" s="17"/>
      <c r="I32" s="17"/>
      <c r="J32" s="17" t="n">
        <f aca="false">G32*3.8235866717</f>
        <v>78872305.1216584</v>
      </c>
      <c r="K32" s="16"/>
      <c r="L32" s="17"/>
      <c r="M32" s="17" t="n">
        <f aca="false">F32*2.511711692</f>
        <v>269161.706159838</v>
      </c>
      <c r="N32" s="17"/>
      <c r="O32" s="15"/>
      <c r="P32" s="15"/>
      <c r="Q32" s="17"/>
      <c r="R32" s="17"/>
      <c r="S32" s="17"/>
      <c r="T32" s="15"/>
      <c r="U32" s="15"/>
      <c r="V32" s="17"/>
      <c r="W32" s="17"/>
      <c r="X32" s="17"/>
    </row>
    <row r="33" s="9" customFormat="true" ht="12.8" hidden="false" customHeight="false" outlineLevel="0" collapsed="false">
      <c r="B33" s="9" t="n">
        <v>2021</v>
      </c>
      <c r="C33" s="9" t="n">
        <v>2</v>
      </c>
      <c r="D33" s="9" t="n">
        <v>186</v>
      </c>
      <c r="E33" s="11" t="n">
        <v>23841668.1496404</v>
      </c>
      <c r="F33" s="11" t="n">
        <v>104757.097838334</v>
      </c>
      <c r="G33" s="12" t="n">
        <f aca="false">E33-F33*0.7</f>
        <v>23768338.1811536</v>
      </c>
      <c r="H33" s="12"/>
      <c r="I33" s="12"/>
      <c r="J33" s="12" t="n">
        <f aca="false">G33*3.8235866717</f>
        <v>90880301.0779171</v>
      </c>
      <c r="K33" s="11"/>
      <c r="L33" s="12"/>
      <c r="M33" s="12" t="n">
        <f aca="false">F33*2.511711692</f>
        <v>263119.627460532</v>
      </c>
      <c r="N33" s="12"/>
      <c r="Q33" s="12"/>
      <c r="R33" s="12"/>
      <c r="S33" s="12"/>
      <c r="V33" s="12"/>
      <c r="W33" s="12"/>
      <c r="X33" s="12"/>
    </row>
    <row r="34" s="9" customFormat="true" ht="12.8" hidden="false" customHeight="false" outlineLevel="0" collapsed="false">
      <c r="B34" s="9" t="n">
        <v>2021</v>
      </c>
      <c r="C34" s="9" t="n">
        <v>3</v>
      </c>
      <c r="D34" s="9" t="n">
        <v>187</v>
      </c>
      <c r="E34" s="11" t="n">
        <v>20846862.4821396</v>
      </c>
      <c r="F34" s="11" t="n">
        <v>107879.83115263</v>
      </c>
      <c r="G34" s="12" t="n">
        <f aca="false">E34-F34*0.7</f>
        <v>20771346.6003328</v>
      </c>
      <c r="H34" s="12"/>
      <c r="I34" s="12"/>
      <c r="J34" s="12" t="n">
        <f aca="false">G34*3.8235866717</f>
        <v>79421044.0142936</v>
      </c>
      <c r="K34" s="11"/>
      <c r="L34" s="12"/>
      <c r="M34" s="12" t="n">
        <f aca="false">F34*2.511711692</f>
        <v>270963.033237046</v>
      </c>
      <c r="N34" s="12"/>
      <c r="Q34" s="12"/>
      <c r="R34" s="12"/>
      <c r="S34" s="12"/>
      <c r="V34" s="12"/>
      <c r="W34" s="12"/>
      <c r="X34" s="12"/>
    </row>
    <row r="35" s="9" customFormat="true" ht="12.8" hidden="false" customHeight="false" outlineLevel="0" collapsed="false">
      <c r="B35" s="9" t="n">
        <v>2021</v>
      </c>
      <c r="C35" s="9" t="n">
        <v>4</v>
      </c>
      <c r="D35" s="9" t="n">
        <v>188</v>
      </c>
      <c r="E35" s="11" t="n">
        <v>23886492.0657771</v>
      </c>
      <c r="F35" s="11" t="n">
        <v>109683.486865813</v>
      </c>
      <c r="G35" s="12" t="n">
        <f aca="false">E35-F35*0.7</f>
        <v>23809713.624971</v>
      </c>
      <c r="H35" s="12"/>
      <c r="I35" s="12"/>
      <c r="J35" s="12" t="n">
        <f aca="false">G35*3.8235866717</f>
        <v>91038503.673433</v>
      </c>
      <c r="K35" s="11"/>
      <c r="L35" s="12"/>
      <c r="M35" s="12" t="n">
        <f aca="false">F35*2.511711692</f>
        <v>275493.29638019</v>
      </c>
      <c r="N35" s="12"/>
      <c r="Q35" s="12"/>
      <c r="R35" s="12"/>
      <c r="S35" s="12"/>
      <c r="V35" s="12"/>
      <c r="W35" s="12"/>
      <c r="X35" s="12"/>
    </row>
    <row r="36" s="14" customFormat="true" ht="12.8" hidden="false" customHeight="false" outlineLevel="0" collapsed="false">
      <c r="B36" s="14" t="n">
        <v>2022</v>
      </c>
      <c r="C36" s="15" t="n">
        <v>1</v>
      </c>
      <c r="D36" s="14" t="n">
        <v>189</v>
      </c>
      <c r="E36" s="16" t="n">
        <v>21058699.480912</v>
      </c>
      <c r="F36" s="16" t="n">
        <v>108292.036299449</v>
      </c>
      <c r="G36" s="17" t="n">
        <f aca="false">E36-F36*0.7</f>
        <v>20982895.0555024</v>
      </c>
      <c r="H36" s="17"/>
      <c r="I36" s="17"/>
      <c r="J36" s="17" t="n">
        <f aca="false">G36*3.8235866717</f>
        <v>80229917.8678989</v>
      </c>
      <c r="K36" s="16"/>
      <c r="L36" s="17"/>
      <c r="M36" s="17" t="n">
        <f aca="false">F36*2.511711692</f>
        <v>271998.373723814</v>
      </c>
      <c r="N36" s="17"/>
      <c r="O36" s="15"/>
      <c r="P36" s="15"/>
      <c r="Q36" s="17"/>
      <c r="R36" s="17"/>
      <c r="S36" s="17"/>
      <c r="T36" s="15"/>
      <c r="U36" s="15"/>
      <c r="V36" s="17"/>
      <c r="W36" s="17"/>
      <c r="X36" s="17"/>
    </row>
    <row r="37" s="9" customFormat="true" ht="12.8" hidden="false" customHeight="false" outlineLevel="0" collapsed="false">
      <c r="B37" s="9" t="n">
        <v>2022</v>
      </c>
      <c r="C37" s="9" t="n">
        <v>2</v>
      </c>
      <c r="D37" s="9" t="n">
        <v>190</v>
      </c>
      <c r="E37" s="11" t="n">
        <v>24181337.2676753</v>
      </c>
      <c r="F37" s="11" t="n">
        <v>116299.104665267</v>
      </c>
      <c r="G37" s="12" t="n">
        <f aca="false">E37-F37*0.7</f>
        <v>24099927.8944096</v>
      </c>
      <c r="H37" s="12"/>
      <c r="I37" s="12"/>
      <c r="J37" s="12" t="n">
        <f aca="false">G37*3.8235866717</f>
        <v>92148163.0859955</v>
      </c>
      <c r="K37" s="11"/>
      <c r="L37" s="12"/>
      <c r="M37" s="12" t="n">
        <f aca="false">F37*2.511711692</f>
        <v>292109.820956882</v>
      </c>
      <c r="N37" s="12"/>
      <c r="Q37" s="12"/>
      <c r="R37" s="12"/>
      <c r="S37" s="12"/>
      <c r="V37" s="12"/>
      <c r="W37" s="12"/>
      <c r="X37" s="12"/>
    </row>
    <row r="38" s="9" customFormat="true" ht="12.8" hidden="false" customHeight="false" outlineLevel="0" collapsed="false">
      <c r="B38" s="9" t="n">
        <v>2022</v>
      </c>
      <c r="C38" s="9" t="n">
        <v>3</v>
      </c>
      <c r="D38" s="9" t="n">
        <v>191</v>
      </c>
      <c r="E38" s="11" t="n">
        <v>21160647.224807</v>
      </c>
      <c r="F38" s="11" t="n">
        <v>112887.019187729</v>
      </c>
      <c r="G38" s="12" t="n">
        <f aca="false">E38-F38*0.7</f>
        <v>21081626.3113755</v>
      </c>
      <c r="H38" s="12"/>
      <c r="I38" s="12"/>
      <c r="J38" s="12" t="n">
        <f aca="false">G38*3.8235866717</f>
        <v>80607425.3819356</v>
      </c>
      <c r="K38" s="11"/>
      <c r="L38" s="12"/>
      <c r="M38" s="12" t="n">
        <f aca="false">F38*2.511711692</f>
        <v>283539.645968847</v>
      </c>
      <c r="N38" s="12"/>
      <c r="Q38" s="12"/>
      <c r="R38" s="12"/>
      <c r="S38" s="12"/>
      <c r="V38" s="12"/>
      <c r="W38" s="12"/>
      <c r="X38" s="12"/>
    </row>
    <row r="39" s="9" customFormat="true" ht="12.8" hidden="false" customHeight="false" outlineLevel="0" collapsed="false">
      <c r="B39" s="9" t="n">
        <v>2022</v>
      </c>
      <c r="C39" s="9" t="n">
        <v>4</v>
      </c>
      <c r="D39" s="9" t="n">
        <v>192</v>
      </c>
      <c r="E39" s="11" t="n">
        <v>24505007.1840132</v>
      </c>
      <c r="F39" s="11" t="n">
        <v>114019.250213915</v>
      </c>
      <c r="G39" s="12" t="n">
        <f aca="false">E39-F39*0.7</f>
        <v>24425193.7088635</v>
      </c>
      <c r="H39" s="12"/>
      <c r="I39" s="12"/>
      <c r="J39" s="12" t="n">
        <f aca="false">G39*3.8235866717</f>
        <v>93391845.1189011</v>
      </c>
      <c r="K39" s="11"/>
      <c r="L39" s="12"/>
      <c r="M39" s="12" t="n">
        <f aca="false">F39*2.511711692</f>
        <v>286383.483875364</v>
      </c>
      <c r="N39" s="12"/>
      <c r="Q39" s="12"/>
      <c r="R39" s="12"/>
      <c r="S39" s="12"/>
      <c r="V39" s="12"/>
      <c r="W39" s="12"/>
      <c r="X39" s="12"/>
    </row>
    <row r="40" s="14" customFormat="true" ht="12.8" hidden="false" customHeight="false" outlineLevel="0" collapsed="false">
      <c r="B40" s="14" t="n">
        <v>2023</v>
      </c>
      <c r="C40" s="15" t="n">
        <v>1</v>
      </c>
      <c r="D40" s="14" t="n">
        <v>193</v>
      </c>
      <c r="E40" s="16" t="n">
        <v>21413968.7493376</v>
      </c>
      <c r="F40" s="16" t="n">
        <v>112158.966328894</v>
      </c>
      <c r="G40" s="17" t="n">
        <f aca="false">E40-F40*0.7</f>
        <v>21335457.4729073</v>
      </c>
      <c r="H40" s="17"/>
      <c r="I40" s="17"/>
      <c r="J40" s="17" t="n">
        <f aca="false">G40*3.8235866717</f>
        <v>81577970.8280306</v>
      </c>
      <c r="K40" s="16"/>
      <c r="L40" s="17"/>
      <c r="M40" s="17" t="n">
        <f aca="false">F40*2.511711692</f>
        <v>281710.987090916</v>
      </c>
      <c r="N40" s="17"/>
      <c r="O40" s="15"/>
      <c r="P40" s="15"/>
      <c r="Q40" s="17"/>
      <c r="R40" s="17"/>
      <c r="S40" s="17"/>
      <c r="T40" s="15"/>
      <c r="U40" s="15"/>
      <c r="V40" s="17"/>
      <c r="W40" s="17"/>
      <c r="X40" s="17"/>
    </row>
    <row r="41" s="9" customFormat="true" ht="12.8" hidden="false" customHeight="false" outlineLevel="0" collapsed="false">
      <c r="B41" s="9" t="n">
        <v>2023</v>
      </c>
      <c r="C41" s="9" t="n">
        <v>2</v>
      </c>
      <c r="D41" s="9" t="n">
        <v>194</v>
      </c>
      <c r="E41" s="11" t="n">
        <v>24651657.0560729</v>
      </c>
      <c r="F41" s="11" t="n">
        <v>110720.32438664</v>
      </c>
      <c r="G41" s="12" t="n">
        <f aca="false">E41-F41*0.7</f>
        <v>24574152.8290022</v>
      </c>
      <c r="H41" s="12"/>
      <c r="I41" s="12"/>
      <c r="J41" s="12" t="n">
        <f aca="false">G41*3.8235866717</f>
        <v>93961403.2252918</v>
      </c>
      <c r="K41" s="11"/>
      <c r="L41" s="12"/>
      <c r="M41" s="12" t="n">
        <f aca="false">F41*2.511711692</f>
        <v>278097.533303955</v>
      </c>
      <c r="N41" s="12"/>
      <c r="Q41" s="12"/>
      <c r="R41" s="12"/>
      <c r="S41" s="12"/>
      <c r="V41" s="12"/>
      <c r="W41" s="12"/>
      <c r="X41" s="12"/>
    </row>
    <row r="42" s="9" customFormat="true" ht="12.8" hidden="false" customHeight="false" outlineLevel="0" collapsed="false">
      <c r="B42" s="9" t="n">
        <v>2023</v>
      </c>
      <c r="C42" s="9" t="n">
        <v>3</v>
      </c>
      <c r="D42" s="9" t="n">
        <v>195</v>
      </c>
      <c r="E42" s="11" t="n">
        <v>21700900.3702091</v>
      </c>
      <c r="F42" s="11" t="n">
        <v>115702.392993267</v>
      </c>
      <c r="G42" s="12" t="n">
        <f aca="false">E42-F42*0.7</f>
        <v>21619908.6951138</v>
      </c>
      <c r="H42" s="12"/>
      <c r="I42" s="12"/>
      <c r="J42" s="12" t="n">
        <f aca="false">G42*3.8235866717</f>
        <v>82665594.7300082</v>
      </c>
      <c r="K42" s="11"/>
      <c r="L42" s="12"/>
      <c r="M42" s="12" t="n">
        <f aca="false">F42*2.511711692</f>
        <v>290611.053273566</v>
      </c>
      <c r="N42" s="12"/>
      <c r="Q42" s="12"/>
      <c r="R42" s="12"/>
      <c r="S42" s="12"/>
      <c r="V42" s="12"/>
      <c r="W42" s="12"/>
      <c r="X42" s="12"/>
    </row>
    <row r="43" s="9" customFormat="true" ht="12.8" hidden="false" customHeight="false" outlineLevel="0" collapsed="false">
      <c r="B43" s="9" t="n">
        <v>2023</v>
      </c>
      <c r="C43" s="9" t="n">
        <v>4</v>
      </c>
      <c r="D43" s="9" t="n">
        <v>196</v>
      </c>
      <c r="E43" s="11" t="n">
        <v>24853470.863768</v>
      </c>
      <c r="F43" s="11" t="n">
        <v>115876.950900414</v>
      </c>
      <c r="G43" s="12" t="n">
        <f aca="false">E43-F43*0.7</f>
        <v>24772356.9981377</v>
      </c>
      <c r="H43" s="12"/>
      <c r="I43" s="12"/>
      <c r="J43" s="12" t="n">
        <f aca="false">G43*3.8235866717</f>
        <v>94719254.0446735</v>
      </c>
      <c r="K43" s="11"/>
      <c r="L43" s="12"/>
      <c r="M43" s="12" t="n">
        <f aca="false">F43*2.511711692</f>
        <v>291049.492409879</v>
      </c>
      <c r="N43" s="12"/>
      <c r="Q43" s="12"/>
      <c r="R43" s="12"/>
      <c r="S43" s="12"/>
      <c r="V43" s="12"/>
      <c r="W43" s="12"/>
      <c r="X43" s="12"/>
    </row>
    <row r="44" s="14" customFormat="true" ht="12.8" hidden="false" customHeight="false" outlineLevel="0" collapsed="false">
      <c r="B44" s="14" t="n">
        <v>2024</v>
      </c>
      <c r="C44" s="15" t="n">
        <v>1</v>
      </c>
      <c r="D44" s="14" t="n">
        <v>197</v>
      </c>
      <c r="E44" s="16" t="n">
        <v>21966889.7766163</v>
      </c>
      <c r="F44" s="16" t="n">
        <v>117302.235990406</v>
      </c>
      <c r="G44" s="17" t="n">
        <f aca="false">E44-F44*0.7</f>
        <v>21884778.211423</v>
      </c>
      <c r="H44" s="17"/>
      <c r="I44" s="17"/>
      <c r="J44" s="17" t="n">
        <f aca="false">G44*3.8235866717</f>
        <v>83678346.2823076</v>
      </c>
      <c r="K44" s="16"/>
      <c r="L44" s="17"/>
      <c r="M44" s="17" t="n">
        <f aca="false">F44*2.511711692</f>
        <v>294629.397634846</v>
      </c>
      <c r="N44" s="17"/>
      <c r="O44" s="15"/>
      <c r="P44" s="15"/>
      <c r="Q44" s="17"/>
      <c r="R44" s="17"/>
      <c r="S44" s="17"/>
      <c r="T44" s="15"/>
      <c r="U44" s="15"/>
      <c r="V44" s="17"/>
      <c r="W44" s="17"/>
      <c r="X44" s="17"/>
    </row>
    <row r="45" s="9" customFormat="true" ht="12.8" hidden="false" customHeight="false" outlineLevel="0" collapsed="false">
      <c r="B45" s="9" t="n">
        <v>2024</v>
      </c>
      <c r="C45" s="9" t="n">
        <v>2</v>
      </c>
      <c r="D45" s="9" t="n">
        <v>198</v>
      </c>
      <c r="E45" s="11" t="n">
        <v>25047917.8528983</v>
      </c>
      <c r="F45" s="11" t="n">
        <v>116525.525776685</v>
      </c>
      <c r="G45" s="12" t="n">
        <f aca="false">E45-F45*0.7</f>
        <v>24966349.9848546</v>
      </c>
      <c r="H45" s="12"/>
      <c r="I45" s="12"/>
      <c r="J45" s="12" t="n">
        <f aca="false">G45*3.8235866717</f>
        <v>95461003.0430875</v>
      </c>
      <c r="K45" s="11"/>
      <c r="L45" s="12"/>
      <c r="M45" s="12" t="n">
        <f aca="false">F45*2.511711692</f>
        <v>292678.525509748</v>
      </c>
      <c r="N45" s="12"/>
      <c r="Q45" s="12"/>
      <c r="R45" s="12"/>
      <c r="S45" s="12"/>
      <c r="V45" s="12"/>
      <c r="W45" s="12"/>
      <c r="X45" s="12"/>
    </row>
    <row r="46" s="9" customFormat="true" ht="12.8" hidden="false" customHeight="false" outlineLevel="0" collapsed="false">
      <c r="B46" s="9" t="n">
        <v>2024</v>
      </c>
      <c r="C46" s="9" t="n">
        <v>3</v>
      </c>
      <c r="D46" s="9" t="n">
        <v>199</v>
      </c>
      <c r="E46" s="11" t="n">
        <v>21977962.3490145</v>
      </c>
      <c r="F46" s="11" t="n">
        <v>117563.471111894</v>
      </c>
      <c r="G46" s="12" t="n">
        <f aca="false">E46-F46*0.7</f>
        <v>21895667.9192362</v>
      </c>
      <c r="H46" s="12"/>
      <c r="I46" s="12"/>
      <c r="J46" s="12" t="n">
        <f aca="false">G46*3.8235866717</f>
        <v>83719984.0239607</v>
      </c>
      <c r="K46" s="11"/>
      <c r="L46" s="12"/>
      <c r="M46" s="12" t="n">
        <f aca="false">F46*2.511711692</f>
        <v>295285.544943847</v>
      </c>
      <c r="N46" s="12"/>
      <c r="Q46" s="12"/>
      <c r="R46" s="12"/>
      <c r="S46" s="12"/>
      <c r="V46" s="12"/>
      <c r="W46" s="12"/>
      <c r="X46" s="12"/>
    </row>
    <row r="47" s="9" customFormat="true" ht="12.8" hidden="false" customHeight="false" outlineLevel="0" collapsed="false">
      <c r="B47" s="9" t="n">
        <v>2024</v>
      </c>
      <c r="C47" s="9" t="n">
        <v>4</v>
      </c>
      <c r="D47" s="9" t="n">
        <v>200</v>
      </c>
      <c r="E47" s="11" t="n">
        <v>25037357.3038112</v>
      </c>
      <c r="F47" s="11" t="n">
        <v>120362.253324833</v>
      </c>
      <c r="G47" s="12" t="n">
        <f aca="false">E47-F47*0.7</f>
        <v>24953103.7264838</v>
      </c>
      <c r="H47" s="12"/>
      <c r="I47" s="12"/>
      <c r="J47" s="12" t="n">
        <f aca="false">G47*3.8235866717</f>
        <v>95410354.8261312</v>
      </c>
      <c r="K47" s="11"/>
      <c r="L47" s="12"/>
      <c r="M47" s="12" t="n">
        <f aca="false">F47*2.511711692</f>
        <v>302315.27895145</v>
      </c>
      <c r="N47" s="12"/>
      <c r="Q47" s="12"/>
      <c r="R47" s="12"/>
      <c r="S47" s="12"/>
      <c r="V47" s="12"/>
      <c r="W47" s="12"/>
      <c r="X47" s="12"/>
    </row>
    <row r="48" s="14" customFormat="true" ht="12.8" hidden="false" customHeight="false" outlineLevel="0" collapsed="false">
      <c r="B48" s="14" t="n">
        <v>2025</v>
      </c>
      <c r="C48" s="15" t="n">
        <v>1</v>
      </c>
      <c r="D48" s="14" t="n">
        <v>201</v>
      </c>
      <c r="E48" s="16" t="n">
        <v>22105856.6107135</v>
      </c>
      <c r="F48" s="16" t="n">
        <v>120236.845720819</v>
      </c>
      <c r="G48" s="17" t="n">
        <f aca="false">E48-F48*0.7</f>
        <v>22021690.818709</v>
      </c>
      <c r="H48" s="17"/>
      <c r="I48" s="17"/>
      <c r="J48" s="17" t="n">
        <f aca="false">G48*3.8235866717</f>
        <v>84201843.5027139</v>
      </c>
      <c r="K48" s="16"/>
      <c r="L48" s="17"/>
      <c r="M48" s="17" t="n">
        <f aca="false">F48*2.511711692</f>
        <v>302000.291206182</v>
      </c>
      <c r="N48" s="17"/>
      <c r="O48" s="15"/>
      <c r="P48" s="15"/>
      <c r="Q48" s="17"/>
      <c r="R48" s="17"/>
      <c r="S48" s="17"/>
      <c r="T48" s="15"/>
      <c r="U48" s="15"/>
      <c r="V48" s="17"/>
      <c r="W48" s="17"/>
      <c r="X48" s="17"/>
    </row>
    <row r="49" s="9" customFormat="true" ht="12.8" hidden="false" customHeight="false" outlineLevel="0" collapsed="false">
      <c r="B49" s="9" t="n">
        <v>2025</v>
      </c>
      <c r="C49" s="9" t="n">
        <v>2</v>
      </c>
      <c r="D49" s="9" t="n">
        <v>202</v>
      </c>
      <c r="E49" s="11" t="n">
        <v>25329000.075921</v>
      </c>
      <c r="F49" s="11" t="n">
        <v>122517.091947161</v>
      </c>
      <c r="G49" s="12" t="n">
        <f aca="false">E49-F49*0.7</f>
        <v>25243238.111558</v>
      </c>
      <c r="H49" s="12"/>
      <c r="I49" s="12"/>
      <c r="J49" s="12" t="n">
        <f aca="false">G49*3.8235866717</f>
        <v>96519708.7939027</v>
      </c>
      <c r="K49" s="11"/>
      <c r="L49" s="12"/>
      <c r="M49" s="12" t="n">
        <f aca="false">F49*2.511711692</f>
        <v>307727.612313523</v>
      </c>
      <c r="N49" s="12"/>
      <c r="Q49" s="12"/>
      <c r="R49" s="12"/>
      <c r="S49" s="12"/>
      <c r="V49" s="12"/>
      <c r="W49" s="12"/>
      <c r="X49" s="12"/>
    </row>
    <row r="50" s="9" customFormat="true" ht="12.8" hidden="false" customHeight="false" outlineLevel="0" collapsed="false">
      <c r="B50" s="9" t="n">
        <v>2025</v>
      </c>
      <c r="C50" s="9" t="n">
        <v>3</v>
      </c>
      <c r="D50" s="9" t="n">
        <v>203</v>
      </c>
      <c r="E50" s="11" t="n">
        <v>22323109.9407792</v>
      </c>
      <c r="F50" s="11" t="n">
        <v>122703.94188548</v>
      </c>
      <c r="G50" s="12" t="n">
        <f aca="false">E50-F50*0.7</f>
        <v>22237217.1814594</v>
      </c>
      <c r="H50" s="12"/>
      <c r="I50" s="12"/>
      <c r="J50" s="12" t="n">
        <f aca="false">G50*3.8235866717</f>
        <v>85025927.2307264</v>
      </c>
      <c r="K50" s="11"/>
      <c r="L50" s="12"/>
      <c r="M50" s="12" t="n">
        <f aca="false">F50*2.511711692</f>
        <v>308196.925488248</v>
      </c>
      <c r="N50" s="12"/>
      <c r="Q50" s="12"/>
      <c r="R50" s="12"/>
      <c r="S50" s="12"/>
      <c r="V50" s="12"/>
      <c r="W50" s="12"/>
      <c r="X50" s="12"/>
    </row>
    <row r="51" s="9" customFormat="true" ht="12.8" hidden="false" customHeight="false" outlineLevel="0" collapsed="false">
      <c r="B51" s="9" t="n">
        <v>2025</v>
      </c>
      <c r="C51" s="9" t="n">
        <v>4</v>
      </c>
      <c r="D51" s="9" t="n">
        <v>204</v>
      </c>
      <c r="E51" s="11" t="n">
        <v>25617431.5489553</v>
      </c>
      <c r="F51" s="11" t="n">
        <v>118483.34582199</v>
      </c>
      <c r="G51" s="12" t="n">
        <f aca="false">E51-F51*0.7</f>
        <v>25534493.2068799</v>
      </c>
      <c r="H51" s="12"/>
      <c r="I51" s="12"/>
      <c r="J51" s="12" t="n">
        <f aca="false">G51*3.8235866717</f>
        <v>97633347.8944402</v>
      </c>
      <c r="K51" s="11"/>
      <c r="L51" s="12"/>
      <c r="M51" s="12" t="n">
        <f aca="false">F51*2.511711692</f>
        <v>297596.005008372</v>
      </c>
      <c r="N51" s="12"/>
      <c r="Q51" s="12"/>
      <c r="R51" s="12"/>
      <c r="S51" s="12"/>
      <c r="V51" s="12"/>
      <c r="W51" s="12"/>
      <c r="X51" s="12"/>
    </row>
    <row r="52" s="14" customFormat="true" ht="12.8" hidden="false" customHeight="false" outlineLevel="0" collapsed="false">
      <c r="B52" s="14" t="n">
        <v>2026</v>
      </c>
      <c r="C52" s="15" t="n">
        <v>1</v>
      </c>
      <c r="D52" s="14" t="n">
        <v>205</v>
      </c>
      <c r="E52" s="16" t="n">
        <v>22524109.7459812</v>
      </c>
      <c r="F52" s="16" t="n">
        <v>116626.932518661</v>
      </c>
      <c r="G52" s="17" t="n">
        <f aca="false">E52-F52*0.7</f>
        <v>22442470.8932181</v>
      </c>
      <c r="H52" s="17"/>
      <c r="I52" s="17"/>
      <c r="J52" s="17" t="n">
        <f aca="false">G52*3.8235866717</f>
        <v>85810732.5873239</v>
      </c>
      <c r="K52" s="16"/>
      <c r="L52" s="17"/>
      <c r="M52" s="17" t="n">
        <f aca="false">F52*2.511711692</f>
        <v>292933.230009215</v>
      </c>
      <c r="N52" s="17"/>
      <c r="O52" s="15"/>
      <c r="P52" s="15"/>
      <c r="Q52" s="17"/>
      <c r="R52" s="17"/>
      <c r="S52" s="17"/>
      <c r="T52" s="15"/>
      <c r="U52" s="15"/>
      <c r="V52" s="17"/>
      <c r="W52" s="17"/>
      <c r="X52" s="17"/>
    </row>
    <row r="53" s="9" customFormat="true" ht="12.8" hidden="false" customHeight="false" outlineLevel="0" collapsed="false">
      <c r="B53" s="9" t="n">
        <v>2026</v>
      </c>
      <c r="C53" s="9" t="n">
        <v>2</v>
      </c>
      <c r="D53" s="9" t="n">
        <v>206</v>
      </c>
      <c r="E53" s="11" t="n">
        <v>25807119.5009078</v>
      </c>
      <c r="F53" s="11" t="n">
        <v>118219.868858183</v>
      </c>
      <c r="G53" s="12" t="n">
        <f aca="false">E53-F53*0.7</f>
        <v>25724365.5927071</v>
      </c>
      <c r="H53" s="12"/>
      <c r="I53" s="12"/>
      <c r="J53" s="12" t="n">
        <f aca="false">G53*3.8235866717</f>
        <v>98359341.4182128</v>
      </c>
      <c r="K53" s="11"/>
      <c r="L53" s="12"/>
      <c r="M53" s="12" t="n">
        <f aca="false">F53*2.511711692</f>
        <v>296934.226837805</v>
      </c>
      <c r="N53" s="12"/>
      <c r="Q53" s="12"/>
      <c r="R53" s="12"/>
      <c r="S53" s="12"/>
      <c r="V53" s="12"/>
      <c r="W53" s="12"/>
      <c r="X53" s="12"/>
    </row>
    <row r="54" s="9" customFormat="true" ht="12.8" hidden="false" customHeight="false" outlineLevel="0" collapsed="false">
      <c r="B54" s="9" t="n">
        <v>2026</v>
      </c>
      <c r="C54" s="9" t="n">
        <v>3</v>
      </c>
      <c r="D54" s="9" t="n">
        <v>207</v>
      </c>
      <c r="E54" s="11" t="n">
        <v>22612153.8293487</v>
      </c>
      <c r="F54" s="11" t="n">
        <v>118966.376971728</v>
      </c>
      <c r="G54" s="12" t="n">
        <f aca="false">E54-F54*0.7</f>
        <v>22528877.3654685</v>
      </c>
      <c r="H54" s="12"/>
      <c r="I54" s="12"/>
      <c r="J54" s="12" t="n">
        <f aca="false">G54*3.8235866717</f>
        <v>86141115.2229691</v>
      </c>
      <c r="K54" s="11"/>
      <c r="L54" s="12"/>
      <c r="M54" s="12" t="n">
        <f aca="false">F54*2.511711692</f>
        <v>298809.239994768</v>
      </c>
      <c r="N54" s="12"/>
      <c r="Q54" s="12"/>
      <c r="R54" s="12"/>
      <c r="S54" s="12"/>
      <c r="V54" s="12"/>
      <c r="W54" s="12"/>
      <c r="X54" s="12"/>
    </row>
    <row r="55" s="9" customFormat="true" ht="12.8" hidden="false" customHeight="false" outlineLevel="0" collapsed="false">
      <c r="B55" s="9" t="n">
        <v>2026</v>
      </c>
      <c r="C55" s="9" t="n">
        <v>4</v>
      </c>
      <c r="D55" s="9" t="n">
        <v>208</v>
      </c>
      <c r="E55" s="11" t="n">
        <v>26037855.4347769</v>
      </c>
      <c r="F55" s="11" t="n">
        <v>119817.006235906</v>
      </c>
      <c r="G55" s="12" t="n">
        <f aca="false">E55-F55*0.7</f>
        <v>25953983.5304117</v>
      </c>
      <c r="H55" s="12"/>
      <c r="I55" s="12"/>
      <c r="J55" s="12" t="n">
        <f aca="false">G55*3.8235866717</f>
        <v>99237305.5044036</v>
      </c>
      <c r="K55" s="11"/>
      <c r="L55" s="12"/>
      <c r="M55" s="12" t="n">
        <f aca="false">F55*2.511711692</f>
        <v>300945.775463163</v>
      </c>
      <c r="N55" s="12"/>
      <c r="Q55" s="12"/>
      <c r="R55" s="12"/>
      <c r="S55" s="12"/>
      <c r="V55" s="12"/>
      <c r="W55" s="12"/>
      <c r="X55" s="12"/>
    </row>
    <row r="56" s="14" customFormat="true" ht="12.8" hidden="false" customHeight="false" outlineLevel="0" collapsed="false">
      <c r="B56" s="14" t="n">
        <v>2027</v>
      </c>
      <c r="C56" s="15" t="n">
        <v>1</v>
      </c>
      <c r="D56" s="14" t="n">
        <v>209</v>
      </c>
      <c r="E56" s="16" t="n">
        <v>22887605.5089988</v>
      </c>
      <c r="F56" s="16" t="n">
        <v>119998.911690578</v>
      </c>
      <c r="G56" s="17" t="n">
        <f aca="false">E56-F56*0.7</f>
        <v>22803606.2708154</v>
      </c>
      <c r="H56" s="17"/>
      <c r="I56" s="17"/>
      <c r="J56" s="17" t="n">
        <f aca="false">G56*3.8235866717</f>
        <v>87191565.0037842</v>
      </c>
      <c r="K56" s="16"/>
      <c r="L56" s="17"/>
      <c r="M56" s="17" t="n">
        <f aca="false">F56*2.511711692</f>
        <v>301402.669520501</v>
      </c>
      <c r="N56" s="17"/>
      <c r="O56" s="15"/>
      <c r="P56" s="15"/>
      <c r="Q56" s="17"/>
      <c r="R56" s="17"/>
      <c r="S56" s="17"/>
      <c r="T56" s="15"/>
      <c r="U56" s="15"/>
      <c r="V56" s="17"/>
      <c r="W56" s="17"/>
      <c r="X56" s="17"/>
    </row>
    <row r="57" s="9" customFormat="true" ht="12.8" hidden="false" customHeight="false" outlineLevel="0" collapsed="false">
      <c r="B57" s="9" t="n">
        <v>2027</v>
      </c>
      <c r="C57" s="9" t="n">
        <v>2</v>
      </c>
      <c r="D57" s="9" t="n">
        <v>210</v>
      </c>
      <c r="E57" s="11" t="n">
        <v>26078888.3932378</v>
      </c>
      <c r="F57" s="11" t="n">
        <v>124036.385633192</v>
      </c>
      <c r="G57" s="12" t="n">
        <f aca="false">E57-F57*0.7</f>
        <v>25992062.9232946</v>
      </c>
      <c r="H57" s="12"/>
      <c r="I57" s="12"/>
      <c r="J57" s="12" t="n">
        <f aca="false">G57*3.8235866717</f>
        <v>99382905.3634969</v>
      </c>
      <c r="K57" s="11"/>
      <c r="L57" s="12"/>
      <c r="M57" s="12" t="n">
        <f aca="false">F57*2.511711692</f>
        <v>311543.640028308</v>
      </c>
      <c r="N57" s="12"/>
      <c r="Q57" s="12"/>
      <c r="R57" s="12"/>
      <c r="S57" s="12"/>
      <c r="V57" s="12"/>
      <c r="W57" s="12"/>
      <c r="X57" s="12"/>
    </row>
    <row r="58" s="9" customFormat="true" ht="12.8" hidden="false" customHeight="false" outlineLevel="0" collapsed="false">
      <c r="B58" s="9" t="n">
        <v>2027</v>
      </c>
      <c r="C58" s="9" t="n">
        <v>3</v>
      </c>
      <c r="D58" s="9" t="n">
        <v>211</v>
      </c>
      <c r="E58" s="11" t="n">
        <v>22943884.7794724</v>
      </c>
      <c r="F58" s="11" t="n">
        <v>121001.675483127</v>
      </c>
      <c r="G58" s="12" t="n">
        <f aca="false">E58-F58*0.7</f>
        <v>22859183.6066342</v>
      </c>
      <c r="H58" s="12"/>
      <c r="I58" s="12"/>
      <c r="J58" s="12" t="n">
        <f aca="false">G58*3.8235866717</f>
        <v>87404069.7642696</v>
      </c>
      <c r="K58" s="11"/>
      <c r="L58" s="12"/>
      <c r="M58" s="12" t="n">
        <f aca="false">F58*2.511711692</f>
        <v>303921.323062561</v>
      </c>
      <c r="N58" s="12"/>
      <c r="Q58" s="12"/>
      <c r="R58" s="12"/>
      <c r="S58" s="12"/>
      <c r="V58" s="12"/>
      <c r="W58" s="12"/>
      <c r="X58" s="12"/>
    </row>
    <row r="59" s="9" customFormat="true" ht="12.8" hidden="false" customHeight="false" outlineLevel="0" collapsed="false">
      <c r="B59" s="9" t="n">
        <v>2027</v>
      </c>
      <c r="C59" s="9" t="n">
        <v>4</v>
      </c>
      <c r="D59" s="9" t="n">
        <v>212</v>
      </c>
      <c r="E59" s="11" t="n">
        <v>26407556.2160569</v>
      </c>
      <c r="F59" s="11" t="n">
        <v>123728.427120065</v>
      </c>
      <c r="G59" s="12" t="n">
        <f aca="false">E59-F59*0.7</f>
        <v>26320946.3170729</v>
      </c>
      <c r="H59" s="12"/>
      <c r="I59" s="12"/>
      <c r="J59" s="12" t="n">
        <f aca="false">G59*3.8235866717</f>
        <v>100640419.524491</v>
      </c>
      <c r="K59" s="11"/>
      <c r="L59" s="12"/>
      <c r="M59" s="12" t="n">
        <f aca="false">F59*2.511711692</f>
        <v>310770.137030237</v>
      </c>
      <c r="N59" s="12"/>
      <c r="Q59" s="12"/>
      <c r="R59" s="12"/>
      <c r="S59" s="12"/>
      <c r="V59" s="12"/>
      <c r="W59" s="12"/>
      <c r="X59" s="12"/>
    </row>
    <row r="60" s="14" customFormat="true" ht="12.8" hidden="false" customHeight="false" outlineLevel="0" collapsed="false">
      <c r="B60" s="14" t="n">
        <v>2028</v>
      </c>
      <c r="C60" s="15" t="n">
        <v>1</v>
      </c>
      <c r="D60" s="14" t="n">
        <v>213</v>
      </c>
      <c r="E60" s="16" t="n">
        <v>23087113.8519244</v>
      </c>
      <c r="F60" s="16" t="n">
        <v>121908.175004315</v>
      </c>
      <c r="G60" s="17" t="n">
        <f aca="false">E60-F60*0.7</f>
        <v>23001778.1294214</v>
      </c>
      <c r="H60" s="17"/>
      <c r="I60" s="17"/>
      <c r="J60" s="17" t="n">
        <f aca="false">G60*3.8235866717</f>
        <v>87949292.2810561</v>
      </c>
      <c r="K60" s="16"/>
      <c r="L60" s="17"/>
      <c r="M60" s="17" t="n">
        <f aca="false">F60*2.511711692</f>
        <v>306198.188508719</v>
      </c>
      <c r="N60" s="17"/>
      <c r="O60" s="15"/>
      <c r="P60" s="15"/>
      <c r="Q60" s="17"/>
      <c r="R60" s="17"/>
      <c r="S60" s="17"/>
      <c r="T60" s="15"/>
      <c r="U60" s="15"/>
      <c r="V60" s="17"/>
      <c r="W60" s="17"/>
      <c r="X60" s="17"/>
    </row>
    <row r="61" s="9" customFormat="true" ht="12.8" hidden="false" customHeight="false" outlineLevel="0" collapsed="false">
      <c r="B61" s="9" t="n">
        <v>2028</v>
      </c>
      <c r="C61" s="9" t="n">
        <v>2</v>
      </c>
      <c r="D61" s="9" t="n">
        <v>214</v>
      </c>
      <c r="E61" s="11" t="n">
        <v>26317019.4941644</v>
      </c>
      <c r="F61" s="11" t="n">
        <v>125142.237242793</v>
      </c>
      <c r="G61" s="12" t="n">
        <f aca="false">E61-F61*0.7</f>
        <v>26229419.9280944</v>
      </c>
      <c r="H61" s="12"/>
      <c r="I61" s="12"/>
      <c r="J61" s="12" t="n">
        <f aca="false">G61*3.8235866717</f>
        <v>100290460.443484</v>
      </c>
      <c r="K61" s="11"/>
      <c r="L61" s="12"/>
      <c r="M61" s="12" t="n">
        <f aca="false">F61*2.511711692</f>
        <v>314321.22044576</v>
      </c>
      <c r="N61" s="12"/>
      <c r="Q61" s="12"/>
      <c r="R61" s="12"/>
      <c r="S61" s="12"/>
      <c r="V61" s="12"/>
      <c r="W61" s="12"/>
      <c r="X61" s="12"/>
    </row>
    <row r="62" s="9" customFormat="true" ht="12.8" hidden="false" customHeight="false" outlineLevel="0" collapsed="false">
      <c r="B62" s="9" t="n">
        <v>2028</v>
      </c>
      <c r="C62" s="9" t="n">
        <v>3</v>
      </c>
      <c r="D62" s="9" t="n">
        <v>215</v>
      </c>
      <c r="E62" s="11" t="n">
        <v>23053663.1001421</v>
      </c>
      <c r="F62" s="11" t="n">
        <v>129482.111365109</v>
      </c>
      <c r="G62" s="12" t="n">
        <f aca="false">E62-F62*0.7</f>
        <v>22963025.6221865</v>
      </c>
      <c r="H62" s="12"/>
      <c r="I62" s="12"/>
      <c r="J62" s="12" t="n">
        <f aca="false">G62*3.8235866717</f>
        <v>87801118.7108978</v>
      </c>
      <c r="K62" s="11"/>
      <c r="L62" s="12"/>
      <c r="M62" s="12" t="n">
        <f aca="false">F62*2.511711692</f>
        <v>325221.733020591</v>
      </c>
      <c r="N62" s="12"/>
      <c r="Q62" s="12"/>
      <c r="R62" s="12"/>
      <c r="S62" s="12"/>
      <c r="V62" s="12"/>
      <c r="W62" s="12"/>
      <c r="X62" s="12"/>
    </row>
    <row r="63" s="9" customFormat="true" ht="12.8" hidden="false" customHeight="false" outlineLevel="0" collapsed="false">
      <c r="B63" s="9" t="n">
        <v>2028</v>
      </c>
      <c r="C63" s="9" t="n">
        <v>4</v>
      </c>
      <c r="D63" s="9" t="n">
        <v>216</v>
      </c>
      <c r="E63" s="11" t="n">
        <v>26484423.1422936</v>
      </c>
      <c r="F63" s="11" t="n">
        <v>131354.593731671</v>
      </c>
      <c r="G63" s="12" t="n">
        <f aca="false">E63-F63*0.7</f>
        <v>26392474.9266814</v>
      </c>
      <c r="H63" s="12"/>
      <c r="I63" s="12"/>
      <c r="J63" s="12" t="n">
        <f aca="false">G63*3.8235866717</f>
        <v>100913915.362835</v>
      </c>
      <c r="K63" s="11"/>
      <c r="L63" s="12"/>
      <c r="M63" s="12" t="n">
        <f aca="false">F63*2.511711692</f>
        <v>329924.868873749</v>
      </c>
      <c r="N63" s="12"/>
      <c r="Q63" s="12"/>
      <c r="R63" s="12"/>
      <c r="S63" s="12"/>
      <c r="V63" s="12"/>
      <c r="W63" s="12"/>
      <c r="X63" s="12"/>
    </row>
    <row r="64" s="14" customFormat="true" ht="12.8" hidden="false" customHeight="false" outlineLevel="0" collapsed="false">
      <c r="B64" s="14" t="n">
        <v>2029</v>
      </c>
      <c r="C64" s="15" t="n">
        <v>1</v>
      </c>
      <c r="D64" s="14" t="n">
        <v>217</v>
      </c>
      <c r="E64" s="16" t="n">
        <v>23416751.9606313</v>
      </c>
      <c r="F64" s="16" t="n">
        <v>124899.318194591</v>
      </c>
      <c r="G64" s="17" t="n">
        <f aca="false">E64-F64*0.7</f>
        <v>23329322.4378951</v>
      </c>
      <c r="H64" s="17"/>
      <c r="I64" s="17"/>
      <c r="J64" s="17" t="n">
        <f aca="false">G64*3.8235866717</f>
        <v>89201686.3333273</v>
      </c>
      <c r="K64" s="16"/>
      <c r="L64" s="17"/>
      <c r="M64" s="17" t="n">
        <f aca="false">F64*2.511711692</f>
        <v>313711.077832182</v>
      </c>
      <c r="N64" s="17"/>
      <c r="O64" s="15"/>
      <c r="P64" s="15"/>
      <c r="Q64" s="17"/>
      <c r="R64" s="17"/>
      <c r="S64" s="17"/>
      <c r="T64" s="15"/>
      <c r="U64" s="15"/>
      <c r="V64" s="17"/>
      <c r="W64" s="17"/>
      <c r="X64" s="17"/>
    </row>
    <row r="65" s="9" customFormat="true" ht="12.8" hidden="false" customHeight="false" outlineLevel="0" collapsed="false">
      <c r="B65" s="9" t="n">
        <v>2029</v>
      </c>
      <c r="C65" s="9" t="n">
        <v>2</v>
      </c>
      <c r="D65" s="9" t="n">
        <v>218</v>
      </c>
      <c r="E65" s="11" t="n">
        <v>26663472.2126111</v>
      </c>
      <c r="F65" s="11" t="n">
        <v>130334.221262725</v>
      </c>
      <c r="G65" s="12" t="n">
        <f aca="false">E65-F65*0.7</f>
        <v>26572238.2577272</v>
      </c>
      <c r="H65" s="12"/>
      <c r="I65" s="12"/>
      <c r="J65" s="12" t="n">
        <f aca="false">G65*3.8235866717</f>
        <v>101601256.039482</v>
      </c>
      <c r="K65" s="11"/>
      <c r="L65" s="12"/>
      <c r="M65" s="12" t="n">
        <f aca="false">F65*2.511711692</f>
        <v>327361.987413303</v>
      </c>
      <c r="N65" s="12"/>
      <c r="Q65" s="12"/>
      <c r="R65" s="12"/>
      <c r="S65" s="12"/>
      <c r="V65" s="12"/>
      <c r="W65" s="12"/>
      <c r="X65" s="12"/>
    </row>
    <row r="66" s="9" customFormat="true" ht="12.8" hidden="false" customHeight="false" outlineLevel="0" collapsed="false">
      <c r="B66" s="9" t="n">
        <v>2029</v>
      </c>
      <c r="C66" s="9" t="n">
        <v>3</v>
      </c>
      <c r="D66" s="9" t="n">
        <v>219</v>
      </c>
      <c r="E66" s="11" t="n">
        <v>23561583.6682448</v>
      </c>
      <c r="F66" s="11" t="n">
        <v>127708.579244956</v>
      </c>
      <c r="G66" s="12" t="n">
        <f aca="false">E66-F66*0.7</f>
        <v>23472187.6627733</v>
      </c>
      <c r="H66" s="12"/>
      <c r="I66" s="12"/>
      <c r="J66" s="12" t="n">
        <f aca="false">G66*3.8235866717</f>
        <v>89747943.9030213</v>
      </c>
      <c r="K66" s="11"/>
      <c r="L66" s="12"/>
      <c r="M66" s="12" t="n">
        <f aca="false">F66*2.511711692</f>
        <v>320767.131658265</v>
      </c>
      <c r="N66" s="12"/>
      <c r="Q66" s="12"/>
      <c r="R66" s="12"/>
      <c r="S66" s="12"/>
      <c r="V66" s="12"/>
      <c r="W66" s="12"/>
      <c r="X66" s="12"/>
    </row>
    <row r="67" s="9" customFormat="true" ht="12.8" hidden="false" customHeight="false" outlineLevel="0" collapsed="false">
      <c r="B67" s="9" t="n">
        <v>2029</v>
      </c>
      <c r="C67" s="9" t="n">
        <v>4</v>
      </c>
      <c r="D67" s="9" t="n">
        <v>220</v>
      </c>
      <c r="E67" s="11" t="n">
        <v>26991535.648413</v>
      </c>
      <c r="F67" s="11" t="n">
        <v>125334.691490519</v>
      </c>
      <c r="G67" s="12" t="n">
        <f aca="false">E67-F67*0.7</f>
        <v>26903801.3643697</v>
      </c>
      <c r="H67" s="12"/>
      <c r="I67" s="12"/>
      <c r="J67" s="12" t="n">
        <f aca="false">G67*3.8235866717</f>
        <v>102869016.314868</v>
      </c>
      <c r="K67" s="11"/>
      <c r="L67" s="12"/>
      <c r="M67" s="12" t="n">
        <f aca="false">F67*2.511711692</f>
        <v>314804.61002995</v>
      </c>
      <c r="N67" s="12"/>
      <c r="Q67" s="12"/>
      <c r="R67" s="12"/>
      <c r="S67" s="12"/>
      <c r="V67" s="12"/>
      <c r="W67" s="12"/>
      <c r="X67" s="12"/>
    </row>
    <row r="68" s="14" customFormat="true" ht="12.8" hidden="false" customHeight="false" outlineLevel="0" collapsed="false">
      <c r="B68" s="14" t="n">
        <v>2030</v>
      </c>
      <c r="C68" s="15" t="n">
        <v>1</v>
      </c>
      <c r="D68" s="14" t="n">
        <v>221</v>
      </c>
      <c r="E68" s="16" t="n">
        <v>23947517.7816909</v>
      </c>
      <c r="F68" s="16" t="n">
        <v>122021.510592478</v>
      </c>
      <c r="G68" s="17" t="n">
        <f aca="false">E68-F68*0.7</f>
        <v>23862102.7242761</v>
      </c>
      <c r="H68" s="17"/>
      <c r="I68" s="17"/>
      <c r="J68" s="17" t="n">
        <f aca="false">G68*3.8235866717</f>
        <v>91238817.9352785</v>
      </c>
      <c r="K68" s="16"/>
      <c r="L68" s="17"/>
      <c r="M68" s="17" t="n">
        <f aca="false">F68*2.511711692</f>
        <v>306482.854830629</v>
      </c>
      <c r="N68" s="17"/>
      <c r="O68" s="15"/>
      <c r="P68" s="15"/>
      <c r="Q68" s="17"/>
      <c r="R68" s="17"/>
      <c r="S68" s="17"/>
      <c r="T68" s="15"/>
      <c r="U68" s="15"/>
      <c r="V68" s="17"/>
      <c r="W68" s="17"/>
      <c r="X68" s="17"/>
    </row>
    <row r="69" s="9" customFormat="true" ht="12.8" hidden="false" customHeight="false" outlineLevel="0" collapsed="false">
      <c r="B69" s="9" t="n">
        <v>2030</v>
      </c>
      <c r="C69" s="9" t="n">
        <v>2</v>
      </c>
      <c r="D69" s="9" t="n">
        <v>222</v>
      </c>
      <c r="E69" s="11" t="n">
        <v>27479777.0242459</v>
      </c>
      <c r="F69" s="11" t="n">
        <v>120587.618271362</v>
      </c>
      <c r="G69" s="12" t="n">
        <f aca="false">E69-F69*0.7</f>
        <v>27395365.6914559</v>
      </c>
      <c r="H69" s="12"/>
      <c r="I69" s="12"/>
      <c r="J69" s="12" t="n">
        <f aca="false">G69*3.8235866717</f>
        <v>104748555.124198</v>
      </c>
      <c r="K69" s="11"/>
      <c r="L69" s="12"/>
      <c r="M69" s="12" t="n">
        <f aca="false">F69*2.511711692</f>
        <v>302881.330722612</v>
      </c>
      <c r="N69" s="12"/>
      <c r="Q69" s="12"/>
      <c r="R69" s="12"/>
      <c r="S69" s="12"/>
      <c r="V69" s="12"/>
      <c r="W69" s="12"/>
      <c r="X69" s="12"/>
    </row>
    <row r="70" s="9" customFormat="true" ht="12.8" hidden="false" customHeight="false" outlineLevel="0" collapsed="false">
      <c r="B70" s="9" t="n">
        <v>2030</v>
      </c>
      <c r="C70" s="9" t="n">
        <v>3</v>
      </c>
      <c r="D70" s="9" t="n">
        <v>223</v>
      </c>
      <c r="E70" s="11" t="n">
        <v>24066760.5511173</v>
      </c>
      <c r="F70" s="11" t="n">
        <v>126315.536646781</v>
      </c>
      <c r="G70" s="12" t="n">
        <f aca="false">E70-F70*0.7</f>
        <v>23978339.6754646</v>
      </c>
      <c r="H70" s="12"/>
      <c r="I70" s="12"/>
      <c r="J70" s="12" t="n">
        <f aca="false">G70*3.8235866717</f>
        <v>91683259.9926017</v>
      </c>
      <c r="K70" s="11"/>
      <c r="L70" s="12"/>
      <c r="M70" s="12" t="n">
        <f aca="false">F70*2.511711692</f>
        <v>317268.210276976</v>
      </c>
      <c r="N70" s="12"/>
      <c r="Q70" s="12"/>
      <c r="R70" s="12"/>
      <c r="S70" s="12"/>
      <c r="V70" s="12"/>
      <c r="W70" s="12"/>
      <c r="X70" s="12"/>
    </row>
    <row r="71" s="9" customFormat="true" ht="12.8" hidden="false" customHeight="false" outlineLevel="0" collapsed="false">
      <c r="B71" s="9" t="n">
        <v>2030</v>
      </c>
      <c r="C71" s="9" t="n">
        <v>4</v>
      </c>
      <c r="D71" s="9" t="n">
        <v>224</v>
      </c>
      <c r="E71" s="11" t="n">
        <v>27497588.6705354</v>
      </c>
      <c r="F71" s="11" t="n">
        <v>127214.924517197</v>
      </c>
      <c r="G71" s="12" t="n">
        <f aca="false">E71-F71*0.7</f>
        <v>27408538.2233733</v>
      </c>
      <c r="H71" s="12"/>
      <c r="I71" s="12"/>
      <c r="J71" s="12" t="n">
        <f aca="false">G71*3.8235866717</f>
        <v>104798921.44167</v>
      </c>
      <c r="K71" s="11"/>
      <c r="L71" s="12"/>
      <c r="M71" s="12" t="n">
        <f aca="false">F71*2.511711692</f>
        <v>319527.213306741</v>
      </c>
      <c r="N71" s="12"/>
      <c r="Q71" s="12"/>
      <c r="R71" s="12"/>
      <c r="S71" s="12"/>
      <c r="V71" s="12"/>
      <c r="W71" s="12"/>
      <c r="X71" s="12"/>
    </row>
    <row r="72" s="14" customFormat="true" ht="12.8" hidden="false" customHeight="false" outlineLevel="0" collapsed="false">
      <c r="B72" s="14" t="n">
        <v>2031</v>
      </c>
      <c r="C72" s="15" t="n">
        <v>1</v>
      </c>
      <c r="D72" s="14" t="n">
        <v>225</v>
      </c>
      <c r="E72" s="16" t="n">
        <v>24150423.4896312</v>
      </c>
      <c r="F72" s="16" t="n">
        <v>129893.160654046</v>
      </c>
      <c r="G72" s="17" t="n">
        <f aca="false">E72-F72*0.7</f>
        <v>24059498.2771734</v>
      </c>
      <c r="H72" s="17"/>
      <c r="I72" s="17"/>
      <c r="J72" s="17" t="n">
        <f aca="false">G72*3.8235866717</f>
        <v>91993576.9403894</v>
      </c>
      <c r="K72" s="16"/>
      <c r="L72" s="17"/>
      <c r="M72" s="17" t="n">
        <f aca="false">F72*2.511711692</f>
        <v>326254.170325601</v>
      </c>
      <c r="N72" s="17"/>
      <c r="O72" s="15"/>
      <c r="P72" s="15"/>
      <c r="Q72" s="17"/>
      <c r="R72" s="17"/>
      <c r="S72" s="17"/>
      <c r="T72" s="15"/>
      <c r="U72" s="15"/>
      <c r="V72" s="17"/>
      <c r="W72" s="17"/>
      <c r="X72" s="17"/>
    </row>
    <row r="73" s="9" customFormat="true" ht="12.8" hidden="false" customHeight="false" outlineLevel="0" collapsed="false">
      <c r="B73" s="9" t="n">
        <v>2031</v>
      </c>
      <c r="C73" s="9" t="n">
        <v>2</v>
      </c>
      <c r="D73" s="9" t="n">
        <v>226</v>
      </c>
      <c r="E73" s="11" t="n">
        <v>27733953.7672196</v>
      </c>
      <c r="F73" s="11" t="n">
        <v>128709.927443125</v>
      </c>
      <c r="G73" s="12" t="n">
        <f aca="false">E73-F73*0.7</f>
        <v>27643856.8180094</v>
      </c>
      <c r="H73" s="12"/>
      <c r="I73" s="12"/>
      <c r="J73" s="12" t="n">
        <f aca="false">G73*3.8235866717</f>
        <v>105698682.483724</v>
      </c>
      <c r="K73" s="11"/>
      <c r="L73" s="12"/>
      <c r="M73" s="12" t="n">
        <f aca="false">F73*2.511711692</f>
        <v>323282.22963537</v>
      </c>
      <c r="N73" s="12"/>
      <c r="Q73" s="12"/>
      <c r="R73" s="12"/>
      <c r="S73" s="12"/>
      <c r="V73" s="12"/>
      <c r="W73" s="12"/>
      <c r="X73" s="12"/>
    </row>
    <row r="74" s="9" customFormat="true" ht="12.8" hidden="false" customHeight="false" outlineLevel="0" collapsed="false">
      <c r="B74" s="9" t="n">
        <v>2031</v>
      </c>
      <c r="C74" s="9" t="n">
        <v>3</v>
      </c>
      <c r="D74" s="9" t="n">
        <v>227</v>
      </c>
      <c r="E74" s="11" t="n">
        <v>24232867.965669</v>
      </c>
      <c r="F74" s="11" t="n">
        <v>135410.318465535</v>
      </c>
      <c r="G74" s="12" t="n">
        <f aca="false">E74-F74*0.7</f>
        <v>24138080.7427431</v>
      </c>
      <c r="H74" s="12"/>
      <c r="I74" s="12"/>
      <c r="J74" s="12" t="n">
        <f aca="false">G74*3.8235866717</f>
        <v>92294043.8083709</v>
      </c>
      <c r="K74" s="11"/>
      <c r="L74" s="12"/>
      <c r="M74" s="12" t="n">
        <f aca="false">F74*2.511711692</f>
        <v>340111.680107327</v>
      </c>
      <c r="N74" s="12"/>
      <c r="Q74" s="12"/>
      <c r="R74" s="12"/>
      <c r="S74" s="12"/>
      <c r="V74" s="12"/>
      <c r="W74" s="12"/>
      <c r="X74" s="12"/>
    </row>
    <row r="75" s="9" customFormat="true" ht="12.8" hidden="false" customHeight="false" outlineLevel="0" collapsed="false">
      <c r="B75" s="9" t="n">
        <v>2031</v>
      </c>
      <c r="C75" s="9" t="n">
        <v>4</v>
      </c>
      <c r="D75" s="9" t="n">
        <v>228</v>
      </c>
      <c r="E75" s="11" t="n">
        <v>27974397.8041635</v>
      </c>
      <c r="F75" s="11" t="n">
        <v>130829.625789084</v>
      </c>
      <c r="G75" s="12" t="n">
        <f aca="false">E75-F75*0.7</f>
        <v>27882817.0661111</v>
      </c>
      <c r="H75" s="12"/>
      <c r="I75" s="12"/>
      <c r="J75" s="12" t="n">
        <f aca="false">G75*3.8235866717</f>
        <v>106612367.703432</v>
      </c>
      <c r="K75" s="11"/>
      <c r="L75" s="12"/>
      <c r="M75" s="12" t="n">
        <f aca="false">F75*2.511711692</f>
        <v>328606.300754428</v>
      </c>
      <c r="N75" s="12"/>
      <c r="Q75" s="12"/>
      <c r="R75" s="12"/>
      <c r="S75" s="12"/>
      <c r="V75" s="12"/>
      <c r="W75" s="12"/>
      <c r="X75" s="12"/>
    </row>
    <row r="76" s="14" customFormat="true" ht="12.8" hidden="false" customHeight="false" outlineLevel="0" collapsed="false">
      <c r="B76" s="14" t="n">
        <v>2032</v>
      </c>
      <c r="C76" s="15" t="n">
        <v>1</v>
      </c>
      <c r="D76" s="14" t="n">
        <v>229</v>
      </c>
      <c r="E76" s="16" t="n">
        <v>24576833.8264285</v>
      </c>
      <c r="F76" s="16" t="n">
        <v>131899.915937429</v>
      </c>
      <c r="G76" s="17" t="n">
        <f aca="false">E76-F76*0.7</f>
        <v>24484503.8852723</v>
      </c>
      <c r="H76" s="17"/>
      <c r="I76" s="17"/>
      <c r="J76" s="17" t="n">
        <f aca="false">G76*3.8235866717</f>
        <v>93618622.718914</v>
      </c>
      <c r="K76" s="16"/>
      <c r="L76" s="17"/>
      <c r="M76" s="17" t="n">
        <f aca="false">F76*2.511711692</f>
        <v>331294.561033857</v>
      </c>
      <c r="N76" s="17"/>
      <c r="O76" s="15"/>
      <c r="P76" s="15"/>
      <c r="Q76" s="17"/>
      <c r="R76" s="17"/>
      <c r="S76" s="17"/>
      <c r="T76" s="15"/>
      <c r="U76" s="15"/>
      <c r="V76" s="17"/>
      <c r="W76" s="17"/>
      <c r="X76" s="17"/>
    </row>
    <row r="77" s="9" customFormat="true" ht="12.8" hidden="false" customHeight="false" outlineLevel="0" collapsed="false">
      <c r="B77" s="9" t="n">
        <v>2032</v>
      </c>
      <c r="C77" s="9" t="n">
        <v>2</v>
      </c>
      <c r="D77" s="9" t="n">
        <v>230</v>
      </c>
      <c r="E77" s="11" t="n">
        <v>28150282.0680962</v>
      </c>
      <c r="F77" s="11" t="n">
        <v>126491.877833784</v>
      </c>
      <c r="G77" s="12" t="n">
        <f aca="false">E77-F77*0.7</f>
        <v>28061737.7536125</v>
      </c>
      <c r="H77" s="12"/>
      <c r="I77" s="12"/>
      <c r="J77" s="12" t="n">
        <f aca="false">G77*3.8235866717</f>
        <v>107296486.459453</v>
      </c>
      <c r="K77" s="11"/>
      <c r="L77" s="12"/>
      <c r="M77" s="12" t="n">
        <f aca="false">F77*2.511711692</f>
        <v>317711.128498151</v>
      </c>
      <c r="N77" s="12"/>
      <c r="Q77" s="12"/>
      <c r="R77" s="12"/>
      <c r="S77" s="12"/>
      <c r="V77" s="12"/>
      <c r="W77" s="12"/>
      <c r="X77" s="12"/>
    </row>
    <row r="78" s="9" customFormat="true" ht="12.8" hidden="false" customHeight="false" outlineLevel="0" collapsed="false">
      <c r="B78" s="9" t="n">
        <v>2032</v>
      </c>
      <c r="C78" s="9" t="n">
        <v>3</v>
      </c>
      <c r="D78" s="9" t="n">
        <v>231</v>
      </c>
      <c r="E78" s="11" t="n">
        <v>24952923.4327078</v>
      </c>
      <c r="F78" s="11" t="n">
        <v>127644.389818148</v>
      </c>
      <c r="G78" s="12" t="n">
        <f aca="false">E78-F78*0.7</f>
        <v>24863572.3598351</v>
      </c>
      <c r="H78" s="12"/>
      <c r="I78" s="12"/>
      <c r="J78" s="12" t="n">
        <f aca="false">G78*3.8235866717</f>
        <v>95068023.885914</v>
      </c>
      <c r="K78" s="11"/>
      <c r="L78" s="12"/>
      <c r="M78" s="12" t="n">
        <f aca="false">F78*2.511711692</f>
        <v>320605.906324448</v>
      </c>
      <c r="N78" s="12"/>
      <c r="Q78" s="12"/>
      <c r="R78" s="12"/>
      <c r="S78" s="12"/>
      <c r="V78" s="12"/>
      <c r="W78" s="12"/>
      <c r="X78" s="12"/>
    </row>
    <row r="79" s="9" customFormat="true" ht="12.8" hidden="false" customHeight="false" outlineLevel="0" collapsed="false">
      <c r="B79" s="9" t="n">
        <v>2032</v>
      </c>
      <c r="C79" s="9" t="n">
        <v>4</v>
      </c>
      <c r="D79" s="9" t="n">
        <v>232</v>
      </c>
      <c r="E79" s="11" t="n">
        <v>28353085.9635034</v>
      </c>
      <c r="F79" s="11" t="n">
        <v>128446.637879142</v>
      </c>
      <c r="G79" s="12" t="n">
        <f aca="false">E79-F79*0.7</f>
        <v>28263173.316988</v>
      </c>
      <c r="H79" s="12"/>
      <c r="I79" s="12"/>
      <c r="J79" s="12" t="n">
        <f aca="false">G79*3.8235866717</f>
        <v>108066692.794782</v>
      </c>
      <c r="K79" s="11"/>
      <c r="L79" s="12"/>
      <c r="M79" s="12" t="n">
        <f aca="false">F79*2.511711692</f>
        <v>322620.922159131</v>
      </c>
      <c r="N79" s="12"/>
      <c r="Q79" s="12"/>
      <c r="R79" s="12"/>
      <c r="S79" s="12"/>
      <c r="V79" s="12"/>
      <c r="W79" s="12"/>
      <c r="X79" s="12"/>
    </row>
    <row r="80" s="14" customFormat="true" ht="12.8" hidden="false" customHeight="false" outlineLevel="0" collapsed="false">
      <c r="B80" s="14" t="n">
        <v>2033</v>
      </c>
      <c r="C80" s="15" t="n">
        <v>1</v>
      </c>
      <c r="D80" s="14" t="n">
        <v>233</v>
      </c>
      <c r="E80" s="16" t="n">
        <v>24697378.3124214</v>
      </c>
      <c r="F80" s="16" t="n">
        <v>129341.61292272</v>
      </c>
      <c r="G80" s="17" t="n">
        <f aca="false">E80-F80*0.7</f>
        <v>24606839.1833755</v>
      </c>
      <c r="H80" s="17"/>
      <c r="I80" s="17"/>
      <c r="J80" s="17" t="n">
        <f aca="false">G80*3.8235866717</f>
        <v>94086382.3342198</v>
      </c>
      <c r="K80" s="16"/>
      <c r="L80" s="17"/>
      <c r="M80" s="17" t="n">
        <f aca="false">F80*2.511711692</f>
        <v>324868.841440135</v>
      </c>
      <c r="N80" s="17"/>
      <c r="O80" s="15"/>
      <c r="P80" s="15"/>
      <c r="Q80" s="17"/>
      <c r="R80" s="17"/>
      <c r="S80" s="17"/>
      <c r="T80" s="15"/>
      <c r="U80" s="15"/>
      <c r="V80" s="17"/>
      <c r="W80" s="17"/>
      <c r="X80" s="17"/>
    </row>
    <row r="81" s="9" customFormat="true" ht="12.8" hidden="false" customHeight="false" outlineLevel="0" collapsed="false">
      <c r="B81" s="9" t="n">
        <v>2033</v>
      </c>
      <c r="C81" s="9" t="n">
        <v>2</v>
      </c>
      <c r="D81" s="9" t="n">
        <v>234</v>
      </c>
      <c r="E81" s="11" t="n">
        <v>28366598.1970703</v>
      </c>
      <c r="F81" s="11" t="n">
        <v>126059.171269215</v>
      </c>
      <c r="G81" s="12" t="n">
        <f aca="false">E81-F81*0.7</f>
        <v>28278356.7771819</v>
      </c>
      <c r="H81" s="12"/>
      <c r="I81" s="12"/>
      <c r="J81" s="12" t="n">
        <f aca="false">G81*3.8235866717</f>
        <v>108124748.07081</v>
      </c>
      <c r="K81" s="11"/>
      <c r="L81" s="12"/>
      <c r="M81" s="12" t="n">
        <f aca="false">F81*2.511711692</f>
        <v>316624.294360718</v>
      </c>
      <c r="N81" s="12"/>
      <c r="Q81" s="12"/>
      <c r="R81" s="12"/>
      <c r="S81" s="12"/>
      <c r="V81" s="12"/>
      <c r="W81" s="12"/>
      <c r="X81" s="12"/>
    </row>
    <row r="82" s="9" customFormat="true" ht="12.8" hidden="false" customHeight="false" outlineLevel="0" collapsed="false">
      <c r="B82" s="9" t="n">
        <v>2033</v>
      </c>
      <c r="C82" s="9" t="n">
        <v>3</v>
      </c>
      <c r="D82" s="9" t="n">
        <v>235</v>
      </c>
      <c r="E82" s="11" t="n">
        <v>24917732.6671342</v>
      </c>
      <c r="F82" s="11" t="n">
        <v>128524.668678497</v>
      </c>
      <c r="G82" s="12" t="n">
        <f aca="false">E82-F82*0.7</f>
        <v>24827765.3990592</v>
      </c>
      <c r="H82" s="12"/>
      <c r="I82" s="12"/>
      <c r="J82" s="12" t="n">
        <f aca="false">G82*3.8235866717</f>
        <v>94931112.8679373</v>
      </c>
      <c r="K82" s="11"/>
      <c r="L82" s="12"/>
      <c r="M82" s="12" t="n">
        <f aca="false">F82*2.511711692</f>
        <v>322816.913030207</v>
      </c>
      <c r="N82" s="12"/>
      <c r="Q82" s="12"/>
      <c r="R82" s="12"/>
      <c r="S82" s="12"/>
      <c r="V82" s="12"/>
      <c r="W82" s="12"/>
      <c r="X82" s="12"/>
    </row>
    <row r="83" s="9" customFormat="true" ht="12.8" hidden="false" customHeight="false" outlineLevel="0" collapsed="false">
      <c r="B83" s="9" t="n">
        <v>2033</v>
      </c>
      <c r="C83" s="9" t="n">
        <v>4</v>
      </c>
      <c r="D83" s="9" t="n">
        <v>236</v>
      </c>
      <c r="E83" s="11" t="n">
        <v>28479393.0282158</v>
      </c>
      <c r="F83" s="11" t="n">
        <v>135074.46470478</v>
      </c>
      <c r="G83" s="12" t="n">
        <f aca="false">E83-F83*0.7</f>
        <v>28384840.9029225</v>
      </c>
      <c r="H83" s="12"/>
      <c r="I83" s="12"/>
      <c r="J83" s="12" t="n">
        <f aca="false">G83*3.8235866717</f>
        <v>108531899.354739</v>
      </c>
      <c r="K83" s="11"/>
      <c r="L83" s="12"/>
      <c r="M83" s="12" t="n">
        <f aca="false">F83*2.511711692</f>
        <v>339268.112289637</v>
      </c>
      <c r="N83" s="12"/>
      <c r="Q83" s="12"/>
      <c r="R83" s="12"/>
      <c r="S83" s="12"/>
      <c r="V83" s="12"/>
      <c r="W83" s="12"/>
      <c r="X83" s="12"/>
    </row>
    <row r="84" s="14" customFormat="true" ht="12.8" hidden="false" customHeight="false" outlineLevel="0" collapsed="false">
      <c r="B84" s="14" t="n">
        <v>2034</v>
      </c>
      <c r="C84" s="15" t="n">
        <v>1</v>
      </c>
      <c r="D84" s="14" t="n">
        <v>237</v>
      </c>
      <c r="E84" s="16" t="n">
        <v>24990923.074379</v>
      </c>
      <c r="F84" s="16" t="n">
        <v>133090.954458395</v>
      </c>
      <c r="G84" s="17" t="n">
        <f aca="false">E84-F84*0.7</f>
        <v>24897759.4062581</v>
      </c>
      <c r="H84" s="17"/>
      <c r="I84" s="17"/>
      <c r="J84" s="17" t="n">
        <f aca="false">G84*3.8235866717</f>
        <v>95198741.020962</v>
      </c>
      <c r="K84" s="16"/>
      <c r="L84" s="17"/>
      <c r="M84" s="17" t="n">
        <f aca="false">F84*2.511711692</f>
        <v>334286.10641259</v>
      </c>
      <c r="N84" s="17"/>
      <c r="O84" s="15"/>
      <c r="P84" s="15"/>
      <c r="Q84" s="17"/>
      <c r="R84" s="17"/>
      <c r="S84" s="17"/>
      <c r="T84" s="15"/>
      <c r="U84" s="15"/>
      <c r="V84" s="17"/>
      <c r="W84" s="17"/>
      <c r="X84" s="17"/>
    </row>
    <row r="85" s="9" customFormat="true" ht="12.8" hidden="false" customHeight="false" outlineLevel="0" collapsed="false">
      <c r="B85" s="9" t="n">
        <v>2034</v>
      </c>
      <c r="C85" s="9" t="n">
        <v>2</v>
      </c>
      <c r="D85" s="9" t="n">
        <v>238</v>
      </c>
      <c r="E85" s="11" t="n">
        <v>28613254.1326421</v>
      </c>
      <c r="F85" s="11" t="n">
        <v>132721.625068222</v>
      </c>
      <c r="G85" s="12" t="n">
        <f aca="false">E85-F85*0.7</f>
        <v>28520348.9950943</v>
      </c>
      <c r="H85" s="12"/>
      <c r="I85" s="12"/>
      <c r="J85" s="12" t="n">
        <f aca="false">G85*3.8235866717</f>
        <v>109050026.289875</v>
      </c>
      <c r="K85" s="11"/>
      <c r="L85" s="12"/>
      <c r="M85" s="12" t="n">
        <f aca="false">F85*2.511711692</f>
        <v>333358.457465093</v>
      </c>
      <c r="N85" s="12"/>
      <c r="Q85" s="12"/>
      <c r="R85" s="12"/>
      <c r="S85" s="12"/>
      <c r="V85" s="12"/>
      <c r="W85" s="12"/>
      <c r="X85" s="12"/>
    </row>
    <row r="86" s="9" customFormat="true" ht="12.8" hidden="false" customHeight="false" outlineLevel="0" collapsed="false">
      <c r="B86" s="9" t="n">
        <v>2034</v>
      </c>
      <c r="C86" s="9" t="n">
        <v>3</v>
      </c>
      <c r="D86" s="9" t="n">
        <v>239</v>
      </c>
      <c r="E86" s="11" t="n">
        <v>25029655.3000521</v>
      </c>
      <c r="F86" s="11" t="n">
        <v>133671.101798779</v>
      </c>
      <c r="G86" s="12" t="n">
        <f aca="false">E86-F86*0.7</f>
        <v>24936085.528793</v>
      </c>
      <c r="H86" s="12"/>
      <c r="I86" s="12"/>
      <c r="J86" s="12" t="n">
        <f aca="false">G86*3.8235866717</f>
        <v>95345284.2722641</v>
      </c>
      <c r="K86" s="11"/>
      <c r="L86" s="12"/>
      <c r="M86" s="12" t="n">
        <f aca="false">F86*2.511711692</f>
        <v>335743.269270515</v>
      </c>
      <c r="N86" s="12"/>
      <c r="Q86" s="12"/>
      <c r="R86" s="12"/>
      <c r="S86" s="12"/>
      <c r="V86" s="12"/>
      <c r="W86" s="12"/>
      <c r="X86" s="12"/>
    </row>
    <row r="87" s="9" customFormat="true" ht="12.8" hidden="false" customHeight="false" outlineLevel="0" collapsed="false">
      <c r="B87" s="9" t="n">
        <v>2034</v>
      </c>
      <c r="C87" s="9" t="n">
        <v>4</v>
      </c>
      <c r="D87" s="9" t="n">
        <v>240</v>
      </c>
      <c r="E87" s="11" t="n">
        <v>28755060.6736404</v>
      </c>
      <c r="F87" s="11" t="n">
        <v>132205.451528157</v>
      </c>
      <c r="G87" s="12" t="n">
        <f aca="false">E87-F87*0.7</f>
        <v>28662516.8575707</v>
      </c>
      <c r="H87" s="12"/>
      <c r="I87" s="12"/>
      <c r="J87" s="12" t="n">
        <f aca="false">G87*3.8235866717</f>
        <v>109593617.433984</v>
      </c>
      <c r="K87" s="11"/>
      <c r="L87" s="12"/>
      <c r="M87" s="12" t="n">
        <f aca="false">F87*2.511711692</f>
        <v>332061.97834941</v>
      </c>
      <c r="N87" s="12"/>
      <c r="Q87" s="12"/>
      <c r="R87" s="12"/>
      <c r="S87" s="12"/>
      <c r="V87" s="12"/>
      <c r="W87" s="12"/>
      <c r="X87" s="12"/>
    </row>
    <row r="88" s="14" customFormat="true" ht="12.8" hidden="false" customHeight="false" outlineLevel="0" collapsed="false">
      <c r="B88" s="14" t="n">
        <v>2035</v>
      </c>
      <c r="C88" s="15" t="n">
        <v>1</v>
      </c>
      <c r="D88" s="14" t="n">
        <v>241</v>
      </c>
      <c r="E88" s="16" t="n">
        <v>25335518.6230883</v>
      </c>
      <c r="F88" s="16" t="n">
        <v>130151.390563508</v>
      </c>
      <c r="G88" s="17" t="n">
        <f aca="false">E88-F88*0.7</f>
        <v>25244412.6496939</v>
      </c>
      <c r="H88" s="17"/>
      <c r="I88" s="17"/>
      <c r="J88" s="17" t="n">
        <f aca="false">G88*3.8235866717</f>
        <v>96524199.7422645</v>
      </c>
      <c r="K88" s="16"/>
      <c r="L88" s="17"/>
      <c r="M88" s="17" t="n">
        <f aca="false">F88*2.511711692</f>
        <v>326902.769408421</v>
      </c>
      <c r="N88" s="17"/>
      <c r="O88" s="15"/>
      <c r="P88" s="15"/>
      <c r="Q88" s="17"/>
      <c r="R88" s="17"/>
      <c r="S88" s="17"/>
      <c r="T88" s="15"/>
      <c r="U88" s="15"/>
      <c r="V88" s="17"/>
      <c r="W88" s="17"/>
      <c r="X88" s="17"/>
    </row>
    <row r="89" s="9" customFormat="true" ht="12.8" hidden="false" customHeight="false" outlineLevel="0" collapsed="false">
      <c r="B89" s="9" t="n">
        <v>2035</v>
      </c>
      <c r="C89" s="9" t="n">
        <v>2</v>
      </c>
      <c r="D89" s="9" t="n">
        <v>242</v>
      </c>
      <c r="E89" s="11" t="n">
        <v>28971446.3236664</v>
      </c>
      <c r="F89" s="11" t="n">
        <v>132089.448776661</v>
      </c>
      <c r="G89" s="12" t="n">
        <f aca="false">E89-F89*0.7</f>
        <v>28878983.7095228</v>
      </c>
      <c r="H89" s="12"/>
      <c r="I89" s="12"/>
      <c r="J89" s="12" t="n">
        <f aca="false">G89*3.8235866717</f>
        <v>110421297.203973</v>
      </c>
      <c r="K89" s="11"/>
      <c r="L89" s="12"/>
      <c r="M89" s="12" t="n">
        <f aca="false">F89*2.511711692</f>
        <v>331770.612882175</v>
      </c>
      <c r="N89" s="12"/>
      <c r="Q89" s="12"/>
      <c r="R89" s="12"/>
      <c r="S89" s="12"/>
      <c r="V89" s="12"/>
      <c r="W89" s="12"/>
      <c r="X89" s="12"/>
    </row>
    <row r="90" s="9" customFormat="true" ht="12.8" hidden="false" customHeight="false" outlineLevel="0" collapsed="false">
      <c r="B90" s="9" t="n">
        <v>2035</v>
      </c>
      <c r="C90" s="9" t="n">
        <v>3</v>
      </c>
      <c r="D90" s="9" t="n">
        <v>243</v>
      </c>
      <c r="E90" s="11" t="n">
        <v>25428068.0624763</v>
      </c>
      <c r="F90" s="11" t="n">
        <v>130974.563500455</v>
      </c>
      <c r="G90" s="12" t="n">
        <f aca="false">E90-F90*0.7</f>
        <v>25336385.8680259</v>
      </c>
      <c r="H90" s="12"/>
      <c r="I90" s="12"/>
      <c r="J90" s="12" t="n">
        <f aca="false">G90*3.8235866717</f>
        <v>96875867.3140323</v>
      </c>
      <c r="K90" s="11"/>
      <c r="L90" s="12"/>
      <c r="M90" s="12" t="n">
        <f aca="false">F90*2.511711692</f>
        <v>328970.34249869</v>
      </c>
      <c r="N90" s="12"/>
      <c r="Q90" s="12"/>
      <c r="R90" s="12"/>
      <c r="S90" s="12"/>
      <c r="V90" s="12"/>
      <c r="W90" s="12"/>
      <c r="X90" s="12"/>
    </row>
    <row r="91" s="9" customFormat="true" ht="12.8" hidden="false" customHeight="false" outlineLevel="0" collapsed="false">
      <c r="B91" s="9" t="n">
        <v>2035</v>
      </c>
      <c r="C91" s="9" t="n">
        <v>4</v>
      </c>
      <c r="D91" s="9" t="n">
        <v>244</v>
      </c>
      <c r="E91" s="11" t="n">
        <v>29050565.8704356</v>
      </c>
      <c r="F91" s="11" t="n">
        <v>137320.812188652</v>
      </c>
      <c r="G91" s="12" t="n">
        <f aca="false">E91-F91*0.7</f>
        <v>28954441.3019036</v>
      </c>
      <c r="H91" s="12"/>
      <c r="I91" s="12"/>
      <c r="J91" s="12" t="n">
        <f aca="false">G91*3.8235866717</f>
        <v>110709815.848478</v>
      </c>
      <c r="K91" s="11"/>
      <c r="L91" s="12"/>
      <c r="M91" s="12" t="n">
        <f aca="false">F91*2.511711692</f>
        <v>344910.289529173</v>
      </c>
      <c r="N91" s="12"/>
      <c r="Q91" s="12"/>
      <c r="R91" s="12"/>
      <c r="S91" s="12"/>
      <c r="V91" s="12"/>
      <c r="W91" s="12"/>
      <c r="X91" s="12"/>
    </row>
    <row r="92" s="14" customFormat="true" ht="12.8" hidden="false" customHeight="false" outlineLevel="0" collapsed="false">
      <c r="B92" s="14" t="n">
        <v>2036</v>
      </c>
      <c r="C92" s="15" t="n">
        <v>1</v>
      </c>
      <c r="D92" s="14" t="n">
        <v>245</v>
      </c>
      <c r="E92" s="16" t="n">
        <v>25408445.138685</v>
      </c>
      <c r="F92" s="16" t="n">
        <v>138203.077455398</v>
      </c>
      <c r="G92" s="17" t="n">
        <f aca="false">E92-F92*0.7</f>
        <v>25311702.9844662</v>
      </c>
      <c r="H92" s="17"/>
      <c r="I92" s="17"/>
      <c r="J92" s="17" t="n">
        <f aca="false">G92*3.8235866717</f>
        <v>96781490.169434</v>
      </c>
      <c r="K92" s="16"/>
      <c r="L92" s="17"/>
      <c r="M92" s="17" t="n">
        <f aca="false">F92*2.511711692</f>
        <v>347126.285515105</v>
      </c>
      <c r="N92" s="17"/>
      <c r="O92" s="15"/>
      <c r="P92" s="15"/>
      <c r="Q92" s="17"/>
      <c r="R92" s="17"/>
      <c r="S92" s="17"/>
      <c r="T92" s="15"/>
      <c r="U92" s="15"/>
      <c r="V92" s="17"/>
      <c r="W92" s="17"/>
      <c r="X92" s="17"/>
    </row>
    <row r="93" s="9" customFormat="true" ht="12.8" hidden="false" customHeight="false" outlineLevel="0" collapsed="false">
      <c r="B93" s="9" t="n">
        <v>2036</v>
      </c>
      <c r="C93" s="9" t="n">
        <v>2</v>
      </c>
      <c r="D93" s="9" t="n">
        <v>246</v>
      </c>
      <c r="E93" s="11" t="n">
        <v>29018121.7354369</v>
      </c>
      <c r="F93" s="11" t="n">
        <v>130017.111029874</v>
      </c>
      <c r="G93" s="12" t="n">
        <f aca="false">E93-F93*0.7</f>
        <v>28927109.757716</v>
      </c>
      <c r="H93" s="12"/>
      <c r="I93" s="12"/>
      <c r="J93" s="12" t="n">
        <f aca="false">G93*3.8235866717</f>
        <v>110605311.320406</v>
      </c>
      <c r="K93" s="11"/>
      <c r="L93" s="12"/>
      <c r="M93" s="12" t="n">
        <f aca="false">F93*2.511711692</f>
        <v>326565.497933797</v>
      </c>
      <c r="N93" s="12"/>
      <c r="Q93" s="12"/>
      <c r="R93" s="12"/>
      <c r="S93" s="12"/>
      <c r="V93" s="12"/>
      <c r="W93" s="12"/>
      <c r="X93" s="12"/>
    </row>
    <row r="94" s="9" customFormat="true" ht="12.8" hidden="false" customHeight="false" outlineLevel="0" collapsed="false">
      <c r="B94" s="9" t="n">
        <v>2036</v>
      </c>
      <c r="C94" s="9" t="n">
        <v>3</v>
      </c>
      <c r="D94" s="9" t="n">
        <v>247</v>
      </c>
      <c r="E94" s="11" t="n">
        <v>25528022.174418</v>
      </c>
      <c r="F94" s="11" t="n">
        <v>134695.321806098</v>
      </c>
      <c r="G94" s="12" t="n">
        <f aca="false">E94-F94*0.7</f>
        <v>25433735.4491538</v>
      </c>
      <c r="H94" s="12"/>
      <c r="I94" s="12"/>
      <c r="J94" s="12" t="n">
        <f aca="false">G94*3.8235866717</f>
        <v>97248091.8749282</v>
      </c>
      <c r="K94" s="11"/>
      <c r="L94" s="12"/>
      <c r="M94" s="12" t="n">
        <f aca="false">F94*2.511711692</f>
        <v>338315.814638079</v>
      </c>
      <c r="N94" s="12"/>
      <c r="Q94" s="12"/>
      <c r="R94" s="12"/>
      <c r="S94" s="12"/>
      <c r="V94" s="12"/>
      <c r="W94" s="12"/>
      <c r="X94" s="12"/>
    </row>
    <row r="95" s="9" customFormat="true" ht="12.8" hidden="false" customHeight="false" outlineLevel="0" collapsed="false">
      <c r="B95" s="9" t="n">
        <v>2036</v>
      </c>
      <c r="C95" s="9" t="n">
        <v>4</v>
      </c>
      <c r="D95" s="9" t="n">
        <v>248</v>
      </c>
      <c r="E95" s="11" t="n">
        <v>29278573.8660024</v>
      </c>
      <c r="F95" s="11" t="n">
        <v>135639.121464573</v>
      </c>
      <c r="G95" s="12" t="n">
        <f aca="false">E95-F95*0.7</f>
        <v>29183626.4809772</v>
      </c>
      <c r="H95" s="12"/>
      <c r="I95" s="12"/>
      <c r="J95" s="12" t="n">
        <f aca="false">G95*3.8235866717</f>
        <v>111586125.244536</v>
      </c>
      <c r="K95" s="11"/>
      <c r="L95" s="12"/>
      <c r="M95" s="12" t="n">
        <f aca="false">F95*2.511711692</f>
        <v>340686.367275176</v>
      </c>
      <c r="N95" s="12"/>
      <c r="Q95" s="12"/>
      <c r="R95" s="12"/>
      <c r="S95" s="12"/>
      <c r="V95" s="12"/>
      <c r="W95" s="12"/>
      <c r="X95" s="12"/>
    </row>
    <row r="96" s="14" customFormat="true" ht="12.8" hidden="false" customHeight="false" outlineLevel="0" collapsed="false">
      <c r="B96" s="14" t="n">
        <v>2037</v>
      </c>
      <c r="C96" s="15" t="n">
        <v>1</v>
      </c>
      <c r="D96" s="14" t="n">
        <v>249</v>
      </c>
      <c r="E96" s="16" t="n">
        <v>25801856.1504995</v>
      </c>
      <c r="F96" s="16" t="n">
        <v>140688.309311529</v>
      </c>
      <c r="G96" s="17" t="n">
        <f aca="false">E96-F96*0.7</f>
        <v>25703374.3339814</v>
      </c>
      <c r="H96" s="17"/>
      <c r="I96" s="17"/>
      <c r="J96" s="17" t="n">
        <f aca="false">G96*3.8235866717</f>
        <v>98279079.5211272</v>
      </c>
      <c r="K96" s="16"/>
      <c r="L96" s="17"/>
      <c r="M96" s="17" t="n">
        <f aca="false">F96*2.511711692</f>
        <v>353368.471425481</v>
      </c>
      <c r="N96" s="17"/>
      <c r="O96" s="15"/>
      <c r="P96" s="15"/>
      <c r="Q96" s="17"/>
      <c r="R96" s="17"/>
      <c r="S96" s="17"/>
      <c r="T96" s="15"/>
      <c r="U96" s="15"/>
      <c r="V96" s="17"/>
      <c r="W96" s="17"/>
      <c r="X96" s="17"/>
    </row>
    <row r="97" s="9" customFormat="true" ht="12.8" hidden="false" customHeight="false" outlineLevel="0" collapsed="false">
      <c r="B97" s="9" t="n">
        <v>2037</v>
      </c>
      <c r="C97" s="9" t="n">
        <v>2</v>
      </c>
      <c r="D97" s="9" t="n">
        <v>250</v>
      </c>
      <c r="E97" s="11" t="n">
        <v>29214999.4299412</v>
      </c>
      <c r="F97" s="11" t="n">
        <v>138527.350543584</v>
      </c>
      <c r="G97" s="12" t="n">
        <f aca="false">E97-F97*0.7</f>
        <v>29118030.2845607</v>
      </c>
      <c r="H97" s="12"/>
      <c r="I97" s="12"/>
      <c r="J97" s="12" t="n">
        <f aca="false">G97*3.8235866717</f>
        <v>111335312.502203</v>
      </c>
      <c r="K97" s="11"/>
      <c r="L97" s="12"/>
      <c r="M97" s="12" t="n">
        <f aca="false">F97*2.511711692</f>
        <v>347940.766022102</v>
      </c>
      <c r="N97" s="12"/>
      <c r="Q97" s="12"/>
      <c r="R97" s="12"/>
      <c r="S97" s="12"/>
      <c r="V97" s="12"/>
      <c r="W97" s="12"/>
      <c r="X97" s="12"/>
    </row>
    <row r="98" s="9" customFormat="true" ht="12.8" hidden="false" customHeight="false" outlineLevel="0" collapsed="false">
      <c r="B98" s="9" t="n">
        <v>2037</v>
      </c>
      <c r="C98" s="9" t="n">
        <v>3</v>
      </c>
      <c r="D98" s="9" t="n">
        <v>251</v>
      </c>
      <c r="E98" s="11" t="n">
        <v>25766772.3751916</v>
      </c>
      <c r="F98" s="11" t="n">
        <v>138551.674438297</v>
      </c>
      <c r="G98" s="12" t="n">
        <f aca="false">E98-F98*0.7</f>
        <v>25669786.2030848</v>
      </c>
      <c r="H98" s="12"/>
      <c r="I98" s="12"/>
      <c r="J98" s="12" t="n">
        <f aca="false">G98*3.8235866717</f>
        <v>98150652.3915034</v>
      </c>
      <c r="K98" s="11"/>
      <c r="L98" s="12"/>
      <c r="M98" s="12" t="n">
        <f aca="false">F98*2.511711692</f>
        <v>348001.860632847</v>
      </c>
      <c r="N98" s="12"/>
      <c r="Q98" s="12"/>
      <c r="R98" s="12"/>
      <c r="S98" s="12"/>
      <c r="V98" s="12"/>
      <c r="W98" s="12"/>
      <c r="X98" s="12"/>
    </row>
    <row r="99" s="9" customFormat="true" ht="12.8" hidden="false" customHeight="false" outlineLevel="0" collapsed="false">
      <c r="B99" s="9" t="n">
        <v>2037</v>
      </c>
      <c r="C99" s="9" t="n">
        <v>4</v>
      </c>
      <c r="D99" s="9" t="n">
        <v>252</v>
      </c>
      <c r="E99" s="11" t="n">
        <v>29323363.0005923</v>
      </c>
      <c r="F99" s="11" t="n">
        <v>142860.076273946</v>
      </c>
      <c r="G99" s="12" t="n">
        <f aca="false">E99-F99*0.7</f>
        <v>29223360.9472005</v>
      </c>
      <c r="H99" s="12"/>
      <c r="I99" s="12"/>
      <c r="J99" s="12" t="n">
        <f aca="false">G99*3.8235866717</f>
        <v>111738053.419994</v>
      </c>
      <c r="K99" s="11"/>
      <c r="L99" s="12"/>
      <c r="M99" s="12" t="n">
        <f aca="false">F99*2.511711692</f>
        <v>358823.323897281</v>
      </c>
      <c r="N99" s="12"/>
      <c r="Q99" s="12"/>
      <c r="R99" s="12"/>
      <c r="S99" s="12"/>
      <c r="V99" s="12"/>
      <c r="W99" s="12"/>
      <c r="X99" s="12"/>
    </row>
    <row r="100" s="14" customFormat="true" ht="12.8" hidden="false" customHeight="false" outlineLevel="0" collapsed="false">
      <c r="B100" s="14" t="n">
        <v>2038</v>
      </c>
      <c r="C100" s="15" t="n">
        <v>1</v>
      </c>
      <c r="D100" s="14" t="n">
        <v>253</v>
      </c>
      <c r="E100" s="16" t="n">
        <v>25701405.4173393</v>
      </c>
      <c r="F100" s="16" t="n">
        <v>134668.507051722</v>
      </c>
      <c r="G100" s="17" t="n">
        <f aca="false">E100-F100*0.7</f>
        <v>25607137.4624031</v>
      </c>
      <c r="H100" s="17"/>
      <c r="I100" s="17"/>
      <c r="J100" s="17" t="n">
        <f aca="false">G100*3.8235866717</f>
        <v>97911109.5016342</v>
      </c>
      <c r="K100" s="16"/>
      <c r="L100" s="17"/>
      <c r="M100" s="17" t="n">
        <f aca="false">F100*2.511711692</f>
        <v>338248.463705994</v>
      </c>
      <c r="N100" s="17"/>
      <c r="O100" s="15"/>
      <c r="P100" s="15"/>
      <c r="Q100" s="17"/>
      <c r="R100" s="17"/>
      <c r="S100" s="17"/>
      <c r="T100" s="15"/>
      <c r="U100" s="15"/>
      <c r="V100" s="17"/>
      <c r="W100" s="17"/>
      <c r="X100" s="17"/>
    </row>
    <row r="101" s="9" customFormat="true" ht="12.8" hidden="false" customHeight="false" outlineLevel="0" collapsed="false">
      <c r="B101" s="9" t="n">
        <v>2038</v>
      </c>
      <c r="C101" s="9" t="n">
        <v>2</v>
      </c>
      <c r="D101" s="9" t="n">
        <v>254</v>
      </c>
      <c r="E101" s="11" t="n">
        <v>29510005.4113808</v>
      </c>
      <c r="F101" s="11" t="n">
        <v>138654.876604153</v>
      </c>
      <c r="G101" s="12" t="n">
        <f aca="false">E101-F101*0.7</f>
        <v>29412946.9977579</v>
      </c>
      <c r="H101" s="12"/>
      <c r="I101" s="12"/>
      <c r="J101" s="12" t="n">
        <f aca="false">G101*3.8235866717</f>
        <v>112462952.116046</v>
      </c>
      <c r="K101" s="11"/>
      <c r="L101" s="12"/>
      <c r="M101" s="12" t="n">
        <f aca="false">F101*2.511711692</f>
        <v>348261.074719469</v>
      </c>
      <c r="N101" s="12"/>
      <c r="Q101" s="12"/>
      <c r="R101" s="12"/>
      <c r="S101" s="12"/>
      <c r="V101" s="12"/>
      <c r="W101" s="12"/>
      <c r="X101" s="12"/>
    </row>
    <row r="102" s="9" customFormat="true" ht="12.8" hidden="false" customHeight="false" outlineLevel="0" collapsed="false">
      <c r="B102" s="9" t="n">
        <v>2038</v>
      </c>
      <c r="C102" s="9" t="n">
        <v>3</v>
      </c>
      <c r="D102" s="9" t="n">
        <v>255</v>
      </c>
      <c r="E102" s="11" t="n">
        <v>25928320.9980084</v>
      </c>
      <c r="F102" s="11" t="n">
        <v>138109.880485156</v>
      </c>
      <c r="G102" s="12" t="n">
        <f aca="false">E102-F102*0.7</f>
        <v>25831644.0816688</v>
      </c>
      <c r="H102" s="12"/>
      <c r="I102" s="12"/>
      <c r="J102" s="12" t="n">
        <f aca="false">G102*3.8235866717</f>
        <v>98769530.0187671</v>
      </c>
      <c r="K102" s="11"/>
      <c r="L102" s="12"/>
      <c r="M102" s="12" t="n">
        <f aca="false">F102*2.511711692</f>
        <v>346892.201595289</v>
      </c>
      <c r="N102" s="12"/>
      <c r="Q102" s="12"/>
      <c r="R102" s="12"/>
      <c r="S102" s="12"/>
      <c r="V102" s="12"/>
      <c r="W102" s="12"/>
      <c r="X102" s="12"/>
    </row>
    <row r="103" s="9" customFormat="true" ht="12.8" hidden="false" customHeight="false" outlineLevel="0" collapsed="false">
      <c r="B103" s="9" t="n">
        <v>2038</v>
      </c>
      <c r="C103" s="9" t="n">
        <v>4</v>
      </c>
      <c r="D103" s="9" t="n">
        <v>256</v>
      </c>
      <c r="E103" s="11" t="n">
        <v>29805152.0335412</v>
      </c>
      <c r="F103" s="11" t="n">
        <v>131895.866525494</v>
      </c>
      <c r="G103" s="12" t="n">
        <f aca="false">E103-F103*0.7</f>
        <v>29712824.9269733</v>
      </c>
      <c r="H103" s="12"/>
      <c r="I103" s="12"/>
      <c r="J103" s="12" t="n">
        <f aca="false">G103*3.8235866717</f>
        <v>113609561.369331</v>
      </c>
      <c r="K103" s="11"/>
      <c r="L103" s="12"/>
      <c r="M103" s="12" t="n">
        <f aca="false">F103*2.511711692</f>
        <v>331284.390078554</v>
      </c>
      <c r="N103" s="12"/>
      <c r="Q103" s="12"/>
      <c r="R103" s="12"/>
      <c r="S103" s="12"/>
      <c r="V103" s="12"/>
      <c r="W103" s="12"/>
      <c r="X103" s="12"/>
    </row>
    <row r="104" s="14" customFormat="true" ht="12.8" hidden="false" customHeight="false" outlineLevel="0" collapsed="false">
      <c r="B104" s="14" t="n">
        <v>2039</v>
      </c>
      <c r="C104" s="15" t="n">
        <v>1</v>
      </c>
      <c r="D104" s="14" t="n">
        <v>257</v>
      </c>
      <c r="E104" s="16" t="n">
        <v>26283068.361972</v>
      </c>
      <c r="F104" s="16" t="n">
        <v>135429.22928729</v>
      </c>
      <c r="G104" s="17" t="n">
        <f aca="false">E104-F104*0.7</f>
        <v>26188267.9014709</v>
      </c>
      <c r="H104" s="17"/>
      <c r="I104" s="17"/>
      <c r="J104" s="17" t="n">
        <f aca="false">G104*3.8235866717</f>
        <v>100133112.102973</v>
      </c>
      <c r="K104" s="16"/>
      <c r="L104" s="17"/>
      <c r="M104" s="17" t="n">
        <f aca="false">F104*2.511711692</f>
        <v>340159.178639435</v>
      </c>
      <c r="N104" s="17"/>
      <c r="O104" s="15"/>
      <c r="P104" s="15"/>
      <c r="Q104" s="17"/>
      <c r="R104" s="17"/>
      <c r="S104" s="17"/>
      <c r="T104" s="15"/>
      <c r="U104" s="15"/>
      <c r="V104" s="17"/>
      <c r="W104" s="17"/>
      <c r="X104" s="17"/>
    </row>
    <row r="105" s="9" customFormat="true" ht="12.8" hidden="false" customHeight="false" outlineLevel="0" collapsed="false">
      <c r="B105" s="9" t="n">
        <v>2039</v>
      </c>
      <c r="C105" s="9" t="n">
        <v>2</v>
      </c>
      <c r="D105" s="9" t="n">
        <v>258</v>
      </c>
      <c r="E105" s="11" t="n">
        <v>29797210.9764112</v>
      </c>
      <c r="F105" s="11" t="n">
        <v>135405.204268062</v>
      </c>
      <c r="G105" s="12" t="n">
        <f aca="false">E105-F105*0.7</f>
        <v>29702427.3334235</v>
      </c>
      <c r="H105" s="12"/>
      <c r="I105" s="12"/>
      <c r="J105" s="12" t="n">
        <f aca="false">G105*3.8235866717</f>
        <v>113569805.269216</v>
      </c>
      <c r="K105" s="11"/>
      <c r="L105" s="12"/>
      <c r="M105" s="12" t="n">
        <f aca="false">F105*2.511711692</f>
        <v>340098.83471774</v>
      </c>
      <c r="N105" s="12"/>
      <c r="Q105" s="12"/>
      <c r="R105" s="12"/>
      <c r="S105" s="12"/>
      <c r="V105" s="12"/>
      <c r="W105" s="12"/>
      <c r="X105" s="12"/>
    </row>
    <row r="106" s="9" customFormat="true" ht="12.8" hidden="false" customHeight="false" outlineLevel="0" collapsed="false">
      <c r="B106" s="9" t="n">
        <v>2039</v>
      </c>
      <c r="C106" s="9" t="n">
        <v>3</v>
      </c>
      <c r="D106" s="9" t="n">
        <v>259</v>
      </c>
      <c r="E106" s="11" t="n">
        <v>26192205.527501</v>
      </c>
      <c r="F106" s="11" t="n">
        <v>141022.25063459</v>
      </c>
      <c r="G106" s="12" t="n">
        <f aca="false">E106-F106*0.7</f>
        <v>26093489.9520567</v>
      </c>
      <c r="H106" s="12"/>
      <c r="I106" s="12"/>
      <c r="J106" s="12" t="n">
        <f aca="false">G106*3.8235866717</f>
        <v>99770720.3988221</v>
      </c>
      <c r="K106" s="11"/>
      <c r="L106" s="12"/>
      <c r="M106" s="12" t="n">
        <f aca="false">F106*2.511711692</f>
        <v>354207.235751054</v>
      </c>
      <c r="N106" s="12"/>
      <c r="Q106" s="12"/>
      <c r="R106" s="12"/>
      <c r="S106" s="12"/>
      <c r="V106" s="12"/>
      <c r="W106" s="12"/>
      <c r="X106" s="12"/>
    </row>
    <row r="107" s="9" customFormat="true" ht="12.8" hidden="false" customHeight="false" outlineLevel="0" collapsed="false">
      <c r="B107" s="9" t="n">
        <v>2039</v>
      </c>
      <c r="C107" s="9" t="n">
        <v>4</v>
      </c>
      <c r="D107" s="9" t="n">
        <v>260</v>
      </c>
      <c r="E107" s="11" t="n">
        <v>30053615.3032117</v>
      </c>
      <c r="F107" s="11" t="n">
        <v>136037.66419742</v>
      </c>
      <c r="G107" s="12" t="n">
        <f aca="false">E107-F107*0.7</f>
        <v>29958388.9382735</v>
      </c>
      <c r="H107" s="12"/>
      <c r="I107" s="12"/>
      <c r="J107" s="12" t="n">
        <f aca="false">G107*3.8235866717</f>
        <v>114548496.649987</v>
      </c>
      <c r="K107" s="11"/>
      <c r="L107" s="12"/>
      <c r="M107" s="12" t="n">
        <f aca="false">F107*2.511711692</f>
        <v>341687.391717031</v>
      </c>
      <c r="N107" s="12"/>
      <c r="Q107" s="12"/>
      <c r="R107" s="12"/>
      <c r="S107" s="12"/>
      <c r="V107" s="12"/>
      <c r="W107" s="12"/>
      <c r="X107" s="12"/>
    </row>
    <row r="108" s="14" customFormat="true" ht="12.8" hidden="false" customHeight="false" outlineLevel="0" collapsed="false">
      <c r="B108" s="14" t="n">
        <v>2040</v>
      </c>
      <c r="C108" s="15" t="n">
        <v>1</v>
      </c>
      <c r="D108" s="14" t="n">
        <v>261</v>
      </c>
      <c r="E108" s="16" t="n">
        <v>26375496.5117622</v>
      </c>
      <c r="F108" s="16" t="n">
        <v>134625.193280177</v>
      </c>
      <c r="G108" s="17" t="n">
        <f aca="false">E108-F108*0.7</f>
        <v>26281258.8764661</v>
      </c>
      <c r="H108" s="17"/>
      <c r="I108" s="17"/>
      <c r="J108" s="17" t="n">
        <f aca="false">G108*3.8235866717</f>
        <v>100488671.155553</v>
      </c>
      <c r="K108" s="16"/>
      <c r="L108" s="17"/>
      <c r="M108" s="17" t="n">
        <f aca="false">F108*2.511711692</f>
        <v>338139.671999581</v>
      </c>
      <c r="N108" s="17"/>
      <c r="O108" s="15"/>
      <c r="P108" s="15"/>
      <c r="Q108" s="17"/>
      <c r="R108" s="17"/>
      <c r="S108" s="17"/>
      <c r="T108" s="15"/>
      <c r="U108" s="15"/>
      <c r="V108" s="17"/>
      <c r="W108" s="17"/>
      <c r="X108" s="17"/>
    </row>
    <row r="109" s="9" customFormat="true" ht="12.8" hidden="false" customHeight="false" outlineLevel="0" collapsed="false">
      <c r="B109" s="9" t="n">
        <v>2040</v>
      </c>
      <c r="C109" s="9" t="n">
        <v>2</v>
      </c>
      <c r="D109" s="9" t="n">
        <v>262</v>
      </c>
      <c r="E109" s="11" t="n">
        <v>30464466.2006339</v>
      </c>
      <c r="F109" s="11" t="n">
        <v>133377.386302352</v>
      </c>
      <c r="G109" s="12" t="n">
        <f aca="false">E109-F109*0.7</f>
        <v>30371102.0302222</v>
      </c>
      <c r="H109" s="12"/>
      <c r="I109" s="12"/>
      <c r="J109" s="12" t="n">
        <f aca="false">G109*3.8235866717</f>
        <v>116126540.927599</v>
      </c>
      <c r="K109" s="11"/>
      <c r="L109" s="12"/>
      <c r="M109" s="12" t="n">
        <f aca="false">F109*2.511711692</f>
        <v>335005.540624019</v>
      </c>
      <c r="N109" s="12"/>
      <c r="Q109" s="12"/>
      <c r="R109" s="12"/>
      <c r="S109" s="12"/>
      <c r="V109" s="12"/>
      <c r="W109" s="12"/>
      <c r="X109" s="12"/>
    </row>
    <row r="110" s="9" customFormat="true" ht="12.8" hidden="false" customHeight="false" outlineLevel="0" collapsed="false">
      <c r="B110" s="9" t="n">
        <v>2040</v>
      </c>
      <c r="C110" s="9" t="n">
        <v>3</v>
      </c>
      <c r="D110" s="9" t="n">
        <v>263</v>
      </c>
      <c r="E110" s="11" t="n">
        <v>26482787.5772345</v>
      </c>
      <c r="F110" s="11" t="n">
        <v>138643.094579191</v>
      </c>
      <c r="G110" s="12" t="n">
        <f aca="false">E110-F110*0.7</f>
        <v>26385737.4110291</v>
      </c>
      <c r="H110" s="12"/>
      <c r="I110" s="12"/>
      <c r="J110" s="12" t="n">
        <f aca="false">G110*3.8235866717</f>
        <v>100888153.887787</v>
      </c>
      <c r="K110" s="11"/>
      <c r="L110" s="12"/>
      <c r="M110" s="12" t="n">
        <f aca="false">F110*2.511711692</f>
        <v>348231.481669615</v>
      </c>
      <c r="N110" s="12"/>
      <c r="Q110" s="12"/>
      <c r="R110" s="12"/>
      <c r="S110" s="12"/>
      <c r="V110" s="12"/>
      <c r="W110" s="12"/>
      <c r="X110" s="12"/>
    </row>
    <row r="111" s="9" customFormat="true" ht="12.8" hidden="false" customHeight="false" outlineLevel="0" collapsed="false">
      <c r="B111" s="9" t="n">
        <v>2040</v>
      </c>
      <c r="C111" s="9" t="n">
        <v>4</v>
      </c>
      <c r="D111" s="9" t="n">
        <v>264</v>
      </c>
      <c r="E111" s="11" t="n">
        <v>30369634.765402</v>
      </c>
      <c r="F111" s="11" t="n">
        <v>141650.365319312</v>
      </c>
      <c r="G111" s="12" t="n">
        <f aca="false">E111-F111*0.7</f>
        <v>30270479.5096785</v>
      </c>
      <c r="H111" s="12"/>
      <c r="I111" s="12"/>
      <c r="J111" s="12" t="n">
        <f aca="false">G111*3.8235866717</f>
        <v>115741801.999175</v>
      </c>
      <c r="K111" s="11"/>
      <c r="L111" s="12"/>
      <c r="M111" s="12" t="n">
        <f aca="false">F111*2.511711692</f>
        <v>355784.878748587</v>
      </c>
      <c r="N111" s="12"/>
      <c r="Q111" s="12"/>
      <c r="R111" s="12"/>
      <c r="S111" s="12"/>
      <c r="V111" s="12"/>
      <c r="W111" s="12"/>
      <c r="X111" s="12"/>
    </row>
    <row r="112" s="14" customFormat="true" ht="12" hidden="false" customHeight="false" outlineLevel="0" collapsed="false">
      <c r="C112" s="15"/>
      <c r="G112" s="17"/>
      <c r="H112" s="17"/>
      <c r="I112" s="17"/>
      <c r="J112" s="17"/>
      <c r="K112" s="16"/>
      <c r="L112" s="17"/>
      <c r="M112" s="17"/>
      <c r="N112" s="17"/>
      <c r="O112" s="15"/>
      <c r="P112" s="15"/>
      <c r="Q112" s="17"/>
      <c r="R112" s="17"/>
      <c r="S112" s="17"/>
      <c r="T112" s="15"/>
      <c r="U112" s="15"/>
      <c r="V112" s="17"/>
      <c r="W112" s="17"/>
      <c r="X112" s="17"/>
    </row>
    <row r="113" s="9" customFormat="true" ht="12" hidden="false" customHeight="false" outlineLevel="0" collapsed="false">
      <c r="G113" s="12"/>
      <c r="H113" s="12"/>
      <c r="I113" s="12"/>
      <c r="J113" s="12"/>
      <c r="K113" s="11"/>
      <c r="L113" s="12"/>
      <c r="M113" s="12"/>
      <c r="N113" s="12"/>
      <c r="Q113" s="12"/>
      <c r="R113" s="12"/>
      <c r="S113" s="12"/>
      <c r="V113" s="12"/>
      <c r="W113" s="12"/>
      <c r="X113" s="12"/>
    </row>
    <row r="114" s="9" customFormat="true" ht="12" hidden="false" customHeight="false" outlineLevel="0" collapsed="false">
      <c r="G114" s="12"/>
      <c r="H114" s="12"/>
      <c r="I114" s="12"/>
      <c r="J114" s="12"/>
      <c r="K114" s="11"/>
      <c r="L114" s="12"/>
      <c r="M114" s="12"/>
      <c r="N114" s="12"/>
      <c r="Q114" s="12"/>
      <c r="R114" s="12"/>
      <c r="S114" s="12"/>
      <c r="V114" s="12"/>
      <c r="W114" s="12"/>
      <c r="X114" s="12"/>
    </row>
    <row r="115" s="9" customFormat="true" ht="12" hidden="false" customHeight="false" outlineLevel="0" collapsed="false">
      <c r="G115" s="12"/>
      <c r="H115" s="12"/>
      <c r="I115" s="12"/>
      <c r="J115" s="12"/>
      <c r="K115" s="11"/>
      <c r="L115" s="12"/>
      <c r="M115" s="12"/>
      <c r="N115" s="12"/>
      <c r="Q115" s="12"/>
      <c r="R115" s="12"/>
      <c r="S115" s="12"/>
      <c r="V115" s="12"/>
      <c r="W115" s="12"/>
      <c r="X115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pane xSplit="2" ySplit="0" topLeftCell="C1" activePane="topRight" state="frozen"/>
      <selection pane="topLeft" activeCell="A1" activeCellId="0" sqref="A1"/>
      <selection pane="topRight" activeCell="C8" activeCellId="0" sqref="C8"/>
    </sheetView>
  </sheetViews>
  <sheetFormatPr defaultRowHeight="12"/>
  <cols>
    <col collapsed="false" hidden="false" max="4" min="1" style="0" width="9.31632653061224"/>
    <col collapsed="false" hidden="false" max="10" min="5" style="0" width="14.9234693877551"/>
    <col collapsed="false" hidden="false" max="1025" min="11" style="0" width="9.31632653061224"/>
  </cols>
  <sheetData>
    <row r="1" s="3" customFormat="true" ht="50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="4" customFormat="true" ht="12" hidden="false" customHeight="false" outlineLevel="0" collapsed="false">
      <c r="A2" s="4" t="s">
        <v>13</v>
      </c>
      <c r="B2" s="4" t="n">
        <v>2014</v>
      </c>
      <c r="C2" s="5" t="n">
        <v>1</v>
      </c>
      <c r="D2" s="4" t="n">
        <v>45</v>
      </c>
      <c r="E2" s="6" t="n">
        <v>16336703</v>
      </c>
      <c r="F2" s="6" t="n">
        <v>147746</v>
      </c>
      <c r="G2" s="7" t="n">
        <v>16188957</v>
      </c>
      <c r="H2" s="6" t="n">
        <v>59323985</v>
      </c>
      <c r="I2" s="8" t="n">
        <f aca="false">H2/G2</f>
        <v>3.66447233135526</v>
      </c>
      <c r="J2" s="7" t="n">
        <f aca="false">G2*I9</f>
        <v>61899880.2143381</v>
      </c>
      <c r="K2" s="6" t="n">
        <v>354218</v>
      </c>
      <c r="L2" s="8" t="n">
        <f aca="false">K2/F2</f>
        <v>2.39747945798871</v>
      </c>
      <c r="M2" s="7" t="n">
        <f aca="false">F2*2.511711692</f>
        <v>371095.355646232</v>
      </c>
      <c r="N2" s="6"/>
      <c r="Q2" s="7"/>
      <c r="R2" s="7"/>
      <c r="S2" s="7"/>
      <c r="V2" s="5"/>
      <c r="W2" s="5"/>
      <c r="X2" s="7"/>
    </row>
    <row r="3" customFormat="false" ht="12" hidden="false" customHeight="false" outlineLevel="0" collapsed="false">
      <c r="B3" s="4" t="n">
        <v>2014</v>
      </c>
      <c r="C3" s="5" t="n">
        <v>2</v>
      </c>
      <c r="D3" s="4" t="n">
        <v>46</v>
      </c>
      <c r="E3" s="6" t="n">
        <v>19039169</v>
      </c>
      <c r="F3" s="6" t="n">
        <v>150094</v>
      </c>
      <c r="G3" s="7" t="n">
        <v>18889075</v>
      </c>
      <c r="H3" s="6" t="n">
        <v>70642775</v>
      </c>
      <c r="I3" s="8" t="n">
        <f aca="false">H3/G3</f>
        <v>3.73987476888095</v>
      </c>
      <c r="J3" s="7" t="n">
        <f aca="false">G3*3.8235866717</f>
        <v>72224015.4107417</v>
      </c>
      <c r="K3" s="6" t="n">
        <v>375893</v>
      </c>
      <c r="L3" s="8" t="n">
        <f aca="false">K3/F3</f>
        <v>2.5043839194105</v>
      </c>
      <c r="M3" s="7" t="n">
        <f aca="false">F3*2.511711692</f>
        <v>376992.854699048</v>
      </c>
      <c r="N3" s="6"/>
      <c r="Q3" s="7"/>
      <c r="R3" s="7"/>
      <c r="S3" s="7"/>
      <c r="V3" s="5"/>
      <c r="W3" s="5"/>
      <c r="X3" s="7"/>
    </row>
    <row r="4" customFormat="false" ht="12" hidden="false" customHeight="false" outlineLevel="0" collapsed="false">
      <c r="B4" s="4" t="n">
        <v>2014</v>
      </c>
      <c r="C4" s="5" t="n">
        <v>3</v>
      </c>
      <c r="D4" s="4" t="n">
        <v>47</v>
      </c>
      <c r="E4" s="6" t="n">
        <v>16811748</v>
      </c>
      <c r="F4" s="6" t="n">
        <v>145661</v>
      </c>
      <c r="G4" s="7" t="n">
        <v>16666087</v>
      </c>
      <c r="H4" s="6" t="n">
        <v>66453030</v>
      </c>
      <c r="I4" s="8" t="n">
        <f aca="false">H4/G4</f>
        <v>3.98732047900626</v>
      </c>
      <c r="J4" s="7" t="n">
        <f aca="false">G4*3.8235866717</f>
        <v>63724228.1225926</v>
      </c>
      <c r="K4" s="6" t="n">
        <v>387130</v>
      </c>
      <c r="L4" s="8" t="n">
        <f aca="false">K4/F4</f>
        <v>2.65774641118762</v>
      </c>
      <c r="M4" s="7" t="n">
        <f aca="false">F4*2.511711692</f>
        <v>365858.436768412</v>
      </c>
      <c r="N4" s="6"/>
      <c r="Q4" s="7"/>
      <c r="R4" s="7"/>
      <c r="S4" s="7"/>
      <c r="V4" s="5"/>
      <c r="W4" s="5"/>
      <c r="X4" s="7"/>
    </row>
    <row r="5" customFormat="false" ht="12" hidden="false" customHeight="false" outlineLevel="0" collapsed="false">
      <c r="B5" s="4" t="n">
        <v>2014</v>
      </c>
      <c r="C5" s="5" t="n">
        <v>4</v>
      </c>
      <c r="D5" s="4" t="n">
        <v>48</v>
      </c>
      <c r="E5" s="6" t="n">
        <v>20743937</v>
      </c>
      <c r="F5" s="6" t="n">
        <v>143630</v>
      </c>
      <c r="G5" s="7" t="n">
        <v>20600306</v>
      </c>
      <c r="H5" s="6" t="n">
        <v>75212989</v>
      </c>
      <c r="I5" s="8" t="n">
        <f aca="false">H5/G5</f>
        <v>3.65106173665576</v>
      </c>
      <c r="J5" s="7" t="n">
        <f aca="false">G5*3.8235866717</f>
        <v>78767055.4545416</v>
      </c>
      <c r="K5" s="6" t="n">
        <v>390504</v>
      </c>
      <c r="L5" s="8" t="n">
        <f aca="false">K5/F5</f>
        <v>2.71881918819188</v>
      </c>
      <c r="M5" s="7" t="n">
        <f aca="false">F5*2.511711692</f>
        <v>360757.15032196</v>
      </c>
      <c r="N5" s="6"/>
      <c r="Q5" s="7"/>
      <c r="R5" s="7"/>
      <c r="S5" s="7"/>
      <c r="V5" s="5"/>
      <c r="W5" s="5"/>
      <c r="X5" s="7"/>
    </row>
    <row r="6" customFormat="false" ht="12" hidden="false" customHeight="false" outlineLevel="0" collapsed="false">
      <c r="B6" s="4" t="n">
        <v>2015</v>
      </c>
      <c r="C6" s="5" t="n">
        <v>1</v>
      </c>
      <c r="D6" s="4" t="n">
        <v>49</v>
      </c>
      <c r="E6" s="6" t="n">
        <v>18307160</v>
      </c>
      <c r="F6" s="6" t="n">
        <v>167252</v>
      </c>
      <c r="G6" s="7" t="n">
        <v>18139908</v>
      </c>
      <c r="H6" s="6" t="n">
        <v>71061517</v>
      </c>
      <c r="I6" s="8" t="n">
        <f aca="false">H6/G6</f>
        <v>3.91741330771909</v>
      </c>
      <c r="J6" s="7" t="n">
        <f aca="false">G6*3.8235866717</f>
        <v>69359510.4546642</v>
      </c>
      <c r="K6" s="6" t="n">
        <v>409117</v>
      </c>
      <c r="L6" s="8" t="n">
        <f aca="false">K6/F6</f>
        <v>2.44611125726449</v>
      </c>
      <c r="M6" s="7" t="n">
        <f aca="false">F6*2.511711692</f>
        <v>420088.803910384</v>
      </c>
      <c r="N6" s="6"/>
      <c r="Q6" s="7"/>
      <c r="R6" s="7"/>
      <c r="S6" s="7"/>
      <c r="V6" s="5"/>
      <c r="W6" s="5"/>
      <c r="X6" s="7"/>
    </row>
    <row r="7" customFormat="false" ht="12" hidden="false" customHeight="false" outlineLevel="0" collapsed="false">
      <c r="B7" s="4" t="n">
        <v>2015</v>
      </c>
      <c r="C7" s="5" t="n">
        <v>2</v>
      </c>
      <c r="D7" s="4" t="n">
        <v>50</v>
      </c>
      <c r="E7" s="6" t="n">
        <v>21740969</v>
      </c>
      <c r="F7" s="6" t="n">
        <v>188439</v>
      </c>
      <c r="G7" s="7" t="n">
        <v>21552530</v>
      </c>
      <c r="H7" s="6" t="n">
        <v>85808756</v>
      </c>
      <c r="I7" s="8" t="n">
        <f aca="false">H7/G7</f>
        <v>3.98137740673601</v>
      </c>
      <c r="J7" s="7" t="n">
        <f aca="false">G7*3.8235866717</f>
        <v>82407966.4494144</v>
      </c>
      <c r="K7" s="6" t="n">
        <v>442027</v>
      </c>
      <c r="L7" s="8" t="n">
        <f aca="false">K7/F7</f>
        <v>2.34572991790447</v>
      </c>
      <c r="M7" s="7" t="n">
        <f aca="false">F7*2.511711692</f>
        <v>473304.439528788</v>
      </c>
      <c r="N7" s="6"/>
      <c r="Q7" s="7"/>
      <c r="R7" s="7"/>
      <c r="S7" s="7"/>
      <c r="V7" s="5"/>
      <c r="W7" s="5"/>
      <c r="X7" s="7"/>
    </row>
    <row r="8" s="14" customFormat="true" ht="12" hidden="false" customHeight="false" outlineLevel="0" collapsed="false">
      <c r="B8" s="14" t="n">
        <v>2015</v>
      </c>
      <c r="C8" s="15" t="n">
        <v>1</v>
      </c>
      <c r="D8" s="14" t="n">
        <v>161</v>
      </c>
      <c r="E8" s="16" t="n">
        <v>17946029.7373772</v>
      </c>
      <c r="F8" s="16" t="n">
        <v>116424.766458671</v>
      </c>
      <c r="G8" s="17" t="n">
        <f aca="false">E8-F8*0.7</f>
        <v>17864532.4008561</v>
      </c>
      <c r="H8" s="17"/>
      <c r="I8" s="17"/>
      <c r="J8" s="17" t="n">
        <f aca="false">G8*3.8235866717</f>
        <v>68306587.9840663</v>
      </c>
      <c r="K8" s="16"/>
      <c r="L8" s="17"/>
      <c r="M8" s="17" t="n">
        <f aca="false">F8*2.511711692</f>
        <v>292425.447152613</v>
      </c>
      <c r="N8" s="17"/>
      <c r="O8" s="15"/>
      <c r="P8" s="15"/>
      <c r="Q8" s="17"/>
      <c r="R8" s="17"/>
      <c r="S8" s="17"/>
      <c r="T8" s="15"/>
      <c r="U8" s="15"/>
      <c r="V8" s="17"/>
      <c r="W8" s="17"/>
      <c r="X8" s="17"/>
    </row>
    <row r="9" s="9" customFormat="true" ht="12" hidden="false" customHeight="false" outlineLevel="0" collapsed="false">
      <c r="A9" s="9" t="n">
        <v>1000</v>
      </c>
      <c r="B9" s="9" t="n">
        <v>2015</v>
      </c>
      <c r="C9" s="9" t="n">
        <v>2</v>
      </c>
      <c r="D9" s="9" t="n">
        <v>162</v>
      </c>
      <c r="E9" s="11" t="n">
        <v>21851478.6150531</v>
      </c>
      <c r="F9" s="11" t="n">
        <v>117941.839121197</v>
      </c>
      <c r="G9" s="12" t="n">
        <f aca="false">E9-F9*0.7</f>
        <v>21768919.3276683</v>
      </c>
      <c r="H9" s="12" t="s">
        <v>14</v>
      </c>
      <c r="I9" s="13" t="n">
        <f aca="false">AVERAGE(I2:I7)</f>
        <v>3.82358667172555</v>
      </c>
      <c r="J9" s="12" t="n">
        <f aca="false">G9*3.8235866717</f>
        <v>83235349.7985849</v>
      </c>
      <c r="K9" s="11" t="s">
        <v>14</v>
      </c>
      <c r="L9" s="13" t="n">
        <f aca="false">AVERAGE(L2:L7)</f>
        <v>2.51171169199128</v>
      </c>
      <c r="M9" s="12" t="n">
        <f aca="false">F9*2.511711692</f>
        <v>296235.896296694</v>
      </c>
      <c r="N9" s="12"/>
      <c r="Q9" s="12"/>
      <c r="R9" s="12"/>
      <c r="S9" s="12"/>
      <c r="V9" s="12"/>
      <c r="W9" s="12"/>
      <c r="X9" s="12"/>
    </row>
    <row r="10" customFormat="false" ht="12" hidden="false" customHeight="false" outlineLevel="0" collapsed="false">
      <c r="B10" s="9" t="n">
        <v>2015</v>
      </c>
      <c r="C10" s="9" t="n">
        <v>3</v>
      </c>
      <c r="D10" s="9" t="n">
        <v>163</v>
      </c>
      <c r="E10" s="11" t="n">
        <v>20104485.510011</v>
      </c>
      <c r="F10" s="11" t="n">
        <v>123359.29092606</v>
      </c>
      <c r="G10" s="12" t="n">
        <f aca="false">E10-F10*0.7</f>
        <v>20018134.0063628</v>
      </c>
      <c r="H10" s="12" t="n">
        <v>76520057</v>
      </c>
      <c r="I10" s="12"/>
      <c r="J10" s="12" t="n">
        <f aca="false">G10*3.8235866717</f>
        <v>76541070.3790332</v>
      </c>
      <c r="K10" s="11" t="n">
        <v>445064</v>
      </c>
      <c r="L10" s="12"/>
      <c r="M10" s="12" t="n">
        <f aca="false">F10*2.511711692</f>
        <v>309842.973335814</v>
      </c>
      <c r="N10" s="12"/>
      <c r="Q10" s="12"/>
      <c r="R10" s="12"/>
      <c r="S10" s="12"/>
      <c r="V10" s="12"/>
      <c r="W10" s="12"/>
      <c r="X10" s="12"/>
    </row>
    <row r="11" customFormat="false" ht="12" hidden="false" customHeight="false" outlineLevel="0" collapsed="false">
      <c r="B11" s="9" t="n">
        <v>2015</v>
      </c>
      <c r="C11" s="9" t="n">
        <v>4</v>
      </c>
      <c r="D11" s="9" t="n">
        <v>164</v>
      </c>
      <c r="E11" s="11" t="n">
        <v>23145866.2187369</v>
      </c>
      <c r="F11" s="11" t="n">
        <v>115904.1045511</v>
      </c>
      <c r="G11" s="12" t="n">
        <f aca="false">E11-F11*0.7</f>
        <v>23064733.3455511</v>
      </c>
      <c r="H11" s="12" t="n">
        <v>81658874</v>
      </c>
      <c r="I11" s="12"/>
      <c r="J11" s="12" t="n">
        <f aca="false">G11*3.8235866717</f>
        <v>88190007.0063639</v>
      </c>
      <c r="K11" s="11" t="n">
        <v>414371</v>
      </c>
      <c r="L11" s="12"/>
      <c r="M11" s="12" t="n">
        <f aca="false">F11*2.511711692</f>
        <v>291117.694551788</v>
      </c>
      <c r="N11" s="12"/>
      <c r="Q11" s="12"/>
      <c r="R11" s="12"/>
      <c r="S11" s="12"/>
      <c r="V11" s="12"/>
      <c r="W11" s="12"/>
      <c r="X11" s="12"/>
    </row>
    <row r="12" s="14" customFormat="true" ht="12" hidden="false" customHeight="false" outlineLevel="0" collapsed="false">
      <c r="A12" s="14" t="s">
        <v>15</v>
      </c>
      <c r="B12" s="14" t="n">
        <v>2016</v>
      </c>
      <c r="C12" s="15" t="n">
        <v>1</v>
      </c>
      <c r="D12" s="14" t="n">
        <v>165</v>
      </c>
      <c r="E12" s="16" t="n">
        <v>19032700.9209871</v>
      </c>
      <c r="F12" s="16" t="n">
        <v>109424.910354893</v>
      </c>
      <c r="G12" s="17" t="n">
        <f aca="false">E12-F12*0.7</f>
        <v>18956103.4837387</v>
      </c>
      <c r="H12" s="17" t="n">
        <v>71384639</v>
      </c>
      <c r="I12" s="17"/>
      <c r="J12" s="17" t="n">
        <f aca="false">G12*3.8235866717</f>
        <v>72480304.6277891</v>
      </c>
      <c r="K12" s="16" t="n">
        <v>399060</v>
      </c>
      <c r="L12" s="17"/>
      <c r="M12" s="17" t="n">
        <f aca="false">F12*2.511711692</f>
        <v>274843.826734437</v>
      </c>
      <c r="N12" s="17"/>
      <c r="O12" s="15"/>
      <c r="P12" s="15"/>
      <c r="Q12" s="17"/>
      <c r="R12" s="17"/>
      <c r="S12" s="17"/>
      <c r="T12" s="15"/>
      <c r="U12" s="15"/>
      <c r="V12" s="17"/>
      <c r="W12" s="17"/>
      <c r="X12" s="17"/>
    </row>
    <row r="13" s="9" customFormat="true" ht="12" hidden="false" customHeight="false" outlineLevel="0" collapsed="false">
      <c r="B13" s="9" t="n">
        <v>2016</v>
      </c>
      <c r="C13" s="9" t="n">
        <v>2</v>
      </c>
      <c r="D13" s="9" t="n">
        <v>166</v>
      </c>
      <c r="E13" s="11" t="n">
        <v>21424382.6012026</v>
      </c>
      <c r="F13" s="11" t="n">
        <v>106122.576781039</v>
      </c>
      <c r="G13" s="12" t="n">
        <f aca="false">E13-F13*0.7</f>
        <v>21350096.7974559</v>
      </c>
      <c r="H13" s="12" t="n">
        <v>78650764</v>
      </c>
      <c r="I13" s="12"/>
      <c r="J13" s="12" t="n">
        <f aca="false">G13*3.8235866717</f>
        <v>81633945.5542571</v>
      </c>
      <c r="K13" s="11" t="n">
        <v>377742</v>
      </c>
      <c r="L13" s="12"/>
      <c r="M13" s="12" t="n">
        <f aca="false">F13*2.511711692</f>
        <v>266549.316886103</v>
      </c>
      <c r="N13" s="12"/>
      <c r="Q13" s="12"/>
      <c r="R13" s="12"/>
      <c r="S13" s="12"/>
      <c r="V13" s="12"/>
      <c r="W13" s="12"/>
      <c r="X13" s="12"/>
    </row>
    <row r="14" s="9" customFormat="true" ht="12" hidden="false" customHeight="false" outlineLevel="0" collapsed="false">
      <c r="B14" s="9" t="n">
        <v>2016</v>
      </c>
      <c r="C14" s="9" t="n">
        <v>3</v>
      </c>
      <c r="D14" s="9" t="n">
        <v>167</v>
      </c>
      <c r="E14" s="11" t="n">
        <v>19035475.1160366</v>
      </c>
      <c r="F14" s="11" t="n">
        <v>115976.965700388</v>
      </c>
      <c r="G14" s="12" t="n">
        <f aca="false">E14-F14*0.7</f>
        <v>18954291.2400463</v>
      </c>
      <c r="H14" s="12" t="n">
        <v>72210474</v>
      </c>
      <c r="I14" s="12"/>
      <c r="J14" s="12" t="n">
        <f aca="false">G14*3.8235866717</f>
        <v>72473375.3569612</v>
      </c>
      <c r="K14" s="11" t="n">
        <v>375488</v>
      </c>
      <c r="L14" s="12"/>
      <c r="M14" s="12" t="n">
        <f aca="false">F14*2.511711692</f>
        <v>291300.700752347</v>
      </c>
      <c r="N14" s="12"/>
      <c r="Q14" s="12"/>
      <c r="R14" s="12"/>
      <c r="S14" s="12"/>
      <c r="V14" s="12"/>
      <c r="W14" s="12"/>
      <c r="X14" s="12"/>
    </row>
    <row r="15" s="9" customFormat="true" ht="12" hidden="false" customHeight="false" outlineLevel="0" collapsed="false">
      <c r="B15" s="9" t="n">
        <v>2016</v>
      </c>
      <c r="C15" s="9" t="n">
        <v>4</v>
      </c>
      <c r="D15" s="9" t="n">
        <v>168</v>
      </c>
      <c r="E15" s="11" t="n">
        <v>22092269.1897079</v>
      </c>
      <c r="F15" s="11" t="n">
        <v>116561.029306822</v>
      </c>
      <c r="G15" s="12" t="n">
        <f aca="false">E15-F15*0.7</f>
        <v>22010676.4691931</v>
      </c>
      <c r="H15" s="12" t="n">
        <v>79983678</v>
      </c>
      <c r="I15" s="12"/>
      <c r="J15" s="12" t="n">
        <f aca="false">G15*3.8235866717</f>
        <v>84159729.1827077</v>
      </c>
      <c r="K15" s="11" t="n">
        <v>355397</v>
      </c>
      <c r="L15" s="12"/>
      <c r="M15" s="12" t="n">
        <f aca="false">F15*2.511711692</f>
        <v>292767.700141499</v>
      </c>
      <c r="N15" s="12"/>
      <c r="Q15" s="12"/>
      <c r="R15" s="12"/>
      <c r="S15" s="12"/>
      <c r="V15" s="12"/>
      <c r="W15" s="12"/>
      <c r="X15" s="12"/>
    </row>
    <row r="16" s="14" customFormat="true" ht="12" hidden="false" customHeight="false" outlineLevel="0" collapsed="false">
      <c r="B16" s="14" t="n">
        <v>2017</v>
      </c>
      <c r="C16" s="15" t="n">
        <v>1</v>
      </c>
      <c r="D16" s="14" t="n">
        <v>169</v>
      </c>
      <c r="E16" s="16" t="n">
        <v>19297458.383856</v>
      </c>
      <c r="F16" s="16" t="n">
        <v>87135.5671138854</v>
      </c>
      <c r="G16" s="17" t="n">
        <f aca="false">E16-F16*0.7</f>
        <v>19236463.4868763</v>
      </c>
      <c r="H16" s="17" t="n">
        <v>74434596</v>
      </c>
      <c r="I16" s="17"/>
      <c r="J16" s="17" t="n">
        <f aca="false">G16*3.8235866717</f>
        <v>73552285.3990639</v>
      </c>
      <c r="K16" s="16" t="n">
        <v>462191</v>
      </c>
      <c r="L16" s="17"/>
      <c r="M16" s="17" t="n">
        <f aca="false">F16*2.511711692</f>
        <v>218859.422708997</v>
      </c>
      <c r="N16" s="17"/>
      <c r="O16" s="15"/>
      <c r="P16" s="15"/>
      <c r="Q16" s="17"/>
      <c r="R16" s="17"/>
      <c r="S16" s="17"/>
      <c r="T16" s="15"/>
      <c r="U16" s="15"/>
      <c r="V16" s="17"/>
      <c r="W16" s="17"/>
      <c r="X16" s="17"/>
    </row>
    <row r="17" s="9" customFormat="true" ht="12" hidden="false" customHeight="false" outlineLevel="0" collapsed="false">
      <c r="B17" s="9" t="n">
        <v>2017</v>
      </c>
      <c r="C17" s="9" t="n">
        <v>2</v>
      </c>
      <c r="D17" s="9" t="n">
        <v>170</v>
      </c>
      <c r="E17" s="11" t="n">
        <v>21896628.3347199</v>
      </c>
      <c r="F17" s="11" t="n">
        <v>96012.0551035051</v>
      </c>
      <c r="G17" s="12" t="n">
        <f aca="false">E17-F17*0.7</f>
        <v>21829419.8961474</v>
      </c>
      <c r="H17" s="12" t="n">
        <v>80479757</v>
      </c>
      <c r="I17" s="12"/>
      <c r="J17" s="12" t="n">
        <f aca="false">G17*3.8235866717</f>
        <v>83466678.9658522</v>
      </c>
      <c r="K17" s="11" t="n">
        <v>458270</v>
      </c>
      <c r="L17" s="12"/>
      <c r="M17" s="12" t="n">
        <f aca="false">F17*2.511711692</f>
        <v>241154.601376422</v>
      </c>
      <c r="N17" s="12"/>
      <c r="Q17" s="12"/>
      <c r="R17" s="12"/>
      <c r="S17" s="12"/>
      <c r="V17" s="12"/>
      <c r="W17" s="12"/>
      <c r="X17" s="12"/>
    </row>
    <row r="18" s="9" customFormat="true" ht="12" hidden="false" customHeight="false" outlineLevel="0" collapsed="false">
      <c r="B18" s="9" t="n">
        <v>2017</v>
      </c>
      <c r="C18" s="9" t="n">
        <v>3</v>
      </c>
      <c r="D18" s="9" t="n">
        <v>171</v>
      </c>
      <c r="E18" s="11" t="n">
        <v>19653790.880218</v>
      </c>
      <c r="F18" s="11" t="n">
        <v>104520.384366161</v>
      </c>
      <c r="G18" s="12" t="n">
        <f aca="false">E18-F18*0.7</f>
        <v>19580626.6111617</v>
      </c>
      <c r="H18" s="12" t="n">
        <v>73976782</v>
      </c>
      <c r="I18" s="12"/>
      <c r="J18" s="12" t="n">
        <f aca="false">G18*3.8235866717</f>
        <v>74868222.9339722</v>
      </c>
      <c r="K18" s="11" t="n">
        <v>489074</v>
      </c>
      <c r="L18" s="12"/>
      <c r="M18" s="12" t="n">
        <f aca="false">F18*2.511711692</f>
        <v>262525.071464821</v>
      </c>
      <c r="N18" s="12"/>
      <c r="Q18" s="12"/>
      <c r="R18" s="12"/>
      <c r="S18" s="12"/>
      <c r="V18" s="12"/>
      <c r="W18" s="12"/>
      <c r="X18" s="12"/>
    </row>
    <row r="19" s="9" customFormat="true" ht="12" hidden="false" customHeight="false" outlineLevel="0" collapsed="false">
      <c r="B19" s="9" t="n">
        <v>2017</v>
      </c>
      <c r="C19" s="9" t="n">
        <v>4</v>
      </c>
      <c r="D19" s="9" t="n">
        <v>172</v>
      </c>
      <c r="E19" s="11" t="n">
        <v>22536137.0699584</v>
      </c>
      <c r="F19" s="11" t="n">
        <v>107997.833010581</v>
      </c>
      <c r="G19" s="12" t="n">
        <f aca="false">E19-F19*0.7</f>
        <v>22460538.586851</v>
      </c>
      <c r="H19" s="12" t="n">
        <v>82408987.5633976</v>
      </c>
      <c r="I19" s="12"/>
      <c r="J19" s="12" t="n">
        <f aca="false">G19*3.8235866717</f>
        <v>85879815.979887</v>
      </c>
      <c r="K19" s="11"/>
      <c r="L19" s="12"/>
      <c r="M19" s="12" t="n">
        <f aca="false">F19*2.511711692</f>
        <v>271259.41988334</v>
      </c>
      <c r="N19" s="12"/>
      <c r="Q19" s="12"/>
      <c r="R19" s="12"/>
      <c r="S19" s="12"/>
      <c r="V19" s="12"/>
      <c r="W19" s="12"/>
      <c r="X19" s="12"/>
    </row>
    <row r="20" s="14" customFormat="true" ht="12" hidden="false" customHeight="false" outlineLevel="0" collapsed="false">
      <c r="B20" s="14" t="n">
        <v>2018</v>
      </c>
      <c r="C20" s="15" t="n">
        <v>1</v>
      </c>
      <c r="D20" s="14" t="n">
        <v>173</v>
      </c>
      <c r="E20" s="16" t="n">
        <v>19577528.8763501</v>
      </c>
      <c r="F20" s="16" t="n">
        <v>93350.9209005746</v>
      </c>
      <c r="G20" s="17" t="n">
        <f aca="false">E20-F20*0.7</f>
        <v>19512183.2317197</v>
      </c>
      <c r="H20" s="17"/>
      <c r="I20" s="17"/>
      <c r="J20" s="17" t="n">
        <f aca="false">G20*3.8235866717</f>
        <v>74606523.7405717</v>
      </c>
      <c r="K20" s="16"/>
      <c r="L20" s="17"/>
      <c r="M20" s="17" t="n">
        <f aca="false">F20*2.511711692</f>
        <v>234470.59948494</v>
      </c>
      <c r="N20" s="17"/>
      <c r="O20" s="15"/>
      <c r="P20" s="15"/>
      <c r="Q20" s="17"/>
      <c r="R20" s="17"/>
      <c r="S20" s="17"/>
      <c r="T20" s="15"/>
      <c r="U20" s="15"/>
      <c r="V20" s="17"/>
      <c r="W20" s="17"/>
      <c r="X20" s="17"/>
    </row>
    <row r="21" s="9" customFormat="true" ht="12" hidden="false" customHeight="false" outlineLevel="0" collapsed="false">
      <c r="B21" s="9" t="n">
        <v>2018</v>
      </c>
      <c r="C21" s="9" t="n">
        <v>2</v>
      </c>
      <c r="D21" s="9" t="n">
        <v>174</v>
      </c>
      <c r="E21" s="11" t="n">
        <v>22364819.1335189</v>
      </c>
      <c r="F21" s="11" t="n">
        <v>96330.0005688982</v>
      </c>
      <c r="G21" s="12" t="n">
        <f aca="false">E21-F21*0.7</f>
        <v>22297388.1331207</v>
      </c>
      <c r="H21" s="12"/>
      <c r="I21" s="12"/>
      <c r="J21" s="12" t="n">
        <f aca="false">G21*3.8235866717</f>
        <v>85255996.079522</v>
      </c>
      <c r="K21" s="11"/>
      <c r="L21" s="12"/>
      <c r="M21" s="12" t="n">
        <f aca="false">F21*2.511711692</f>
        <v>241953.188719268</v>
      </c>
      <c r="N21" s="12"/>
      <c r="Q21" s="12"/>
      <c r="R21" s="12"/>
      <c r="S21" s="12"/>
      <c r="V21" s="12"/>
      <c r="W21" s="12"/>
      <c r="X21" s="12"/>
    </row>
    <row r="22" s="9" customFormat="true" ht="12" hidden="false" customHeight="false" outlineLevel="0" collapsed="false">
      <c r="B22" s="9" t="n">
        <v>2018</v>
      </c>
      <c r="C22" s="9" t="n">
        <v>3</v>
      </c>
      <c r="D22" s="9" t="n">
        <v>175</v>
      </c>
      <c r="E22" s="11" t="n">
        <v>19890598.7491105</v>
      </c>
      <c r="F22" s="11" t="n">
        <v>96581.0867788934</v>
      </c>
      <c r="G22" s="12" t="n">
        <f aca="false">E22-F22*0.7</f>
        <v>19822991.9883653</v>
      </c>
      <c r="H22" s="12"/>
      <c r="I22" s="12"/>
      <c r="J22" s="12" t="n">
        <f aca="false">G22*3.8235866717</f>
        <v>75794927.9599294</v>
      </c>
      <c r="K22" s="11"/>
      <c r="L22" s="12"/>
      <c r="M22" s="12" t="n">
        <f aca="false">F22*2.511711692</f>
        <v>242583.844888613</v>
      </c>
      <c r="N22" s="12"/>
      <c r="Q22" s="12"/>
      <c r="R22" s="12"/>
      <c r="S22" s="12"/>
      <c r="V22" s="12"/>
      <c r="W22" s="12"/>
      <c r="X22" s="12"/>
    </row>
    <row r="23" s="9" customFormat="true" ht="12" hidden="false" customHeight="false" outlineLevel="0" collapsed="false">
      <c r="B23" s="9" t="n">
        <v>2018</v>
      </c>
      <c r="C23" s="9" t="n">
        <v>4</v>
      </c>
      <c r="D23" s="9" t="n">
        <v>176</v>
      </c>
      <c r="E23" s="11" t="n">
        <v>22682426.4904988</v>
      </c>
      <c r="F23" s="11" t="n">
        <v>104480.276591514</v>
      </c>
      <c r="G23" s="12" t="n">
        <f aca="false">E23-F23*0.7</f>
        <v>22609290.2968847</v>
      </c>
      <c r="H23" s="12"/>
      <c r="I23" s="12"/>
      <c r="J23" s="12" t="n">
        <f aca="false">G23*3.8235866717</f>
        <v>86448581.0357646</v>
      </c>
      <c r="K23" s="11"/>
      <c r="L23" s="12"/>
      <c r="M23" s="12" t="n">
        <f aca="false">F23*2.511711692</f>
        <v>262424.3322983</v>
      </c>
      <c r="N23" s="12"/>
      <c r="Q23" s="12"/>
      <c r="R23" s="12"/>
      <c r="S23" s="12"/>
      <c r="V23" s="12"/>
      <c r="W23" s="12"/>
      <c r="X23" s="12"/>
    </row>
    <row r="24" s="14" customFormat="true" ht="12" hidden="false" customHeight="false" outlineLevel="0" collapsed="false">
      <c r="B24" s="14" t="n">
        <v>2019</v>
      </c>
      <c r="C24" s="15" t="n">
        <v>1</v>
      </c>
      <c r="D24" s="14" t="n">
        <v>177</v>
      </c>
      <c r="E24" s="16" t="n">
        <v>20139568.4089885</v>
      </c>
      <c r="F24" s="16" t="n">
        <v>103011.886653131</v>
      </c>
      <c r="G24" s="17" t="n">
        <f aca="false">E24-F24*0.7</f>
        <v>20067460.0883313</v>
      </c>
      <c r="H24" s="17"/>
      <c r="I24" s="17"/>
      <c r="J24" s="17" t="n">
        <f aca="false">G24*3.8235866717</f>
        <v>76729672.9286153</v>
      </c>
      <c r="K24" s="16"/>
      <c r="L24" s="17"/>
      <c r="M24" s="17" t="n">
        <f aca="false">F24*2.511711692</f>
        <v>258736.160121648</v>
      </c>
      <c r="N24" s="17"/>
      <c r="O24" s="15"/>
      <c r="P24" s="15"/>
      <c r="Q24" s="17"/>
      <c r="R24" s="17"/>
      <c r="S24" s="17"/>
      <c r="T24" s="15"/>
      <c r="U24" s="15"/>
      <c r="V24" s="17"/>
      <c r="W24" s="17"/>
      <c r="X24" s="17"/>
    </row>
    <row r="25" s="9" customFormat="true" ht="12" hidden="false" customHeight="false" outlineLevel="0" collapsed="false">
      <c r="B25" s="9" t="n">
        <v>2019</v>
      </c>
      <c r="C25" s="9" t="n">
        <v>2</v>
      </c>
      <c r="D25" s="9" t="n">
        <v>178</v>
      </c>
      <c r="E25" s="11" t="n">
        <v>23034655.7897546</v>
      </c>
      <c r="F25" s="11" t="n">
        <v>102738.856119642</v>
      </c>
      <c r="G25" s="12" t="n">
        <f aca="false">E25-F25*0.7</f>
        <v>22962738.5904709</v>
      </c>
      <c r="H25" s="12" t="n">
        <v>1000</v>
      </c>
      <c r="I25" s="12"/>
      <c r="J25" s="12" t="n">
        <f aca="false">G25*3.8235866717</f>
        <v>87800021.2202556</v>
      </c>
      <c r="K25" s="11"/>
      <c r="L25" s="12"/>
      <c r="M25" s="12" t="n">
        <f aca="false">F25*2.511711692</f>
        <v>258050.386138411</v>
      </c>
      <c r="N25" s="12"/>
      <c r="Q25" s="12"/>
      <c r="R25" s="12"/>
      <c r="S25" s="12"/>
      <c r="V25" s="12"/>
      <c r="W25" s="12"/>
      <c r="X25" s="12"/>
    </row>
    <row r="26" s="9" customFormat="true" ht="12" hidden="false" customHeight="false" outlineLevel="0" collapsed="false">
      <c r="B26" s="9" t="n">
        <v>2019</v>
      </c>
      <c r="C26" s="9" t="n">
        <v>3</v>
      </c>
      <c r="D26" s="9" t="n">
        <v>179</v>
      </c>
      <c r="E26" s="11" t="n">
        <v>19969782.2300765</v>
      </c>
      <c r="F26" s="11" t="n">
        <v>106214.048967678</v>
      </c>
      <c r="G26" s="12" t="n">
        <f aca="false">E26-F26*0.7</f>
        <v>19895432.3957991</v>
      </c>
      <c r="H26" s="12"/>
      <c r="I26" s="12"/>
      <c r="J26" s="12" t="n">
        <f aca="false">G26*3.8235866717</f>
        <v>76071910.1362859</v>
      </c>
      <c r="K26" s="11"/>
      <c r="L26" s="12"/>
      <c r="M26" s="12" t="n">
        <f aca="false">F26*2.511711692</f>
        <v>266779.068646777</v>
      </c>
      <c r="N26" s="12"/>
      <c r="Q26" s="12"/>
      <c r="R26" s="12"/>
      <c r="S26" s="12"/>
      <c r="V26" s="12"/>
      <c r="W26" s="12"/>
      <c r="X26" s="12"/>
    </row>
    <row r="27" s="9" customFormat="true" ht="12" hidden="false" customHeight="false" outlineLevel="0" collapsed="false">
      <c r="B27" s="9" t="n">
        <v>2019</v>
      </c>
      <c r="C27" s="9" t="n">
        <v>4</v>
      </c>
      <c r="D27" s="9" t="n">
        <v>180</v>
      </c>
      <c r="E27" s="11" t="n">
        <v>23109541.4013725</v>
      </c>
      <c r="F27" s="11" t="n">
        <v>104554.143105118</v>
      </c>
      <c r="G27" s="12" t="n">
        <f aca="false">E27-F27*0.7</f>
        <v>23036353.5011989</v>
      </c>
      <c r="H27" s="12"/>
      <c r="I27" s="12"/>
      <c r="J27" s="12" t="n">
        <f aca="false">G27*3.8235866717</f>
        <v>88081494.2117538</v>
      </c>
      <c r="K27" s="11"/>
      <c r="L27" s="12"/>
      <c r="M27" s="12" t="n">
        <f aca="false">F27*2.511711692</f>
        <v>262609.863684166</v>
      </c>
      <c r="N27" s="12"/>
      <c r="Q27" s="12"/>
      <c r="R27" s="12"/>
      <c r="S27" s="12"/>
      <c r="V27" s="12"/>
      <c r="W27" s="12"/>
      <c r="X27" s="12"/>
    </row>
    <row r="28" s="14" customFormat="true" ht="12" hidden="false" customHeight="false" outlineLevel="0" collapsed="false">
      <c r="B28" s="14" t="n">
        <v>2020</v>
      </c>
      <c r="C28" s="15" t="n">
        <v>1</v>
      </c>
      <c r="D28" s="14" t="n">
        <v>181</v>
      </c>
      <c r="E28" s="16" t="n">
        <v>20126320.3641592</v>
      </c>
      <c r="F28" s="16" t="n">
        <v>105511.934630976</v>
      </c>
      <c r="G28" s="17" t="n">
        <f aca="false">E28-F28*0.7</f>
        <v>20052462.0099175</v>
      </c>
      <c r="H28" s="17"/>
      <c r="I28" s="17"/>
      <c r="J28" s="17" t="n">
        <f aca="false">G28*3.8235866717</f>
        <v>76672326.4758912</v>
      </c>
      <c r="K28" s="16"/>
      <c r="L28" s="17"/>
      <c r="M28" s="17" t="n">
        <f aca="false">F28*2.511711692</f>
        <v>265015.559858162</v>
      </c>
      <c r="N28" s="17"/>
      <c r="O28" s="15"/>
      <c r="P28" s="15"/>
      <c r="Q28" s="17"/>
      <c r="R28" s="17"/>
      <c r="S28" s="17"/>
      <c r="T28" s="15"/>
      <c r="U28" s="15"/>
      <c r="V28" s="17"/>
      <c r="W28" s="17"/>
      <c r="X28" s="17"/>
    </row>
    <row r="29" s="9" customFormat="true" ht="12" hidden="false" customHeight="false" outlineLevel="0" collapsed="false">
      <c r="B29" s="9" t="n">
        <v>2020</v>
      </c>
      <c r="C29" s="9" t="n">
        <v>2</v>
      </c>
      <c r="D29" s="9" t="n">
        <v>182</v>
      </c>
      <c r="E29" s="11" t="n">
        <v>22750654.9737905</v>
      </c>
      <c r="F29" s="11" t="n">
        <v>108767.605591637</v>
      </c>
      <c r="G29" s="12" t="n">
        <f aca="false">E29-F29*0.7</f>
        <v>22674517.6498764</v>
      </c>
      <c r="H29" s="12"/>
      <c r="I29" s="12"/>
      <c r="J29" s="12" t="n">
        <f aca="false">G29*3.8235866717</f>
        <v>86697983.4732937</v>
      </c>
      <c r="K29" s="11"/>
      <c r="L29" s="12"/>
      <c r="M29" s="12" t="n">
        <f aca="false">F29*2.511711692</f>
        <v>273192.866675359</v>
      </c>
      <c r="N29" s="12"/>
      <c r="Q29" s="12"/>
      <c r="R29" s="12"/>
      <c r="S29" s="12"/>
      <c r="V29" s="12"/>
      <c r="W29" s="12"/>
      <c r="X29" s="12"/>
    </row>
    <row r="30" s="9" customFormat="true" ht="12" hidden="false" customHeight="false" outlineLevel="0" collapsed="false">
      <c r="B30" s="9" t="n">
        <v>2020</v>
      </c>
      <c r="C30" s="9" t="n">
        <v>3</v>
      </c>
      <c r="D30" s="9" t="n">
        <v>183</v>
      </c>
      <c r="E30" s="11" t="n">
        <v>19857118.2037611</v>
      </c>
      <c r="F30" s="11" t="n">
        <v>107583.308096298</v>
      </c>
      <c r="G30" s="12" t="n">
        <f aca="false">E30-F30*0.7</f>
        <v>19781809.8880937</v>
      </c>
      <c r="H30" s="12"/>
      <c r="I30" s="12"/>
      <c r="J30" s="12" t="n">
        <f aca="false">G30*3.8235866717</f>
        <v>75637464.6302183</v>
      </c>
      <c r="K30" s="11"/>
      <c r="L30" s="12"/>
      <c r="M30" s="12" t="n">
        <f aca="false">F30*2.511711692</f>
        <v>270218.25280951</v>
      </c>
      <c r="N30" s="12"/>
      <c r="Q30" s="12"/>
      <c r="R30" s="12"/>
      <c r="S30" s="12"/>
      <c r="V30" s="12"/>
      <c r="W30" s="12"/>
      <c r="X30" s="12"/>
    </row>
    <row r="31" s="9" customFormat="true" ht="12" hidden="false" customHeight="false" outlineLevel="0" collapsed="false">
      <c r="B31" s="9" t="n">
        <v>2020</v>
      </c>
      <c r="C31" s="9" t="n">
        <v>4</v>
      </c>
      <c r="D31" s="9" t="n">
        <v>184</v>
      </c>
      <c r="E31" s="11" t="n">
        <v>23040050.6572526</v>
      </c>
      <c r="F31" s="11" t="n">
        <v>108529.381225511</v>
      </c>
      <c r="G31" s="12" t="n">
        <f aca="false">E31-F31*0.7</f>
        <v>22964080.0903947</v>
      </c>
      <c r="H31" s="12"/>
      <c r="I31" s="12"/>
      <c r="J31" s="12" t="n">
        <f aca="false">G31*3.8235866717</f>
        <v>87805150.5614847</v>
      </c>
      <c r="K31" s="11"/>
      <c r="L31" s="12"/>
      <c r="M31" s="12" t="n">
        <f aca="false">F31*2.511711692</f>
        <v>272594.515749641</v>
      </c>
      <c r="N31" s="12"/>
      <c r="Q31" s="12"/>
      <c r="R31" s="12"/>
      <c r="S31" s="12"/>
      <c r="V31" s="12"/>
      <c r="W31" s="12"/>
      <c r="X31" s="12"/>
    </row>
    <row r="32" s="14" customFormat="true" ht="12" hidden="false" customHeight="false" outlineLevel="0" collapsed="false">
      <c r="B32" s="14" t="n">
        <v>2021</v>
      </c>
      <c r="C32" s="15" t="n">
        <v>1</v>
      </c>
      <c r="D32" s="14" t="n">
        <v>185</v>
      </c>
      <c r="E32" s="16" t="n">
        <v>20297975.3276846</v>
      </c>
      <c r="F32" s="16" t="n">
        <v>105502.7937249</v>
      </c>
      <c r="G32" s="17" t="n">
        <f aca="false">E32-F32*0.7</f>
        <v>20224123.3720772</v>
      </c>
      <c r="H32" s="17"/>
      <c r="I32" s="17"/>
      <c r="J32" s="17" t="n">
        <f aca="false">G32*3.8235866717</f>
        <v>77328688.5722907</v>
      </c>
      <c r="K32" s="16"/>
      <c r="L32" s="17"/>
      <c r="M32" s="17" t="n">
        <f aca="false">F32*2.511711692</f>
        <v>264992.600537496</v>
      </c>
      <c r="N32" s="17"/>
      <c r="O32" s="15"/>
      <c r="P32" s="15"/>
      <c r="Q32" s="17"/>
      <c r="R32" s="17"/>
      <c r="S32" s="17"/>
      <c r="T32" s="15"/>
      <c r="U32" s="15"/>
      <c r="V32" s="17"/>
      <c r="W32" s="17"/>
      <c r="X32" s="17"/>
    </row>
    <row r="33" s="9" customFormat="true" ht="12" hidden="false" customHeight="false" outlineLevel="0" collapsed="false">
      <c r="B33" s="9" t="n">
        <v>2021</v>
      </c>
      <c r="C33" s="9" t="n">
        <v>2</v>
      </c>
      <c r="D33" s="9" t="n">
        <v>186</v>
      </c>
      <c r="E33" s="11" t="n">
        <v>23061049.6983382</v>
      </c>
      <c r="F33" s="11" t="n">
        <v>106269.176139424</v>
      </c>
      <c r="G33" s="12" t="n">
        <f aca="false">E33-F33*0.7</f>
        <v>22986661.2750406</v>
      </c>
      <c r="H33" s="12"/>
      <c r="I33" s="12"/>
      <c r="J33" s="12" t="n">
        <f aca="false">G33*3.8235866717</f>
        <v>87891491.6781278</v>
      </c>
      <c r="K33" s="11"/>
      <c r="L33" s="12"/>
      <c r="M33" s="12" t="n">
        <f aca="false">F33*2.511711692</f>
        <v>266917.532208599</v>
      </c>
      <c r="N33" s="12"/>
      <c r="Q33" s="12"/>
      <c r="R33" s="12"/>
      <c r="S33" s="12"/>
      <c r="V33" s="12"/>
      <c r="W33" s="12"/>
      <c r="X33" s="12"/>
    </row>
    <row r="34" s="9" customFormat="true" ht="12" hidden="false" customHeight="false" outlineLevel="0" collapsed="false">
      <c r="B34" s="9" t="n">
        <v>2021</v>
      </c>
      <c r="C34" s="9" t="n">
        <v>3</v>
      </c>
      <c r="D34" s="9" t="n">
        <v>187</v>
      </c>
      <c r="E34" s="11" t="n">
        <v>20105982.9682818</v>
      </c>
      <c r="F34" s="11" t="n">
        <v>104195.077054673</v>
      </c>
      <c r="G34" s="12" t="n">
        <f aca="false">E34-F34*0.7</f>
        <v>20033046.4143435</v>
      </c>
      <c r="H34" s="12"/>
      <c r="I34" s="12"/>
      <c r="J34" s="12" t="n">
        <f aca="false">G34*3.8235866717</f>
        <v>76598089.2634314</v>
      </c>
      <c r="K34" s="11"/>
      <c r="L34" s="12"/>
      <c r="M34" s="12" t="n">
        <f aca="false">F34*2.511711692</f>
        <v>261707.993287063</v>
      </c>
      <c r="N34" s="12"/>
      <c r="Q34" s="12"/>
      <c r="R34" s="12"/>
      <c r="S34" s="12"/>
      <c r="V34" s="12"/>
      <c r="W34" s="12"/>
      <c r="X34" s="12"/>
    </row>
    <row r="35" s="9" customFormat="true" ht="12" hidden="false" customHeight="false" outlineLevel="0" collapsed="false">
      <c r="B35" s="9" t="n">
        <v>2021</v>
      </c>
      <c r="C35" s="9" t="n">
        <v>4</v>
      </c>
      <c r="D35" s="9" t="n">
        <v>188</v>
      </c>
      <c r="E35" s="11" t="n">
        <v>22908434.8968718</v>
      </c>
      <c r="F35" s="11" t="n">
        <v>106242.854706016</v>
      </c>
      <c r="G35" s="12" t="n">
        <f aca="false">E35-F35*0.7</f>
        <v>22834064.8985776</v>
      </c>
      <c r="H35" s="12"/>
      <c r="I35" s="12"/>
      <c r="J35" s="12" t="n">
        <f aca="false">G35*3.8235866717</f>
        <v>87308026.2069341</v>
      </c>
      <c r="K35" s="11"/>
      <c r="L35" s="12"/>
      <c r="M35" s="12" t="n">
        <f aca="false">F35*2.511711692</f>
        <v>266851.420356558</v>
      </c>
      <c r="N35" s="12"/>
      <c r="Q35" s="12"/>
      <c r="R35" s="12"/>
      <c r="S35" s="12"/>
      <c r="V35" s="12"/>
      <c r="W35" s="12"/>
      <c r="X35" s="12"/>
    </row>
    <row r="36" s="14" customFormat="true" ht="12" hidden="false" customHeight="false" outlineLevel="0" collapsed="false">
      <c r="B36" s="14" t="n">
        <v>2022</v>
      </c>
      <c r="C36" s="15" t="n">
        <v>1</v>
      </c>
      <c r="D36" s="14" t="n">
        <v>189</v>
      </c>
      <c r="E36" s="16" t="n">
        <v>20241034.8667356</v>
      </c>
      <c r="F36" s="16" t="n">
        <v>110311.651691974</v>
      </c>
      <c r="G36" s="17" t="n">
        <f aca="false">E36-F36*0.7</f>
        <v>20163816.7105512</v>
      </c>
      <c r="H36" s="17"/>
      <c r="I36" s="17"/>
      <c r="J36" s="17" t="n">
        <f aca="false">G36*3.8235866717</f>
        <v>77098100.8250654</v>
      </c>
      <c r="K36" s="16"/>
      <c r="L36" s="17"/>
      <c r="M36" s="17" t="n">
        <f aca="false">F36*2.511711692</f>
        <v>277071.065318563</v>
      </c>
      <c r="N36" s="17"/>
      <c r="O36" s="15"/>
      <c r="P36" s="15"/>
      <c r="Q36" s="17"/>
      <c r="R36" s="17"/>
      <c r="S36" s="17"/>
      <c r="T36" s="15"/>
      <c r="U36" s="15"/>
      <c r="V36" s="17"/>
      <c r="W36" s="17"/>
      <c r="X36" s="17"/>
    </row>
    <row r="37" s="9" customFormat="true" ht="12" hidden="false" customHeight="false" outlineLevel="0" collapsed="false">
      <c r="B37" s="9" t="n">
        <v>2022</v>
      </c>
      <c r="C37" s="9" t="n">
        <v>2</v>
      </c>
      <c r="D37" s="9" t="n">
        <v>190</v>
      </c>
      <c r="E37" s="11" t="n">
        <v>22962833.2241597</v>
      </c>
      <c r="F37" s="11" t="n">
        <v>109748.81091693</v>
      </c>
      <c r="G37" s="12" t="n">
        <f aca="false">E37-F37*0.7</f>
        <v>22886009.0565178</v>
      </c>
      <c r="H37" s="12"/>
      <c r="I37" s="12"/>
      <c r="J37" s="12" t="n">
        <f aca="false">G37*3.8235866717</f>
        <v>87506639.1969071</v>
      </c>
      <c r="K37" s="11"/>
      <c r="L37" s="12"/>
      <c r="M37" s="12" t="n">
        <f aca="false">F37*2.511711692</f>
        <v>275657.37156315</v>
      </c>
      <c r="N37" s="12"/>
      <c r="Q37" s="12"/>
      <c r="R37" s="12"/>
      <c r="S37" s="12"/>
      <c r="V37" s="12"/>
      <c r="W37" s="12"/>
      <c r="X37" s="12"/>
    </row>
    <row r="38" s="9" customFormat="true" ht="12" hidden="false" customHeight="false" outlineLevel="0" collapsed="false">
      <c r="B38" s="9" t="n">
        <v>2022</v>
      </c>
      <c r="C38" s="9" t="n">
        <v>3</v>
      </c>
      <c r="D38" s="9" t="n">
        <v>191</v>
      </c>
      <c r="E38" s="11" t="n">
        <v>19928902.5412702</v>
      </c>
      <c r="F38" s="11" t="n">
        <v>111924.982646075</v>
      </c>
      <c r="G38" s="12" t="n">
        <f aca="false">E38-F38*0.7</f>
        <v>19850555.0534179</v>
      </c>
      <c r="H38" s="12"/>
      <c r="I38" s="12"/>
      <c r="J38" s="12" t="n">
        <f aca="false">G38*3.8235866717</f>
        <v>75900317.728096</v>
      </c>
      <c r="K38" s="11"/>
      <c r="L38" s="12"/>
      <c r="M38" s="12" t="n">
        <f aca="false">F38*2.511711692</f>
        <v>281123.287539044</v>
      </c>
      <c r="N38" s="12"/>
      <c r="Q38" s="12"/>
      <c r="R38" s="12"/>
      <c r="S38" s="12"/>
      <c r="V38" s="12"/>
      <c r="W38" s="12"/>
      <c r="X38" s="12"/>
    </row>
    <row r="39" s="9" customFormat="true" ht="12" hidden="false" customHeight="false" outlineLevel="0" collapsed="false">
      <c r="B39" s="9" t="n">
        <v>2022</v>
      </c>
      <c r="C39" s="9" t="n">
        <v>4</v>
      </c>
      <c r="D39" s="9" t="n">
        <v>192</v>
      </c>
      <c r="E39" s="11" t="n">
        <v>22988995.6082478</v>
      </c>
      <c r="F39" s="11" t="n">
        <v>108207.167795876</v>
      </c>
      <c r="G39" s="12" t="n">
        <f aca="false">E39-F39*0.7</f>
        <v>22913250.5907907</v>
      </c>
      <c r="H39" s="12"/>
      <c r="I39" s="12"/>
      <c r="J39" s="12" t="n">
        <f aca="false">G39*3.8235866717</f>
        <v>87610799.5642694</v>
      </c>
      <c r="K39" s="11"/>
      <c r="L39" s="12"/>
      <c r="M39" s="12" t="n">
        <f aca="false">F39*2.511711692</f>
        <v>271785.208511108</v>
      </c>
      <c r="N39" s="12"/>
      <c r="Q39" s="12"/>
      <c r="R39" s="12"/>
      <c r="S39" s="12"/>
      <c r="V39" s="12"/>
      <c r="W39" s="12"/>
      <c r="X39" s="12"/>
    </row>
    <row r="40" s="14" customFormat="true" ht="12" hidden="false" customHeight="false" outlineLevel="0" collapsed="false">
      <c r="B40" s="14" t="n">
        <v>2023</v>
      </c>
      <c r="C40" s="15" t="n">
        <v>1</v>
      </c>
      <c r="D40" s="14" t="n">
        <v>193</v>
      </c>
      <c r="E40" s="16" t="n">
        <v>20103155.5465043</v>
      </c>
      <c r="F40" s="16" t="n">
        <v>108307.657010531</v>
      </c>
      <c r="G40" s="17" t="n">
        <f aca="false">E40-F40*0.7</f>
        <v>20027340.1865969</v>
      </c>
      <c r="H40" s="17"/>
      <c r="I40" s="17"/>
      <c r="J40" s="17" t="n">
        <f aca="false">G40*3.8235866717</f>
        <v>76576271.0070738</v>
      </c>
      <c r="K40" s="16"/>
      <c r="L40" s="17"/>
      <c r="M40" s="17" t="n">
        <f aca="false">F40*2.511711692</f>
        <v>272037.608446476</v>
      </c>
      <c r="N40" s="17"/>
      <c r="O40" s="15"/>
      <c r="P40" s="15"/>
      <c r="Q40" s="17"/>
      <c r="R40" s="17"/>
      <c r="S40" s="17"/>
      <c r="T40" s="15"/>
      <c r="U40" s="15"/>
      <c r="V40" s="17"/>
      <c r="W40" s="17"/>
      <c r="X40" s="17"/>
    </row>
    <row r="41" s="9" customFormat="true" ht="12" hidden="false" customHeight="false" outlineLevel="0" collapsed="false">
      <c r="B41" s="9" t="n">
        <v>2023</v>
      </c>
      <c r="C41" s="9" t="n">
        <v>2</v>
      </c>
      <c r="D41" s="9" t="n">
        <v>194</v>
      </c>
      <c r="E41" s="11" t="n">
        <v>23018036.1115263</v>
      </c>
      <c r="F41" s="11" t="n">
        <v>112939.760941768</v>
      </c>
      <c r="G41" s="12" t="n">
        <f aca="false">E41-F41*0.7</f>
        <v>22938978.2788671</v>
      </c>
      <c r="H41" s="12"/>
      <c r="I41" s="12"/>
      <c r="J41" s="12" t="n">
        <f aca="false">G41*3.8235866717</f>
        <v>87709171.6094919</v>
      </c>
      <c r="K41" s="11"/>
      <c r="L41" s="12"/>
      <c r="M41" s="12" t="n">
        <f aca="false">F41*2.511711692</f>
        <v>283672.118049124</v>
      </c>
      <c r="N41" s="12"/>
      <c r="Q41" s="12"/>
      <c r="R41" s="12"/>
      <c r="S41" s="12"/>
      <c r="V41" s="12"/>
      <c r="W41" s="12"/>
      <c r="X41" s="12"/>
    </row>
    <row r="42" s="9" customFormat="true" ht="12" hidden="false" customHeight="false" outlineLevel="0" collapsed="false">
      <c r="B42" s="9" t="n">
        <v>2023</v>
      </c>
      <c r="C42" s="9" t="n">
        <v>3</v>
      </c>
      <c r="D42" s="9" t="n">
        <v>195</v>
      </c>
      <c r="E42" s="11" t="n">
        <v>20123817.141673</v>
      </c>
      <c r="F42" s="11" t="n">
        <v>108051.033442549</v>
      </c>
      <c r="G42" s="12" t="n">
        <f aca="false">E42-F42*0.7</f>
        <v>20048181.4182632</v>
      </c>
      <c r="H42" s="12"/>
      <c r="I42" s="12"/>
      <c r="J42" s="12" t="n">
        <f aca="false">G42*3.8235866717</f>
        <v>76655959.2626948</v>
      </c>
      <c r="K42" s="11"/>
      <c r="L42" s="12"/>
      <c r="M42" s="12" t="n">
        <f aca="false">F42*2.511711692</f>
        <v>271393.044030333</v>
      </c>
      <c r="N42" s="12"/>
      <c r="Q42" s="12"/>
      <c r="R42" s="12"/>
      <c r="S42" s="12"/>
      <c r="V42" s="12"/>
      <c r="W42" s="12"/>
      <c r="X42" s="12"/>
    </row>
    <row r="43" s="9" customFormat="true" ht="12" hidden="false" customHeight="false" outlineLevel="0" collapsed="false">
      <c r="B43" s="9" t="n">
        <v>2023</v>
      </c>
      <c r="C43" s="9" t="n">
        <v>4</v>
      </c>
      <c r="D43" s="9" t="n">
        <v>196</v>
      </c>
      <c r="E43" s="11" t="n">
        <v>22989061.7280741</v>
      </c>
      <c r="F43" s="11" t="n">
        <v>111489.736246624</v>
      </c>
      <c r="G43" s="12" t="n">
        <f aca="false">E43-F43*0.7</f>
        <v>22911018.9127015</v>
      </c>
      <c r="H43" s="12"/>
      <c r="I43" s="12"/>
      <c r="J43" s="12" t="n">
        <f aca="false">G43*3.8235866717</f>
        <v>87602266.5496719</v>
      </c>
      <c r="K43" s="11"/>
      <c r="L43" s="12"/>
      <c r="M43" s="12" t="n">
        <f aca="false">F43*2.511711692</f>
        <v>280030.074068642</v>
      </c>
      <c r="N43" s="12"/>
      <c r="Q43" s="12"/>
      <c r="R43" s="12"/>
      <c r="S43" s="12"/>
      <c r="V43" s="12"/>
      <c r="W43" s="12"/>
      <c r="X43" s="12"/>
    </row>
    <row r="44" s="14" customFormat="true" ht="12" hidden="false" customHeight="false" outlineLevel="0" collapsed="false">
      <c r="B44" s="14" t="n">
        <v>2024</v>
      </c>
      <c r="C44" s="15" t="n">
        <v>1</v>
      </c>
      <c r="D44" s="14" t="n">
        <v>197</v>
      </c>
      <c r="E44" s="16" t="n">
        <v>20024918.0531145</v>
      </c>
      <c r="F44" s="16" t="n">
        <v>113854.541365265</v>
      </c>
      <c r="G44" s="17" t="n">
        <f aca="false">E44-F44*0.7</f>
        <v>19945219.8741588</v>
      </c>
      <c r="H44" s="17"/>
      <c r="I44" s="17"/>
      <c r="J44" s="17" t="n">
        <f aca="false">G44*3.8235866717</f>
        <v>76262276.8749596</v>
      </c>
      <c r="K44" s="16"/>
      <c r="L44" s="17"/>
      <c r="M44" s="17" t="n">
        <f aca="false">F44*2.511711692</f>
        <v>285969.782734434</v>
      </c>
      <c r="N44" s="17"/>
      <c r="O44" s="15"/>
      <c r="P44" s="15"/>
      <c r="Q44" s="17"/>
      <c r="R44" s="17"/>
      <c r="S44" s="17"/>
      <c r="T44" s="15"/>
      <c r="U44" s="15"/>
      <c r="V44" s="17"/>
      <c r="W44" s="17"/>
      <c r="X44" s="17"/>
    </row>
    <row r="45" s="9" customFormat="true" ht="12" hidden="false" customHeight="false" outlineLevel="0" collapsed="false">
      <c r="B45" s="9" t="n">
        <v>2024</v>
      </c>
      <c r="C45" s="9" t="n">
        <v>2</v>
      </c>
      <c r="D45" s="9" t="n">
        <v>198</v>
      </c>
      <c r="E45" s="11" t="n">
        <v>22775877.5428977</v>
      </c>
      <c r="F45" s="11" t="n">
        <v>120677.084836152</v>
      </c>
      <c r="G45" s="12" t="n">
        <f aca="false">E45-F45*0.7</f>
        <v>22691403.5835124</v>
      </c>
      <c r="H45" s="12"/>
      <c r="I45" s="12"/>
      <c r="J45" s="12" t="n">
        <f aca="false">G45*3.8235866717</f>
        <v>86762548.3040836</v>
      </c>
      <c r="K45" s="11"/>
      <c r="L45" s="12"/>
      <c r="M45" s="12" t="n">
        <f aca="false">F45*2.511711692</f>
        <v>303106.044939439</v>
      </c>
      <c r="N45" s="12"/>
      <c r="Q45" s="12"/>
      <c r="R45" s="12"/>
      <c r="S45" s="12"/>
      <c r="V45" s="12"/>
      <c r="W45" s="12"/>
      <c r="X45" s="12"/>
    </row>
    <row r="46" s="9" customFormat="true" ht="12" hidden="false" customHeight="false" outlineLevel="0" collapsed="false">
      <c r="B46" s="9" t="n">
        <v>2024</v>
      </c>
      <c r="C46" s="9" t="n">
        <v>3</v>
      </c>
      <c r="D46" s="9" t="n">
        <v>199</v>
      </c>
      <c r="E46" s="11" t="n">
        <v>19817241.3835016</v>
      </c>
      <c r="F46" s="11" t="n">
        <v>117450.161039998</v>
      </c>
      <c r="G46" s="12" t="n">
        <f aca="false">E46-F46*0.7</f>
        <v>19735026.2707736</v>
      </c>
      <c r="H46" s="12"/>
      <c r="I46" s="12"/>
      <c r="J46" s="12" t="n">
        <f aca="false">G46*3.8235866717</f>
        <v>75458583.4145793</v>
      </c>
      <c r="K46" s="11"/>
      <c r="L46" s="12"/>
      <c r="M46" s="12" t="n">
        <f aca="false">F46*2.511711692</f>
        <v>295000.942711446</v>
      </c>
      <c r="N46" s="12"/>
      <c r="Q46" s="12"/>
      <c r="R46" s="12"/>
      <c r="S46" s="12"/>
      <c r="V46" s="12"/>
      <c r="W46" s="12"/>
      <c r="X46" s="12"/>
    </row>
    <row r="47" s="9" customFormat="true" ht="12" hidden="false" customHeight="false" outlineLevel="0" collapsed="false">
      <c r="B47" s="9" t="n">
        <v>2024</v>
      </c>
      <c r="C47" s="9" t="n">
        <v>4</v>
      </c>
      <c r="D47" s="9" t="n">
        <v>200</v>
      </c>
      <c r="E47" s="11" t="n">
        <v>22689639.9466373</v>
      </c>
      <c r="F47" s="11" t="n">
        <v>113776.448411274</v>
      </c>
      <c r="G47" s="12" t="n">
        <f aca="false">E47-F47*0.7</f>
        <v>22609996.4327494</v>
      </c>
      <c r="H47" s="12"/>
      <c r="I47" s="12"/>
      <c r="J47" s="12" t="n">
        <f aca="false">G47*3.8235866717</f>
        <v>86451281.0074452</v>
      </c>
      <c r="K47" s="11"/>
      <c r="L47" s="12"/>
      <c r="M47" s="12" t="n">
        <f aca="false">F47*2.511711692</f>
        <v>285773.635748832</v>
      </c>
      <c r="N47" s="12"/>
      <c r="Q47" s="12"/>
      <c r="R47" s="12"/>
      <c r="S47" s="12"/>
      <c r="V47" s="12"/>
      <c r="W47" s="12"/>
      <c r="X47" s="12"/>
    </row>
    <row r="48" s="14" customFormat="true" ht="12" hidden="false" customHeight="false" outlineLevel="0" collapsed="false">
      <c r="B48" s="14" t="n">
        <v>2025</v>
      </c>
      <c r="C48" s="15" t="n">
        <v>1</v>
      </c>
      <c r="D48" s="14" t="n">
        <v>201</v>
      </c>
      <c r="E48" s="16" t="n">
        <v>19929056.0124816</v>
      </c>
      <c r="F48" s="16" t="n">
        <v>114707.108877848</v>
      </c>
      <c r="G48" s="17" t="n">
        <f aca="false">E48-F48*0.7</f>
        <v>19848761.0362671</v>
      </c>
      <c r="H48" s="17"/>
      <c r="I48" s="17"/>
      <c r="J48" s="17" t="n">
        <f aca="false">G48*3.8235866717</f>
        <v>75893458.1480292</v>
      </c>
      <c r="K48" s="16"/>
      <c r="L48" s="17"/>
      <c r="M48" s="17" t="n">
        <f aca="false">F48*2.511711692</f>
        <v>288111.186524008</v>
      </c>
      <c r="N48" s="17"/>
      <c r="O48" s="15"/>
      <c r="P48" s="15"/>
      <c r="Q48" s="17"/>
      <c r="R48" s="17"/>
      <c r="S48" s="17"/>
      <c r="T48" s="15"/>
      <c r="U48" s="15"/>
      <c r="V48" s="17"/>
      <c r="W48" s="17"/>
      <c r="X48" s="17"/>
    </row>
    <row r="49" s="9" customFormat="true" ht="12" hidden="false" customHeight="false" outlineLevel="0" collapsed="false">
      <c r="B49" s="9" t="n">
        <v>2025</v>
      </c>
      <c r="C49" s="9" t="n">
        <v>2</v>
      </c>
      <c r="D49" s="9" t="n">
        <v>202</v>
      </c>
      <c r="E49" s="11" t="n">
        <v>22802104.9083298</v>
      </c>
      <c r="F49" s="11" t="n">
        <v>114732.657959636</v>
      </c>
      <c r="G49" s="12" t="n">
        <f aca="false">E49-F49*0.7</f>
        <v>22721792.0477581</v>
      </c>
      <c r="H49" s="12"/>
      <c r="I49" s="12"/>
      <c r="J49" s="12" t="n">
        <f aca="false">G49*3.8235866717</f>
        <v>86878741.2309468</v>
      </c>
      <c r="K49" s="11"/>
      <c r="L49" s="12"/>
      <c r="M49" s="12" t="n">
        <f aca="false">F49*2.511711692</f>
        <v>288175.358451455</v>
      </c>
      <c r="N49" s="12"/>
      <c r="Q49" s="12"/>
      <c r="R49" s="12"/>
      <c r="S49" s="12"/>
      <c r="V49" s="12"/>
      <c r="W49" s="12"/>
      <c r="X49" s="12"/>
    </row>
    <row r="50" s="9" customFormat="true" ht="12" hidden="false" customHeight="false" outlineLevel="0" collapsed="false">
      <c r="B50" s="9" t="n">
        <v>2025</v>
      </c>
      <c r="C50" s="9" t="n">
        <v>3</v>
      </c>
      <c r="D50" s="9" t="n">
        <v>203</v>
      </c>
      <c r="E50" s="11" t="n">
        <v>20094381.2361505</v>
      </c>
      <c r="F50" s="11" t="n">
        <v>114653.317770329</v>
      </c>
      <c r="G50" s="12" t="n">
        <f aca="false">E50-F50*0.7</f>
        <v>20014123.9137113</v>
      </c>
      <c r="H50" s="12"/>
      <c r="I50" s="12"/>
      <c r="J50" s="12" t="n">
        <f aca="false">G50*3.8235866717</f>
        <v>76525737.4422187</v>
      </c>
      <c r="K50" s="11"/>
      <c r="L50" s="12"/>
      <c r="M50" s="12" t="n">
        <f aca="false">F50*2.511711692</f>
        <v>287976.078770327</v>
      </c>
      <c r="N50" s="12"/>
      <c r="Q50" s="12"/>
      <c r="R50" s="12"/>
      <c r="S50" s="12"/>
      <c r="V50" s="12"/>
      <c r="W50" s="12"/>
      <c r="X50" s="12"/>
    </row>
    <row r="51" s="9" customFormat="true" ht="12" hidden="false" customHeight="false" outlineLevel="0" collapsed="false">
      <c r="B51" s="9" t="n">
        <v>2025</v>
      </c>
      <c r="C51" s="9" t="n">
        <v>4</v>
      </c>
      <c r="D51" s="9" t="n">
        <v>204</v>
      </c>
      <c r="E51" s="11" t="n">
        <v>22795066.7376143</v>
      </c>
      <c r="F51" s="11" t="n">
        <v>113003.100067689</v>
      </c>
      <c r="G51" s="12" t="n">
        <f aca="false">E51-F51*0.7</f>
        <v>22715964.5675669</v>
      </c>
      <c r="H51" s="12"/>
      <c r="I51" s="12"/>
      <c r="J51" s="12" t="n">
        <f aca="false">G51*3.8235866717</f>
        <v>86856459.3553583</v>
      </c>
      <c r="K51" s="11"/>
      <c r="L51" s="12"/>
      <c r="M51" s="12" t="n">
        <f aca="false">F51*2.511711692</f>
        <v>283831.20767226</v>
      </c>
      <c r="N51" s="12"/>
      <c r="Q51" s="12"/>
      <c r="R51" s="12"/>
      <c r="S51" s="12"/>
      <c r="V51" s="12"/>
      <c r="W51" s="12"/>
      <c r="X51" s="12"/>
    </row>
    <row r="52" s="14" customFormat="true" ht="12" hidden="false" customHeight="false" outlineLevel="0" collapsed="false">
      <c r="B52" s="14" t="n">
        <v>2026</v>
      </c>
      <c r="C52" s="15" t="n">
        <v>1</v>
      </c>
      <c r="D52" s="14" t="n">
        <v>205</v>
      </c>
      <c r="E52" s="16" t="n">
        <v>19925751.9641666</v>
      </c>
      <c r="F52" s="16" t="n">
        <v>116161.842473266</v>
      </c>
      <c r="G52" s="17" t="n">
        <f aca="false">E52-F52*0.7</f>
        <v>19844438.6744353</v>
      </c>
      <c r="H52" s="17"/>
      <c r="I52" s="17"/>
      <c r="J52" s="17" t="n">
        <f aca="false">G52*3.8235866717</f>
        <v>75876931.2229389</v>
      </c>
      <c r="K52" s="16"/>
      <c r="L52" s="17"/>
      <c r="M52" s="17" t="n">
        <f aca="false">F52*2.511711692</f>
        <v>291765.057904364</v>
      </c>
      <c r="N52" s="17"/>
      <c r="O52" s="15"/>
      <c r="P52" s="15"/>
      <c r="Q52" s="17"/>
      <c r="R52" s="17"/>
      <c r="S52" s="17"/>
      <c r="T52" s="15"/>
      <c r="U52" s="15"/>
      <c r="V52" s="17"/>
      <c r="W52" s="17"/>
      <c r="X52" s="17"/>
    </row>
    <row r="53" s="9" customFormat="true" ht="12" hidden="false" customHeight="false" outlineLevel="0" collapsed="false">
      <c r="B53" s="9" t="n">
        <v>2026</v>
      </c>
      <c r="C53" s="9" t="n">
        <v>2</v>
      </c>
      <c r="D53" s="9" t="n">
        <v>206</v>
      </c>
      <c r="E53" s="11" t="n">
        <v>22948167.9751019</v>
      </c>
      <c r="F53" s="11" t="n">
        <v>116635.168155397</v>
      </c>
      <c r="G53" s="12" t="n">
        <f aca="false">E53-F53*0.7</f>
        <v>22866523.3573931</v>
      </c>
      <c r="H53" s="12"/>
      <c r="I53" s="12"/>
      <c r="J53" s="12" t="n">
        <f aca="false">G53*3.8235866717</f>
        <v>87432133.9374451</v>
      </c>
      <c r="K53" s="11"/>
      <c r="L53" s="12"/>
      <c r="M53" s="12" t="n">
        <f aca="false">F53*2.511711692</f>
        <v>292953.915554297</v>
      </c>
      <c r="N53" s="12"/>
      <c r="Q53" s="12"/>
      <c r="R53" s="12"/>
      <c r="S53" s="12"/>
      <c r="V53" s="12"/>
      <c r="W53" s="12"/>
      <c r="X53" s="12"/>
    </row>
    <row r="54" s="9" customFormat="true" ht="12" hidden="false" customHeight="false" outlineLevel="0" collapsed="false">
      <c r="B54" s="9" t="n">
        <v>2026</v>
      </c>
      <c r="C54" s="9" t="n">
        <v>3</v>
      </c>
      <c r="D54" s="9" t="n">
        <v>207</v>
      </c>
      <c r="E54" s="11" t="n">
        <v>19977883.0096991</v>
      </c>
      <c r="F54" s="11" t="n">
        <v>117894.064748365</v>
      </c>
      <c r="G54" s="12" t="n">
        <f aca="false">E54-F54*0.7</f>
        <v>19895357.1643752</v>
      </c>
      <c r="H54" s="12"/>
      <c r="I54" s="12"/>
      <c r="J54" s="12" t="n">
        <f aca="false">G54*3.8235866717</f>
        <v>76071622.4824163</v>
      </c>
      <c r="K54" s="11"/>
      <c r="L54" s="12"/>
      <c r="M54" s="12" t="n">
        <f aca="false">F54*2.511711692</f>
        <v>296115.900845873</v>
      </c>
      <c r="N54" s="12"/>
      <c r="Q54" s="12"/>
      <c r="R54" s="12"/>
      <c r="S54" s="12"/>
      <c r="V54" s="12"/>
      <c r="W54" s="12"/>
      <c r="X54" s="12"/>
    </row>
    <row r="55" s="9" customFormat="true" ht="12" hidden="false" customHeight="false" outlineLevel="0" collapsed="false">
      <c r="B55" s="9" t="n">
        <v>2026</v>
      </c>
      <c r="C55" s="9" t="n">
        <v>4</v>
      </c>
      <c r="D55" s="9" t="n">
        <v>208</v>
      </c>
      <c r="E55" s="11" t="n">
        <v>23173434.8530398</v>
      </c>
      <c r="F55" s="11" t="n">
        <v>117447.290922317</v>
      </c>
      <c r="G55" s="12" t="n">
        <f aca="false">E55-F55*0.7</f>
        <v>23091221.7493942</v>
      </c>
      <c r="H55" s="12"/>
      <c r="I55" s="12"/>
      <c r="J55" s="12" t="n">
        <f aca="false">G55*3.8235866717</f>
        <v>88291287.7142527</v>
      </c>
      <c r="K55" s="11"/>
      <c r="L55" s="12"/>
      <c r="M55" s="12" t="n">
        <f aca="false">F55*2.511711692</f>
        <v>294993.733803309</v>
      </c>
      <c r="N55" s="12"/>
      <c r="Q55" s="12"/>
      <c r="R55" s="12"/>
      <c r="S55" s="12"/>
      <c r="V55" s="12"/>
      <c r="W55" s="12"/>
      <c r="X55" s="12"/>
    </row>
    <row r="56" s="14" customFormat="true" ht="12" hidden="false" customHeight="false" outlineLevel="0" collapsed="false">
      <c r="B56" s="14" t="n">
        <v>2027</v>
      </c>
      <c r="C56" s="15" t="n">
        <v>1</v>
      </c>
      <c r="D56" s="14" t="n">
        <v>209</v>
      </c>
      <c r="E56" s="16" t="n">
        <v>20162185.5973026</v>
      </c>
      <c r="F56" s="16" t="n">
        <v>119528.156978739</v>
      </c>
      <c r="G56" s="17" t="n">
        <f aca="false">E56-F56*0.7</f>
        <v>20078515.8874175</v>
      </c>
      <c r="H56" s="17"/>
      <c r="I56" s="17"/>
      <c r="J56" s="17" t="n">
        <f aca="false">G56*3.8235866717</f>
        <v>76771945.7346462</v>
      </c>
      <c r="K56" s="16"/>
      <c r="L56" s="17"/>
      <c r="M56" s="17" t="n">
        <f aca="false">F56*2.511711692</f>
        <v>300220.26940671</v>
      </c>
      <c r="N56" s="17"/>
      <c r="O56" s="15"/>
      <c r="P56" s="15"/>
      <c r="Q56" s="17"/>
      <c r="R56" s="17"/>
      <c r="S56" s="17"/>
      <c r="T56" s="15"/>
      <c r="U56" s="15"/>
      <c r="V56" s="17"/>
      <c r="W56" s="17"/>
      <c r="X56" s="17"/>
    </row>
    <row r="57" s="9" customFormat="true" ht="12" hidden="false" customHeight="false" outlineLevel="0" collapsed="false">
      <c r="B57" s="9" t="n">
        <v>2027</v>
      </c>
      <c r="C57" s="9" t="n">
        <v>2</v>
      </c>
      <c r="D57" s="9" t="n">
        <v>210</v>
      </c>
      <c r="E57" s="11" t="n">
        <v>22927227.7035036</v>
      </c>
      <c r="F57" s="11" t="n">
        <v>115385.717197642</v>
      </c>
      <c r="G57" s="12" t="n">
        <f aca="false">E57-F57*0.7</f>
        <v>22846457.7014653</v>
      </c>
      <c r="H57" s="12"/>
      <c r="I57" s="12"/>
      <c r="J57" s="12" t="n">
        <f aca="false">G57*3.8235866717</f>
        <v>87355411.1628804</v>
      </c>
      <c r="K57" s="11"/>
      <c r="L57" s="12"/>
      <c r="M57" s="12" t="n">
        <f aca="false">F57*2.511711692</f>
        <v>289815.654975123</v>
      </c>
      <c r="N57" s="12"/>
      <c r="Q57" s="12"/>
      <c r="R57" s="12"/>
      <c r="S57" s="12"/>
      <c r="V57" s="12"/>
      <c r="W57" s="12"/>
      <c r="X57" s="12"/>
    </row>
    <row r="58" s="9" customFormat="true" ht="12" hidden="false" customHeight="false" outlineLevel="0" collapsed="false">
      <c r="B58" s="9" t="n">
        <v>2027</v>
      </c>
      <c r="C58" s="9" t="n">
        <v>3</v>
      </c>
      <c r="D58" s="9" t="n">
        <v>211</v>
      </c>
      <c r="E58" s="11" t="n">
        <v>20046095.635075</v>
      </c>
      <c r="F58" s="11" t="n">
        <v>117168.22437983</v>
      </c>
      <c r="G58" s="12" t="n">
        <f aca="false">E58-F58*0.7</f>
        <v>19964077.8780091</v>
      </c>
      <c r="H58" s="12"/>
      <c r="I58" s="12"/>
      <c r="J58" s="12" t="n">
        <f aca="false">G58*3.8235866717</f>
        <v>76334382.0871365</v>
      </c>
      <c r="K58" s="11"/>
      <c r="L58" s="12"/>
      <c r="M58" s="12" t="n">
        <f aca="false">F58*2.511711692</f>
        <v>294292.799105698</v>
      </c>
      <c r="N58" s="12"/>
      <c r="Q58" s="12"/>
      <c r="R58" s="12"/>
      <c r="S58" s="12"/>
      <c r="V58" s="12"/>
      <c r="W58" s="12"/>
      <c r="X58" s="12"/>
    </row>
    <row r="59" s="9" customFormat="true" ht="12" hidden="false" customHeight="false" outlineLevel="0" collapsed="false">
      <c r="B59" s="9" t="n">
        <v>2027</v>
      </c>
      <c r="C59" s="9" t="n">
        <v>4</v>
      </c>
      <c r="D59" s="9" t="n">
        <v>212</v>
      </c>
      <c r="E59" s="11" t="n">
        <v>23013681.3769233</v>
      </c>
      <c r="F59" s="11" t="n">
        <v>117129.644557153</v>
      </c>
      <c r="G59" s="12" t="n">
        <f aca="false">E59-F59*0.7</f>
        <v>22931690.6257333</v>
      </c>
      <c r="H59" s="12"/>
      <c r="I59" s="12"/>
      <c r="J59" s="12" t="n">
        <f aca="false">G59*3.8235866717</f>
        <v>87681306.6361017</v>
      </c>
      <c r="K59" s="11"/>
      <c r="L59" s="12"/>
      <c r="M59" s="12" t="n">
        <f aca="false">F59*2.511711692</f>
        <v>294195.897714005</v>
      </c>
      <c r="N59" s="12"/>
      <c r="Q59" s="12"/>
      <c r="R59" s="12"/>
      <c r="S59" s="12"/>
      <c r="V59" s="12"/>
      <c r="W59" s="12"/>
      <c r="X59" s="12"/>
    </row>
    <row r="60" s="14" customFormat="true" ht="12" hidden="false" customHeight="false" outlineLevel="0" collapsed="false">
      <c r="B60" s="14" t="n">
        <v>2028</v>
      </c>
      <c r="C60" s="15" t="n">
        <v>1</v>
      </c>
      <c r="D60" s="14" t="n">
        <v>213</v>
      </c>
      <c r="E60" s="16" t="n">
        <v>20033858.5615357</v>
      </c>
      <c r="F60" s="16" t="n">
        <v>118244.247423955</v>
      </c>
      <c r="G60" s="17" t="n">
        <f aca="false">E60-F60*0.7</f>
        <v>19951087.5883389</v>
      </c>
      <c r="H60" s="17"/>
      <c r="I60" s="17"/>
      <c r="J60" s="17" t="n">
        <f aca="false">G60*3.8235866717</f>
        <v>76284712.5886921</v>
      </c>
      <c r="K60" s="16"/>
      <c r="L60" s="17"/>
      <c r="M60" s="17" t="n">
        <f aca="false">F60*2.511711692</f>
        <v>296995.458766489</v>
      </c>
      <c r="N60" s="17"/>
      <c r="O60" s="15"/>
      <c r="P60" s="15"/>
      <c r="Q60" s="17"/>
      <c r="R60" s="17"/>
      <c r="S60" s="17"/>
      <c r="T60" s="15"/>
      <c r="U60" s="15"/>
      <c r="V60" s="17"/>
      <c r="W60" s="17"/>
      <c r="X60" s="17"/>
    </row>
    <row r="61" s="9" customFormat="true" ht="12" hidden="false" customHeight="false" outlineLevel="0" collapsed="false">
      <c r="B61" s="9" t="n">
        <v>2028</v>
      </c>
      <c r="C61" s="9" t="n">
        <v>2</v>
      </c>
      <c r="D61" s="9" t="n">
        <v>214</v>
      </c>
      <c r="E61" s="11" t="n">
        <v>22879659.8666371</v>
      </c>
      <c r="F61" s="11" t="n">
        <v>113646.291309593</v>
      </c>
      <c r="G61" s="12" t="n">
        <f aca="false">E61-F61*0.7</f>
        <v>22800107.4627204</v>
      </c>
      <c r="H61" s="12"/>
      <c r="I61" s="12"/>
      <c r="J61" s="12" t="n">
        <f aca="false">G61*3.8235866717</f>
        <v>87178187.0077854</v>
      </c>
      <c r="K61" s="11"/>
      <c r="L61" s="12"/>
      <c r="M61" s="12" t="n">
        <f aca="false">F61*2.511711692</f>
        <v>285446.718634743</v>
      </c>
      <c r="N61" s="12"/>
      <c r="Q61" s="12"/>
      <c r="R61" s="12"/>
      <c r="S61" s="12"/>
      <c r="V61" s="12"/>
      <c r="W61" s="12"/>
      <c r="X61" s="12"/>
    </row>
    <row r="62" s="9" customFormat="true" ht="12" hidden="false" customHeight="false" outlineLevel="0" collapsed="false">
      <c r="B62" s="9" t="n">
        <v>2028</v>
      </c>
      <c r="C62" s="9" t="n">
        <v>3</v>
      </c>
      <c r="D62" s="9" t="n">
        <v>215</v>
      </c>
      <c r="E62" s="11" t="n">
        <v>19850939.2003529</v>
      </c>
      <c r="F62" s="11" t="n">
        <v>116509.181897688</v>
      </c>
      <c r="G62" s="12" t="n">
        <f aca="false">E62-F62*0.7</f>
        <v>19769382.7730245</v>
      </c>
      <c r="H62" s="12"/>
      <c r="I62" s="12"/>
      <c r="J62" s="12" t="n">
        <f aca="false">G62*3.8235866717</f>
        <v>75589948.4786721</v>
      </c>
      <c r="K62" s="11"/>
      <c r="L62" s="12"/>
      <c r="M62" s="12" t="n">
        <f aca="false">F62*2.511711692</f>
        <v>292637.474397778</v>
      </c>
      <c r="N62" s="12"/>
      <c r="Q62" s="12"/>
      <c r="R62" s="12"/>
      <c r="S62" s="12"/>
      <c r="V62" s="12"/>
      <c r="W62" s="12"/>
      <c r="X62" s="12"/>
    </row>
    <row r="63" s="9" customFormat="true" ht="12" hidden="false" customHeight="false" outlineLevel="0" collapsed="false">
      <c r="B63" s="9" t="n">
        <v>2028</v>
      </c>
      <c r="C63" s="9" t="n">
        <v>4</v>
      </c>
      <c r="D63" s="9" t="n">
        <v>216</v>
      </c>
      <c r="E63" s="11" t="n">
        <v>22657942.7560665</v>
      </c>
      <c r="F63" s="11" t="n">
        <v>116551.804040772</v>
      </c>
      <c r="G63" s="12" t="n">
        <f aca="false">E63-F63*0.7</f>
        <v>22576356.493238</v>
      </c>
      <c r="H63" s="12"/>
      <c r="I63" s="12"/>
      <c r="J63" s="12" t="n">
        <f aca="false">G63*3.8235866717</f>
        <v>86322655.7830924</v>
      </c>
      <c r="K63" s="11"/>
      <c r="L63" s="12"/>
      <c r="M63" s="12" t="n">
        <f aca="false">F63*2.511711692</f>
        <v>292744.5289329</v>
      </c>
      <c r="N63" s="12"/>
      <c r="Q63" s="12"/>
      <c r="R63" s="12"/>
      <c r="S63" s="12"/>
      <c r="V63" s="12"/>
      <c r="W63" s="12"/>
      <c r="X63" s="12"/>
    </row>
    <row r="64" s="14" customFormat="true" ht="12" hidden="false" customHeight="false" outlineLevel="0" collapsed="false">
      <c r="B64" s="14" t="n">
        <v>2029</v>
      </c>
      <c r="C64" s="15" t="n">
        <v>1</v>
      </c>
      <c r="D64" s="14" t="n">
        <v>217</v>
      </c>
      <c r="E64" s="16" t="n">
        <v>19889465.4892788</v>
      </c>
      <c r="F64" s="16" t="n">
        <v>120717.03557691</v>
      </c>
      <c r="G64" s="17" t="n">
        <f aca="false">E64-F64*0.7</f>
        <v>19804963.564375</v>
      </c>
      <c r="H64" s="17"/>
      <c r="I64" s="17"/>
      <c r="J64" s="17" t="n">
        <f aca="false">G64*3.8235866717</f>
        <v>75725994.7182483</v>
      </c>
      <c r="K64" s="16"/>
      <c r="L64" s="17"/>
      <c r="M64" s="17" t="n">
        <f aca="false">F64*2.511711692</f>
        <v>303206.389682105</v>
      </c>
      <c r="N64" s="17"/>
      <c r="O64" s="15"/>
      <c r="P64" s="15"/>
      <c r="Q64" s="17"/>
      <c r="R64" s="17"/>
      <c r="S64" s="17"/>
      <c r="T64" s="15"/>
      <c r="U64" s="15"/>
      <c r="V64" s="17"/>
      <c r="W64" s="17"/>
      <c r="X64" s="17"/>
    </row>
    <row r="65" s="9" customFormat="true" ht="12" hidden="false" customHeight="false" outlineLevel="0" collapsed="false">
      <c r="B65" s="9" t="n">
        <v>2029</v>
      </c>
      <c r="C65" s="9" t="n">
        <v>2</v>
      </c>
      <c r="D65" s="9" t="n">
        <v>218</v>
      </c>
      <c r="E65" s="11" t="n">
        <v>22783336.8859343</v>
      </c>
      <c r="F65" s="11" t="n">
        <v>121910.610731273</v>
      </c>
      <c r="G65" s="12" t="n">
        <f aca="false">E65-F65*0.7</f>
        <v>22697999.4584224</v>
      </c>
      <c r="H65" s="12"/>
      <c r="I65" s="12"/>
      <c r="J65" s="12" t="n">
        <f aca="false">G65*3.8235866717</f>
        <v>86787768.2034777</v>
      </c>
      <c r="K65" s="11"/>
      <c r="L65" s="12"/>
      <c r="M65" s="12" t="n">
        <f aca="false">F65*2.511711692</f>
        <v>306204.306352599</v>
      </c>
      <c r="N65" s="12"/>
      <c r="Q65" s="12"/>
      <c r="R65" s="12"/>
      <c r="S65" s="12"/>
      <c r="V65" s="12"/>
      <c r="W65" s="12"/>
      <c r="X65" s="12"/>
    </row>
    <row r="66" s="9" customFormat="true" ht="12" hidden="false" customHeight="false" outlineLevel="0" collapsed="false">
      <c r="B66" s="9" t="n">
        <v>2029</v>
      </c>
      <c r="C66" s="9" t="n">
        <v>3</v>
      </c>
      <c r="D66" s="9" t="n">
        <v>219</v>
      </c>
      <c r="E66" s="11" t="n">
        <v>19762246.1970177</v>
      </c>
      <c r="F66" s="11" t="n">
        <v>124903.649707588</v>
      </c>
      <c r="G66" s="12" t="n">
        <f aca="false">E66-F66*0.7</f>
        <v>19674813.6422224</v>
      </c>
      <c r="H66" s="12"/>
      <c r="I66" s="12"/>
      <c r="J66" s="12" t="n">
        <f aca="false">G66*3.8235866717</f>
        <v>75228355.2105829</v>
      </c>
      <c r="K66" s="11"/>
      <c r="L66" s="12"/>
      <c r="M66" s="12" t="n">
        <f aca="false">F66*2.511711692</f>
        <v>313721.957344021</v>
      </c>
      <c r="N66" s="12"/>
      <c r="Q66" s="12"/>
      <c r="R66" s="12"/>
      <c r="S66" s="12"/>
      <c r="V66" s="12"/>
      <c r="W66" s="12"/>
      <c r="X66" s="12"/>
    </row>
    <row r="67" s="9" customFormat="true" ht="12" hidden="false" customHeight="false" outlineLevel="0" collapsed="false">
      <c r="B67" s="9" t="n">
        <v>2029</v>
      </c>
      <c r="C67" s="9" t="n">
        <v>4</v>
      </c>
      <c r="D67" s="9" t="n">
        <v>220</v>
      </c>
      <c r="E67" s="11" t="n">
        <v>22756027.0213446</v>
      </c>
      <c r="F67" s="11" t="n">
        <v>119377.917282685</v>
      </c>
      <c r="G67" s="12" t="n">
        <f aca="false">E67-F67*0.7</f>
        <v>22672462.4792467</v>
      </c>
      <c r="H67" s="12"/>
      <c r="I67" s="12"/>
      <c r="J67" s="12" t="n">
        <f aca="false">G67*3.8235866717</f>
        <v>86690125.3502661</v>
      </c>
      <c r="K67" s="11"/>
      <c r="L67" s="12"/>
      <c r="M67" s="12" t="n">
        <f aca="false">F67*2.511711692</f>
        <v>299842.910605529</v>
      </c>
      <c r="N67" s="12"/>
      <c r="Q67" s="12"/>
      <c r="R67" s="12"/>
      <c r="S67" s="12"/>
      <c r="V67" s="12"/>
      <c r="W67" s="12"/>
      <c r="X67" s="12"/>
    </row>
    <row r="68" s="14" customFormat="true" ht="12" hidden="false" customHeight="false" outlineLevel="0" collapsed="false">
      <c r="B68" s="14" t="n">
        <v>2030</v>
      </c>
      <c r="C68" s="15" t="n">
        <v>1</v>
      </c>
      <c r="D68" s="14" t="n">
        <v>221</v>
      </c>
      <c r="E68" s="16" t="n">
        <v>20048516.8096096</v>
      </c>
      <c r="F68" s="16" t="n">
        <v>120032.758181701</v>
      </c>
      <c r="G68" s="17" t="n">
        <f aca="false">E68-F68*0.7</f>
        <v>19964493.8788824</v>
      </c>
      <c r="H68" s="17"/>
      <c r="I68" s="17"/>
      <c r="J68" s="17" t="n">
        <f aca="false">G68*3.8235866717</f>
        <v>76335972.702531</v>
      </c>
      <c r="K68" s="16"/>
      <c r="L68" s="17"/>
      <c r="M68" s="17" t="n">
        <f aca="false">F68*2.511711692</f>
        <v>301487.682147987</v>
      </c>
      <c r="N68" s="17"/>
      <c r="O68" s="15"/>
      <c r="P68" s="15"/>
      <c r="Q68" s="17"/>
      <c r="R68" s="17"/>
      <c r="S68" s="17"/>
      <c r="T68" s="15"/>
      <c r="U68" s="15"/>
      <c r="V68" s="17"/>
      <c r="W68" s="17"/>
      <c r="X68" s="17"/>
    </row>
    <row r="69" s="9" customFormat="true" ht="12" hidden="false" customHeight="false" outlineLevel="0" collapsed="false">
      <c r="B69" s="9" t="n">
        <v>2030</v>
      </c>
      <c r="C69" s="9" t="n">
        <v>2</v>
      </c>
      <c r="D69" s="9" t="n">
        <v>222</v>
      </c>
      <c r="E69" s="11" t="n">
        <v>22812296.17943</v>
      </c>
      <c r="F69" s="11" t="n">
        <v>121607.202405617</v>
      </c>
      <c r="G69" s="12" t="n">
        <f aca="false">E69-F69*0.7</f>
        <v>22727171.1377461</v>
      </c>
      <c r="H69" s="12"/>
      <c r="I69" s="12"/>
      <c r="J69" s="12" t="n">
        <f aca="false">G69*3.8235866717</f>
        <v>86899308.6477308</v>
      </c>
      <c r="K69" s="11"/>
      <c r="L69" s="12"/>
      <c r="M69" s="12" t="n">
        <f aca="false">F69*2.511711692</f>
        <v>305442.232113599</v>
      </c>
      <c r="N69" s="12"/>
      <c r="Q69" s="12"/>
      <c r="R69" s="12"/>
      <c r="S69" s="12"/>
      <c r="V69" s="12"/>
      <c r="W69" s="12"/>
      <c r="X69" s="12"/>
    </row>
    <row r="70" s="9" customFormat="true" ht="12" hidden="false" customHeight="false" outlineLevel="0" collapsed="false">
      <c r="B70" s="9" t="n">
        <v>2030</v>
      </c>
      <c r="C70" s="9" t="n">
        <v>3</v>
      </c>
      <c r="D70" s="9" t="n">
        <v>223</v>
      </c>
      <c r="E70" s="11" t="n">
        <v>19826567.6310312</v>
      </c>
      <c r="F70" s="11" t="n">
        <v>122912.691333969</v>
      </c>
      <c r="G70" s="12" t="n">
        <f aca="false">E70-F70*0.7</f>
        <v>19740528.7470974</v>
      </c>
      <c r="H70" s="12"/>
      <c r="I70" s="12"/>
      <c r="J70" s="12" t="n">
        <f aca="false">G70*3.8235866717</f>
        <v>75479622.6097124</v>
      </c>
      <c r="K70" s="11"/>
      <c r="L70" s="12"/>
      <c r="M70" s="12" t="n">
        <f aca="false">F70*2.511711692</f>
        <v>308721.243918717</v>
      </c>
      <c r="N70" s="12"/>
      <c r="Q70" s="12"/>
      <c r="R70" s="12"/>
      <c r="S70" s="12"/>
      <c r="V70" s="12"/>
      <c r="W70" s="12"/>
      <c r="X70" s="12"/>
    </row>
    <row r="71" s="9" customFormat="true" ht="12" hidden="false" customHeight="false" outlineLevel="0" collapsed="false">
      <c r="B71" s="9" t="n">
        <v>2030</v>
      </c>
      <c r="C71" s="9" t="n">
        <v>4</v>
      </c>
      <c r="D71" s="9" t="n">
        <v>224</v>
      </c>
      <c r="E71" s="11" t="n">
        <v>22571614.58079</v>
      </c>
      <c r="F71" s="11" t="n">
        <v>124653.409234852</v>
      </c>
      <c r="G71" s="12" t="n">
        <f aca="false">E71-F71*0.7</f>
        <v>22484357.1943256</v>
      </c>
      <c r="H71" s="12"/>
      <c r="I71" s="12"/>
      <c r="J71" s="12" t="n">
        <f aca="false">G71*3.8235866717</f>
        <v>85970888.4899654</v>
      </c>
      <c r="K71" s="11"/>
      <c r="L71" s="12"/>
      <c r="M71" s="12" t="n">
        <f aca="false">F71*2.511711692</f>
        <v>313093.425422839</v>
      </c>
      <c r="N71" s="12"/>
      <c r="Q71" s="12"/>
      <c r="R71" s="12"/>
      <c r="S71" s="12"/>
      <c r="V71" s="12"/>
      <c r="W71" s="12"/>
      <c r="X71" s="12"/>
    </row>
    <row r="72" s="14" customFormat="true" ht="12" hidden="false" customHeight="false" outlineLevel="0" collapsed="false">
      <c r="B72" s="14" t="n">
        <v>2031</v>
      </c>
      <c r="C72" s="15" t="n">
        <v>1</v>
      </c>
      <c r="D72" s="14" t="n">
        <v>225</v>
      </c>
      <c r="E72" s="16" t="n">
        <v>19725811.8065467</v>
      </c>
      <c r="F72" s="16" t="n">
        <v>122626.347356142</v>
      </c>
      <c r="G72" s="17" t="n">
        <f aca="false">E72-F72*0.7</f>
        <v>19639973.3633974</v>
      </c>
      <c r="H72" s="17"/>
      <c r="I72" s="17"/>
      <c r="J72" s="17" t="n">
        <f aca="false">G72*3.8235866717</f>
        <v>75095140.3848293</v>
      </c>
      <c r="K72" s="16"/>
      <c r="L72" s="17"/>
      <c r="M72" s="17" t="n">
        <f aca="false">F72*2.511711692</f>
        <v>308002.030401675</v>
      </c>
      <c r="N72" s="17"/>
      <c r="O72" s="15"/>
      <c r="P72" s="15"/>
      <c r="Q72" s="17"/>
      <c r="R72" s="17"/>
      <c r="S72" s="17"/>
      <c r="T72" s="15"/>
      <c r="U72" s="15"/>
      <c r="V72" s="17"/>
      <c r="W72" s="17"/>
      <c r="X72" s="17"/>
    </row>
    <row r="73" s="9" customFormat="true" ht="12" hidden="false" customHeight="false" outlineLevel="0" collapsed="false">
      <c r="B73" s="9" t="n">
        <v>2031</v>
      </c>
      <c r="C73" s="9" t="n">
        <v>2</v>
      </c>
      <c r="D73" s="9" t="n">
        <v>226</v>
      </c>
      <c r="E73" s="11" t="n">
        <v>22556427.9305158</v>
      </c>
      <c r="F73" s="11" t="n">
        <v>119612.687971199</v>
      </c>
      <c r="G73" s="12" t="n">
        <f aca="false">E73-F73*0.7</f>
        <v>22472699.048936</v>
      </c>
      <c r="H73" s="12"/>
      <c r="I73" s="12"/>
      <c r="J73" s="12" t="n">
        <f aca="false">G73*3.8235866717</f>
        <v>85926312.5606368</v>
      </c>
      <c r="K73" s="11"/>
      <c r="L73" s="12"/>
      <c r="M73" s="12" t="n">
        <f aca="false">F73*2.511711692</f>
        <v>300432.586888808</v>
      </c>
      <c r="N73" s="12"/>
      <c r="Q73" s="12"/>
      <c r="R73" s="12"/>
      <c r="S73" s="12"/>
      <c r="V73" s="12"/>
      <c r="W73" s="12"/>
      <c r="X73" s="12"/>
    </row>
    <row r="74" s="9" customFormat="true" ht="12" hidden="false" customHeight="false" outlineLevel="0" collapsed="false">
      <c r="B74" s="9" t="n">
        <v>2031</v>
      </c>
      <c r="C74" s="9" t="n">
        <v>3</v>
      </c>
      <c r="D74" s="9" t="n">
        <v>227</v>
      </c>
      <c r="E74" s="11" t="n">
        <v>19695255.4960033</v>
      </c>
      <c r="F74" s="11" t="n">
        <v>125186.030996373</v>
      </c>
      <c r="G74" s="12" t="n">
        <f aca="false">E74-F74*0.7</f>
        <v>19607625.2743058</v>
      </c>
      <c r="H74" s="12"/>
      <c r="I74" s="12"/>
      <c r="J74" s="12" t="n">
        <f aca="false">G74*3.8235866717</f>
        <v>74971454.6625239</v>
      </c>
      <c r="K74" s="11"/>
      <c r="L74" s="12"/>
      <c r="M74" s="12" t="n">
        <f aca="false">F74*2.511711692</f>
        <v>314431.217728664</v>
      </c>
      <c r="N74" s="12"/>
      <c r="Q74" s="12"/>
      <c r="R74" s="12"/>
      <c r="S74" s="12"/>
      <c r="V74" s="12"/>
      <c r="W74" s="12"/>
      <c r="X74" s="12"/>
    </row>
    <row r="75" s="9" customFormat="true" ht="12" hidden="false" customHeight="false" outlineLevel="0" collapsed="false">
      <c r="B75" s="9" t="n">
        <v>2031</v>
      </c>
      <c r="C75" s="9" t="n">
        <v>4</v>
      </c>
      <c r="D75" s="9" t="n">
        <v>228</v>
      </c>
      <c r="E75" s="11" t="n">
        <v>22498464.6046964</v>
      </c>
      <c r="F75" s="11" t="n">
        <v>126731.835279776</v>
      </c>
      <c r="G75" s="12" t="n">
        <f aca="false">E75-F75*0.7</f>
        <v>22409752.3200006</v>
      </c>
      <c r="H75" s="12"/>
      <c r="I75" s="12"/>
      <c r="J75" s="12" t="n">
        <f aca="false">G75*3.8235866717</f>
        <v>85685630.2868523</v>
      </c>
      <c r="K75" s="11"/>
      <c r="L75" s="12"/>
      <c r="M75" s="12" t="n">
        <f aca="false">F75*2.511711692</f>
        <v>318313.832420831</v>
      </c>
      <c r="N75" s="12"/>
      <c r="Q75" s="12"/>
      <c r="R75" s="12"/>
      <c r="S75" s="12"/>
      <c r="V75" s="12"/>
      <c r="W75" s="12"/>
      <c r="X75" s="12"/>
    </row>
    <row r="76" s="14" customFormat="true" ht="12" hidden="false" customHeight="false" outlineLevel="0" collapsed="false">
      <c r="B76" s="14" t="n">
        <v>2032</v>
      </c>
      <c r="C76" s="15" t="n">
        <v>1</v>
      </c>
      <c r="D76" s="14" t="n">
        <v>229</v>
      </c>
      <c r="E76" s="16" t="n">
        <v>19565710.1749886</v>
      </c>
      <c r="F76" s="16" t="n">
        <v>131273.302259822</v>
      </c>
      <c r="G76" s="17" t="n">
        <f aca="false">E76-F76*0.7</f>
        <v>19473818.8634067</v>
      </c>
      <c r="H76" s="17"/>
      <c r="I76" s="17"/>
      <c r="J76" s="17" t="n">
        <f aca="false">G76*3.8235866717</f>
        <v>74459834.253222</v>
      </c>
      <c r="K76" s="16"/>
      <c r="L76" s="17"/>
      <c r="M76" s="17" t="n">
        <f aca="false">F76*2.511711692</f>
        <v>329720.688133445</v>
      </c>
      <c r="N76" s="17"/>
      <c r="O76" s="15"/>
      <c r="P76" s="15"/>
      <c r="Q76" s="17"/>
      <c r="R76" s="17"/>
      <c r="S76" s="17"/>
      <c r="T76" s="15"/>
      <c r="U76" s="15"/>
      <c r="V76" s="17"/>
      <c r="W76" s="17"/>
      <c r="X76" s="17"/>
    </row>
    <row r="77" s="9" customFormat="true" ht="12" hidden="false" customHeight="false" outlineLevel="0" collapsed="false">
      <c r="B77" s="9" t="n">
        <v>2032</v>
      </c>
      <c r="C77" s="9" t="n">
        <v>2</v>
      </c>
      <c r="D77" s="9" t="n">
        <v>230</v>
      </c>
      <c r="E77" s="11" t="n">
        <v>22380496.2058574</v>
      </c>
      <c r="F77" s="11" t="n">
        <v>124296.086118916</v>
      </c>
      <c r="G77" s="12" t="n">
        <f aca="false">E77-F77*0.7</f>
        <v>22293488.9455742</v>
      </c>
      <c r="H77" s="12"/>
      <c r="I77" s="12"/>
      <c r="J77" s="12" t="n">
        <f aca="false">G77*3.8235866717</f>
        <v>85241087.1979886</v>
      </c>
      <c r="K77" s="11"/>
      <c r="L77" s="12"/>
      <c r="M77" s="12" t="n">
        <f aca="false">F77*2.511711692</f>
        <v>312195.93277472</v>
      </c>
      <c r="N77" s="12"/>
      <c r="Q77" s="12"/>
      <c r="R77" s="12"/>
      <c r="S77" s="12"/>
      <c r="V77" s="12"/>
      <c r="W77" s="12"/>
      <c r="X77" s="12"/>
    </row>
    <row r="78" s="9" customFormat="true" ht="12" hidden="false" customHeight="false" outlineLevel="0" collapsed="false">
      <c r="B78" s="9" t="n">
        <v>2032</v>
      </c>
      <c r="C78" s="9" t="n">
        <v>3</v>
      </c>
      <c r="D78" s="9" t="n">
        <v>231</v>
      </c>
      <c r="E78" s="11" t="n">
        <v>19651981.8591797</v>
      </c>
      <c r="F78" s="11" t="n">
        <v>128035.405310092</v>
      </c>
      <c r="G78" s="12" t="n">
        <f aca="false">E78-F78*0.7</f>
        <v>19562357.0754626</v>
      </c>
      <c r="H78" s="12"/>
      <c r="I78" s="12"/>
      <c r="J78" s="12" t="n">
        <f aca="false">G78*3.8235866717</f>
        <v>74798367.7807751</v>
      </c>
      <c r="K78" s="11"/>
      <c r="L78" s="12"/>
      <c r="M78" s="12" t="n">
        <f aca="false">F78*2.511711692</f>
        <v>321588.024507317</v>
      </c>
      <c r="N78" s="12"/>
      <c r="Q78" s="12"/>
      <c r="R78" s="12"/>
      <c r="S78" s="12"/>
      <c r="V78" s="12"/>
      <c r="W78" s="12"/>
      <c r="X78" s="12"/>
    </row>
    <row r="79" s="9" customFormat="true" ht="12" hidden="false" customHeight="false" outlineLevel="0" collapsed="false">
      <c r="B79" s="9" t="n">
        <v>2032</v>
      </c>
      <c r="C79" s="9" t="n">
        <v>4</v>
      </c>
      <c r="D79" s="9" t="n">
        <v>232</v>
      </c>
      <c r="E79" s="11" t="n">
        <v>22246170.2059586</v>
      </c>
      <c r="F79" s="11" t="n">
        <v>125601.34172011</v>
      </c>
      <c r="G79" s="12" t="n">
        <f aca="false">E79-F79*0.7</f>
        <v>22158249.2667545</v>
      </c>
      <c r="H79" s="12"/>
      <c r="I79" s="12"/>
      <c r="J79" s="12" t="n">
        <f aca="false">G79*3.8235866717</f>
        <v>84723986.5645689</v>
      </c>
      <c r="K79" s="11"/>
      <c r="L79" s="12"/>
      <c r="M79" s="12" t="n">
        <f aca="false">F79*2.511711692</f>
        <v>315474.358529288</v>
      </c>
      <c r="N79" s="12"/>
      <c r="Q79" s="12"/>
      <c r="R79" s="12"/>
      <c r="S79" s="12"/>
      <c r="V79" s="12"/>
      <c r="W79" s="12"/>
      <c r="X79" s="12"/>
    </row>
    <row r="80" s="14" customFormat="true" ht="12" hidden="false" customHeight="false" outlineLevel="0" collapsed="false">
      <c r="B80" s="14" t="n">
        <v>2033</v>
      </c>
      <c r="C80" s="15" t="n">
        <v>1</v>
      </c>
      <c r="D80" s="14" t="n">
        <v>233</v>
      </c>
      <c r="E80" s="16" t="n">
        <v>19493971.7816515</v>
      </c>
      <c r="F80" s="16" t="n">
        <v>123282.832195051</v>
      </c>
      <c r="G80" s="17" t="n">
        <f aca="false">E80-F80*0.7</f>
        <v>19407673.799115</v>
      </c>
      <c r="H80" s="17"/>
      <c r="I80" s="17"/>
      <c r="J80" s="17" t="n">
        <f aca="false">G80*3.8235866717</f>
        <v>74206922.8669973</v>
      </c>
      <c r="K80" s="16"/>
      <c r="L80" s="17"/>
      <c r="M80" s="17" t="n">
        <f aca="false">F80*2.511711692</f>
        <v>309650.931047184</v>
      </c>
      <c r="N80" s="17"/>
      <c r="O80" s="15"/>
      <c r="P80" s="15"/>
      <c r="Q80" s="17"/>
      <c r="R80" s="17"/>
      <c r="S80" s="17"/>
      <c r="T80" s="15"/>
      <c r="U80" s="15"/>
      <c r="V80" s="17"/>
      <c r="W80" s="17"/>
      <c r="X80" s="17"/>
    </row>
    <row r="81" s="9" customFormat="true" ht="12" hidden="false" customHeight="false" outlineLevel="0" collapsed="false">
      <c r="B81" s="9" t="n">
        <v>2033</v>
      </c>
      <c r="C81" s="9" t="n">
        <v>2</v>
      </c>
      <c r="D81" s="9" t="n">
        <v>234</v>
      </c>
      <c r="E81" s="11" t="n">
        <v>22165795.3961254</v>
      </c>
      <c r="F81" s="11" t="n">
        <v>122451.084048488</v>
      </c>
      <c r="G81" s="12" t="n">
        <f aca="false">E81-F81*0.7</f>
        <v>22080079.6372915</v>
      </c>
      <c r="H81" s="12"/>
      <c r="I81" s="12"/>
      <c r="J81" s="12" t="n">
        <f aca="false">G81*3.8235866717</f>
        <v>84425098.2112222</v>
      </c>
      <c r="K81" s="11"/>
      <c r="L81" s="12"/>
      <c r="M81" s="12" t="n">
        <f aca="false">F81*2.511711692</f>
        <v>307561.819502662</v>
      </c>
      <c r="N81" s="12"/>
      <c r="Q81" s="12"/>
      <c r="R81" s="12"/>
      <c r="S81" s="12"/>
      <c r="V81" s="12"/>
      <c r="W81" s="12"/>
      <c r="X81" s="12"/>
    </row>
    <row r="82" s="9" customFormat="true" ht="12" hidden="false" customHeight="false" outlineLevel="0" collapsed="false">
      <c r="B82" s="9" t="n">
        <v>2033</v>
      </c>
      <c r="C82" s="9" t="n">
        <v>3</v>
      </c>
      <c r="D82" s="9" t="n">
        <v>235</v>
      </c>
      <c r="E82" s="11" t="n">
        <v>19588913.8834461</v>
      </c>
      <c r="F82" s="11" t="n">
        <v>119984.467689323</v>
      </c>
      <c r="G82" s="12" t="n">
        <f aca="false">E82-F82*0.7</f>
        <v>19504924.7560636</v>
      </c>
      <c r="H82" s="12"/>
      <c r="I82" s="12"/>
      <c r="J82" s="12" t="n">
        <f aca="false">G82*3.8235866717</f>
        <v>74578770.3297961</v>
      </c>
      <c r="K82" s="11"/>
      <c r="L82" s="12"/>
      <c r="M82" s="12" t="n">
        <f aca="false">F82*2.511711692</f>
        <v>301366.390353669</v>
      </c>
      <c r="N82" s="12"/>
      <c r="Q82" s="12"/>
      <c r="R82" s="12"/>
      <c r="S82" s="12"/>
      <c r="V82" s="12"/>
      <c r="W82" s="12"/>
      <c r="X82" s="12"/>
    </row>
    <row r="83" s="9" customFormat="true" ht="12" hidden="false" customHeight="false" outlineLevel="0" collapsed="false">
      <c r="B83" s="9" t="n">
        <v>2033</v>
      </c>
      <c r="C83" s="9" t="n">
        <v>4</v>
      </c>
      <c r="D83" s="9" t="n">
        <v>236</v>
      </c>
      <c r="E83" s="11" t="n">
        <v>22425649.8042835</v>
      </c>
      <c r="F83" s="11" t="n">
        <v>121993.341183556</v>
      </c>
      <c r="G83" s="12" t="n">
        <f aca="false">E83-F83*0.7</f>
        <v>22340254.465455</v>
      </c>
      <c r="H83" s="12"/>
      <c r="I83" s="12"/>
      <c r="J83" s="12" t="n">
        <f aca="false">G83*3.8235866717</f>
        <v>85419899.2165002</v>
      </c>
      <c r="K83" s="11"/>
      <c r="L83" s="12"/>
      <c r="M83" s="12" t="n">
        <f aca="false">F83*2.511711692</f>
        <v>306412.101396883</v>
      </c>
      <c r="N83" s="12"/>
      <c r="Q83" s="12"/>
      <c r="R83" s="12"/>
      <c r="S83" s="12"/>
      <c r="V83" s="12"/>
      <c r="W83" s="12"/>
      <c r="X83" s="12"/>
    </row>
    <row r="84" s="14" customFormat="true" ht="12" hidden="false" customHeight="false" outlineLevel="0" collapsed="false">
      <c r="B84" s="14" t="n">
        <v>2034</v>
      </c>
      <c r="C84" s="15" t="n">
        <v>1</v>
      </c>
      <c r="D84" s="14" t="n">
        <v>237</v>
      </c>
      <c r="E84" s="16" t="n">
        <v>19693184.9926739</v>
      </c>
      <c r="F84" s="16" t="n">
        <v>119335.653843806</v>
      </c>
      <c r="G84" s="17" t="n">
        <f aca="false">E84-F84*0.7</f>
        <v>19609650.0349832</v>
      </c>
      <c r="H84" s="17"/>
      <c r="I84" s="17"/>
      <c r="J84" s="17" t="n">
        <f aca="false">G84*3.8235866717</f>
        <v>74979196.5104633</v>
      </c>
      <c r="K84" s="16"/>
      <c r="L84" s="17"/>
      <c r="M84" s="17" t="n">
        <f aca="false">F84*2.511711692</f>
        <v>299736.757031952</v>
      </c>
      <c r="N84" s="17"/>
      <c r="O84" s="15"/>
      <c r="P84" s="15"/>
      <c r="Q84" s="17"/>
      <c r="R84" s="17"/>
      <c r="S84" s="17"/>
      <c r="T84" s="15"/>
      <c r="U84" s="15"/>
      <c r="V84" s="17"/>
      <c r="W84" s="17"/>
      <c r="X84" s="17"/>
    </row>
    <row r="85" s="9" customFormat="true" ht="12" hidden="false" customHeight="false" outlineLevel="0" collapsed="false">
      <c r="B85" s="9" t="n">
        <v>2034</v>
      </c>
      <c r="C85" s="9" t="n">
        <v>2</v>
      </c>
      <c r="D85" s="9" t="n">
        <v>238</v>
      </c>
      <c r="E85" s="11" t="n">
        <v>22551015.1593035</v>
      </c>
      <c r="F85" s="11" t="n">
        <v>117956.372539205</v>
      </c>
      <c r="G85" s="12" t="n">
        <f aca="false">E85-F85*0.7</f>
        <v>22468445.6985261</v>
      </c>
      <c r="H85" s="12"/>
      <c r="I85" s="12"/>
      <c r="J85" s="12" t="n">
        <f aca="false">G85*3.8235866717</f>
        <v>85910049.5066994</v>
      </c>
      <c r="K85" s="11"/>
      <c r="L85" s="12"/>
      <c r="M85" s="12" t="n">
        <f aca="false">F85*2.511711692</f>
        <v>296272.400052629</v>
      </c>
      <c r="N85" s="12"/>
      <c r="Q85" s="12"/>
      <c r="R85" s="12"/>
      <c r="S85" s="12"/>
      <c r="V85" s="12"/>
      <c r="W85" s="12"/>
      <c r="X85" s="12"/>
    </row>
    <row r="86" s="9" customFormat="true" ht="12" hidden="false" customHeight="false" outlineLevel="0" collapsed="false">
      <c r="B86" s="9" t="n">
        <v>2034</v>
      </c>
      <c r="C86" s="9" t="n">
        <v>3</v>
      </c>
      <c r="D86" s="9" t="n">
        <v>239</v>
      </c>
      <c r="E86" s="11" t="n">
        <v>19495888.0794006</v>
      </c>
      <c r="F86" s="11" t="n">
        <v>124075.416716957</v>
      </c>
      <c r="G86" s="12" t="n">
        <f aca="false">E86-F86*0.7</f>
        <v>19409035.2876987</v>
      </c>
      <c r="H86" s="12"/>
      <c r="I86" s="12"/>
      <c r="J86" s="12" t="n">
        <f aca="false">G86*3.8235866717</f>
        <v>74212128.6365999</v>
      </c>
      <c r="K86" s="11"/>
      <c r="L86" s="12"/>
      <c r="M86" s="12" t="n">
        <f aca="false">F86*2.511711692</f>
        <v>311641.674857753</v>
      </c>
      <c r="N86" s="12"/>
      <c r="Q86" s="12"/>
      <c r="R86" s="12"/>
      <c r="S86" s="12"/>
      <c r="V86" s="12"/>
      <c r="W86" s="12"/>
      <c r="X86" s="12"/>
    </row>
    <row r="87" s="9" customFormat="true" ht="12" hidden="false" customHeight="false" outlineLevel="0" collapsed="false">
      <c r="B87" s="9" t="n">
        <v>2034</v>
      </c>
      <c r="C87" s="9" t="n">
        <v>4</v>
      </c>
      <c r="D87" s="9" t="n">
        <v>240</v>
      </c>
      <c r="E87" s="11" t="n">
        <v>22229935.3165757</v>
      </c>
      <c r="F87" s="11" t="n">
        <v>119888.005546516</v>
      </c>
      <c r="G87" s="12" t="n">
        <f aca="false">E87-F87*0.7</f>
        <v>22146013.7126931</v>
      </c>
      <c r="H87" s="12"/>
      <c r="I87" s="12"/>
      <c r="J87" s="12" t="n">
        <f aca="false">G87*3.8235866717</f>
        <v>84677202.8631389</v>
      </c>
      <c r="K87" s="11"/>
      <c r="L87" s="12"/>
      <c r="M87" s="12" t="n">
        <f aca="false">F87*2.511711692</f>
        <v>301124.105261745</v>
      </c>
      <c r="N87" s="12"/>
      <c r="Q87" s="12"/>
      <c r="R87" s="12"/>
      <c r="S87" s="12"/>
      <c r="V87" s="12"/>
      <c r="W87" s="12"/>
      <c r="X87" s="12"/>
    </row>
    <row r="88" s="14" customFormat="true" ht="12" hidden="false" customHeight="false" outlineLevel="0" collapsed="false">
      <c r="B88" s="14" t="n">
        <v>2035</v>
      </c>
      <c r="C88" s="15" t="n">
        <v>1</v>
      </c>
      <c r="D88" s="14" t="n">
        <v>241</v>
      </c>
      <c r="E88" s="16" t="n">
        <v>19238665.204523</v>
      </c>
      <c r="F88" s="16" t="n">
        <v>117466.371710565</v>
      </c>
      <c r="G88" s="17" t="n">
        <f aca="false">E88-F88*0.7</f>
        <v>19156438.7443256</v>
      </c>
      <c r="H88" s="17"/>
      <c r="I88" s="17"/>
      <c r="J88" s="17" t="n">
        <f aca="false">G88*3.8235866717</f>
        <v>73246303.8600409</v>
      </c>
      <c r="K88" s="16"/>
      <c r="L88" s="17"/>
      <c r="M88" s="17" t="n">
        <f aca="false">F88*2.511711692</f>
        <v>295041.659242244</v>
      </c>
      <c r="N88" s="17"/>
      <c r="O88" s="15"/>
      <c r="P88" s="15"/>
      <c r="Q88" s="17"/>
      <c r="R88" s="17"/>
      <c r="S88" s="17"/>
      <c r="T88" s="15"/>
      <c r="U88" s="15"/>
      <c r="V88" s="17"/>
      <c r="W88" s="17"/>
      <c r="X88" s="17"/>
    </row>
    <row r="89" s="9" customFormat="true" ht="12" hidden="false" customHeight="false" outlineLevel="0" collapsed="false">
      <c r="B89" s="9" t="n">
        <v>2035</v>
      </c>
      <c r="C89" s="9" t="n">
        <v>2</v>
      </c>
      <c r="D89" s="9" t="n">
        <v>242</v>
      </c>
      <c r="E89" s="11" t="n">
        <v>21960614.3368157</v>
      </c>
      <c r="F89" s="11" t="n">
        <v>125084.522790708</v>
      </c>
      <c r="G89" s="12" t="n">
        <f aca="false">E89-F89*0.7</f>
        <v>21873055.1708622</v>
      </c>
      <c r="H89" s="12"/>
      <c r="I89" s="12"/>
      <c r="J89" s="12" t="n">
        <f aca="false">G89*3.8235866717</f>
        <v>83633522.2206675</v>
      </c>
      <c r="K89" s="11"/>
      <c r="L89" s="12"/>
      <c r="M89" s="12" t="n">
        <f aca="false">F89*2.511711692</f>
        <v>314176.258381662</v>
      </c>
      <c r="N89" s="12"/>
      <c r="Q89" s="12"/>
      <c r="R89" s="12"/>
      <c r="S89" s="12"/>
      <c r="V89" s="12"/>
      <c r="W89" s="12"/>
      <c r="X89" s="12"/>
    </row>
    <row r="90" s="9" customFormat="true" ht="12" hidden="false" customHeight="false" outlineLevel="0" collapsed="false">
      <c r="B90" s="9" t="n">
        <v>2035</v>
      </c>
      <c r="C90" s="9" t="n">
        <v>3</v>
      </c>
      <c r="D90" s="9" t="n">
        <v>243</v>
      </c>
      <c r="E90" s="11" t="n">
        <v>19221791.6196407</v>
      </c>
      <c r="F90" s="11" t="n">
        <v>123968.972334876</v>
      </c>
      <c r="G90" s="12" t="n">
        <f aca="false">E90-F90*0.7</f>
        <v>19135013.3390063</v>
      </c>
      <c r="H90" s="12"/>
      <c r="I90" s="12"/>
      <c r="J90" s="12" t="n">
        <f aca="false">G90*3.8235866717</f>
        <v>73164381.9658262</v>
      </c>
      <c r="K90" s="11"/>
      <c r="L90" s="12"/>
      <c r="M90" s="12" t="n">
        <f aca="false">F90*2.511711692</f>
        <v>311374.317258733</v>
      </c>
      <c r="N90" s="12"/>
      <c r="Q90" s="12"/>
      <c r="R90" s="12"/>
      <c r="S90" s="12"/>
      <c r="V90" s="12"/>
      <c r="W90" s="12"/>
      <c r="X90" s="12"/>
    </row>
    <row r="91" s="9" customFormat="true" ht="12" hidden="false" customHeight="false" outlineLevel="0" collapsed="false">
      <c r="B91" s="9" t="n">
        <v>2035</v>
      </c>
      <c r="C91" s="9" t="n">
        <v>4</v>
      </c>
      <c r="D91" s="9" t="n">
        <v>244</v>
      </c>
      <c r="E91" s="11" t="n">
        <v>21915881.6767085</v>
      </c>
      <c r="F91" s="11" t="n">
        <v>124730.912819933</v>
      </c>
      <c r="G91" s="12" t="n">
        <f aca="false">E91-F91*0.7</f>
        <v>21828570.0377346</v>
      </c>
      <c r="H91" s="12"/>
      <c r="I91" s="12"/>
      <c r="J91" s="12" t="n">
        <f aca="false">G91*3.8235866717</f>
        <v>83463429.4585518</v>
      </c>
      <c r="K91" s="11"/>
      <c r="L91" s="12"/>
      <c r="M91" s="12" t="n">
        <f aca="false">F91*2.511711692</f>
        <v>313288.092083658</v>
      </c>
      <c r="N91" s="12"/>
      <c r="Q91" s="12"/>
      <c r="R91" s="12"/>
      <c r="S91" s="12"/>
      <c r="V91" s="12"/>
      <c r="W91" s="12"/>
      <c r="X91" s="12"/>
    </row>
    <row r="92" s="14" customFormat="true" ht="12" hidden="false" customHeight="false" outlineLevel="0" collapsed="false">
      <c r="B92" s="14" t="n">
        <v>2036</v>
      </c>
      <c r="C92" s="15" t="n">
        <v>1</v>
      </c>
      <c r="D92" s="14" t="n">
        <v>245</v>
      </c>
      <c r="E92" s="16" t="n">
        <v>19196658.9167713</v>
      </c>
      <c r="F92" s="16" t="n">
        <v>122019.12625495</v>
      </c>
      <c r="G92" s="17" t="n">
        <f aca="false">E92-F92*0.7</f>
        <v>19111245.5283928</v>
      </c>
      <c r="H92" s="17"/>
      <c r="I92" s="17"/>
      <c r="J92" s="17" t="n">
        <f aca="false">G92*3.8235866717</f>
        <v>73073503.6819491</v>
      </c>
      <c r="K92" s="16"/>
      <c r="L92" s="17"/>
      <c r="M92" s="17" t="n">
        <f aca="false">F92*2.511711692</f>
        <v>306476.866062182</v>
      </c>
      <c r="N92" s="17"/>
      <c r="O92" s="15"/>
      <c r="P92" s="15"/>
      <c r="Q92" s="17"/>
      <c r="R92" s="17"/>
      <c r="S92" s="17"/>
      <c r="T92" s="15"/>
      <c r="U92" s="15"/>
      <c r="V92" s="17"/>
      <c r="W92" s="17"/>
      <c r="X92" s="17"/>
    </row>
    <row r="93" s="9" customFormat="true" ht="12" hidden="false" customHeight="false" outlineLevel="0" collapsed="false">
      <c r="B93" s="9" t="n">
        <v>2036</v>
      </c>
      <c r="C93" s="9" t="n">
        <v>2</v>
      </c>
      <c r="D93" s="9" t="n">
        <v>246</v>
      </c>
      <c r="E93" s="11" t="n">
        <v>21889531.3553199</v>
      </c>
      <c r="F93" s="11" t="n">
        <v>123040.865396851</v>
      </c>
      <c r="G93" s="12" t="n">
        <f aca="false">E93-F93*0.7</f>
        <v>21803402.7495421</v>
      </c>
      <c r="H93" s="12"/>
      <c r="I93" s="12"/>
      <c r="J93" s="12" t="n">
        <f aca="false">G93*3.8235866717</f>
        <v>83367200.1508563</v>
      </c>
      <c r="K93" s="11"/>
      <c r="L93" s="12"/>
      <c r="M93" s="12" t="n">
        <f aca="false">F93*2.511711692</f>
        <v>309043.180211069</v>
      </c>
      <c r="N93" s="12"/>
      <c r="Q93" s="12"/>
      <c r="R93" s="12"/>
      <c r="S93" s="12"/>
      <c r="V93" s="12"/>
      <c r="W93" s="12"/>
      <c r="X93" s="12"/>
    </row>
    <row r="94" s="9" customFormat="true" ht="12" hidden="false" customHeight="false" outlineLevel="0" collapsed="false">
      <c r="B94" s="9" t="n">
        <v>2036</v>
      </c>
      <c r="C94" s="9" t="n">
        <v>3</v>
      </c>
      <c r="D94" s="9" t="n">
        <v>247</v>
      </c>
      <c r="E94" s="11" t="n">
        <v>19137218.8238737</v>
      </c>
      <c r="F94" s="11" t="n">
        <v>128926.239928874</v>
      </c>
      <c r="G94" s="12" t="n">
        <f aca="false">E94-F94*0.7</f>
        <v>19046970.4559235</v>
      </c>
      <c r="H94" s="12"/>
      <c r="I94" s="12"/>
      <c r="J94" s="12" t="n">
        <f aca="false">G94*3.8235866717</f>
        <v>72827742.3715327</v>
      </c>
      <c r="K94" s="11"/>
      <c r="L94" s="12"/>
      <c r="M94" s="12" t="n">
        <f aca="false">F94*2.511711692</f>
        <v>323825.54423495</v>
      </c>
      <c r="N94" s="12"/>
      <c r="Q94" s="12"/>
      <c r="R94" s="12"/>
      <c r="S94" s="12"/>
      <c r="V94" s="12"/>
      <c r="W94" s="12"/>
      <c r="X94" s="12"/>
    </row>
    <row r="95" s="9" customFormat="true" ht="12" hidden="false" customHeight="false" outlineLevel="0" collapsed="false">
      <c r="B95" s="9" t="n">
        <v>2036</v>
      </c>
      <c r="C95" s="9" t="n">
        <v>4</v>
      </c>
      <c r="D95" s="9" t="n">
        <v>248</v>
      </c>
      <c r="E95" s="11" t="n">
        <v>21775838.2732117</v>
      </c>
      <c r="F95" s="11" t="n">
        <v>128259.64384304</v>
      </c>
      <c r="G95" s="12" t="n">
        <f aca="false">E95-F95*0.7</f>
        <v>21686056.5225216</v>
      </c>
      <c r="H95" s="12"/>
      <c r="I95" s="12"/>
      <c r="J95" s="12" t="n">
        <f aca="false">G95*3.8235866717</f>
        <v>82918516.6812463</v>
      </c>
      <c r="K95" s="11"/>
      <c r="L95" s="12"/>
      <c r="M95" s="12" t="n">
        <f aca="false">F95*2.511711692</f>
        <v>322151.247052319</v>
      </c>
      <c r="N95" s="12"/>
      <c r="Q95" s="12"/>
      <c r="R95" s="12"/>
      <c r="S95" s="12"/>
      <c r="V95" s="12"/>
      <c r="W95" s="12"/>
      <c r="X95" s="12"/>
    </row>
    <row r="96" s="14" customFormat="true" ht="12" hidden="false" customHeight="false" outlineLevel="0" collapsed="false">
      <c r="B96" s="14" t="n">
        <v>2037</v>
      </c>
      <c r="C96" s="15" t="n">
        <v>1</v>
      </c>
      <c r="D96" s="14" t="n">
        <v>249</v>
      </c>
      <c r="E96" s="16" t="n">
        <v>19164752.1232944</v>
      </c>
      <c r="F96" s="16" t="n">
        <v>121589.442675082</v>
      </c>
      <c r="G96" s="17" t="n">
        <f aca="false">E96-F96*0.7</f>
        <v>19079639.5134218</v>
      </c>
      <c r="H96" s="17"/>
      <c r="I96" s="17"/>
      <c r="J96" s="17" t="n">
        <f aca="false">G96*3.8235866717</f>
        <v>72952655.3443604</v>
      </c>
      <c r="K96" s="16"/>
      <c r="L96" s="17"/>
      <c r="M96" s="17" t="n">
        <f aca="false">F96*2.511711692</f>
        <v>305397.624790767</v>
      </c>
      <c r="N96" s="17"/>
      <c r="O96" s="15"/>
      <c r="P96" s="15"/>
      <c r="Q96" s="17"/>
      <c r="R96" s="17"/>
      <c r="S96" s="17"/>
      <c r="T96" s="15"/>
      <c r="U96" s="15"/>
      <c r="V96" s="17"/>
      <c r="W96" s="17"/>
      <c r="X96" s="17"/>
    </row>
    <row r="97" s="9" customFormat="true" ht="12" hidden="false" customHeight="false" outlineLevel="0" collapsed="false">
      <c r="B97" s="9" t="n">
        <v>2037</v>
      </c>
      <c r="C97" s="9" t="n">
        <v>2</v>
      </c>
      <c r="D97" s="9" t="n">
        <v>250</v>
      </c>
      <c r="E97" s="11" t="n">
        <v>21762630.8578463</v>
      </c>
      <c r="F97" s="11" t="n">
        <v>124466.623099375</v>
      </c>
      <c r="G97" s="12" t="n">
        <f aca="false">E97-F97*0.7</f>
        <v>21675504.2216767</v>
      </c>
      <c r="H97" s="12"/>
      <c r="I97" s="12"/>
      <c r="J97" s="12" t="n">
        <f aca="false">G97*3.8235866717</f>
        <v>82878169.0443803</v>
      </c>
      <c r="K97" s="11"/>
      <c r="L97" s="12"/>
      <c r="M97" s="12" t="n">
        <f aca="false">F97*2.511711692</f>
        <v>312624.272502457</v>
      </c>
      <c r="N97" s="12"/>
      <c r="Q97" s="12"/>
      <c r="R97" s="12"/>
      <c r="S97" s="12"/>
      <c r="V97" s="12"/>
      <c r="W97" s="12"/>
      <c r="X97" s="12"/>
    </row>
    <row r="98" s="9" customFormat="true" ht="12" hidden="false" customHeight="false" outlineLevel="0" collapsed="false">
      <c r="B98" s="9" t="n">
        <v>2037</v>
      </c>
      <c r="C98" s="9" t="n">
        <v>3</v>
      </c>
      <c r="D98" s="9" t="n">
        <v>251</v>
      </c>
      <c r="E98" s="11" t="n">
        <v>19027947.8866619</v>
      </c>
      <c r="F98" s="11" t="n">
        <v>126630.083097169</v>
      </c>
      <c r="G98" s="12" t="n">
        <f aca="false">E98-F98*0.7</f>
        <v>18939306.8284939</v>
      </c>
      <c r="H98" s="12"/>
      <c r="I98" s="12"/>
      <c r="J98" s="12" t="n">
        <f aca="false">G98*3.8235866717</f>
        <v>72416081.160666</v>
      </c>
      <c r="K98" s="11"/>
      <c r="L98" s="12"/>
      <c r="M98" s="12" t="n">
        <f aca="false">F98*2.511711692</f>
        <v>318058.260274091</v>
      </c>
      <c r="N98" s="12"/>
      <c r="Q98" s="12"/>
      <c r="R98" s="12"/>
      <c r="S98" s="12"/>
      <c r="V98" s="12"/>
      <c r="W98" s="12"/>
      <c r="X98" s="12"/>
    </row>
    <row r="99" s="9" customFormat="true" ht="12" hidden="false" customHeight="false" outlineLevel="0" collapsed="false">
      <c r="B99" s="9" t="n">
        <v>2037</v>
      </c>
      <c r="C99" s="9" t="n">
        <v>4</v>
      </c>
      <c r="D99" s="9" t="n">
        <v>252</v>
      </c>
      <c r="E99" s="11" t="n">
        <v>21572472.0729571</v>
      </c>
      <c r="F99" s="11" t="n">
        <v>124378.276578573</v>
      </c>
      <c r="G99" s="12" t="n">
        <f aca="false">E99-F99*0.7</f>
        <v>21485407.2793521</v>
      </c>
      <c r="H99" s="12"/>
      <c r="I99" s="12"/>
      <c r="J99" s="12" t="n">
        <f aca="false">G99*3.8235866717</f>
        <v>82151316.9093769</v>
      </c>
      <c r="K99" s="11"/>
      <c r="L99" s="12"/>
      <c r="M99" s="12" t="n">
        <f aca="false">F99*2.511711692</f>
        <v>312402.371513212</v>
      </c>
      <c r="N99" s="12"/>
      <c r="Q99" s="12"/>
      <c r="R99" s="12"/>
      <c r="S99" s="12"/>
      <c r="V99" s="12"/>
      <c r="W99" s="12"/>
      <c r="X99" s="12"/>
    </row>
    <row r="100" s="14" customFormat="true" ht="12" hidden="false" customHeight="false" outlineLevel="0" collapsed="false">
      <c r="B100" s="14" t="n">
        <v>2038</v>
      </c>
      <c r="C100" s="15" t="n">
        <v>1</v>
      </c>
      <c r="D100" s="14" t="n">
        <v>253</v>
      </c>
      <c r="E100" s="16" t="n">
        <v>18741975.5325835</v>
      </c>
      <c r="F100" s="16" t="n">
        <v>128403.736191415</v>
      </c>
      <c r="G100" s="17" t="n">
        <f aca="false">E100-F100*0.7</f>
        <v>18652092.9172495</v>
      </c>
      <c r="H100" s="17"/>
      <c r="I100" s="17"/>
      <c r="J100" s="17" t="n">
        <f aca="false">G100*3.8235866717</f>
        <v>71317893.8777052</v>
      </c>
      <c r="K100" s="16"/>
      <c r="L100" s="17"/>
      <c r="M100" s="17" t="n">
        <f aca="false">F100*2.511711692</f>
        <v>322513.165488461</v>
      </c>
      <c r="N100" s="17"/>
      <c r="O100" s="15"/>
      <c r="P100" s="15"/>
      <c r="Q100" s="17"/>
      <c r="R100" s="17"/>
      <c r="S100" s="17"/>
      <c r="T100" s="15"/>
      <c r="U100" s="15"/>
      <c r="V100" s="17"/>
      <c r="W100" s="17"/>
      <c r="X100" s="17"/>
    </row>
    <row r="101" s="9" customFormat="true" ht="12" hidden="false" customHeight="false" outlineLevel="0" collapsed="false">
      <c r="B101" s="9" t="n">
        <v>2038</v>
      </c>
      <c r="C101" s="9" t="n">
        <v>2</v>
      </c>
      <c r="D101" s="9" t="n">
        <v>254</v>
      </c>
      <c r="E101" s="11" t="n">
        <v>21309634.9863725</v>
      </c>
      <c r="F101" s="11" t="n">
        <v>130753.891075374</v>
      </c>
      <c r="G101" s="12" t="n">
        <f aca="false">E101-F101*0.7</f>
        <v>21218107.2626197</v>
      </c>
      <c r="H101" s="12"/>
      <c r="I101" s="12"/>
      <c r="J101" s="12" t="n">
        <f aca="false">G101*3.8235866717</f>
        <v>81129272.1280538</v>
      </c>
      <c r="K101" s="11"/>
      <c r="L101" s="12"/>
      <c r="M101" s="12" t="n">
        <f aca="false">F101*2.511711692</f>
        <v>328416.076988511</v>
      </c>
      <c r="N101" s="12"/>
      <c r="Q101" s="12"/>
      <c r="R101" s="12"/>
      <c r="S101" s="12"/>
      <c r="V101" s="12"/>
      <c r="W101" s="12"/>
      <c r="X101" s="12"/>
    </row>
    <row r="102" s="9" customFormat="true" ht="12" hidden="false" customHeight="false" outlineLevel="0" collapsed="false">
      <c r="B102" s="9" t="n">
        <v>2038</v>
      </c>
      <c r="C102" s="9" t="n">
        <v>3</v>
      </c>
      <c r="D102" s="9" t="n">
        <v>255</v>
      </c>
      <c r="E102" s="11" t="n">
        <v>18603410.7509757</v>
      </c>
      <c r="F102" s="11" t="n">
        <v>128842.356879159</v>
      </c>
      <c r="G102" s="12" t="n">
        <f aca="false">E102-F102*0.7</f>
        <v>18513221.1011603</v>
      </c>
      <c r="H102" s="12"/>
      <c r="I102" s="12"/>
      <c r="J102" s="12" t="n">
        <f aca="false">G102*3.8235866717</f>
        <v>70786905.4526317</v>
      </c>
      <c r="K102" s="11"/>
      <c r="L102" s="12"/>
      <c r="M102" s="12" t="n">
        <f aca="false">F102*2.511711692</f>
        <v>323614.85419822</v>
      </c>
      <c r="N102" s="12"/>
      <c r="Q102" s="12"/>
      <c r="R102" s="12"/>
      <c r="S102" s="12"/>
      <c r="V102" s="12"/>
      <c r="W102" s="12"/>
      <c r="X102" s="12"/>
    </row>
    <row r="103" s="9" customFormat="true" ht="12" hidden="false" customHeight="false" outlineLevel="0" collapsed="false">
      <c r="B103" s="9" t="n">
        <v>2038</v>
      </c>
      <c r="C103" s="9" t="n">
        <v>4</v>
      </c>
      <c r="D103" s="9" t="n">
        <v>256</v>
      </c>
      <c r="E103" s="11" t="n">
        <v>21208304.9845411</v>
      </c>
      <c r="F103" s="11" t="n">
        <v>129505.058773445</v>
      </c>
      <c r="G103" s="12" t="n">
        <f aca="false">E103-F103*0.7</f>
        <v>21117651.4433997</v>
      </c>
      <c r="H103" s="12"/>
      <c r="I103" s="12"/>
      <c r="J103" s="12" t="n">
        <f aca="false">G103*3.8235866717</f>
        <v>80745170.5965893</v>
      </c>
      <c r="K103" s="11"/>
      <c r="L103" s="12"/>
      <c r="M103" s="12" t="n">
        <f aca="false">F103*2.511711692</f>
        <v>325279.370294409</v>
      </c>
      <c r="N103" s="12"/>
      <c r="Q103" s="12"/>
      <c r="R103" s="12"/>
      <c r="S103" s="12"/>
      <c r="V103" s="12"/>
      <c r="W103" s="12"/>
      <c r="X103" s="12"/>
    </row>
    <row r="104" s="14" customFormat="true" ht="12" hidden="false" customHeight="false" outlineLevel="0" collapsed="false">
      <c r="B104" s="14" t="n">
        <v>2039</v>
      </c>
      <c r="C104" s="15" t="n">
        <v>1</v>
      </c>
      <c r="D104" s="14" t="n">
        <v>257</v>
      </c>
      <c r="E104" s="16" t="n">
        <v>18711272.5088518</v>
      </c>
      <c r="F104" s="16" t="n">
        <v>132677.082673996</v>
      </c>
      <c r="G104" s="17" t="n">
        <f aca="false">E104-F104*0.7</f>
        <v>18618398.55098</v>
      </c>
      <c r="H104" s="17"/>
      <c r="I104" s="17"/>
      <c r="J104" s="17" t="n">
        <f aca="false">G104*3.8235866717</f>
        <v>71189060.5479257</v>
      </c>
      <c r="K104" s="16"/>
      <c r="L104" s="17"/>
      <c r="M104" s="17" t="n">
        <f aca="false">F104*2.511711692</f>
        <v>333246.579812726</v>
      </c>
      <c r="N104" s="17"/>
      <c r="O104" s="15"/>
      <c r="P104" s="15"/>
      <c r="Q104" s="17"/>
      <c r="R104" s="17"/>
      <c r="S104" s="17"/>
      <c r="T104" s="15"/>
      <c r="U104" s="15"/>
      <c r="V104" s="17"/>
      <c r="W104" s="17"/>
      <c r="X104" s="17"/>
    </row>
    <row r="105" s="9" customFormat="true" ht="12" hidden="false" customHeight="false" outlineLevel="0" collapsed="false">
      <c r="B105" s="9" t="n">
        <v>2039</v>
      </c>
      <c r="C105" s="9" t="n">
        <v>2</v>
      </c>
      <c r="D105" s="9" t="n">
        <v>258</v>
      </c>
      <c r="E105" s="11" t="n">
        <v>21297462.4750172</v>
      </c>
      <c r="F105" s="11" t="n">
        <v>128292.09640741</v>
      </c>
      <c r="G105" s="12" t="n">
        <f aca="false">E105-F105*0.7</f>
        <v>21207658.007532</v>
      </c>
      <c r="H105" s="12"/>
      <c r="I105" s="12"/>
      <c r="J105" s="12" t="n">
        <f aca="false">G105*3.8235866717</f>
        <v>81089318.4955712</v>
      </c>
      <c r="K105" s="11"/>
      <c r="L105" s="12"/>
      <c r="M105" s="12" t="n">
        <f aca="false">F105*2.511711692</f>
        <v>322232.758537683</v>
      </c>
      <c r="N105" s="12"/>
      <c r="Q105" s="12"/>
      <c r="R105" s="12"/>
      <c r="S105" s="12"/>
      <c r="V105" s="12"/>
      <c r="W105" s="12"/>
      <c r="X105" s="12"/>
    </row>
    <row r="106" s="9" customFormat="true" ht="12" hidden="false" customHeight="false" outlineLevel="0" collapsed="false">
      <c r="B106" s="9" t="n">
        <v>2039</v>
      </c>
      <c r="C106" s="9" t="n">
        <v>3</v>
      </c>
      <c r="D106" s="9" t="n">
        <v>259</v>
      </c>
      <c r="E106" s="11" t="n">
        <v>18630668.9252361</v>
      </c>
      <c r="F106" s="11" t="n">
        <v>132668.852808817</v>
      </c>
      <c r="G106" s="12" t="n">
        <f aca="false">E106-F106*0.7</f>
        <v>18537800.7282699</v>
      </c>
      <c r="H106" s="12"/>
      <c r="I106" s="12"/>
      <c r="J106" s="12" t="n">
        <f aca="false">G106*3.8235866717</f>
        <v>70880887.7872435</v>
      </c>
      <c r="K106" s="11"/>
      <c r="L106" s="12"/>
      <c r="M106" s="12" t="n">
        <f aca="false">F106*2.511711692</f>
        <v>333225.908764133</v>
      </c>
      <c r="N106" s="12"/>
      <c r="Q106" s="12"/>
      <c r="R106" s="12"/>
      <c r="S106" s="12"/>
      <c r="V106" s="12"/>
      <c r="W106" s="12"/>
      <c r="X106" s="12"/>
    </row>
    <row r="107" s="9" customFormat="true" ht="12" hidden="false" customHeight="false" outlineLevel="0" collapsed="false">
      <c r="B107" s="9" t="n">
        <v>2039</v>
      </c>
      <c r="C107" s="9" t="n">
        <v>4</v>
      </c>
      <c r="D107" s="9" t="n">
        <v>260</v>
      </c>
      <c r="E107" s="11" t="n">
        <v>21270522.9549414</v>
      </c>
      <c r="F107" s="11" t="n">
        <v>126137.217233699</v>
      </c>
      <c r="G107" s="12" t="n">
        <f aca="false">E107-F107*0.7</f>
        <v>21182226.9028778</v>
      </c>
      <c r="H107" s="12"/>
      <c r="I107" s="12"/>
      <c r="J107" s="12" t="n">
        <f aca="false">G107*3.8235866717</f>
        <v>80992080.4627688</v>
      </c>
      <c r="K107" s="11"/>
      <c r="L107" s="12"/>
      <c r="M107" s="12" t="n">
        <f aca="false">F107*2.511711692</f>
        <v>316820.323322226</v>
      </c>
      <c r="N107" s="12"/>
      <c r="Q107" s="12"/>
      <c r="R107" s="12"/>
      <c r="S107" s="12"/>
      <c r="V107" s="12"/>
      <c r="W107" s="12"/>
      <c r="X107" s="12"/>
    </row>
    <row r="108" s="14" customFormat="true" ht="12" hidden="false" customHeight="false" outlineLevel="0" collapsed="false">
      <c r="B108" s="14" t="n">
        <v>2040</v>
      </c>
      <c r="C108" s="15" t="n">
        <v>1</v>
      </c>
      <c r="D108" s="14" t="n">
        <v>261</v>
      </c>
      <c r="E108" s="16" t="n">
        <v>18595076.9138325</v>
      </c>
      <c r="F108" s="16" t="n">
        <v>126202.06572493</v>
      </c>
      <c r="G108" s="17" t="n">
        <f aca="false">E108-F108*0.7</f>
        <v>18506735.4678251</v>
      </c>
      <c r="H108" s="17"/>
      <c r="I108" s="17"/>
      <c r="J108" s="17" t="n">
        <f aca="false">G108*3.8235866717</f>
        <v>70762107.0714535</v>
      </c>
      <c r="K108" s="16"/>
      <c r="L108" s="17"/>
      <c r="M108" s="17" t="n">
        <f aca="false">F108*2.511711692</f>
        <v>316983.204035859</v>
      </c>
      <c r="N108" s="17"/>
      <c r="O108" s="15"/>
      <c r="P108" s="15"/>
      <c r="Q108" s="17"/>
      <c r="R108" s="17"/>
      <c r="S108" s="17"/>
      <c r="T108" s="15"/>
      <c r="U108" s="15"/>
      <c r="V108" s="17"/>
      <c r="W108" s="17"/>
      <c r="X108" s="17"/>
    </row>
    <row r="109" s="9" customFormat="true" ht="12" hidden="false" customHeight="false" outlineLevel="0" collapsed="false">
      <c r="B109" s="9" t="n">
        <v>2040</v>
      </c>
      <c r="C109" s="9" t="n">
        <v>2</v>
      </c>
      <c r="D109" s="9" t="n">
        <v>262</v>
      </c>
      <c r="E109" s="11" t="n">
        <v>21181984.669929</v>
      </c>
      <c r="F109" s="11" t="n">
        <v>124794.556674997</v>
      </c>
      <c r="G109" s="12" t="n">
        <f aca="false">E109-F109*0.7</f>
        <v>21094628.4802565</v>
      </c>
      <c r="H109" s="12"/>
      <c r="I109" s="12"/>
      <c r="J109" s="12" t="n">
        <f aca="false">G109*3.8235866717</f>
        <v>80657140.301572</v>
      </c>
      <c r="K109" s="11"/>
      <c r="L109" s="12"/>
      <c r="M109" s="12" t="n">
        <f aca="false">F109*2.511711692</f>
        <v>313447.947098547</v>
      </c>
      <c r="N109" s="12"/>
      <c r="Q109" s="12"/>
      <c r="R109" s="12"/>
      <c r="S109" s="12"/>
      <c r="V109" s="12"/>
      <c r="W109" s="12"/>
      <c r="X109" s="12"/>
    </row>
    <row r="110" s="9" customFormat="true" ht="12" hidden="false" customHeight="false" outlineLevel="0" collapsed="false">
      <c r="B110" s="9" t="n">
        <v>2040</v>
      </c>
      <c r="C110" s="9" t="n">
        <v>3</v>
      </c>
      <c r="D110" s="9" t="n">
        <v>263</v>
      </c>
      <c r="E110" s="11" t="n">
        <v>18385299.8005431</v>
      </c>
      <c r="F110" s="11" t="n">
        <v>121078.264986423</v>
      </c>
      <c r="G110" s="12" t="n">
        <f aca="false">E110-F110*0.7</f>
        <v>18300545.0150526</v>
      </c>
      <c r="H110" s="12"/>
      <c r="I110" s="12"/>
      <c r="J110" s="12" t="n">
        <f aca="false">G110*3.8235866717</f>
        <v>69973720.004401</v>
      </c>
      <c r="K110" s="11"/>
      <c r="L110" s="12"/>
      <c r="M110" s="12" t="n">
        <f aca="false">F110*2.511711692</f>
        <v>304113.693813473</v>
      </c>
      <c r="N110" s="12"/>
      <c r="Q110" s="12"/>
      <c r="R110" s="12"/>
      <c r="S110" s="12"/>
      <c r="V110" s="12"/>
      <c r="W110" s="12"/>
      <c r="X110" s="12"/>
    </row>
    <row r="111" s="9" customFormat="true" ht="12" hidden="false" customHeight="false" outlineLevel="0" collapsed="false">
      <c r="B111" s="9" t="n">
        <v>2040</v>
      </c>
      <c r="C111" s="9" t="n">
        <v>4</v>
      </c>
      <c r="D111" s="9" t="n">
        <v>264</v>
      </c>
      <c r="E111" s="11" t="n">
        <v>20935186.2178584</v>
      </c>
      <c r="F111" s="11" t="n">
        <v>125394.64774359</v>
      </c>
      <c r="G111" s="12" t="n">
        <f aca="false">E111-F111*0.7</f>
        <v>20847409.9644379</v>
      </c>
      <c r="H111" s="12"/>
      <c r="I111" s="12"/>
      <c r="J111" s="12" t="n">
        <f aca="false">G111*3.8235866717</f>
        <v>79711878.8794905</v>
      </c>
      <c r="K111" s="11"/>
      <c r="L111" s="12"/>
      <c r="M111" s="12" t="n">
        <f aca="false">F111*2.511711692</f>
        <v>314955.202851796</v>
      </c>
      <c r="N111" s="12"/>
      <c r="Q111" s="12"/>
      <c r="R111" s="12"/>
      <c r="S111" s="12"/>
      <c r="V111" s="12"/>
      <c r="W111" s="12"/>
      <c r="X111" s="12"/>
    </row>
    <row r="112" s="14" customFormat="true" ht="12" hidden="false" customHeight="false" outlineLevel="0" collapsed="false">
      <c r="C112" s="15"/>
      <c r="G112" s="17"/>
      <c r="H112" s="17"/>
      <c r="I112" s="17"/>
      <c r="J112" s="17"/>
      <c r="K112" s="16"/>
      <c r="L112" s="17"/>
      <c r="M112" s="17"/>
      <c r="N112" s="17"/>
      <c r="O112" s="15"/>
      <c r="P112" s="15"/>
      <c r="Q112" s="17"/>
      <c r="R112" s="17"/>
      <c r="S112" s="17"/>
      <c r="T112" s="15"/>
      <c r="U112" s="15"/>
      <c r="V112" s="17"/>
      <c r="W112" s="17"/>
      <c r="X112" s="17"/>
    </row>
    <row r="113" s="9" customFormat="true" ht="12" hidden="false" customHeight="false" outlineLevel="0" collapsed="false">
      <c r="G113" s="12"/>
      <c r="H113" s="12"/>
      <c r="I113" s="12"/>
      <c r="J113" s="12"/>
      <c r="K113" s="11"/>
      <c r="L113" s="12"/>
      <c r="M113" s="12"/>
      <c r="N113" s="12"/>
      <c r="Q113" s="12"/>
      <c r="R113" s="12"/>
      <c r="S113" s="12"/>
      <c r="V113" s="12"/>
      <c r="W113" s="12"/>
      <c r="X113" s="12"/>
    </row>
    <row r="114" s="9" customFormat="true" ht="12" hidden="false" customHeight="false" outlineLevel="0" collapsed="false">
      <c r="G114" s="12"/>
      <c r="H114" s="12"/>
      <c r="I114" s="12"/>
      <c r="J114" s="12"/>
      <c r="K114" s="11"/>
      <c r="L114" s="12"/>
      <c r="M114" s="12"/>
      <c r="N114" s="12"/>
      <c r="Q114" s="12"/>
      <c r="R114" s="12"/>
      <c r="S114" s="12"/>
      <c r="V114" s="12"/>
      <c r="W114" s="12"/>
      <c r="X114" s="12"/>
    </row>
    <row r="115" s="9" customFormat="true" ht="12" hidden="false" customHeight="false" outlineLevel="0" collapsed="false">
      <c r="G115" s="12"/>
      <c r="H115" s="12"/>
      <c r="I115" s="12"/>
      <c r="J115" s="12"/>
      <c r="K115" s="11"/>
      <c r="L115" s="12"/>
      <c r="M115" s="12"/>
      <c r="N115" s="12"/>
      <c r="Q115" s="12"/>
      <c r="R115" s="12"/>
      <c r="S115" s="12"/>
      <c r="V115" s="12"/>
      <c r="W115" s="12"/>
      <c r="X115" s="12"/>
    </row>
    <row r="122" customFormat="false" ht="12" hidden="false" customHeight="false" outlineLevel="0" collapsed="false">
      <c r="E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17"/>
  <sheetViews>
    <sheetView windowProtection="false" showFormulas="false" showGridLines="true" showRowColHeaders="true" showZeros="true" rightToLeft="false" tabSelected="false" showOutlineSymbols="true" defaultGridColor="true" view="normal" topLeftCell="C96" colorId="64" zoomScale="125" zoomScaleNormal="125" zoomScalePageLayoutView="100" workbookViewId="0">
      <selection pane="topLeft" activeCell="E111" activeCellId="0" sqref="E111"/>
    </sheetView>
  </sheetViews>
  <sheetFormatPr defaultRowHeight="12"/>
  <cols>
    <col collapsed="false" hidden="false" max="4" min="1" style="0" width="9.31632653061224"/>
    <col collapsed="false" hidden="false" max="10" min="5" style="0" width="15.3163265306122"/>
    <col collapsed="false" hidden="false" max="1025" min="11" style="0" width="9.31632653061224"/>
  </cols>
  <sheetData>
    <row r="1" s="3" customFormat="true" ht="50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="4" customFormat="true" ht="12" hidden="false" customHeight="false" outlineLevel="0" collapsed="false">
      <c r="A2" s="4" t="s">
        <v>13</v>
      </c>
      <c r="B2" s="4" t="n">
        <v>2014</v>
      </c>
      <c r="C2" s="5" t="n">
        <v>1</v>
      </c>
      <c r="D2" s="4" t="n">
        <v>45</v>
      </c>
      <c r="E2" s="6" t="n">
        <v>16336703</v>
      </c>
      <c r="F2" s="6" t="n">
        <v>147746</v>
      </c>
      <c r="G2" s="7" t="n">
        <v>16188957</v>
      </c>
      <c r="H2" s="6" t="n">
        <v>59323985</v>
      </c>
      <c r="I2" s="8" t="n">
        <f aca="false">H2/G2</f>
        <v>3.66447233135526</v>
      </c>
      <c r="J2" s="7" t="n">
        <f aca="false">G2*I9</f>
        <v>61899880.2143381</v>
      </c>
      <c r="K2" s="6" t="n">
        <v>354218</v>
      </c>
      <c r="L2" s="8" t="n">
        <f aca="false">K2/F2</f>
        <v>2.39747945798871</v>
      </c>
      <c r="M2" s="7" t="n">
        <f aca="false">F2*2.511711692</f>
        <v>371095.355646232</v>
      </c>
      <c r="N2" s="6"/>
      <c r="Q2" s="7"/>
      <c r="R2" s="7"/>
      <c r="S2" s="7"/>
      <c r="V2" s="5"/>
      <c r="W2" s="5"/>
      <c r="X2" s="7"/>
    </row>
    <row r="3" customFormat="false" ht="12" hidden="false" customHeight="false" outlineLevel="0" collapsed="false">
      <c r="B3" s="4" t="n">
        <v>2014</v>
      </c>
      <c r="C3" s="5" t="n">
        <v>2</v>
      </c>
      <c r="D3" s="4" t="n">
        <v>46</v>
      </c>
      <c r="E3" s="6" t="n">
        <v>19039169</v>
      </c>
      <c r="F3" s="6" t="n">
        <v>150094</v>
      </c>
      <c r="G3" s="7" t="n">
        <v>18889075</v>
      </c>
      <c r="H3" s="6" t="n">
        <v>70642775</v>
      </c>
      <c r="I3" s="8" t="n">
        <f aca="false">H3/G3</f>
        <v>3.73987476888095</v>
      </c>
      <c r="J3" s="7" t="n">
        <f aca="false">G3*3.8235866717</f>
        <v>72224015.4107417</v>
      </c>
      <c r="K3" s="6" t="n">
        <v>375893</v>
      </c>
      <c r="L3" s="8" t="n">
        <f aca="false">K3/F3</f>
        <v>2.5043839194105</v>
      </c>
      <c r="M3" s="7" t="n">
        <f aca="false">F3*2.511711692</f>
        <v>376992.854699048</v>
      </c>
      <c r="N3" s="6"/>
      <c r="Q3" s="7"/>
      <c r="R3" s="7"/>
      <c r="S3" s="7"/>
      <c r="V3" s="5"/>
      <c r="W3" s="5"/>
      <c r="X3" s="7"/>
    </row>
    <row r="4" customFormat="false" ht="12" hidden="false" customHeight="false" outlineLevel="0" collapsed="false">
      <c r="B4" s="4" t="n">
        <v>2014</v>
      </c>
      <c r="C4" s="5" t="n">
        <v>3</v>
      </c>
      <c r="D4" s="4" t="n">
        <v>47</v>
      </c>
      <c r="E4" s="6" t="n">
        <v>16811748</v>
      </c>
      <c r="F4" s="6" t="n">
        <v>145661</v>
      </c>
      <c r="G4" s="7" t="n">
        <v>16666087</v>
      </c>
      <c r="H4" s="6" t="n">
        <v>66453030</v>
      </c>
      <c r="I4" s="8" t="n">
        <f aca="false">H4/G4</f>
        <v>3.98732047900626</v>
      </c>
      <c r="J4" s="7" t="n">
        <f aca="false">G4*3.8235866717</f>
        <v>63724228.1225926</v>
      </c>
      <c r="K4" s="6" t="n">
        <v>387130</v>
      </c>
      <c r="L4" s="8" t="n">
        <f aca="false">K4/F4</f>
        <v>2.65774641118762</v>
      </c>
      <c r="M4" s="7" t="n">
        <f aca="false">F4*2.511711692</f>
        <v>365858.436768412</v>
      </c>
      <c r="N4" s="6"/>
      <c r="Q4" s="7"/>
      <c r="R4" s="7"/>
      <c r="S4" s="7"/>
      <c r="V4" s="5"/>
      <c r="W4" s="5"/>
      <c r="X4" s="7"/>
    </row>
    <row r="5" customFormat="false" ht="12" hidden="false" customHeight="false" outlineLevel="0" collapsed="false">
      <c r="B5" s="4" t="n">
        <v>2014</v>
      </c>
      <c r="C5" s="5" t="n">
        <v>4</v>
      </c>
      <c r="D5" s="4" t="n">
        <v>48</v>
      </c>
      <c r="E5" s="6" t="n">
        <v>20743937</v>
      </c>
      <c r="F5" s="6" t="n">
        <v>143630</v>
      </c>
      <c r="G5" s="7" t="n">
        <v>20600306</v>
      </c>
      <c r="H5" s="6" t="n">
        <v>75212989</v>
      </c>
      <c r="I5" s="8" t="n">
        <f aca="false">H5/G5</f>
        <v>3.65106173665576</v>
      </c>
      <c r="J5" s="7" t="n">
        <f aca="false">G5*3.8235866717</f>
        <v>78767055.4545416</v>
      </c>
      <c r="K5" s="6" t="n">
        <v>390504</v>
      </c>
      <c r="L5" s="8" t="n">
        <f aca="false">K5/F5</f>
        <v>2.71881918819188</v>
      </c>
      <c r="M5" s="7" t="n">
        <f aca="false">F5*2.511711692</f>
        <v>360757.15032196</v>
      </c>
      <c r="N5" s="6"/>
      <c r="Q5" s="7"/>
      <c r="R5" s="7"/>
      <c r="S5" s="7"/>
      <c r="V5" s="5"/>
      <c r="W5" s="5"/>
      <c r="X5" s="7"/>
    </row>
    <row r="6" customFormat="false" ht="12" hidden="false" customHeight="false" outlineLevel="0" collapsed="false">
      <c r="B6" s="4" t="n">
        <v>2015</v>
      </c>
      <c r="C6" s="5" t="n">
        <v>1</v>
      </c>
      <c r="D6" s="4" t="n">
        <v>49</v>
      </c>
      <c r="E6" s="6" t="n">
        <v>18307160</v>
      </c>
      <c r="F6" s="6" t="n">
        <v>167252</v>
      </c>
      <c r="G6" s="7" t="n">
        <v>18139908</v>
      </c>
      <c r="H6" s="6" t="n">
        <v>71061517</v>
      </c>
      <c r="I6" s="8" t="n">
        <f aca="false">H6/G6</f>
        <v>3.91741330771909</v>
      </c>
      <c r="J6" s="7" t="n">
        <f aca="false">G6*3.8235866717</f>
        <v>69359510.4546642</v>
      </c>
      <c r="K6" s="6" t="n">
        <v>409117</v>
      </c>
      <c r="L6" s="8" t="n">
        <f aca="false">K6/F6</f>
        <v>2.44611125726449</v>
      </c>
      <c r="M6" s="7" t="n">
        <f aca="false">F6*2.511711692</f>
        <v>420088.803910384</v>
      </c>
      <c r="N6" s="6"/>
      <c r="Q6" s="7"/>
      <c r="R6" s="7"/>
      <c r="S6" s="7"/>
      <c r="V6" s="5"/>
      <c r="W6" s="5"/>
      <c r="X6" s="7"/>
    </row>
    <row r="7" customFormat="false" ht="12" hidden="false" customHeight="false" outlineLevel="0" collapsed="false">
      <c r="B7" s="4" t="n">
        <v>2015</v>
      </c>
      <c r="C7" s="5" t="n">
        <v>2</v>
      </c>
      <c r="D7" s="4" t="n">
        <v>50</v>
      </c>
      <c r="E7" s="6" t="n">
        <v>21740969</v>
      </c>
      <c r="F7" s="6" t="n">
        <v>188439</v>
      </c>
      <c r="G7" s="7" t="n">
        <v>21552530</v>
      </c>
      <c r="H7" s="6" t="n">
        <v>85808756</v>
      </c>
      <c r="I7" s="8" t="n">
        <f aca="false">H7/G7</f>
        <v>3.98137740673601</v>
      </c>
      <c r="J7" s="7" t="n">
        <f aca="false">G7*3.8235866717</f>
        <v>82407966.4494144</v>
      </c>
      <c r="K7" s="6" t="n">
        <v>442027</v>
      </c>
      <c r="L7" s="8" t="n">
        <f aca="false">K7/F7</f>
        <v>2.34572991790447</v>
      </c>
      <c r="M7" s="7" t="n">
        <f aca="false">F7*2.511711692</f>
        <v>473304.439528788</v>
      </c>
      <c r="N7" s="6"/>
      <c r="Q7" s="7"/>
      <c r="R7" s="7"/>
      <c r="S7" s="7"/>
      <c r="V7" s="5"/>
      <c r="W7" s="5"/>
      <c r="X7" s="7"/>
    </row>
    <row r="8" s="14" customFormat="true" ht="12.8" hidden="false" customHeight="false" outlineLevel="0" collapsed="false">
      <c r="B8" s="14" t="n">
        <v>2015</v>
      </c>
      <c r="C8" s="15" t="n">
        <v>1</v>
      </c>
      <c r="D8" s="14" t="n">
        <v>161</v>
      </c>
      <c r="E8" s="16" t="n">
        <v>17946029.7373772</v>
      </c>
      <c r="F8" s="16" t="n">
        <v>116424.766458671</v>
      </c>
      <c r="G8" s="17" t="n">
        <f aca="false">E8-F8*0.7</f>
        <v>17864532.4008561</v>
      </c>
      <c r="H8" s="17"/>
      <c r="I8" s="17"/>
      <c r="J8" s="17" t="n">
        <f aca="false">G8*3.8235866717</f>
        <v>68306587.9840663</v>
      </c>
      <c r="K8" s="16"/>
      <c r="L8" s="17"/>
      <c r="M8" s="17" t="n">
        <f aca="false">F8*2.511711692</f>
        <v>292425.447152613</v>
      </c>
      <c r="N8" s="17"/>
      <c r="O8" s="15"/>
      <c r="P8" s="15"/>
      <c r="Q8" s="17"/>
      <c r="R8" s="17"/>
      <c r="S8" s="17"/>
      <c r="T8" s="15"/>
      <c r="U8" s="15"/>
      <c r="V8" s="17"/>
      <c r="W8" s="17"/>
      <c r="X8" s="17"/>
    </row>
    <row r="9" s="9" customFormat="true" ht="12.8" hidden="false" customHeight="false" outlineLevel="0" collapsed="false">
      <c r="B9" s="9" t="n">
        <v>2015</v>
      </c>
      <c r="C9" s="9" t="n">
        <v>2</v>
      </c>
      <c r="D9" s="9" t="n">
        <v>162</v>
      </c>
      <c r="E9" s="11" t="n">
        <v>21851478.6150531</v>
      </c>
      <c r="F9" s="11" t="n">
        <v>117941.839121197</v>
      </c>
      <c r="G9" s="12" t="n">
        <f aca="false">E9-F9*0.7</f>
        <v>21768919.3276683</v>
      </c>
      <c r="H9" s="12" t="s">
        <v>14</v>
      </c>
      <c r="I9" s="13" t="n">
        <f aca="false">AVERAGE(I2:I7)</f>
        <v>3.82358667172555</v>
      </c>
      <c r="J9" s="12" t="n">
        <f aca="false">G9*3.8235866717</f>
        <v>83235349.7985849</v>
      </c>
      <c r="K9" s="11" t="s">
        <v>14</v>
      </c>
      <c r="L9" s="13" t="n">
        <f aca="false">AVERAGE(L2:L7)</f>
        <v>2.51171169199128</v>
      </c>
      <c r="M9" s="12" t="n">
        <f aca="false">F9*2.511711692</f>
        <v>296235.896296694</v>
      </c>
      <c r="N9" s="12"/>
      <c r="Q9" s="12"/>
      <c r="R9" s="12"/>
      <c r="S9" s="12"/>
      <c r="V9" s="12"/>
      <c r="W9" s="12"/>
      <c r="X9" s="12"/>
    </row>
    <row r="10" customFormat="false" ht="12.8" hidden="false" customHeight="false" outlineLevel="0" collapsed="false">
      <c r="A10" s="9"/>
      <c r="B10" s="9" t="n">
        <v>2015</v>
      </c>
      <c r="C10" s="9" t="n">
        <v>3</v>
      </c>
      <c r="D10" s="9" t="n">
        <v>163</v>
      </c>
      <c r="E10" s="11" t="n">
        <v>20104485.510011</v>
      </c>
      <c r="F10" s="11" t="n">
        <v>123359.29092606</v>
      </c>
      <c r="G10" s="12" t="n">
        <f aca="false">E10-F10*0.7</f>
        <v>20018134.0063628</v>
      </c>
      <c r="H10" s="12" t="n">
        <v>76520057</v>
      </c>
      <c r="I10" s="12"/>
      <c r="J10" s="12" t="n">
        <f aca="false">G10*3.8235866717</f>
        <v>76541070.3790332</v>
      </c>
      <c r="K10" s="11" t="n">
        <v>445064</v>
      </c>
      <c r="L10" s="12"/>
      <c r="M10" s="12" t="n">
        <f aca="false">F10*2.511711692</f>
        <v>309842.973335814</v>
      </c>
      <c r="N10" s="12"/>
      <c r="Q10" s="12"/>
      <c r="R10" s="12"/>
      <c r="S10" s="12"/>
      <c r="V10" s="12"/>
      <c r="W10" s="12"/>
      <c r="X10" s="12"/>
    </row>
    <row r="11" customFormat="false" ht="12.8" hidden="false" customHeight="false" outlineLevel="0" collapsed="false">
      <c r="A11" s="9"/>
      <c r="B11" s="9" t="n">
        <v>2015</v>
      </c>
      <c r="C11" s="9" t="n">
        <v>4</v>
      </c>
      <c r="D11" s="9" t="n">
        <v>164</v>
      </c>
      <c r="E11" s="11" t="n">
        <v>23145866.2187369</v>
      </c>
      <c r="F11" s="11" t="n">
        <v>115904.1045511</v>
      </c>
      <c r="G11" s="12" t="n">
        <f aca="false">E11-F11*0.7</f>
        <v>23064733.3455511</v>
      </c>
      <c r="H11" s="12" t="n">
        <v>81658874</v>
      </c>
      <c r="I11" s="12"/>
      <c r="J11" s="12" t="n">
        <f aca="false">G11*3.8235866717</f>
        <v>88190007.0063639</v>
      </c>
      <c r="K11" s="11" t="n">
        <v>414371</v>
      </c>
      <c r="L11" s="12"/>
      <c r="M11" s="12" t="n">
        <f aca="false">F11*2.511711692</f>
        <v>291117.694551788</v>
      </c>
      <c r="N11" s="12"/>
      <c r="Q11" s="12"/>
      <c r="R11" s="12"/>
      <c r="S11" s="12"/>
      <c r="V11" s="12"/>
      <c r="W11" s="12"/>
      <c r="X11" s="12"/>
    </row>
    <row r="12" s="14" customFormat="true" ht="12.8" hidden="false" customHeight="false" outlineLevel="0" collapsed="false">
      <c r="A12" s="14" t="s">
        <v>15</v>
      </c>
      <c r="B12" s="14" t="n">
        <v>2016</v>
      </c>
      <c r="C12" s="15" t="n">
        <v>1</v>
      </c>
      <c r="D12" s="14" t="n">
        <v>165</v>
      </c>
      <c r="E12" s="16" t="n">
        <v>19032700.9209871</v>
      </c>
      <c r="F12" s="16" t="n">
        <v>109424.910354893</v>
      </c>
      <c r="G12" s="17" t="n">
        <f aca="false">E12-F12*0.7</f>
        <v>18956103.4837387</v>
      </c>
      <c r="H12" s="17" t="n">
        <v>71384639</v>
      </c>
      <c r="I12" s="17"/>
      <c r="J12" s="17" t="n">
        <f aca="false">G12*3.8235866717</f>
        <v>72480304.6277891</v>
      </c>
      <c r="K12" s="16" t="n">
        <v>399060</v>
      </c>
      <c r="L12" s="17"/>
      <c r="M12" s="17" t="n">
        <f aca="false">F12*2.511711692</f>
        <v>274843.826734437</v>
      </c>
      <c r="N12" s="17"/>
      <c r="O12" s="15"/>
      <c r="P12" s="15"/>
      <c r="Q12" s="17"/>
      <c r="R12" s="17"/>
      <c r="S12" s="17"/>
      <c r="T12" s="15"/>
      <c r="U12" s="15"/>
      <c r="V12" s="17"/>
      <c r="W12" s="17"/>
      <c r="X12" s="17"/>
    </row>
    <row r="13" s="9" customFormat="true" ht="12.8" hidden="false" customHeight="false" outlineLevel="0" collapsed="false">
      <c r="B13" s="9" t="n">
        <v>2016</v>
      </c>
      <c r="C13" s="9" t="n">
        <v>2</v>
      </c>
      <c r="D13" s="9" t="n">
        <v>166</v>
      </c>
      <c r="E13" s="11" t="n">
        <v>21424382.6012026</v>
      </c>
      <c r="F13" s="11" t="n">
        <v>106122.576781039</v>
      </c>
      <c r="G13" s="12" t="n">
        <f aca="false">E13-F13*0.7</f>
        <v>21350096.7974559</v>
      </c>
      <c r="H13" s="12" t="n">
        <v>78650764</v>
      </c>
      <c r="I13" s="12"/>
      <c r="J13" s="12" t="n">
        <f aca="false">G13*3.8235866717</f>
        <v>81633945.5542571</v>
      </c>
      <c r="K13" s="11" t="n">
        <v>377742</v>
      </c>
      <c r="L13" s="12"/>
      <c r="M13" s="12" t="n">
        <f aca="false">F13*2.511711692</f>
        <v>266549.316886103</v>
      </c>
      <c r="N13" s="12"/>
      <c r="Q13" s="12"/>
      <c r="R13" s="12"/>
      <c r="S13" s="12"/>
      <c r="V13" s="12"/>
      <c r="W13" s="12"/>
      <c r="X13" s="12"/>
    </row>
    <row r="14" s="9" customFormat="true" ht="12.8" hidden="false" customHeight="false" outlineLevel="0" collapsed="false">
      <c r="B14" s="9" t="n">
        <v>2016</v>
      </c>
      <c r="C14" s="9" t="n">
        <v>3</v>
      </c>
      <c r="D14" s="9" t="n">
        <v>167</v>
      </c>
      <c r="E14" s="11" t="n">
        <v>19035475.1160366</v>
      </c>
      <c r="F14" s="11" t="n">
        <v>115976.965700388</v>
      </c>
      <c r="G14" s="12" t="n">
        <f aca="false">E14-F14*0.7</f>
        <v>18954291.2400463</v>
      </c>
      <c r="H14" s="12" t="n">
        <v>72210474</v>
      </c>
      <c r="I14" s="12"/>
      <c r="J14" s="12" t="n">
        <f aca="false">G14*3.8235866717</f>
        <v>72473375.3569612</v>
      </c>
      <c r="K14" s="11" t="n">
        <v>375488</v>
      </c>
      <c r="L14" s="12"/>
      <c r="M14" s="12" t="n">
        <f aca="false">F14*2.511711692</f>
        <v>291300.700752347</v>
      </c>
      <c r="N14" s="12"/>
      <c r="Q14" s="12"/>
      <c r="R14" s="12"/>
      <c r="S14" s="12"/>
      <c r="V14" s="12"/>
      <c r="W14" s="12"/>
      <c r="X14" s="12"/>
    </row>
    <row r="15" s="9" customFormat="true" ht="12.8" hidden="false" customHeight="false" outlineLevel="0" collapsed="false">
      <c r="B15" s="9" t="n">
        <v>2016</v>
      </c>
      <c r="C15" s="9" t="n">
        <v>4</v>
      </c>
      <c r="D15" s="9" t="n">
        <v>168</v>
      </c>
      <c r="E15" s="11" t="n">
        <v>22092269.1897079</v>
      </c>
      <c r="F15" s="11" t="n">
        <v>116561.029306822</v>
      </c>
      <c r="G15" s="12" t="n">
        <f aca="false">E15-F15*0.7</f>
        <v>22010676.4691931</v>
      </c>
      <c r="H15" s="12" t="n">
        <v>79983678</v>
      </c>
      <c r="I15" s="12"/>
      <c r="J15" s="12" t="n">
        <f aca="false">G15*3.8235866717</f>
        <v>84159729.1827077</v>
      </c>
      <c r="K15" s="11" t="n">
        <v>355397</v>
      </c>
      <c r="L15" s="12"/>
      <c r="M15" s="12" t="n">
        <f aca="false">F15*2.511711692</f>
        <v>292767.700141499</v>
      </c>
      <c r="N15" s="12"/>
      <c r="Q15" s="12"/>
      <c r="R15" s="12"/>
      <c r="S15" s="12"/>
      <c r="V15" s="12"/>
      <c r="W15" s="12"/>
      <c r="X15" s="12"/>
    </row>
    <row r="16" s="14" customFormat="true" ht="12.8" hidden="false" customHeight="false" outlineLevel="0" collapsed="false">
      <c r="B16" s="14" t="n">
        <v>2017</v>
      </c>
      <c r="C16" s="15" t="n">
        <v>1</v>
      </c>
      <c r="D16" s="14" t="n">
        <v>169</v>
      </c>
      <c r="E16" s="16" t="n">
        <v>19297458.383856</v>
      </c>
      <c r="F16" s="16" t="n">
        <v>87135.5671138854</v>
      </c>
      <c r="G16" s="17" t="n">
        <f aca="false">E16-F16*0.7</f>
        <v>19236463.4868763</v>
      </c>
      <c r="H16" s="17" t="n">
        <v>74434596</v>
      </c>
      <c r="I16" s="17"/>
      <c r="J16" s="17" t="n">
        <f aca="false">G16*3.8235866717</f>
        <v>73552285.3990639</v>
      </c>
      <c r="K16" s="16" t="n">
        <v>462191</v>
      </c>
      <c r="L16" s="17"/>
      <c r="M16" s="17" t="n">
        <f aca="false">F16*2.511711692</f>
        <v>218859.422708997</v>
      </c>
      <c r="N16" s="17"/>
      <c r="O16" s="15"/>
      <c r="P16" s="15"/>
      <c r="Q16" s="17"/>
      <c r="R16" s="17"/>
      <c r="S16" s="17"/>
      <c r="T16" s="15"/>
      <c r="U16" s="15"/>
      <c r="V16" s="17"/>
      <c r="W16" s="17"/>
      <c r="X16" s="17"/>
    </row>
    <row r="17" s="9" customFormat="true" ht="12.8" hidden="false" customHeight="false" outlineLevel="0" collapsed="false">
      <c r="B17" s="9" t="n">
        <v>2017</v>
      </c>
      <c r="C17" s="9" t="n">
        <v>2</v>
      </c>
      <c r="D17" s="9" t="n">
        <v>170</v>
      </c>
      <c r="E17" s="11" t="n">
        <v>21896628.3347199</v>
      </c>
      <c r="F17" s="11" t="n">
        <v>96012.0551035051</v>
      </c>
      <c r="G17" s="12" t="n">
        <f aca="false">E17-F17*0.7</f>
        <v>21829419.8961474</v>
      </c>
      <c r="H17" s="12" t="n">
        <v>80479757</v>
      </c>
      <c r="I17" s="12"/>
      <c r="J17" s="12" t="n">
        <f aca="false">G17*3.8235866717</f>
        <v>83466678.9658522</v>
      </c>
      <c r="K17" s="11" t="n">
        <v>458270</v>
      </c>
      <c r="L17" s="12"/>
      <c r="M17" s="12" t="n">
        <f aca="false">F17*2.511711692</f>
        <v>241154.601376422</v>
      </c>
      <c r="N17" s="12"/>
      <c r="Q17" s="12"/>
      <c r="R17" s="12"/>
      <c r="S17" s="12"/>
      <c r="V17" s="12"/>
      <c r="W17" s="12"/>
      <c r="X17" s="12"/>
    </row>
    <row r="18" s="9" customFormat="true" ht="12.8" hidden="false" customHeight="false" outlineLevel="0" collapsed="false">
      <c r="B18" s="9" t="n">
        <v>2017</v>
      </c>
      <c r="C18" s="9" t="n">
        <v>3</v>
      </c>
      <c r="D18" s="9" t="n">
        <v>171</v>
      </c>
      <c r="E18" s="11" t="n">
        <v>19653790.880218</v>
      </c>
      <c r="F18" s="11" t="n">
        <v>104520.384366161</v>
      </c>
      <c r="G18" s="12" t="n">
        <f aca="false">E18-F18*0.7</f>
        <v>19580626.6111617</v>
      </c>
      <c r="H18" s="12" t="n">
        <v>73976782</v>
      </c>
      <c r="I18" s="12"/>
      <c r="J18" s="12" t="n">
        <f aca="false">G18*3.8235866717</f>
        <v>74868222.9339722</v>
      </c>
      <c r="K18" s="11" t="n">
        <v>489074</v>
      </c>
      <c r="L18" s="12"/>
      <c r="M18" s="12" t="n">
        <f aca="false">F18*2.511711692</f>
        <v>262525.071464821</v>
      </c>
      <c r="N18" s="12"/>
      <c r="Q18" s="12"/>
      <c r="R18" s="12"/>
      <c r="S18" s="12"/>
      <c r="V18" s="12"/>
      <c r="W18" s="12"/>
      <c r="X18" s="12"/>
    </row>
    <row r="19" s="9" customFormat="true" ht="12.8" hidden="false" customHeight="false" outlineLevel="0" collapsed="false">
      <c r="B19" s="9" t="n">
        <v>2017</v>
      </c>
      <c r="C19" s="9" t="n">
        <v>4</v>
      </c>
      <c r="D19" s="9" t="n">
        <v>172</v>
      </c>
      <c r="E19" s="11" t="n">
        <v>22536137.0699585</v>
      </c>
      <c r="F19" s="11" t="n">
        <v>107997.833010581</v>
      </c>
      <c r="G19" s="12" t="n">
        <f aca="false">E19-F19*0.7</f>
        <v>22460538.5868511</v>
      </c>
      <c r="H19" s="12" t="n">
        <v>82408987.5633976</v>
      </c>
      <c r="I19" s="12"/>
      <c r="J19" s="12" t="n">
        <f aca="false">G19*3.8235866717</f>
        <v>85879815.9798874</v>
      </c>
      <c r="K19" s="11"/>
      <c r="L19" s="12"/>
      <c r="M19" s="12" t="n">
        <f aca="false">F19*2.511711692</f>
        <v>271259.41988334</v>
      </c>
      <c r="N19" s="12"/>
      <c r="Q19" s="12"/>
      <c r="R19" s="12"/>
      <c r="S19" s="12"/>
      <c r="V19" s="12"/>
      <c r="W19" s="12"/>
      <c r="X19" s="12"/>
    </row>
    <row r="20" s="14" customFormat="true" ht="12.8" hidden="false" customHeight="false" outlineLevel="0" collapsed="false">
      <c r="B20" s="14" t="n">
        <v>2018</v>
      </c>
      <c r="C20" s="15" t="n">
        <v>1</v>
      </c>
      <c r="D20" s="14" t="n">
        <v>173</v>
      </c>
      <c r="E20" s="16" t="n">
        <v>19577528.8763502</v>
      </c>
      <c r="F20" s="16" t="n">
        <v>93350.9209005746</v>
      </c>
      <c r="G20" s="17" t="n">
        <f aca="false">E20-F20*0.7</f>
        <v>19512183.2317198</v>
      </c>
      <c r="H20" s="17"/>
      <c r="I20" s="17"/>
      <c r="J20" s="17" t="n">
        <f aca="false">G20*3.8235866717</f>
        <v>74606523.7405721</v>
      </c>
      <c r="K20" s="16"/>
      <c r="L20" s="17"/>
      <c r="M20" s="17" t="n">
        <f aca="false">F20*2.511711692</f>
        <v>234470.59948494</v>
      </c>
      <c r="N20" s="17"/>
      <c r="O20" s="15"/>
      <c r="P20" s="15"/>
      <c r="Q20" s="17"/>
      <c r="R20" s="17"/>
      <c r="S20" s="17"/>
      <c r="T20" s="15"/>
      <c r="U20" s="15"/>
      <c r="V20" s="17"/>
      <c r="W20" s="17"/>
      <c r="X20" s="17"/>
    </row>
    <row r="21" s="9" customFormat="true" ht="12.8" hidden="false" customHeight="false" outlineLevel="0" collapsed="false">
      <c r="B21" s="9" t="n">
        <v>2018</v>
      </c>
      <c r="C21" s="9" t="n">
        <v>2</v>
      </c>
      <c r="D21" s="9" t="n">
        <v>174</v>
      </c>
      <c r="E21" s="11" t="n">
        <v>22364819.1335187</v>
      </c>
      <c r="F21" s="11" t="n">
        <v>96330.0005688982</v>
      </c>
      <c r="G21" s="12" t="n">
        <f aca="false">E21-F21*0.7</f>
        <v>22297388.1331205</v>
      </c>
      <c r="H21" s="12"/>
      <c r="I21" s="12"/>
      <c r="J21" s="12" t="n">
        <f aca="false">G21*3.8235866717</f>
        <v>85255996.0795212</v>
      </c>
      <c r="K21" s="11"/>
      <c r="L21" s="12"/>
      <c r="M21" s="12" t="n">
        <f aca="false">F21*2.511711692</f>
        <v>241953.188719268</v>
      </c>
      <c r="N21" s="12"/>
      <c r="Q21" s="12"/>
      <c r="R21" s="12"/>
      <c r="S21" s="12"/>
      <c r="V21" s="12"/>
      <c r="W21" s="12"/>
      <c r="X21" s="12"/>
    </row>
    <row r="22" s="9" customFormat="true" ht="12.8" hidden="false" customHeight="false" outlineLevel="0" collapsed="false">
      <c r="B22" s="9" t="n">
        <v>2018</v>
      </c>
      <c r="C22" s="9" t="n">
        <v>3</v>
      </c>
      <c r="D22" s="9" t="n">
        <v>175</v>
      </c>
      <c r="E22" s="11" t="n">
        <v>19890598.7491105</v>
      </c>
      <c r="F22" s="11" t="n">
        <v>96581.0867788934</v>
      </c>
      <c r="G22" s="12" t="n">
        <f aca="false">E22-F22*0.7</f>
        <v>19822991.9883653</v>
      </c>
      <c r="H22" s="12"/>
      <c r="I22" s="12"/>
      <c r="J22" s="12" t="n">
        <f aca="false">G22*3.8235866717</f>
        <v>75794927.9599294</v>
      </c>
      <c r="K22" s="11"/>
      <c r="L22" s="12"/>
      <c r="M22" s="12" t="n">
        <f aca="false">F22*2.511711692</f>
        <v>242583.844888613</v>
      </c>
      <c r="N22" s="12"/>
      <c r="Q22" s="12"/>
      <c r="R22" s="12"/>
      <c r="S22" s="12"/>
      <c r="V22" s="12"/>
      <c r="W22" s="12"/>
      <c r="X22" s="12"/>
    </row>
    <row r="23" s="9" customFormat="true" ht="12.8" hidden="false" customHeight="false" outlineLevel="0" collapsed="false">
      <c r="B23" s="9" t="n">
        <v>2018</v>
      </c>
      <c r="C23" s="9" t="n">
        <v>4</v>
      </c>
      <c r="D23" s="9" t="n">
        <v>176</v>
      </c>
      <c r="E23" s="11" t="n">
        <v>22764368.2361174</v>
      </c>
      <c r="F23" s="11" t="n">
        <v>104805.188964033</v>
      </c>
      <c r="G23" s="12" t="n">
        <f aca="false">E23-F23*0.7</f>
        <v>22691004.6038426</v>
      </c>
      <c r="H23" s="12"/>
      <c r="I23" s="12"/>
      <c r="J23" s="12" t="n">
        <f aca="false">G23*3.8235866717</f>
        <v>86761022.7707358</v>
      </c>
      <c r="K23" s="11"/>
      <c r="L23" s="12"/>
      <c r="M23" s="12" t="n">
        <f aca="false">F23*2.511711692</f>
        <v>263240.418503231</v>
      </c>
      <c r="N23" s="12"/>
      <c r="Q23" s="12"/>
      <c r="R23" s="12"/>
      <c r="S23" s="12"/>
      <c r="V23" s="12"/>
      <c r="W23" s="12"/>
      <c r="X23" s="12"/>
    </row>
    <row r="24" s="14" customFormat="true" ht="12.8" hidden="false" customHeight="false" outlineLevel="0" collapsed="false">
      <c r="B24" s="14" t="n">
        <v>2019</v>
      </c>
      <c r="C24" s="15" t="n">
        <v>1</v>
      </c>
      <c r="D24" s="14" t="n">
        <v>177</v>
      </c>
      <c r="E24" s="16" t="n">
        <v>20286110.4521719</v>
      </c>
      <c r="F24" s="16" t="n">
        <v>103786.210662458</v>
      </c>
      <c r="G24" s="17" t="n">
        <f aca="false">E24-F24*0.7</f>
        <v>20213460.1047082</v>
      </c>
      <c r="H24" s="17"/>
      <c r="I24" s="17"/>
      <c r="J24" s="17" t="n">
        <f aca="false">G24*3.8235866717</f>
        <v>77287916.6453019</v>
      </c>
      <c r="K24" s="16"/>
      <c r="L24" s="17"/>
      <c r="M24" s="17" t="n">
        <f aca="false">F24*2.511711692</f>
        <v>260681.038789271</v>
      </c>
      <c r="N24" s="17"/>
      <c r="O24" s="15"/>
      <c r="P24" s="15"/>
      <c r="Q24" s="17"/>
      <c r="R24" s="17"/>
      <c r="S24" s="17"/>
      <c r="T24" s="15"/>
      <c r="U24" s="15"/>
      <c r="V24" s="17"/>
      <c r="W24" s="17"/>
      <c r="X24" s="17"/>
    </row>
    <row r="25" s="9" customFormat="true" ht="12.8" hidden="false" customHeight="false" outlineLevel="0" collapsed="false">
      <c r="B25" s="9" t="n">
        <v>2019</v>
      </c>
      <c r="C25" s="9" t="n">
        <v>2</v>
      </c>
      <c r="D25" s="9" t="n">
        <v>178</v>
      </c>
      <c r="E25" s="11" t="n">
        <v>23386080.9587141</v>
      </c>
      <c r="F25" s="11" t="n">
        <v>104313.538620203</v>
      </c>
      <c r="G25" s="12" t="n">
        <f aca="false">E25-F25*0.7</f>
        <v>23313061.48168</v>
      </c>
      <c r="H25" s="12" t="n">
        <v>1000</v>
      </c>
      <c r="I25" s="12"/>
      <c r="J25" s="12" t="n">
        <f aca="false">G25*3.8235866717</f>
        <v>89139511.1578742</v>
      </c>
      <c r="K25" s="11"/>
      <c r="L25" s="12"/>
      <c r="M25" s="12" t="n">
        <f aca="false">F25*2.511711692</f>
        <v>262005.534586257</v>
      </c>
      <c r="N25" s="12"/>
      <c r="Q25" s="12"/>
      <c r="R25" s="12"/>
      <c r="S25" s="12"/>
      <c r="V25" s="12"/>
      <c r="W25" s="12"/>
      <c r="X25" s="12"/>
    </row>
    <row r="26" s="9" customFormat="true" ht="12.8" hidden="false" customHeight="false" outlineLevel="0" collapsed="false">
      <c r="B26" s="9" t="n">
        <v>2019</v>
      </c>
      <c r="C26" s="9" t="n">
        <v>3</v>
      </c>
      <c r="D26" s="9" t="n">
        <v>179</v>
      </c>
      <c r="E26" s="11" t="n">
        <v>20455136.7988502</v>
      </c>
      <c r="F26" s="11" t="n">
        <v>107522.014952111</v>
      </c>
      <c r="G26" s="12" t="n">
        <f aca="false">E26-F26*0.7</f>
        <v>20379871.3883837</v>
      </c>
      <c r="H26" s="12"/>
      <c r="I26" s="12"/>
      <c r="J26" s="12" t="n">
        <f aca="false">G26*3.8235866717</f>
        <v>77924204.6115842</v>
      </c>
      <c r="K26" s="11"/>
      <c r="L26" s="12"/>
      <c r="M26" s="12" t="n">
        <f aca="false">F26*2.511711692</f>
        <v>270064.302102616</v>
      </c>
      <c r="N26" s="12"/>
      <c r="Q26" s="12"/>
      <c r="R26" s="12"/>
      <c r="S26" s="12"/>
      <c r="V26" s="12"/>
      <c r="W26" s="12"/>
      <c r="X26" s="12"/>
    </row>
    <row r="27" s="9" customFormat="true" ht="12.8" hidden="false" customHeight="false" outlineLevel="0" collapsed="false">
      <c r="B27" s="9" t="n">
        <v>2019</v>
      </c>
      <c r="C27" s="9" t="n">
        <v>4</v>
      </c>
      <c r="D27" s="9" t="n">
        <v>180</v>
      </c>
      <c r="E27" s="11" t="n">
        <v>23837545.2577532</v>
      </c>
      <c r="F27" s="11" t="n">
        <v>105799.310063242</v>
      </c>
      <c r="G27" s="12" t="n">
        <f aca="false">E27-F27*0.7</f>
        <v>23763485.7407089</v>
      </c>
      <c r="H27" s="12"/>
      <c r="I27" s="12"/>
      <c r="J27" s="12" t="n">
        <f aca="false">G27*3.8235866717</f>
        <v>90861747.3513077</v>
      </c>
      <c r="K27" s="11"/>
      <c r="L27" s="12"/>
      <c r="M27" s="12" t="n">
        <f aca="false">F27*2.511711692</f>
        <v>265737.364091378</v>
      </c>
      <c r="N27" s="12"/>
      <c r="Q27" s="12"/>
      <c r="R27" s="12"/>
      <c r="S27" s="12"/>
      <c r="V27" s="12"/>
      <c r="W27" s="12"/>
      <c r="X27" s="12"/>
    </row>
    <row r="28" s="14" customFormat="true" ht="12.8" hidden="false" customHeight="false" outlineLevel="0" collapsed="false">
      <c r="B28" s="14" t="n">
        <v>2020</v>
      </c>
      <c r="C28" s="15" t="n">
        <v>1</v>
      </c>
      <c r="D28" s="14" t="n">
        <v>181</v>
      </c>
      <c r="E28" s="16" t="n">
        <v>20951620.9622252</v>
      </c>
      <c r="F28" s="16" t="n">
        <v>106131.775281142</v>
      </c>
      <c r="G28" s="17" t="n">
        <f aca="false">E28-F28*0.7</f>
        <v>20877328.7195284</v>
      </c>
      <c r="H28" s="17"/>
      <c r="I28" s="17"/>
      <c r="J28" s="17" t="n">
        <f aca="false">G28*3.8235866717</f>
        <v>79826275.8326884</v>
      </c>
      <c r="K28" s="16"/>
      <c r="L28" s="17"/>
      <c r="M28" s="17" t="n">
        <f aca="false">F28*2.511711692</f>
        <v>266572.420866361</v>
      </c>
      <c r="N28" s="17"/>
      <c r="O28" s="15"/>
      <c r="P28" s="15"/>
      <c r="Q28" s="17"/>
      <c r="R28" s="17"/>
      <c r="S28" s="17"/>
      <c r="T28" s="15"/>
      <c r="U28" s="15"/>
      <c r="V28" s="17"/>
      <c r="W28" s="17"/>
      <c r="X28" s="17"/>
    </row>
    <row r="29" s="9" customFormat="true" ht="12.8" hidden="false" customHeight="false" outlineLevel="0" collapsed="false">
      <c r="B29" s="9" t="n">
        <v>2020</v>
      </c>
      <c r="C29" s="9" t="n">
        <v>2</v>
      </c>
      <c r="D29" s="9" t="n">
        <v>182</v>
      </c>
      <c r="E29" s="11" t="n">
        <v>23879599.3497459</v>
      </c>
      <c r="F29" s="11" t="n">
        <v>110006.663252037</v>
      </c>
      <c r="G29" s="12" t="n">
        <f aca="false">E29-F29*0.7</f>
        <v>23802594.6854695</v>
      </c>
      <c r="H29" s="12"/>
      <c r="I29" s="12"/>
      <c r="J29" s="12" t="n">
        <f aca="false">G29*3.8235866717</f>
        <v>91011283.7912383</v>
      </c>
      <c r="K29" s="11"/>
      <c r="L29" s="12"/>
      <c r="M29" s="12" t="n">
        <f aca="false">F29*2.511711692</f>
        <v>276305.022288048</v>
      </c>
      <c r="N29" s="12"/>
      <c r="Q29" s="12"/>
      <c r="R29" s="12"/>
      <c r="S29" s="12"/>
      <c r="V29" s="12"/>
      <c r="W29" s="12"/>
      <c r="X29" s="12"/>
    </row>
    <row r="30" s="9" customFormat="true" ht="12.8" hidden="false" customHeight="false" outlineLevel="0" collapsed="false">
      <c r="B30" s="9" t="n">
        <v>2020</v>
      </c>
      <c r="C30" s="9" t="n">
        <v>3</v>
      </c>
      <c r="D30" s="9" t="n">
        <v>183</v>
      </c>
      <c r="E30" s="11" t="n">
        <v>21069517.7969392</v>
      </c>
      <c r="F30" s="11" t="n">
        <v>110612.398290765</v>
      </c>
      <c r="G30" s="12" t="n">
        <f aca="false">E30-F30*0.7</f>
        <v>20992089.1181357</v>
      </c>
      <c r="H30" s="12"/>
      <c r="I30" s="12"/>
      <c r="J30" s="12" t="n">
        <f aca="false">G30*3.8235866717</f>
        <v>80265072.1632421</v>
      </c>
      <c r="K30" s="11"/>
      <c r="L30" s="12"/>
      <c r="M30" s="12" t="n">
        <f aca="false">F30*2.511711692</f>
        <v>277826.454067075</v>
      </c>
      <c r="N30" s="12"/>
      <c r="Q30" s="12"/>
      <c r="R30" s="12"/>
      <c r="S30" s="12"/>
      <c r="V30" s="12"/>
      <c r="W30" s="12"/>
      <c r="X30" s="12"/>
    </row>
    <row r="31" s="9" customFormat="true" ht="12.8" hidden="false" customHeight="false" outlineLevel="0" collapsed="false">
      <c r="B31" s="9" t="n">
        <v>2020</v>
      </c>
      <c r="C31" s="9" t="n">
        <v>4</v>
      </c>
      <c r="D31" s="9" t="n">
        <v>184</v>
      </c>
      <c r="E31" s="11" t="n">
        <v>24551290.1279688</v>
      </c>
      <c r="F31" s="11" t="n">
        <v>110837.619043587</v>
      </c>
      <c r="G31" s="12" t="n">
        <f aca="false">E31-F31*0.7</f>
        <v>24473703.7946383</v>
      </c>
      <c r="H31" s="12"/>
      <c r="I31" s="12"/>
      <c r="J31" s="12" t="n">
        <f aca="false">G31*3.8235866717</f>
        <v>93577327.6363127</v>
      </c>
      <c r="K31" s="11"/>
      <c r="L31" s="12"/>
      <c r="M31" s="12" t="n">
        <f aca="false">F31*2.511711692</f>
        <v>278392.143665219</v>
      </c>
      <c r="N31" s="12"/>
      <c r="Q31" s="12"/>
      <c r="R31" s="12"/>
      <c r="S31" s="12"/>
      <c r="V31" s="12"/>
      <c r="W31" s="12"/>
      <c r="X31" s="12"/>
    </row>
    <row r="32" s="14" customFormat="true" ht="12.8" hidden="false" customHeight="false" outlineLevel="0" collapsed="false">
      <c r="B32" s="14" t="n">
        <v>2021</v>
      </c>
      <c r="C32" s="15" t="n">
        <v>1</v>
      </c>
      <c r="D32" s="14" t="n">
        <v>185</v>
      </c>
      <c r="E32" s="16" t="n">
        <v>21466308.3792086</v>
      </c>
      <c r="F32" s="16" t="n">
        <v>110829.252206216</v>
      </c>
      <c r="G32" s="17" t="n">
        <f aca="false">E32-F32*0.7</f>
        <v>21388727.9026642</v>
      </c>
      <c r="H32" s="17"/>
      <c r="I32" s="17"/>
      <c r="J32" s="17" t="n">
        <f aca="false">G32*3.8235866717</f>
        <v>81781654.9332449</v>
      </c>
      <c r="K32" s="16"/>
      <c r="L32" s="17"/>
      <c r="M32" s="17" t="n">
        <f aca="false">F32*2.511711692</f>
        <v>278371.12858197</v>
      </c>
      <c r="N32" s="17"/>
      <c r="O32" s="15"/>
      <c r="P32" s="15"/>
      <c r="Q32" s="17"/>
      <c r="R32" s="17"/>
      <c r="S32" s="17"/>
      <c r="T32" s="15"/>
      <c r="U32" s="15"/>
      <c r="V32" s="17"/>
      <c r="W32" s="17"/>
      <c r="X32" s="17"/>
    </row>
    <row r="33" s="9" customFormat="true" ht="12.8" hidden="false" customHeight="false" outlineLevel="0" collapsed="false">
      <c r="B33" s="9" t="n">
        <v>2021</v>
      </c>
      <c r="C33" s="9" t="n">
        <v>2</v>
      </c>
      <c r="D33" s="9" t="n">
        <v>186</v>
      </c>
      <c r="E33" s="11" t="n">
        <v>24812738.6141476</v>
      </c>
      <c r="F33" s="11" t="n">
        <v>110677.500539447</v>
      </c>
      <c r="G33" s="12" t="n">
        <f aca="false">E33-F33*0.7</f>
        <v>24735264.36377</v>
      </c>
      <c r="H33" s="12"/>
      <c r="I33" s="12"/>
      <c r="J33" s="12" t="n">
        <f aca="false">G33*3.8235866717</f>
        <v>94577427.1422869</v>
      </c>
      <c r="K33" s="11"/>
      <c r="L33" s="12"/>
      <c r="M33" s="12" t="n">
        <f aca="false">F33*2.511711692</f>
        <v>277989.972146265</v>
      </c>
      <c r="N33" s="12"/>
      <c r="Q33" s="12"/>
      <c r="R33" s="12"/>
      <c r="S33" s="12"/>
      <c r="V33" s="12"/>
      <c r="W33" s="12"/>
      <c r="X33" s="12"/>
    </row>
    <row r="34" s="9" customFormat="true" ht="12.8" hidden="false" customHeight="false" outlineLevel="0" collapsed="false">
      <c r="B34" s="9" t="n">
        <v>2021</v>
      </c>
      <c r="C34" s="9" t="n">
        <v>3</v>
      </c>
      <c r="D34" s="9" t="n">
        <v>187</v>
      </c>
      <c r="E34" s="11" t="n">
        <v>21893372.8467044</v>
      </c>
      <c r="F34" s="11" t="n">
        <v>111582.703189423</v>
      </c>
      <c r="G34" s="12" t="n">
        <f aca="false">E34-F34*0.7</f>
        <v>21815264.9544718</v>
      </c>
      <c r="H34" s="12"/>
      <c r="I34" s="12"/>
      <c r="J34" s="12" t="n">
        <f aca="false">G34*3.8235866717</f>
        <v>83412556.3195225</v>
      </c>
      <c r="K34" s="11"/>
      <c r="L34" s="12"/>
      <c r="M34" s="12" t="n">
        <f aca="false">F34*2.511711692</f>
        <v>280263.580225839</v>
      </c>
      <c r="N34" s="12"/>
      <c r="Q34" s="12"/>
      <c r="R34" s="12"/>
      <c r="S34" s="12"/>
      <c r="V34" s="12"/>
      <c r="W34" s="12"/>
      <c r="X34" s="12"/>
    </row>
    <row r="35" s="9" customFormat="true" ht="12.8" hidden="false" customHeight="false" outlineLevel="0" collapsed="false">
      <c r="B35" s="9" t="n">
        <v>2021</v>
      </c>
      <c r="C35" s="9" t="n">
        <v>4</v>
      </c>
      <c r="D35" s="9" t="n">
        <v>188</v>
      </c>
      <c r="E35" s="11" t="n">
        <v>25243217.558718</v>
      </c>
      <c r="F35" s="11" t="n">
        <v>115300.518305916</v>
      </c>
      <c r="G35" s="12" t="n">
        <f aca="false">E35-F35*0.7</f>
        <v>25162507.1959039</v>
      </c>
      <c r="H35" s="12"/>
      <c r="I35" s="12"/>
      <c r="J35" s="12" t="n">
        <f aca="false">G35*3.8235866717</f>
        <v>96211027.1408134</v>
      </c>
      <c r="K35" s="11"/>
      <c r="L35" s="12"/>
      <c r="M35" s="12" t="n">
        <f aca="false">F35*2.511711692</f>
        <v>289601.659922629</v>
      </c>
      <c r="N35" s="12"/>
      <c r="Q35" s="12"/>
      <c r="R35" s="12"/>
      <c r="S35" s="12"/>
      <c r="V35" s="12"/>
      <c r="W35" s="12"/>
      <c r="X35" s="12"/>
    </row>
    <row r="36" s="14" customFormat="true" ht="12.8" hidden="false" customHeight="false" outlineLevel="0" collapsed="false">
      <c r="B36" s="14" t="n">
        <v>2022</v>
      </c>
      <c r="C36" s="15" t="n">
        <v>1</v>
      </c>
      <c r="D36" s="14" t="n">
        <v>189</v>
      </c>
      <c r="E36" s="16" t="n">
        <v>22210171.7441589</v>
      </c>
      <c r="F36" s="16" t="n">
        <v>116689.418778353</v>
      </c>
      <c r="G36" s="17" t="n">
        <f aca="false">E36-F36*0.7</f>
        <v>22128489.151014</v>
      </c>
      <c r="H36" s="17"/>
      <c r="I36" s="17"/>
      <c r="J36" s="17" t="n">
        <f aca="false">G36*3.8235866717</f>
        <v>84610196.1826754</v>
      </c>
      <c r="K36" s="16"/>
      <c r="L36" s="17"/>
      <c r="M36" s="17" t="n">
        <f aca="false">F36*2.511711692</f>
        <v>293090.177478274</v>
      </c>
      <c r="N36" s="17"/>
      <c r="O36" s="15"/>
      <c r="P36" s="15"/>
      <c r="Q36" s="17"/>
      <c r="R36" s="17"/>
      <c r="S36" s="17"/>
      <c r="T36" s="15"/>
      <c r="U36" s="15"/>
      <c r="V36" s="17"/>
      <c r="W36" s="17"/>
      <c r="X36" s="17"/>
    </row>
    <row r="37" s="9" customFormat="true" ht="12.8" hidden="false" customHeight="false" outlineLevel="0" collapsed="false">
      <c r="B37" s="9" t="n">
        <v>2022</v>
      </c>
      <c r="C37" s="9" t="n">
        <v>2</v>
      </c>
      <c r="D37" s="9" t="n">
        <v>190</v>
      </c>
      <c r="E37" s="11" t="n">
        <v>25557413.468796</v>
      </c>
      <c r="F37" s="11" t="n">
        <v>113812.272668476</v>
      </c>
      <c r="G37" s="12" t="n">
        <f aca="false">E37-F37*0.7</f>
        <v>25477744.8779281</v>
      </c>
      <c r="H37" s="12"/>
      <c r="I37" s="12"/>
      <c r="J37" s="12" t="n">
        <f aca="false">G37*3.8235866717</f>
        <v>97416365.7402187</v>
      </c>
      <c r="K37" s="11"/>
      <c r="L37" s="12"/>
      <c r="M37" s="12" t="n">
        <f aca="false">F37*2.511711692</f>
        <v>285863.615954503</v>
      </c>
      <c r="N37" s="12"/>
      <c r="Q37" s="12"/>
      <c r="R37" s="12"/>
      <c r="S37" s="12"/>
      <c r="V37" s="12"/>
      <c r="W37" s="12"/>
      <c r="X37" s="12"/>
    </row>
    <row r="38" s="9" customFormat="true" ht="12.8" hidden="false" customHeight="false" outlineLevel="0" collapsed="false">
      <c r="B38" s="9" t="n">
        <v>2022</v>
      </c>
      <c r="C38" s="9" t="n">
        <v>3</v>
      </c>
      <c r="D38" s="9" t="n">
        <v>191</v>
      </c>
      <c r="E38" s="11" t="n">
        <v>22496780.1476657</v>
      </c>
      <c r="F38" s="11" t="n">
        <v>117288.409290897</v>
      </c>
      <c r="G38" s="12" t="n">
        <f aca="false">E38-F38*0.7</f>
        <v>22414678.2611621</v>
      </c>
      <c r="H38" s="12"/>
      <c r="I38" s="12"/>
      <c r="J38" s="12" t="n">
        <f aca="false">G38*3.8235866717</f>
        <v>85704465.049823</v>
      </c>
      <c r="K38" s="11"/>
      <c r="L38" s="12"/>
      <c r="M38" s="12" t="n">
        <f aca="false">F38*2.511711692</f>
        <v>294594.668952027</v>
      </c>
      <c r="N38" s="12"/>
      <c r="Q38" s="12"/>
      <c r="R38" s="12"/>
      <c r="S38" s="12"/>
      <c r="V38" s="12"/>
      <c r="W38" s="12"/>
      <c r="X38" s="12"/>
    </row>
    <row r="39" s="9" customFormat="true" ht="12.8" hidden="false" customHeight="false" outlineLevel="0" collapsed="false">
      <c r="B39" s="9" t="n">
        <v>2022</v>
      </c>
      <c r="C39" s="9" t="n">
        <v>4</v>
      </c>
      <c r="D39" s="9" t="n">
        <v>192</v>
      </c>
      <c r="E39" s="11" t="n">
        <v>25812590.6959315</v>
      </c>
      <c r="F39" s="11" t="n">
        <v>119400.689532431</v>
      </c>
      <c r="G39" s="12" t="n">
        <f aca="false">E39-F39*0.7</f>
        <v>25729010.2132588</v>
      </c>
      <c r="H39" s="12"/>
      <c r="I39" s="12"/>
      <c r="J39" s="12" t="n">
        <f aca="false">G39*3.8235866717</f>
        <v>98377100.5274495</v>
      </c>
      <c r="K39" s="11"/>
      <c r="L39" s="12"/>
      <c r="M39" s="12" t="n">
        <f aca="false">F39*2.511711692</f>
        <v>299900.107931469</v>
      </c>
      <c r="N39" s="12"/>
      <c r="Q39" s="12"/>
      <c r="R39" s="12"/>
      <c r="S39" s="12"/>
      <c r="V39" s="12"/>
      <c r="W39" s="12"/>
      <c r="X39" s="12"/>
    </row>
    <row r="40" s="14" customFormat="true" ht="12.8" hidden="false" customHeight="false" outlineLevel="0" collapsed="false">
      <c r="B40" s="14" t="n">
        <v>2023</v>
      </c>
      <c r="C40" s="15" t="n">
        <v>1</v>
      </c>
      <c r="D40" s="14" t="n">
        <v>193</v>
      </c>
      <c r="E40" s="16" t="n">
        <v>22927967.8664426</v>
      </c>
      <c r="F40" s="16" t="n">
        <v>120524.046752178</v>
      </c>
      <c r="G40" s="17" t="n">
        <f aca="false">E40-F40*0.7</f>
        <v>22843601.0337161</v>
      </c>
      <c r="H40" s="17"/>
      <c r="I40" s="17"/>
      <c r="J40" s="17" t="n">
        <f aca="false">G40*3.8235866717</f>
        <v>87344488.4461491</v>
      </c>
      <c r="K40" s="16"/>
      <c r="L40" s="17"/>
      <c r="M40" s="17" t="n">
        <f aca="false">F40*2.511711692</f>
        <v>302721.6573946</v>
      </c>
      <c r="N40" s="17"/>
      <c r="O40" s="15"/>
      <c r="P40" s="15"/>
      <c r="Q40" s="17"/>
      <c r="R40" s="17"/>
      <c r="S40" s="17"/>
      <c r="T40" s="15"/>
      <c r="U40" s="15"/>
      <c r="V40" s="17"/>
      <c r="W40" s="17"/>
      <c r="X40" s="17"/>
    </row>
    <row r="41" s="9" customFormat="true" ht="12.8" hidden="false" customHeight="false" outlineLevel="0" collapsed="false">
      <c r="B41" s="9" t="n">
        <v>2023</v>
      </c>
      <c r="C41" s="9" t="n">
        <v>2</v>
      </c>
      <c r="D41" s="9" t="n">
        <v>194</v>
      </c>
      <c r="E41" s="11" t="n">
        <v>26365099.9793322</v>
      </c>
      <c r="F41" s="11" t="n">
        <v>119512.916432808</v>
      </c>
      <c r="G41" s="12" t="n">
        <f aca="false">E41-F41*0.7</f>
        <v>26281440.9378292</v>
      </c>
      <c r="H41" s="12"/>
      <c r="I41" s="12"/>
      <c r="J41" s="12" t="n">
        <f aca="false">G41*3.8235866717</f>
        <v>100489367.282955</v>
      </c>
      <c r="K41" s="11"/>
      <c r="L41" s="12"/>
      <c r="M41" s="12" t="n">
        <f aca="false">F41*2.511711692</f>
        <v>300181.989549303</v>
      </c>
      <c r="N41" s="12"/>
      <c r="Q41" s="12"/>
      <c r="R41" s="12"/>
      <c r="S41" s="12"/>
      <c r="V41" s="12"/>
      <c r="W41" s="12"/>
      <c r="X41" s="12"/>
    </row>
    <row r="42" s="9" customFormat="true" ht="12.8" hidden="false" customHeight="false" outlineLevel="0" collapsed="false">
      <c r="B42" s="9" t="n">
        <v>2023</v>
      </c>
      <c r="C42" s="9" t="n">
        <v>3</v>
      </c>
      <c r="D42" s="9" t="n">
        <v>195</v>
      </c>
      <c r="E42" s="11" t="n">
        <v>23324388.3623063</v>
      </c>
      <c r="F42" s="11" t="n">
        <v>120112.708465956</v>
      </c>
      <c r="G42" s="12" t="n">
        <f aca="false">E42-F42*0.7</f>
        <v>23240309.4663801</v>
      </c>
      <c r="H42" s="12"/>
      <c r="I42" s="12"/>
      <c r="J42" s="12" t="n">
        <f aca="false">G42*3.8235866717</f>
        <v>88861337.5218344</v>
      </c>
      <c r="K42" s="11"/>
      <c r="L42" s="12"/>
      <c r="M42" s="12" t="n">
        <f aca="false">F42*2.511711692</f>
        <v>301688.494211729</v>
      </c>
      <c r="N42" s="12"/>
      <c r="Q42" s="12"/>
      <c r="R42" s="12"/>
      <c r="S42" s="12"/>
      <c r="V42" s="12"/>
      <c r="W42" s="12"/>
      <c r="X42" s="12"/>
    </row>
    <row r="43" s="9" customFormat="true" ht="12.8" hidden="false" customHeight="false" outlineLevel="0" collapsed="false">
      <c r="B43" s="9" t="n">
        <v>2023</v>
      </c>
      <c r="C43" s="9" t="n">
        <v>4</v>
      </c>
      <c r="D43" s="9" t="n">
        <v>196</v>
      </c>
      <c r="E43" s="11" t="n">
        <v>26982675.1357078</v>
      </c>
      <c r="F43" s="11" t="n">
        <v>115924.861769498</v>
      </c>
      <c r="G43" s="12" t="n">
        <f aca="false">E43-F43*0.7</f>
        <v>26901527.7324691</v>
      </c>
      <c r="H43" s="12"/>
      <c r="I43" s="12"/>
      <c r="J43" s="12" t="n">
        <f aca="false">G43*3.8235866717</f>
        <v>102860322.886237</v>
      </c>
      <c r="K43" s="11"/>
      <c r="L43" s="12"/>
      <c r="M43" s="12" t="n">
        <f aca="false">F43*2.511711692</f>
        <v>291169.830699932</v>
      </c>
      <c r="N43" s="12"/>
      <c r="Q43" s="12"/>
      <c r="R43" s="12"/>
      <c r="S43" s="12"/>
      <c r="V43" s="12"/>
      <c r="W43" s="12"/>
      <c r="X43" s="12"/>
    </row>
    <row r="44" s="14" customFormat="true" ht="12.8" hidden="false" customHeight="false" outlineLevel="0" collapsed="false">
      <c r="B44" s="14" t="n">
        <v>2024</v>
      </c>
      <c r="C44" s="15" t="n">
        <v>1</v>
      </c>
      <c r="D44" s="14" t="n">
        <v>197</v>
      </c>
      <c r="E44" s="16" t="n">
        <v>23746158.0677799</v>
      </c>
      <c r="F44" s="16" t="n">
        <v>116334.677195147</v>
      </c>
      <c r="G44" s="17" t="n">
        <f aca="false">E44-F44*0.7</f>
        <v>23664723.7937433</v>
      </c>
      <c r="H44" s="17"/>
      <c r="I44" s="17"/>
      <c r="J44" s="17" t="n">
        <f aca="false">G44*3.8235866717</f>
        <v>90484122.4872187</v>
      </c>
      <c r="K44" s="16"/>
      <c r="L44" s="17"/>
      <c r="M44" s="17" t="n">
        <f aca="false">F44*2.511711692</f>
        <v>292199.168896096</v>
      </c>
      <c r="N44" s="17"/>
      <c r="O44" s="15"/>
      <c r="P44" s="15"/>
      <c r="Q44" s="17"/>
      <c r="R44" s="17"/>
      <c r="S44" s="17"/>
      <c r="T44" s="15"/>
      <c r="U44" s="15"/>
      <c r="V44" s="17"/>
      <c r="W44" s="17"/>
      <c r="X44" s="17"/>
    </row>
    <row r="45" s="9" customFormat="true" ht="12.8" hidden="false" customHeight="false" outlineLevel="0" collapsed="false">
      <c r="B45" s="9" t="n">
        <v>2024</v>
      </c>
      <c r="C45" s="9" t="n">
        <v>2</v>
      </c>
      <c r="D45" s="9" t="n">
        <v>198</v>
      </c>
      <c r="E45" s="11" t="n">
        <v>27460748.674497</v>
      </c>
      <c r="F45" s="11" t="n">
        <v>116291.754353907</v>
      </c>
      <c r="G45" s="12" t="n">
        <f aca="false">E45-F45*0.7</f>
        <v>27379344.4464493</v>
      </c>
      <c r="H45" s="12"/>
      <c r="I45" s="12"/>
      <c r="J45" s="12" t="n">
        <f aca="false">G45*3.8235866717</f>
        <v>104687296.505327</v>
      </c>
      <c r="K45" s="11"/>
      <c r="L45" s="12"/>
      <c r="M45" s="12" t="n">
        <f aca="false">F45*2.511711692</f>
        <v>292091.3590939</v>
      </c>
      <c r="N45" s="12"/>
      <c r="Q45" s="12"/>
      <c r="R45" s="12"/>
      <c r="S45" s="12"/>
      <c r="V45" s="12"/>
      <c r="W45" s="12"/>
      <c r="X45" s="12"/>
    </row>
    <row r="46" s="9" customFormat="true" ht="12.8" hidden="false" customHeight="false" outlineLevel="0" collapsed="false">
      <c r="B46" s="9" t="n">
        <v>2024</v>
      </c>
      <c r="C46" s="9" t="n">
        <v>3</v>
      </c>
      <c r="D46" s="9" t="n">
        <v>199</v>
      </c>
      <c r="E46" s="11" t="n">
        <v>24096588.1906727</v>
      </c>
      <c r="F46" s="11" t="n">
        <v>118573.539774942</v>
      </c>
      <c r="G46" s="12" t="n">
        <f aca="false">E46-F46*0.7</f>
        <v>24013586.7128302</v>
      </c>
      <c r="H46" s="12"/>
      <c r="I46" s="12"/>
      <c r="J46" s="12" t="n">
        <f aca="false">G46*3.8235866717</f>
        <v>91818030.0948899</v>
      </c>
      <c r="K46" s="11"/>
      <c r="L46" s="12"/>
      <c r="M46" s="12" t="n">
        <f aca="false">F46*2.511711692</f>
        <v>297822.546214549</v>
      </c>
      <c r="N46" s="12"/>
      <c r="Q46" s="12"/>
      <c r="R46" s="12"/>
      <c r="S46" s="12"/>
      <c r="V46" s="12"/>
      <c r="W46" s="12"/>
      <c r="X46" s="12"/>
    </row>
    <row r="47" s="9" customFormat="true" ht="12.8" hidden="false" customHeight="false" outlineLevel="0" collapsed="false">
      <c r="B47" s="9" t="n">
        <v>2024</v>
      </c>
      <c r="C47" s="9" t="n">
        <v>4</v>
      </c>
      <c r="D47" s="9" t="n">
        <v>200</v>
      </c>
      <c r="E47" s="11" t="n">
        <v>27913050.1730165</v>
      </c>
      <c r="F47" s="11" t="n">
        <v>118736.141017131</v>
      </c>
      <c r="G47" s="12" t="n">
        <f aca="false">E47-F47*0.7</f>
        <v>27829934.8743045</v>
      </c>
      <c r="H47" s="12"/>
      <c r="I47" s="12"/>
      <c r="J47" s="12" t="n">
        <f aca="false">G47*3.8235866717</f>
        <v>106410168.05967</v>
      </c>
      <c r="K47" s="11"/>
      <c r="L47" s="12"/>
      <c r="M47" s="12" t="n">
        <f aca="false">F47*2.511711692</f>
        <v>298230.953655689</v>
      </c>
      <c r="N47" s="12"/>
      <c r="Q47" s="12"/>
      <c r="R47" s="12"/>
      <c r="S47" s="12"/>
      <c r="V47" s="12"/>
      <c r="W47" s="12"/>
      <c r="X47" s="12"/>
    </row>
    <row r="48" s="14" customFormat="true" ht="12.8" hidden="false" customHeight="false" outlineLevel="0" collapsed="false">
      <c r="B48" s="14" t="n">
        <v>2025</v>
      </c>
      <c r="C48" s="15" t="n">
        <v>1</v>
      </c>
      <c r="D48" s="14" t="n">
        <v>201</v>
      </c>
      <c r="E48" s="16" t="n">
        <v>24555863.9439471</v>
      </c>
      <c r="F48" s="16" t="n">
        <v>124465.459898591</v>
      </c>
      <c r="G48" s="17" t="n">
        <f aca="false">E48-F48*0.7</f>
        <v>24468738.1220181</v>
      </c>
      <c r="H48" s="17"/>
      <c r="I48" s="17"/>
      <c r="J48" s="17" t="n">
        <f aca="false">G48*3.8235866717</f>
        <v>93558340.956666</v>
      </c>
      <c r="K48" s="16"/>
      <c r="L48" s="17"/>
      <c r="M48" s="17" t="n">
        <f aca="false">F48*2.511711692</f>
        <v>312621.350877448</v>
      </c>
      <c r="N48" s="17"/>
      <c r="O48" s="15"/>
      <c r="P48" s="15"/>
      <c r="Q48" s="17"/>
      <c r="R48" s="17"/>
      <c r="S48" s="17"/>
      <c r="T48" s="15"/>
      <c r="U48" s="15"/>
      <c r="V48" s="17"/>
      <c r="W48" s="17"/>
      <c r="X48" s="17"/>
    </row>
    <row r="49" s="9" customFormat="true" ht="12.8" hidden="false" customHeight="false" outlineLevel="0" collapsed="false">
      <c r="B49" s="9" t="n">
        <v>2025</v>
      </c>
      <c r="C49" s="9" t="n">
        <v>2</v>
      </c>
      <c r="D49" s="9" t="n">
        <v>202</v>
      </c>
      <c r="E49" s="11" t="n">
        <v>28479323.3648564</v>
      </c>
      <c r="F49" s="11" t="n">
        <v>116947.219907851</v>
      </c>
      <c r="G49" s="12" t="n">
        <f aca="false">E49-F49*0.7</f>
        <v>28397460.3109209</v>
      </c>
      <c r="H49" s="12"/>
      <c r="I49" s="12"/>
      <c r="J49" s="12" t="n">
        <f aca="false">G49*3.8235866717</f>
        <v>108580150.754967</v>
      </c>
      <c r="K49" s="11"/>
      <c r="L49" s="12"/>
      <c r="M49" s="12" t="n">
        <f aca="false">F49*2.511711692</f>
        <v>293737.699589445</v>
      </c>
      <c r="N49" s="12"/>
      <c r="Q49" s="12"/>
      <c r="R49" s="12"/>
      <c r="S49" s="12"/>
      <c r="V49" s="12"/>
      <c r="W49" s="12"/>
      <c r="X49" s="12"/>
    </row>
    <row r="50" s="9" customFormat="true" ht="12.8" hidden="false" customHeight="false" outlineLevel="0" collapsed="false">
      <c r="B50" s="9" t="n">
        <v>2025</v>
      </c>
      <c r="C50" s="9" t="n">
        <v>3</v>
      </c>
      <c r="D50" s="9" t="n">
        <v>203</v>
      </c>
      <c r="E50" s="11" t="n">
        <v>25158508.1640328</v>
      </c>
      <c r="F50" s="11" t="n">
        <v>123726.5290348</v>
      </c>
      <c r="G50" s="12" t="n">
        <f aca="false">E50-F50*0.7</f>
        <v>25071899.5937084</v>
      </c>
      <c r="H50" s="12"/>
      <c r="I50" s="12"/>
      <c r="J50" s="12" t="n">
        <f aca="false">G50*3.8235866717</f>
        <v>95864581.1207042</v>
      </c>
      <c r="K50" s="11"/>
      <c r="L50" s="12"/>
      <c r="M50" s="12" t="n">
        <f aca="false">F50*2.511711692</f>
        <v>310765.369587285</v>
      </c>
      <c r="N50" s="12"/>
      <c r="Q50" s="12"/>
      <c r="R50" s="12"/>
      <c r="S50" s="12"/>
      <c r="V50" s="12"/>
      <c r="W50" s="12"/>
      <c r="X50" s="12"/>
    </row>
    <row r="51" s="9" customFormat="true" ht="12.8" hidden="false" customHeight="false" outlineLevel="0" collapsed="false">
      <c r="B51" s="9" t="n">
        <v>2025</v>
      </c>
      <c r="C51" s="9" t="n">
        <v>4</v>
      </c>
      <c r="D51" s="9" t="n">
        <v>204</v>
      </c>
      <c r="E51" s="11" t="n">
        <v>28897053.9224436</v>
      </c>
      <c r="F51" s="11" t="n">
        <v>124341.110891833</v>
      </c>
      <c r="G51" s="12" t="n">
        <f aca="false">E51-F51*0.7</f>
        <v>28810015.1448193</v>
      </c>
      <c r="H51" s="12"/>
      <c r="I51" s="12"/>
      <c r="J51" s="12" t="n">
        <f aca="false">G51*3.8235866717</f>
        <v>110157589.919206</v>
      </c>
      <c r="K51" s="11"/>
      <c r="L51" s="12"/>
      <c r="M51" s="12" t="n">
        <f aca="false">F51*2.511711692</f>
        <v>312309.022023285</v>
      </c>
      <c r="N51" s="12"/>
      <c r="Q51" s="12"/>
      <c r="R51" s="12"/>
      <c r="S51" s="12"/>
      <c r="V51" s="12"/>
      <c r="W51" s="12"/>
      <c r="X51" s="12"/>
    </row>
    <row r="52" s="14" customFormat="true" ht="12.8" hidden="false" customHeight="false" outlineLevel="0" collapsed="false">
      <c r="B52" s="14" t="n">
        <v>2026</v>
      </c>
      <c r="C52" s="15" t="n">
        <v>1</v>
      </c>
      <c r="D52" s="14" t="n">
        <v>205</v>
      </c>
      <c r="E52" s="16" t="n">
        <v>25467207.0905913</v>
      </c>
      <c r="F52" s="16" t="n">
        <v>128013.260504341</v>
      </c>
      <c r="G52" s="17" t="n">
        <f aca="false">E52-F52*0.7</f>
        <v>25377597.8082383</v>
      </c>
      <c r="H52" s="17"/>
      <c r="I52" s="17"/>
      <c r="J52" s="17" t="n">
        <f aca="false">G52*3.8235866717</f>
        <v>97033444.739343</v>
      </c>
      <c r="K52" s="16"/>
      <c r="L52" s="17"/>
      <c r="M52" s="17" t="n">
        <f aca="false">F52*2.511711692</f>
        <v>321532.403139795</v>
      </c>
      <c r="N52" s="17"/>
      <c r="O52" s="15"/>
      <c r="P52" s="15"/>
      <c r="Q52" s="17"/>
      <c r="R52" s="17"/>
      <c r="S52" s="17"/>
      <c r="T52" s="15"/>
      <c r="U52" s="15"/>
      <c r="V52" s="17"/>
      <c r="W52" s="17"/>
      <c r="X52" s="17"/>
    </row>
    <row r="53" s="9" customFormat="true" ht="12.8" hidden="false" customHeight="false" outlineLevel="0" collapsed="false">
      <c r="B53" s="9" t="n">
        <v>2026</v>
      </c>
      <c r="C53" s="9" t="n">
        <v>2</v>
      </c>
      <c r="D53" s="9" t="n">
        <v>206</v>
      </c>
      <c r="E53" s="11" t="n">
        <v>29327360.8544456</v>
      </c>
      <c r="F53" s="11" t="n">
        <v>123867.095026844</v>
      </c>
      <c r="G53" s="12" t="n">
        <f aca="false">E53-F53*0.7</f>
        <v>29240653.8879268</v>
      </c>
      <c r="H53" s="12"/>
      <c r="I53" s="12"/>
      <c r="J53" s="12" t="n">
        <f aca="false">G53*3.8235866717</f>
        <v>111804174.47767</v>
      </c>
      <c r="K53" s="11"/>
      <c r="L53" s="12"/>
      <c r="M53" s="12" t="n">
        <f aca="false">F53*2.511711692</f>
        <v>311118.430832999</v>
      </c>
      <c r="N53" s="12"/>
      <c r="Q53" s="12"/>
      <c r="R53" s="12"/>
      <c r="S53" s="12"/>
      <c r="V53" s="12"/>
      <c r="W53" s="12"/>
      <c r="X53" s="12"/>
    </row>
    <row r="54" s="9" customFormat="true" ht="12.8" hidden="false" customHeight="false" outlineLevel="0" collapsed="false">
      <c r="B54" s="9" t="n">
        <v>2026</v>
      </c>
      <c r="C54" s="9" t="n">
        <v>3</v>
      </c>
      <c r="D54" s="9" t="n">
        <v>207</v>
      </c>
      <c r="E54" s="11" t="n">
        <v>25915442.6722037</v>
      </c>
      <c r="F54" s="11" t="n">
        <v>119419.92925721</v>
      </c>
      <c r="G54" s="12" t="n">
        <f aca="false">E54-F54*0.7</f>
        <v>25831848.7217237</v>
      </c>
      <c r="H54" s="12"/>
      <c r="I54" s="12"/>
      <c r="J54" s="12" t="n">
        <f aca="false">G54*3.8235866717</f>
        <v>98770312.4777532</v>
      </c>
      <c r="K54" s="11"/>
      <c r="L54" s="12"/>
      <c r="M54" s="12" t="n">
        <f aca="false">F54*2.511711692</f>
        <v>299948.432573147</v>
      </c>
      <c r="N54" s="12"/>
      <c r="Q54" s="12"/>
      <c r="R54" s="12"/>
      <c r="S54" s="12"/>
      <c r="V54" s="12"/>
      <c r="W54" s="12"/>
      <c r="X54" s="12"/>
    </row>
    <row r="55" s="9" customFormat="true" ht="12.8" hidden="false" customHeight="false" outlineLevel="0" collapsed="false">
      <c r="B55" s="9" t="n">
        <v>2026</v>
      </c>
      <c r="C55" s="9" t="n">
        <v>4</v>
      </c>
      <c r="D55" s="9" t="n">
        <v>208</v>
      </c>
      <c r="E55" s="11" t="n">
        <v>29999617.9360465</v>
      </c>
      <c r="F55" s="11" t="n">
        <v>121748.746782166</v>
      </c>
      <c r="G55" s="12" t="n">
        <f aca="false">E55-F55*0.7</f>
        <v>29914393.813299</v>
      </c>
      <c r="H55" s="12"/>
      <c r="I55" s="12"/>
      <c r="J55" s="12" t="n">
        <f aca="false">G55*3.8235866717</f>
        <v>114380277.476515</v>
      </c>
      <c r="K55" s="11"/>
      <c r="L55" s="12"/>
      <c r="M55" s="12" t="n">
        <f aca="false">F55*2.511711692</f>
        <v>305797.750779114</v>
      </c>
      <c r="N55" s="12"/>
      <c r="Q55" s="12"/>
      <c r="R55" s="12"/>
      <c r="S55" s="12"/>
      <c r="V55" s="12"/>
      <c r="W55" s="12"/>
      <c r="X55" s="12"/>
    </row>
    <row r="56" s="14" customFormat="true" ht="12.8" hidden="false" customHeight="false" outlineLevel="0" collapsed="false">
      <c r="B56" s="14" t="n">
        <v>2027</v>
      </c>
      <c r="C56" s="15" t="n">
        <v>1</v>
      </c>
      <c r="D56" s="14" t="n">
        <v>209</v>
      </c>
      <c r="E56" s="16" t="n">
        <v>26235065.9281259</v>
      </c>
      <c r="F56" s="16" t="n">
        <v>125113.304984766</v>
      </c>
      <c r="G56" s="17" t="n">
        <f aca="false">E56-F56*0.7</f>
        <v>26147486.6146366</v>
      </c>
      <c r="H56" s="17"/>
      <c r="I56" s="17"/>
      <c r="J56" s="17" t="n">
        <f aca="false">G56*3.8235866717</f>
        <v>99977181.3181785</v>
      </c>
      <c r="K56" s="16"/>
      <c r="L56" s="17"/>
      <c r="M56" s="17" t="n">
        <f aca="false">F56*2.511711692</f>
        <v>314248.550954999</v>
      </c>
      <c r="N56" s="17"/>
      <c r="O56" s="15"/>
      <c r="P56" s="15"/>
      <c r="Q56" s="17"/>
      <c r="R56" s="17"/>
      <c r="S56" s="17"/>
      <c r="T56" s="15"/>
      <c r="U56" s="15"/>
      <c r="V56" s="17"/>
      <c r="W56" s="17"/>
      <c r="X56" s="17"/>
    </row>
    <row r="57" s="9" customFormat="true" ht="12.8" hidden="false" customHeight="false" outlineLevel="0" collapsed="false">
      <c r="B57" s="9" t="n">
        <v>2027</v>
      </c>
      <c r="C57" s="9" t="n">
        <v>2</v>
      </c>
      <c r="D57" s="9" t="n">
        <v>210</v>
      </c>
      <c r="E57" s="11" t="n">
        <v>30292751.6404025</v>
      </c>
      <c r="F57" s="11" t="n">
        <v>126749.383667383</v>
      </c>
      <c r="G57" s="12" t="n">
        <f aca="false">E57-F57*0.7</f>
        <v>30204027.0718353</v>
      </c>
      <c r="H57" s="12"/>
      <c r="I57" s="12"/>
      <c r="J57" s="12" t="n">
        <f aca="false">G57*3.8235866717</f>
        <v>115487715.343536</v>
      </c>
      <c r="K57" s="11"/>
      <c r="L57" s="12"/>
      <c r="M57" s="12" t="n">
        <f aca="false">F57*2.511711692</f>
        <v>318357.90891116</v>
      </c>
      <c r="N57" s="12"/>
      <c r="Q57" s="12"/>
      <c r="R57" s="12"/>
      <c r="S57" s="12"/>
      <c r="V57" s="12"/>
      <c r="W57" s="12"/>
      <c r="X57" s="12"/>
    </row>
    <row r="58" s="9" customFormat="true" ht="12.8" hidden="false" customHeight="false" outlineLevel="0" collapsed="false">
      <c r="B58" s="9" t="n">
        <v>2027</v>
      </c>
      <c r="C58" s="9" t="n">
        <v>3</v>
      </c>
      <c r="D58" s="9" t="n">
        <v>211</v>
      </c>
      <c r="E58" s="11" t="n">
        <v>26565345.217825</v>
      </c>
      <c r="F58" s="11" t="n">
        <v>124957.564281616</v>
      </c>
      <c r="G58" s="12" t="n">
        <f aca="false">E58-F58*0.7</f>
        <v>26477874.9228279</v>
      </c>
      <c r="H58" s="12"/>
      <c r="I58" s="12"/>
      <c r="J58" s="12" t="n">
        <f aca="false">G58*3.8235866717</f>
        <v>101240449.649864</v>
      </c>
      <c r="K58" s="11"/>
      <c r="L58" s="12"/>
      <c r="M58" s="12" t="n">
        <f aca="false">F58*2.511711692</f>
        <v>313857.375209976</v>
      </c>
      <c r="N58" s="12"/>
      <c r="Q58" s="12"/>
      <c r="R58" s="12"/>
      <c r="S58" s="12"/>
      <c r="V58" s="12"/>
      <c r="W58" s="12"/>
      <c r="X58" s="12"/>
    </row>
    <row r="59" s="9" customFormat="true" ht="12.8" hidden="false" customHeight="false" outlineLevel="0" collapsed="false">
      <c r="B59" s="9" t="n">
        <v>2027</v>
      </c>
      <c r="C59" s="9" t="n">
        <v>4</v>
      </c>
      <c r="D59" s="9" t="n">
        <v>212</v>
      </c>
      <c r="E59" s="11" t="n">
        <v>30640533.3135809</v>
      </c>
      <c r="F59" s="11" t="n">
        <v>128043.383998015</v>
      </c>
      <c r="G59" s="12" t="n">
        <f aca="false">E59-F59*0.7</f>
        <v>30550902.9447823</v>
      </c>
      <c r="H59" s="12"/>
      <c r="I59" s="12"/>
      <c r="J59" s="12" t="n">
        <f aca="false">G59*3.8235866717</f>
        <v>116814025.30807</v>
      </c>
      <c r="K59" s="11"/>
      <c r="L59" s="12"/>
      <c r="M59" s="12" t="n">
        <f aca="false">F59*2.511711692</f>
        <v>321608.06467106</v>
      </c>
      <c r="N59" s="12"/>
      <c r="Q59" s="12"/>
      <c r="R59" s="12"/>
      <c r="S59" s="12"/>
      <c r="V59" s="12"/>
      <c r="W59" s="12"/>
      <c r="X59" s="12"/>
    </row>
    <row r="60" s="14" customFormat="true" ht="12.8" hidden="false" customHeight="false" outlineLevel="0" collapsed="false">
      <c r="B60" s="14" t="n">
        <v>2028</v>
      </c>
      <c r="C60" s="15" t="n">
        <v>1</v>
      </c>
      <c r="D60" s="14" t="n">
        <v>213</v>
      </c>
      <c r="E60" s="16" t="n">
        <v>26818739.7851089</v>
      </c>
      <c r="F60" s="16" t="n">
        <v>134476.539587421</v>
      </c>
      <c r="G60" s="17" t="n">
        <f aca="false">E60-F60*0.7</f>
        <v>26724606.2073977</v>
      </c>
      <c r="H60" s="17"/>
      <c r="I60" s="17"/>
      <c r="J60" s="17" t="n">
        <f aca="false">G60*3.8235866717</f>
        <v>102183848.101037</v>
      </c>
      <c r="K60" s="16"/>
      <c r="L60" s="17"/>
      <c r="M60" s="17" t="n">
        <f aca="false">F60*2.511711692</f>
        <v>337766.296781426</v>
      </c>
      <c r="N60" s="17"/>
      <c r="O60" s="15"/>
      <c r="P60" s="15"/>
      <c r="Q60" s="17"/>
      <c r="R60" s="17"/>
      <c r="S60" s="17"/>
      <c r="T60" s="15"/>
      <c r="U60" s="15"/>
      <c r="V60" s="17"/>
      <c r="W60" s="17"/>
      <c r="X60" s="17"/>
    </row>
    <row r="61" s="9" customFormat="true" ht="12.8" hidden="false" customHeight="false" outlineLevel="0" collapsed="false">
      <c r="B61" s="9" t="n">
        <v>2028</v>
      </c>
      <c r="C61" s="9" t="n">
        <v>2</v>
      </c>
      <c r="D61" s="9" t="n">
        <v>214</v>
      </c>
      <c r="E61" s="11" t="n">
        <v>31212125.0901574</v>
      </c>
      <c r="F61" s="11" t="n">
        <v>132710.389562756</v>
      </c>
      <c r="G61" s="12" t="n">
        <f aca="false">E61-F61*0.7</f>
        <v>31119227.8174635</v>
      </c>
      <c r="H61" s="12"/>
      <c r="I61" s="12"/>
      <c r="J61" s="12" t="n">
        <f aca="false">G61*3.8235866717</f>
        <v>118987064.716449</v>
      </c>
      <c r="K61" s="11"/>
      <c r="L61" s="12"/>
      <c r="M61" s="12" t="n">
        <f aca="false">F61*2.511711692</f>
        <v>333330.237114649</v>
      </c>
      <c r="N61" s="12"/>
      <c r="Q61" s="12"/>
      <c r="R61" s="12"/>
      <c r="S61" s="12"/>
      <c r="V61" s="12"/>
      <c r="W61" s="12"/>
      <c r="X61" s="12"/>
    </row>
    <row r="62" s="9" customFormat="true" ht="12.8" hidden="false" customHeight="false" outlineLevel="0" collapsed="false">
      <c r="B62" s="9" t="n">
        <v>2028</v>
      </c>
      <c r="C62" s="9" t="n">
        <v>3</v>
      </c>
      <c r="D62" s="9" t="n">
        <v>215</v>
      </c>
      <c r="E62" s="11" t="n">
        <v>27572660.906939</v>
      </c>
      <c r="F62" s="11" t="n">
        <v>126491.891756962</v>
      </c>
      <c r="G62" s="12" t="n">
        <f aca="false">E62-F62*0.7</f>
        <v>27484116.5827091</v>
      </c>
      <c r="H62" s="12"/>
      <c r="I62" s="12"/>
      <c r="J62" s="12" t="n">
        <f aca="false">G62*3.8235866717</f>
        <v>105087901.849096</v>
      </c>
      <c r="K62" s="11"/>
      <c r="L62" s="12"/>
      <c r="M62" s="12" t="n">
        <f aca="false">F62*2.511711692</f>
        <v>317711.16346916</v>
      </c>
      <c r="N62" s="12"/>
      <c r="Q62" s="12"/>
      <c r="R62" s="12"/>
      <c r="S62" s="12"/>
      <c r="V62" s="12"/>
      <c r="W62" s="12"/>
      <c r="X62" s="12"/>
    </row>
    <row r="63" s="9" customFormat="true" ht="12.8" hidden="false" customHeight="false" outlineLevel="0" collapsed="false">
      <c r="B63" s="9" t="n">
        <v>2028</v>
      </c>
      <c r="C63" s="9" t="n">
        <v>4</v>
      </c>
      <c r="D63" s="9" t="n">
        <v>216</v>
      </c>
      <c r="E63" s="11" t="n">
        <v>31514477.702419</v>
      </c>
      <c r="F63" s="11" t="n">
        <v>134121.978791938</v>
      </c>
      <c r="G63" s="12" t="n">
        <f aca="false">E63-F63*0.7</f>
        <v>31420592.3172646</v>
      </c>
      <c r="H63" s="12"/>
      <c r="I63" s="12"/>
      <c r="J63" s="12" t="n">
        <f aca="false">G63*3.8235866717</f>
        <v>120139358.001213</v>
      </c>
      <c r="K63" s="11"/>
      <c r="L63" s="12"/>
      <c r="M63" s="12" t="n">
        <f aca="false">F63*2.511711692</f>
        <v>336875.742285887</v>
      </c>
      <c r="N63" s="12"/>
      <c r="Q63" s="12"/>
      <c r="R63" s="12"/>
      <c r="S63" s="12"/>
      <c r="V63" s="12"/>
      <c r="W63" s="12"/>
      <c r="X63" s="12"/>
    </row>
    <row r="64" s="14" customFormat="true" ht="12.8" hidden="false" customHeight="false" outlineLevel="0" collapsed="false">
      <c r="B64" s="14" t="n">
        <v>2029</v>
      </c>
      <c r="C64" s="15" t="n">
        <v>1</v>
      </c>
      <c r="D64" s="14" t="n">
        <v>217</v>
      </c>
      <c r="E64" s="16" t="n">
        <v>27892442.0499198</v>
      </c>
      <c r="F64" s="16" t="n">
        <v>138596.668359656</v>
      </c>
      <c r="G64" s="17" t="n">
        <f aca="false">E64-F64*0.7</f>
        <v>27795424.382068</v>
      </c>
      <c r="H64" s="17"/>
      <c r="I64" s="17"/>
      <c r="J64" s="17" t="n">
        <f aca="false">G64*3.8235866717</f>
        <v>106278214.201521</v>
      </c>
      <c r="K64" s="16"/>
      <c r="L64" s="17"/>
      <c r="M64" s="17" t="n">
        <f aca="false">F64*2.511711692</f>
        <v>348114.872391194</v>
      </c>
      <c r="N64" s="17"/>
      <c r="O64" s="15"/>
      <c r="P64" s="15"/>
      <c r="Q64" s="17"/>
      <c r="R64" s="17"/>
      <c r="S64" s="17"/>
      <c r="T64" s="15"/>
      <c r="U64" s="15"/>
      <c r="V64" s="17"/>
      <c r="W64" s="17"/>
      <c r="X64" s="17"/>
    </row>
    <row r="65" s="9" customFormat="true" ht="12.8" hidden="false" customHeight="false" outlineLevel="0" collapsed="false">
      <c r="B65" s="9" t="n">
        <v>2029</v>
      </c>
      <c r="C65" s="9" t="n">
        <v>2</v>
      </c>
      <c r="D65" s="9" t="n">
        <v>218</v>
      </c>
      <c r="E65" s="11" t="n">
        <v>32157329.4042979</v>
      </c>
      <c r="F65" s="11" t="n">
        <v>133418.210228699</v>
      </c>
      <c r="G65" s="12" t="n">
        <f aca="false">E65-F65*0.7</f>
        <v>32063936.6571378</v>
      </c>
      <c r="H65" s="12"/>
      <c r="I65" s="12"/>
      <c r="J65" s="12" t="n">
        <f aca="false">G65*3.8235866717</f>
        <v>122599240.844465</v>
      </c>
      <c r="K65" s="11"/>
      <c r="L65" s="12"/>
      <c r="M65" s="12" t="n">
        <f aca="false">F65*2.511711692</f>
        <v>335108.078557137</v>
      </c>
      <c r="N65" s="12"/>
      <c r="Q65" s="12"/>
      <c r="R65" s="12"/>
      <c r="S65" s="12"/>
      <c r="V65" s="12"/>
      <c r="W65" s="12"/>
      <c r="X65" s="12"/>
    </row>
    <row r="66" s="9" customFormat="true" ht="12.8" hidden="false" customHeight="false" outlineLevel="0" collapsed="false">
      <c r="B66" s="9" t="n">
        <v>2029</v>
      </c>
      <c r="C66" s="9" t="n">
        <v>3</v>
      </c>
      <c r="D66" s="9" t="n">
        <v>219</v>
      </c>
      <c r="E66" s="11" t="n">
        <v>28343080.436821</v>
      </c>
      <c r="F66" s="11" t="n">
        <v>133923.322917903</v>
      </c>
      <c r="G66" s="12" t="n">
        <f aca="false">E66-F66*0.7</f>
        <v>28249334.1107785</v>
      </c>
      <c r="H66" s="12"/>
      <c r="I66" s="12"/>
      <c r="J66" s="12" t="n">
        <f aca="false">G66*3.8235866717</f>
        <v>108013777.390373</v>
      </c>
      <c r="K66" s="11"/>
      <c r="L66" s="12"/>
      <c r="M66" s="12" t="n">
        <f aca="false">F66*2.511711692</f>
        <v>336376.776004388</v>
      </c>
      <c r="N66" s="12"/>
      <c r="Q66" s="12"/>
      <c r="R66" s="12"/>
      <c r="S66" s="12"/>
      <c r="V66" s="12"/>
      <c r="W66" s="12"/>
      <c r="X66" s="12"/>
    </row>
    <row r="67" s="9" customFormat="true" ht="12.8" hidden="false" customHeight="false" outlineLevel="0" collapsed="false">
      <c r="B67" s="9" t="n">
        <v>2029</v>
      </c>
      <c r="C67" s="9" t="n">
        <v>4</v>
      </c>
      <c r="D67" s="9" t="n">
        <v>220</v>
      </c>
      <c r="E67" s="11" t="n">
        <v>32689733.6939134</v>
      </c>
      <c r="F67" s="11" t="n">
        <v>135373.986922418</v>
      </c>
      <c r="G67" s="12" t="n">
        <f aca="false">E67-F67*0.7</f>
        <v>32594971.9030677</v>
      </c>
      <c r="H67" s="12"/>
      <c r="I67" s="12"/>
      <c r="J67" s="12" t="n">
        <f aca="false">G67*3.8235866717</f>
        <v>124629700.133006</v>
      </c>
      <c r="K67" s="11"/>
      <c r="L67" s="12"/>
      <c r="M67" s="12" t="n">
        <f aca="false">F67*2.511711692</f>
        <v>340020.425745692</v>
      </c>
      <c r="N67" s="12"/>
      <c r="Q67" s="12"/>
      <c r="R67" s="12"/>
      <c r="S67" s="12"/>
      <c r="V67" s="12"/>
      <c r="W67" s="12"/>
      <c r="X67" s="12"/>
    </row>
    <row r="68" s="14" customFormat="true" ht="12.8" hidden="false" customHeight="false" outlineLevel="0" collapsed="false">
      <c r="B68" s="14" t="n">
        <v>2030</v>
      </c>
      <c r="C68" s="15" t="n">
        <v>1</v>
      </c>
      <c r="D68" s="14" t="n">
        <v>221</v>
      </c>
      <c r="E68" s="16" t="n">
        <v>28897598.5793744</v>
      </c>
      <c r="F68" s="16" t="n">
        <v>132166.496703238</v>
      </c>
      <c r="G68" s="17" t="n">
        <f aca="false">E68-F68*0.7</f>
        <v>28805082.0316821</v>
      </c>
      <c r="H68" s="17"/>
      <c r="I68" s="17"/>
      <c r="J68" s="17" t="n">
        <f aca="false">G68*3.8235866717</f>
        <v>110138727.733565</v>
      </c>
      <c r="K68" s="16"/>
      <c r="L68" s="17"/>
      <c r="M68" s="17" t="n">
        <f aca="false">F68*2.511711692</f>
        <v>331964.135060202</v>
      </c>
      <c r="N68" s="17"/>
      <c r="O68" s="15"/>
      <c r="P68" s="15"/>
      <c r="Q68" s="17"/>
      <c r="R68" s="17"/>
      <c r="S68" s="17"/>
      <c r="T68" s="15"/>
      <c r="U68" s="15"/>
      <c r="V68" s="17"/>
      <c r="W68" s="17"/>
      <c r="X68" s="17"/>
    </row>
    <row r="69" s="9" customFormat="true" ht="12.8" hidden="false" customHeight="false" outlineLevel="0" collapsed="false">
      <c r="B69" s="9" t="n">
        <v>2030</v>
      </c>
      <c r="C69" s="9" t="n">
        <v>2</v>
      </c>
      <c r="D69" s="9" t="n">
        <v>222</v>
      </c>
      <c r="E69" s="11" t="n">
        <v>33069686.8345164</v>
      </c>
      <c r="F69" s="11" t="n">
        <v>136046.015092125</v>
      </c>
      <c r="G69" s="12" t="n">
        <f aca="false">E69-F69*0.7</f>
        <v>32974454.6239519</v>
      </c>
      <c r="H69" s="12"/>
      <c r="I69" s="12"/>
      <c r="J69" s="12" t="n">
        <f aca="false">G69*3.8235866717</f>
        <v>126080685.206719</v>
      </c>
      <c r="K69" s="11"/>
      <c r="L69" s="12"/>
      <c r="M69" s="12" t="n">
        <f aca="false">F69*2.511711692</f>
        <v>341708.366756899</v>
      </c>
      <c r="N69" s="12"/>
      <c r="Q69" s="12"/>
      <c r="R69" s="12"/>
      <c r="S69" s="12"/>
      <c r="V69" s="12"/>
      <c r="W69" s="12"/>
      <c r="X69" s="12"/>
    </row>
    <row r="70" s="9" customFormat="true" ht="12.8" hidden="false" customHeight="false" outlineLevel="0" collapsed="false">
      <c r="B70" s="9" t="n">
        <v>2030</v>
      </c>
      <c r="C70" s="9" t="n">
        <v>3</v>
      </c>
      <c r="D70" s="9" t="n">
        <v>223</v>
      </c>
      <c r="E70" s="11" t="n">
        <v>29152086.6566105</v>
      </c>
      <c r="F70" s="11" t="n">
        <v>134634.081084919</v>
      </c>
      <c r="G70" s="12" t="n">
        <f aca="false">E70-F70*0.7</f>
        <v>29057842.7998511</v>
      </c>
      <c r="H70" s="12"/>
      <c r="I70" s="12"/>
      <c r="J70" s="12" t="n">
        <f aca="false">G70*3.8235866717</f>
        <v>111105180.437864</v>
      </c>
      <c r="K70" s="11"/>
      <c r="L70" s="12"/>
      <c r="M70" s="12" t="n">
        <f aca="false">F70*2.511711692</f>
        <v>338161.995602667</v>
      </c>
      <c r="N70" s="12"/>
      <c r="Q70" s="12"/>
      <c r="R70" s="12"/>
      <c r="S70" s="12"/>
      <c r="V70" s="12"/>
      <c r="W70" s="12"/>
      <c r="X70" s="12"/>
    </row>
    <row r="71" s="9" customFormat="true" ht="12.8" hidden="false" customHeight="false" outlineLevel="0" collapsed="false">
      <c r="B71" s="9" t="n">
        <v>2030</v>
      </c>
      <c r="C71" s="9" t="n">
        <v>4</v>
      </c>
      <c r="D71" s="9" t="n">
        <v>224</v>
      </c>
      <c r="E71" s="11" t="n">
        <v>33439755.8637539</v>
      </c>
      <c r="F71" s="11" t="n">
        <v>135987.035706765</v>
      </c>
      <c r="G71" s="12" t="n">
        <f aca="false">E71-F71*0.7</f>
        <v>33344564.9387592</v>
      </c>
      <c r="H71" s="12"/>
      <c r="I71" s="12"/>
      <c r="J71" s="12" t="n">
        <f aca="false">G71*3.8235866717</f>
        <v>127495834.073475</v>
      </c>
      <c r="K71" s="11"/>
      <c r="L71" s="12"/>
      <c r="M71" s="12" t="n">
        <f aca="false">F71*2.511711692</f>
        <v>341560.227545103</v>
      </c>
      <c r="N71" s="12"/>
      <c r="Q71" s="12"/>
      <c r="R71" s="12"/>
      <c r="S71" s="12"/>
      <c r="V71" s="12"/>
      <c r="W71" s="12"/>
      <c r="X71" s="12"/>
    </row>
    <row r="72" s="14" customFormat="true" ht="12.8" hidden="false" customHeight="false" outlineLevel="0" collapsed="false">
      <c r="B72" s="14" t="n">
        <v>2031</v>
      </c>
      <c r="C72" s="15" t="n">
        <v>1</v>
      </c>
      <c r="D72" s="14" t="n">
        <v>225</v>
      </c>
      <c r="E72" s="16" t="n">
        <v>29429156.8607889</v>
      </c>
      <c r="F72" s="16" t="n">
        <v>136154.481044864</v>
      </c>
      <c r="G72" s="17" t="n">
        <f aca="false">E72-F72*0.7</f>
        <v>29333848.7240575</v>
      </c>
      <c r="H72" s="17"/>
      <c r="I72" s="17"/>
      <c r="J72" s="17" t="n">
        <f aca="false">G72*3.8235866717</f>
        <v>112160513.01097</v>
      </c>
      <c r="K72" s="16"/>
      <c r="L72" s="17"/>
      <c r="M72" s="17" t="n">
        <f aca="false">F72*2.511711692</f>
        <v>341980.801958577</v>
      </c>
      <c r="N72" s="17"/>
      <c r="O72" s="15"/>
      <c r="P72" s="15"/>
      <c r="Q72" s="17"/>
      <c r="R72" s="17"/>
      <c r="S72" s="17"/>
      <c r="T72" s="15"/>
      <c r="U72" s="15"/>
      <c r="V72" s="17"/>
      <c r="W72" s="17"/>
      <c r="X72" s="17"/>
    </row>
    <row r="73" s="9" customFormat="true" ht="12.8" hidden="false" customHeight="false" outlineLevel="0" collapsed="false">
      <c r="B73" s="9" t="n">
        <v>2031</v>
      </c>
      <c r="C73" s="9" t="n">
        <v>2</v>
      </c>
      <c r="D73" s="9" t="n">
        <v>226</v>
      </c>
      <c r="E73" s="11" t="n">
        <v>33690196.4698164</v>
      </c>
      <c r="F73" s="11" t="n">
        <v>138416.14579887</v>
      </c>
      <c r="G73" s="12" t="n">
        <f aca="false">E73-F73*0.7</f>
        <v>33593305.1677572</v>
      </c>
      <c r="H73" s="12"/>
      <c r="I73" s="12"/>
      <c r="J73" s="12" t="n">
        <f aca="false">G73*3.8235866717</f>
        <v>128446913.897787</v>
      </c>
      <c r="K73" s="11"/>
      <c r="L73" s="12"/>
      <c r="M73" s="12" t="n">
        <f aca="false">F73*2.511711692</f>
        <v>347661.451764598</v>
      </c>
      <c r="N73" s="12"/>
      <c r="Q73" s="12"/>
      <c r="R73" s="12"/>
      <c r="S73" s="12"/>
      <c r="V73" s="12"/>
      <c r="W73" s="12"/>
      <c r="X73" s="12"/>
    </row>
    <row r="74" s="9" customFormat="true" ht="12.8" hidden="false" customHeight="false" outlineLevel="0" collapsed="false">
      <c r="B74" s="9" t="n">
        <v>2031</v>
      </c>
      <c r="C74" s="9" t="n">
        <v>3</v>
      </c>
      <c r="D74" s="9" t="n">
        <v>227</v>
      </c>
      <c r="E74" s="11" t="n">
        <v>29586583.6545266</v>
      </c>
      <c r="F74" s="11" t="n">
        <v>143063.301986231</v>
      </c>
      <c r="G74" s="12" t="n">
        <f aca="false">E74-F74*0.7</f>
        <v>29486439.3431362</v>
      </c>
      <c r="H74" s="12"/>
      <c r="I74" s="12"/>
      <c r="J74" s="12" t="n">
        <f aca="false">G74*3.8235866717</f>
        <v>112743956.468306</v>
      </c>
      <c r="K74" s="11"/>
      <c r="L74" s="12"/>
      <c r="M74" s="12" t="n">
        <f aca="false">F74*2.511711692</f>
        <v>359333.768294943</v>
      </c>
      <c r="N74" s="12"/>
      <c r="Q74" s="12"/>
      <c r="R74" s="12"/>
      <c r="S74" s="12"/>
      <c r="V74" s="12"/>
      <c r="W74" s="12"/>
      <c r="X74" s="12"/>
    </row>
    <row r="75" s="9" customFormat="true" ht="12.8" hidden="false" customHeight="false" outlineLevel="0" collapsed="false">
      <c r="B75" s="9" t="n">
        <v>2031</v>
      </c>
      <c r="C75" s="9" t="n">
        <v>4</v>
      </c>
      <c r="D75" s="9" t="n">
        <v>228</v>
      </c>
      <c r="E75" s="11" t="n">
        <v>34166908.8349792</v>
      </c>
      <c r="F75" s="11" t="n">
        <v>136176.09586349</v>
      </c>
      <c r="G75" s="12" t="n">
        <f aca="false">E75-F75*0.7</f>
        <v>34071585.5678748</v>
      </c>
      <c r="H75" s="12"/>
      <c r="I75" s="12"/>
      <c r="J75" s="12" t="n">
        <f aca="false">G75*3.8235866717</f>
        <v>130275660.461012</v>
      </c>
      <c r="K75" s="11"/>
      <c r="L75" s="12"/>
      <c r="M75" s="12" t="n">
        <f aca="false">F75*2.511711692</f>
        <v>342035.092151241</v>
      </c>
      <c r="N75" s="12"/>
      <c r="Q75" s="12"/>
      <c r="R75" s="12"/>
      <c r="S75" s="12"/>
      <c r="V75" s="12"/>
      <c r="W75" s="12"/>
      <c r="X75" s="12"/>
    </row>
    <row r="76" s="14" customFormat="true" ht="12.8" hidden="false" customHeight="false" outlineLevel="0" collapsed="false">
      <c r="B76" s="14" t="n">
        <v>2032</v>
      </c>
      <c r="C76" s="15" t="n">
        <v>1</v>
      </c>
      <c r="D76" s="14" t="n">
        <v>229</v>
      </c>
      <c r="E76" s="16" t="n">
        <v>30022733.7657737</v>
      </c>
      <c r="F76" s="16" t="n">
        <v>139745.006445783</v>
      </c>
      <c r="G76" s="17" t="n">
        <f aca="false">E76-F76*0.7</f>
        <v>29924912.2612616</v>
      </c>
      <c r="H76" s="17"/>
      <c r="I76" s="17"/>
      <c r="J76" s="17" t="n">
        <f aca="false">G76*3.8235866717</f>
        <v>114420495.673952</v>
      </c>
      <c r="K76" s="16"/>
      <c r="L76" s="17"/>
      <c r="M76" s="17" t="n">
        <f aca="false">F76*2.511711692</f>
        <v>350999.166588488</v>
      </c>
      <c r="N76" s="17"/>
      <c r="O76" s="15"/>
      <c r="P76" s="15"/>
      <c r="Q76" s="17"/>
      <c r="R76" s="17"/>
      <c r="S76" s="17"/>
      <c r="T76" s="15"/>
      <c r="U76" s="15"/>
      <c r="V76" s="17"/>
      <c r="W76" s="17"/>
      <c r="X76" s="17"/>
    </row>
    <row r="77" s="9" customFormat="true" ht="12.8" hidden="false" customHeight="false" outlineLevel="0" collapsed="false">
      <c r="B77" s="9" t="n">
        <v>2032</v>
      </c>
      <c r="C77" s="9" t="n">
        <v>2</v>
      </c>
      <c r="D77" s="9" t="n">
        <v>230</v>
      </c>
      <c r="E77" s="11" t="n">
        <v>34662903.5738977</v>
      </c>
      <c r="F77" s="11" t="n">
        <v>139395.117287343</v>
      </c>
      <c r="G77" s="12" t="n">
        <f aca="false">E77-F77*0.7</f>
        <v>34565326.9917966</v>
      </c>
      <c r="H77" s="12"/>
      <c r="I77" s="12"/>
      <c r="J77" s="12" t="n">
        <f aca="false">G77*3.8235866717</f>
        <v>132163523.588786</v>
      </c>
      <c r="K77" s="11"/>
      <c r="L77" s="12"/>
      <c r="M77" s="12" t="n">
        <f aca="false">F77*2.511711692</f>
        <v>350120.345898331</v>
      </c>
      <c r="N77" s="12"/>
      <c r="Q77" s="12"/>
      <c r="R77" s="12"/>
      <c r="S77" s="12"/>
      <c r="V77" s="12"/>
      <c r="W77" s="12"/>
      <c r="X77" s="12"/>
    </row>
    <row r="78" s="9" customFormat="true" ht="12.8" hidden="false" customHeight="false" outlineLevel="0" collapsed="false">
      <c r="B78" s="9" t="n">
        <v>2032</v>
      </c>
      <c r="C78" s="9" t="n">
        <v>3</v>
      </c>
      <c r="D78" s="9" t="n">
        <v>231</v>
      </c>
      <c r="E78" s="11" t="n">
        <v>30607918.7850129</v>
      </c>
      <c r="F78" s="11" t="n">
        <v>138788.293751602</v>
      </c>
      <c r="G78" s="12" t="n">
        <f aca="false">E78-F78*0.7</f>
        <v>30510766.9793868</v>
      </c>
      <c r="H78" s="12"/>
      <c r="I78" s="12"/>
      <c r="J78" s="12" t="n">
        <f aca="false">G78*3.8235866717</f>
        <v>116660561.965728</v>
      </c>
      <c r="K78" s="11"/>
      <c r="L78" s="12"/>
      <c r="M78" s="12" t="n">
        <f aca="false">F78*2.511711692</f>
        <v>348596.180128629</v>
      </c>
      <c r="N78" s="12"/>
      <c r="Q78" s="12"/>
      <c r="R78" s="12"/>
      <c r="S78" s="12"/>
      <c r="V78" s="12"/>
      <c r="W78" s="12"/>
      <c r="X78" s="12"/>
    </row>
    <row r="79" s="9" customFormat="true" ht="12.8" hidden="false" customHeight="false" outlineLevel="0" collapsed="false">
      <c r="B79" s="9" t="n">
        <v>2032</v>
      </c>
      <c r="C79" s="9" t="n">
        <v>4</v>
      </c>
      <c r="D79" s="9" t="n">
        <v>232</v>
      </c>
      <c r="E79" s="11" t="n">
        <v>35399571.3489578</v>
      </c>
      <c r="F79" s="11" t="n">
        <v>142572.912183583</v>
      </c>
      <c r="G79" s="12" t="n">
        <f aca="false">E79-F79*0.7</f>
        <v>35299770.3104293</v>
      </c>
      <c r="H79" s="12"/>
      <c r="I79" s="12"/>
      <c r="J79" s="12" t="n">
        <f aca="false">G79*3.8235866717</f>
        <v>134971731.273029</v>
      </c>
      <c r="K79" s="11"/>
      <c r="L79" s="12"/>
      <c r="M79" s="12" t="n">
        <f aca="false">F79*2.511711692</f>
        <v>358102.050493995</v>
      </c>
      <c r="N79" s="12"/>
      <c r="Q79" s="12"/>
      <c r="R79" s="12"/>
      <c r="S79" s="12"/>
      <c r="V79" s="12"/>
      <c r="W79" s="12"/>
      <c r="X79" s="12"/>
    </row>
    <row r="80" s="14" customFormat="true" ht="12.8" hidden="false" customHeight="false" outlineLevel="0" collapsed="false">
      <c r="B80" s="14" t="n">
        <v>2033</v>
      </c>
      <c r="C80" s="15" t="n">
        <v>1</v>
      </c>
      <c r="D80" s="14" t="n">
        <v>233</v>
      </c>
      <c r="E80" s="16" t="n">
        <v>31246919.0773259</v>
      </c>
      <c r="F80" s="16" t="n">
        <v>138692.690437327</v>
      </c>
      <c r="G80" s="17" t="n">
        <f aca="false">E80-F80*0.7</f>
        <v>31149834.1940198</v>
      </c>
      <c r="H80" s="17"/>
      <c r="I80" s="17"/>
      <c r="J80" s="17" t="n">
        <f aca="false">G80*3.8235866717</f>
        <v>119104090.849919</v>
      </c>
      <c r="K80" s="16"/>
      <c r="L80" s="17"/>
      <c r="M80" s="17" t="n">
        <f aca="false">F80*2.511711692</f>
        <v>348356.052166371</v>
      </c>
      <c r="N80" s="17"/>
      <c r="O80" s="15"/>
      <c r="P80" s="15"/>
      <c r="Q80" s="17"/>
      <c r="R80" s="17"/>
      <c r="S80" s="17"/>
      <c r="T80" s="15"/>
      <c r="U80" s="15"/>
      <c r="V80" s="17"/>
      <c r="W80" s="17"/>
      <c r="X80" s="17"/>
    </row>
    <row r="81" s="9" customFormat="true" ht="12.8" hidden="false" customHeight="false" outlineLevel="0" collapsed="false">
      <c r="B81" s="9" t="n">
        <v>2033</v>
      </c>
      <c r="C81" s="9" t="n">
        <v>2</v>
      </c>
      <c r="D81" s="9" t="n">
        <v>234</v>
      </c>
      <c r="E81" s="11" t="n">
        <v>35975610.3861325</v>
      </c>
      <c r="F81" s="11" t="n">
        <v>139151.237857187</v>
      </c>
      <c r="G81" s="12" t="n">
        <f aca="false">E81-F81*0.7</f>
        <v>35878204.5196325</v>
      </c>
      <c r="H81" s="12"/>
      <c r="I81" s="12"/>
      <c r="J81" s="12" t="n">
        <f aca="false">G81*3.8235866717</f>
        <v>137183424.605793</v>
      </c>
      <c r="K81" s="11"/>
      <c r="L81" s="12"/>
      <c r="M81" s="12" t="n">
        <f aca="false">F81*2.511711692</f>
        <v>349507.79108217</v>
      </c>
      <c r="N81" s="12"/>
      <c r="Q81" s="12"/>
      <c r="R81" s="12"/>
      <c r="S81" s="12"/>
      <c r="V81" s="12"/>
      <c r="W81" s="12"/>
      <c r="X81" s="12"/>
    </row>
    <row r="82" s="9" customFormat="true" ht="12.8" hidden="false" customHeight="false" outlineLevel="0" collapsed="false">
      <c r="B82" s="9" t="n">
        <v>2033</v>
      </c>
      <c r="C82" s="9" t="n">
        <v>3</v>
      </c>
      <c r="D82" s="9" t="n">
        <v>235</v>
      </c>
      <c r="E82" s="11" t="n">
        <v>31508268.649515</v>
      </c>
      <c r="F82" s="11" t="n">
        <v>141783.915833717</v>
      </c>
      <c r="G82" s="12" t="n">
        <f aca="false">E82-F82*0.7</f>
        <v>31409019.9084314</v>
      </c>
      <c r="H82" s="12"/>
      <c r="I82" s="12"/>
      <c r="J82" s="12" t="n">
        <f aca="false">G82*3.8235866717</f>
        <v>120095109.893038</v>
      </c>
      <c r="K82" s="11"/>
      <c r="L82" s="12"/>
      <c r="M82" s="12" t="n">
        <f aca="false">F82*2.511711692</f>
        <v>356120.319137091</v>
      </c>
      <c r="N82" s="12"/>
      <c r="Q82" s="12"/>
      <c r="R82" s="12"/>
      <c r="S82" s="12"/>
      <c r="V82" s="12"/>
      <c r="W82" s="12"/>
      <c r="X82" s="12"/>
    </row>
    <row r="83" s="9" customFormat="true" ht="12.8" hidden="false" customHeight="false" outlineLevel="0" collapsed="false">
      <c r="B83" s="9" t="n">
        <v>2033</v>
      </c>
      <c r="C83" s="9" t="n">
        <v>4</v>
      </c>
      <c r="D83" s="9" t="n">
        <v>236</v>
      </c>
      <c r="E83" s="11" t="n">
        <v>36129223.4628488</v>
      </c>
      <c r="F83" s="11" t="n">
        <v>144752.294062342</v>
      </c>
      <c r="G83" s="12" t="n">
        <f aca="false">E83-F83*0.7</f>
        <v>36027896.8570052</v>
      </c>
      <c r="H83" s="12"/>
      <c r="I83" s="12"/>
      <c r="J83" s="12" t="n">
        <f aca="false">G83*3.8235866717</f>
        <v>137755786.231827</v>
      </c>
      <c r="K83" s="11"/>
      <c r="L83" s="12"/>
      <c r="M83" s="12" t="n">
        <f aca="false">F83*2.511711692</f>
        <v>363576.029440207</v>
      </c>
      <c r="N83" s="12"/>
      <c r="Q83" s="12"/>
      <c r="R83" s="12"/>
      <c r="S83" s="12"/>
      <c r="V83" s="12"/>
      <c r="W83" s="12"/>
      <c r="X83" s="12"/>
    </row>
    <row r="84" s="14" customFormat="true" ht="12.8" hidden="false" customHeight="false" outlineLevel="0" collapsed="false">
      <c r="B84" s="14" t="n">
        <v>2034</v>
      </c>
      <c r="C84" s="15" t="n">
        <v>1</v>
      </c>
      <c r="D84" s="14" t="n">
        <v>237</v>
      </c>
      <c r="E84" s="16" t="n">
        <v>31909368.1018887</v>
      </c>
      <c r="F84" s="16" t="n">
        <v>144937.179619007</v>
      </c>
      <c r="G84" s="17" t="n">
        <f aca="false">E84-F84*0.7</f>
        <v>31807912.0761554</v>
      </c>
      <c r="H84" s="17"/>
      <c r="I84" s="17"/>
      <c r="J84" s="17" t="n">
        <f aca="false">G84*3.8235866717</f>
        <v>121620308.668993</v>
      </c>
      <c r="K84" s="16"/>
      <c r="L84" s="17"/>
      <c r="M84" s="17" t="n">
        <f aca="false">F84*2.511711692</f>
        <v>364040.408654564</v>
      </c>
      <c r="N84" s="17"/>
      <c r="O84" s="15"/>
      <c r="P84" s="15"/>
      <c r="Q84" s="17"/>
      <c r="R84" s="17"/>
      <c r="S84" s="17"/>
      <c r="T84" s="15"/>
      <c r="U84" s="15"/>
      <c r="V84" s="17"/>
      <c r="W84" s="17"/>
      <c r="X84" s="17"/>
    </row>
    <row r="85" s="9" customFormat="true" ht="12.8" hidden="false" customHeight="false" outlineLevel="0" collapsed="false">
      <c r="B85" s="9" t="n">
        <v>2034</v>
      </c>
      <c r="C85" s="9" t="n">
        <v>2</v>
      </c>
      <c r="D85" s="9" t="n">
        <v>238</v>
      </c>
      <c r="E85" s="11" t="n">
        <v>36836060.3169364</v>
      </c>
      <c r="F85" s="11" t="n">
        <v>145138.767145839</v>
      </c>
      <c r="G85" s="12" t="n">
        <f aca="false">E85-F85*0.7</f>
        <v>36734463.1799343</v>
      </c>
      <c r="H85" s="12"/>
      <c r="I85" s="12"/>
      <c r="J85" s="12" t="n">
        <f aca="false">G85*3.8235866717</f>
        <v>140457403.806851</v>
      </c>
      <c r="K85" s="11"/>
      <c r="L85" s="12"/>
      <c r="M85" s="12" t="n">
        <f aca="false">F85*2.511711692</f>
        <v>364546.738402669</v>
      </c>
      <c r="N85" s="12"/>
      <c r="Q85" s="12"/>
      <c r="R85" s="12"/>
      <c r="S85" s="12"/>
      <c r="V85" s="12"/>
      <c r="W85" s="12"/>
      <c r="X85" s="12"/>
    </row>
    <row r="86" s="9" customFormat="true" ht="12.8" hidden="false" customHeight="false" outlineLevel="0" collapsed="false">
      <c r="B86" s="9" t="n">
        <v>2034</v>
      </c>
      <c r="C86" s="9" t="n">
        <v>3</v>
      </c>
      <c r="D86" s="9" t="n">
        <v>239</v>
      </c>
      <c r="E86" s="11" t="n">
        <v>32227582.9368448</v>
      </c>
      <c r="F86" s="11" t="n">
        <v>147738.657863585</v>
      </c>
      <c r="G86" s="12" t="n">
        <f aca="false">E86-F86*0.7</f>
        <v>32124165.8763403</v>
      </c>
      <c r="H86" s="12"/>
      <c r="I86" s="12"/>
      <c r="J86" s="12" t="n">
        <f aca="false">G86*3.8235866717</f>
        <v>122829532.484255</v>
      </c>
      <c r="K86" s="11"/>
      <c r="L86" s="12"/>
      <c r="M86" s="12" t="n">
        <f aca="false">F86*2.511711692</f>
        <v>371076.914316354</v>
      </c>
      <c r="N86" s="12"/>
      <c r="Q86" s="12"/>
      <c r="R86" s="12"/>
      <c r="S86" s="12"/>
      <c r="V86" s="12"/>
      <c r="W86" s="12"/>
      <c r="X86" s="12"/>
    </row>
    <row r="87" s="9" customFormat="true" ht="12.8" hidden="false" customHeight="false" outlineLevel="0" collapsed="false">
      <c r="B87" s="9" t="n">
        <v>2034</v>
      </c>
      <c r="C87" s="9" t="n">
        <v>4</v>
      </c>
      <c r="D87" s="9" t="n">
        <v>240</v>
      </c>
      <c r="E87" s="11" t="n">
        <v>37344765.8943576</v>
      </c>
      <c r="F87" s="11" t="n">
        <v>146999.858158192</v>
      </c>
      <c r="G87" s="12" t="n">
        <f aca="false">E87-F87*0.7</f>
        <v>37241865.9936469</v>
      </c>
      <c r="H87" s="12"/>
      <c r="I87" s="12"/>
      <c r="J87" s="12" t="n">
        <f aca="false">G87*3.8235866717</f>
        <v>142397502.442546</v>
      </c>
      <c r="K87" s="11"/>
      <c r="L87" s="12"/>
      <c r="M87" s="12" t="n">
        <f aca="false">F87*2.511711692</f>
        <v>369221.262458272</v>
      </c>
      <c r="N87" s="12"/>
      <c r="Q87" s="12"/>
      <c r="R87" s="12"/>
      <c r="S87" s="12"/>
      <c r="V87" s="12"/>
      <c r="W87" s="12"/>
      <c r="X87" s="12"/>
    </row>
    <row r="88" s="14" customFormat="true" ht="12.8" hidden="false" customHeight="false" outlineLevel="0" collapsed="false">
      <c r="B88" s="14" t="n">
        <v>2035</v>
      </c>
      <c r="C88" s="15" t="n">
        <v>1</v>
      </c>
      <c r="D88" s="14" t="n">
        <v>241</v>
      </c>
      <c r="E88" s="16" t="n">
        <v>32689243.1210514</v>
      </c>
      <c r="F88" s="16" t="n">
        <v>142730.766734685</v>
      </c>
      <c r="G88" s="17" t="n">
        <f aca="false">E88-F88*0.7</f>
        <v>32589331.5843371</v>
      </c>
      <c r="H88" s="17"/>
      <c r="I88" s="17"/>
      <c r="J88" s="17" t="n">
        <f aca="false">G88*3.8235866717</f>
        <v>124608133.885483</v>
      </c>
      <c r="K88" s="16"/>
      <c r="L88" s="17"/>
      <c r="M88" s="17" t="n">
        <f aca="false">F88*2.511711692</f>
        <v>358498.535615633</v>
      </c>
      <c r="N88" s="17"/>
      <c r="O88" s="15"/>
      <c r="P88" s="15"/>
      <c r="Q88" s="17"/>
      <c r="R88" s="17"/>
      <c r="S88" s="17"/>
      <c r="T88" s="15"/>
      <c r="U88" s="15"/>
      <c r="V88" s="17"/>
      <c r="W88" s="17"/>
      <c r="X88" s="17"/>
    </row>
    <row r="89" s="9" customFormat="true" ht="12.8" hidden="false" customHeight="false" outlineLevel="0" collapsed="false">
      <c r="B89" s="9" t="n">
        <v>2035</v>
      </c>
      <c r="C89" s="9" t="n">
        <v>2</v>
      </c>
      <c r="D89" s="9" t="n">
        <v>242</v>
      </c>
      <c r="E89" s="11" t="n">
        <v>37635636.090706</v>
      </c>
      <c r="F89" s="11" t="n">
        <v>145553.141874156</v>
      </c>
      <c r="G89" s="12" t="n">
        <f aca="false">E89-F89*0.7</f>
        <v>37533748.8913941</v>
      </c>
      <c r="H89" s="12"/>
      <c r="I89" s="12"/>
      <c r="J89" s="12" t="n">
        <f aca="false">G89*3.8235866717</f>
        <v>143513542.000069</v>
      </c>
      <c r="K89" s="11"/>
      <c r="L89" s="12"/>
      <c r="M89" s="12" t="n">
        <f aca="false">F89*2.511711692</f>
        <v>365587.528252652</v>
      </c>
      <c r="N89" s="12"/>
      <c r="Q89" s="12"/>
      <c r="R89" s="12"/>
      <c r="S89" s="12"/>
      <c r="V89" s="12"/>
      <c r="W89" s="12"/>
      <c r="X89" s="12"/>
    </row>
    <row r="90" s="9" customFormat="true" ht="12.8" hidden="false" customHeight="false" outlineLevel="0" collapsed="false">
      <c r="B90" s="9" t="n">
        <v>2035</v>
      </c>
      <c r="C90" s="9" t="n">
        <v>3</v>
      </c>
      <c r="D90" s="9" t="n">
        <v>243</v>
      </c>
      <c r="E90" s="11" t="n">
        <v>33214917.3825289</v>
      </c>
      <c r="F90" s="11" t="n">
        <v>147614.164463409</v>
      </c>
      <c r="G90" s="12" t="n">
        <f aca="false">E90-F90*0.7</f>
        <v>33111587.4674045</v>
      </c>
      <c r="H90" s="12"/>
      <c r="I90" s="12"/>
      <c r="J90" s="12" t="n">
        <f aca="false">G90*3.8235866717</f>
        <v>126605024.519197</v>
      </c>
      <c r="K90" s="11"/>
      <c r="L90" s="12"/>
      <c r="M90" s="12" t="n">
        <f aca="false">F90*2.511711692</f>
        <v>370764.222787555</v>
      </c>
      <c r="N90" s="12"/>
      <c r="Q90" s="12"/>
      <c r="R90" s="12"/>
      <c r="S90" s="12"/>
      <c r="V90" s="12"/>
      <c r="W90" s="12"/>
      <c r="X90" s="12"/>
    </row>
    <row r="91" s="9" customFormat="true" ht="12.8" hidden="false" customHeight="false" outlineLevel="0" collapsed="false">
      <c r="B91" s="9" t="n">
        <v>2035</v>
      </c>
      <c r="C91" s="9" t="n">
        <v>4</v>
      </c>
      <c r="D91" s="9" t="n">
        <v>244</v>
      </c>
      <c r="E91" s="11" t="n">
        <v>38428128.3928073</v>
      </c>
      <c r="F91" s="11" t="n">
        <v>144045.670819664</v>
      </c>
      <c r="G91" s="12" t="n">
        <f aca="false">E91-F91*0.7</f>
        <v>38327296.4232335</v>
      </c>
      <c r="H91" s="12"/>
      <c r="I91" s="12"/>
      <c r="J91" s="12" t="n">
        <f aca="false">G91*3.8235866717</f>
        <v>146547739.766171</v>
      </c>
      <c r="K91" s="11"/>
      <c r="L91" s="12"/>
      <c r="M91" s="12" t="n">
        <f aca="false">F91*2.511711692</f>
        <v>361801.195579733</v>
      </c>
      <c r="N91" s="12"/>
      <c r="Q91" s="12"/>
      <c r="R91" s="12"/>
      <c r="S91" s="12"/>
      <c r="V91" s="12"/>
      <c r="W91" s="12"/>
      <c r="X91" s="12"/>
    </row>
    <row r="92" s="14" customFormat="true" ht="12.8" hidden="false" customHeight="false" outlineLevel="0" collapsed="false">
      <c r="B92" s="14" t="n">
        <v>2036</v>
      </c>
      <c r="C92" s="15" t="n">
        <v>1</v>
      </c>
      <c r="D92" s="14" t="n">
        <v>245</v>
      </c>
      <c r="E92" s="16" t="n">
        <v>33682301.5237253</v>
      </c>
      <c r="F92" s="16" t="n">
        <v>144039.493296638</v>
      </c>
      <c r="G92" s="17" t="n">
        <f aca="false">E92-F92*0.7</f>
        <v>33581473.8784177</v>
      </c>
      <c r="H92" s="17"/>
      <c r="I92" s="17"/>
      <c r="J92" s="17" t="n">
        <f aca="false">G92*3.8235866717</f>
        <v>128401675.937559</v>
      </c>
      <c r="K92" s="16"/>
      <c r="L92" s="17"/>
      <c r="M92" s="17" t="n">
        <f aca="false">F92*2.511711692</f>
        <v>361785.679422921</v>
      </c>
      <c r="N92" s="17"/>
      <c r="O92" s="15"/>
      <c r="P92" s="15"/>
      <c r="Q92" s="17"/>
      <c r="R92" s="17"/>
      <c r="S92" s="17"/>
      <c r="T92" s="15"/>
      <c r="U92" s="15"/>
      <c r="V92" s="17"/>
      <c r="W92" s="17"/>
      <c r="X92" s="17"/>
    </row>
    <row r="93" s="9" customFormat="true" ht="12.8" hidden="false" customHeight="false" outlineLevel="0" collapsed="false">
      <c r="B93" s="9" t="n">
        <v>2036</v>
      </c>
      <c r="C93" s="9" t="n">
        <v>2</v>
      </c>
      <c r="D93" s="9" t="n">
        <v>246</v>
      </c>
      <c r="E93" s="11" t="n">
        <v>38736259.0153445</v>
      </c>
      <c r="F93" s="11" t="n">
        <v>147726.40035065</v>
      </c>
      <c r="G93" s="12" t="n">
        <f aca="false">E93-F93*0.7</f>
        <v>38632850.535099</v>
      </c>
      <c r="H93" s="12"/>
      <c r="I93" s="12"/>
      <c r="J93" s="12" t="n">
        <f aca="false">G93*3.8235866717</f>
        <v>147716052.395783</v>
      </c>
      <c r="K93" s="11"/>
      <c r="L93" s="12"/>
      <c r="M93" s="12" t="n">
        <f aca="false">F93*2.511711692</f>
        <v>371046.1269778</v>
      </c>
      <c r="N93" s="12"/>
      <c r="Q93" s="12"/>
      <c r="R93" s="12"/>
      <c r="S93" s="12"/>
      <c r="V93" s="12"/>
      <c r="W93" s="12"/>
      <c r="X93" s="12"/>
    </row>
    <row r="94" s="9" customFormat="true" ht="12.8" hidden="false" customHeight="false" outlineLevel="0" collapsed="false">
      <c r="B94" s="9" t="n">
        <v>2036</v>
      </c>
      <c r="C94" s="9" t="n">
        <v>3</v>
      </c>
      <c r="D94" s="9" t="n">
        <v>247</v>
      </c>
      <c r="E94" s="11" t="n">
        <v>33965521.4554845</v>
      </c>
      <c r="F94" s="11" t="n">
        <v>142189.276357507</v>
      </c>
      <c r="G94" s="12" t="n">
        <f aca="false">E94-F94*0.7</f>
        <v>33865988.9620342</v>
      </c>
      <c r="H94" s="12"/>
      <c r="I94" s="12"/>
      <c r="J94" s="12" t="n">
        <f aca="false">G94*3.8235866717</f>
        <v>129489544.019173</v>
      </c>
      <c r="K94" s="11"/>
      <c r="L94" s="12"/>
      <c r="M94" s="12" t="n">
        <f aca="false">F94*2.511711692</f>
        <v>357138.467904169</v>
      </c>
      <c r="N94" s="12"/>
      <c r="Q94" s="12"/>
      <c r="R94" s="12"/>
      <c r="S94" s="12"/>
      <c r="V94" s="12"/>
      <c r="W94" s="12"/>
      <c r="X94" s="12"/>
    </row>
    <row r="95" s="9" customFormat="true" ht="12.8" hidden="false" customHeight="false" outlineLevel="0" collapsed="false">
      <c r="B95" s="9" t="n">
        <v>2036</v>
      </c>
      <c r="C95" s="9" t="n">
        <v>4</v>
      </c>
      <c r="D95" s="9" t="n">
        <v>248</v>
      </c>
      <c r="E95" s="11" t="n">
        <v>38991213.2338496</v>
      </c>
      <c r="F95" s="11" t="n">
        <v>145643.282415811</v>
      </c>
      <c r="G95" s="12" t="n">
        <f aca="false">E95-F95*0.7</f>
        <v>38889262.9361585</v>
      </c>
      <c r="H95" s="12"/>
      <c r="I95" s="12"/>
      <c r="J95" s="12" t="n">
        <f aca="false">G95*3.8235866717</f>
        <v>148696467.434933</v>
      </c>
      <c r="K95" s="11"/>
      <c r="L95" s="12"/>
      <c r="M95" s="12" t="n">
        <f aca="false">F95*2.511711692</f>
        <v>365813.93530505</v>
      </c>
      <c r="N95" s="12"/>
      <c r="Q95" s="12"/>
      <c r="R95" s="12"/>
      <c r="S95" s="12"/>
      <c r="V95" s="12"/>
      <c r="W95" s="12"/>
      <c r="X95" s="12"/>
    </row>
    <row r="96" s="14" customFormat="true" ht="12.8" hidden="false" customHeight="false" outlineLevel="0" collapsed="false">
      <c r="B96" s="14" t="n">
        <v>2037</v>
      </c>
      <c r="C96" s="15" t="n">
        <v>1</v>
      </c>
      <c r="D96" s="14" t="n">
        <v>249</v>
      </c>
      <c r="E96" s="16" t="n">
        <v>34101408.0923391</v>
      </c>
      <c r="F96" s="16" t="n">
        <v>149679.118041477</v>
      </c>
      <c r="G96" s="17" t="n">
        <f aca="false">E96-F96*0.7</f>
        <v>33996632.7097101</v>
      </c>
      <c r="H96" s="17"/>
      <c r="I96" s="17"/>
      <c r="J96" s="17" t="n">
        <f aca="false">G96*3.8235866717</f>
        <v>129989071.711528</v>
      </c>
      <c r="K96" s="16"/>
      <c r="L96" s="17"/>
      <c r="M96" s="17" t="n">
        <f aca="false">F96*2.511711692</f>
        <v>375950.790833026</v>
      </c>
      <c r="N96" s="17"/>
      <c r="O96" s="15"/>
      <c r="P96" s="15"/>
      <c r="Q96" s="17"/>
      <c r="R96" s="17"/>
      <c r="S96" s="17"/>
      <c r="T96" s="15"/>
      <c r="U96" s="15"/>
      <c r="V96" s="17"/>
      <c r="W96" s="17"/>
      <c r="X96" s="17"/>
    </row>
    <row r="97" s="9" customFormat="true" ht="12.8" hidden="false" customHeight="false" outlineLevel="0" collapsed="false">
      <c r="B97" s="9" t="n">
        <v>2037</v>
      </c>
      <c r="C97" s="9" t="n">
        <v>2</v>
      </c>
      <c r="D97" s="9" t="n">
        <v>250</v>
      </c>
      <c r="E97" s="11" t="n">
        <v>39430348.420644</v>
      </c>
      <c r="F97" s="11" t="n">
        <v>153363.975949198</v>
      </c>
      <c r="G97" s="12" t="n">
        <f aca="false">E97-F97*0.7</f>
        <v>39322993.6374796</v>
      </c>
      <c r="H97" s="12"/>
      <c r="I97" s="12"/>
      <c r="J97" s="12" t="n">
        <f aca="false">G97*3.8235866717</f>
        <v>150354874.363611</v>
      </c>
      <c r="K97" s="11"/>
      <c r="L97" s="12"/>
      <c r="M97" s="12" t="n">
        <f aca="false">F97*2.511711692</f>
        <v>385206.091523207</v>
      </c>
      <c r="N97" s="12"/>
      <c r="Q97" s="12"/>
      <c r="R97" s="12"/>
      <c r="S97" s="12"/>
      <c r="V97" s="12"/>
      <c r="W97" s="12"/>
      <c r="X97" s="12"/>
    </row>
    <row r="98" s="9" customFormat="true" ht="12.8" hidden="false" customHeight="false" outlineLevel="0" collapsed="false">
      <c r="B98" s="9" t="n">
        <v>2037</v>
      </c>
      <c r="C98" s="9" t="n">
        <v>3</v>
      </c>
      <c r="D98" s="9" t="n">
        <v>251</v>
      </c>
      <c r="E98" s="11" t="n">
        <v>34739875.6012991</v>
      </c>
      <c r="F98" s="11" t="n">
        <v>154529.573466696</v>
      </c>
      <c r="G98" s="12" t="n">
        <f aca="false">E98-F98*0.7</f>
        <v>34631704.8998724</v>
      </c>
      <c r="H98" s="12"/>
      <c r="I98" s="12"/>
      <c r="J98" s="12" t="n">
        <f aca="false">G98*3.8235866717</f>
        <v>132417325.2734</v>
      </c>
      <c r="K98" s="11"/>
      <c r="L98" s="12"/>
      <c r="M98" s="12" t="n">
        <f aca="false">F98*2.511711692</f>
        <v>388133.736436073</v>
      </c>
      <c r="N98" s="12"/>
      <c r="Q98" s="12"/>
      <c r="R98" s="12"/>
      <c r="S98" s="12"/>
      <c r="V98" s="12"/>
      <c r="W98" s="12"/>
      <c r="X98" s="12"/>
    </row>
    <row r="99" s="9" customFormat="true" ht="12.8" hidden="false" customHeight="false" outlineLevel="0" collapsed="false">
      <c r="B99" s="9" t="n">
        <v>2037</v>
      </c>
      <c r="C99" s="9" t="n">
        <v>4</v>
      </c>
      <c r="D99" s="9" t="n">
        <v>252</v>
      </c>
      <c r="E99" s="11" t="n">
        <v>39972083.5654953</v>
      </c>
      <c r="F99" s="11" t="n">
        <v>150909.208945708</v>
      </c>
      <c r="G99" s="12" t="n">
        <f aca="false">E99-F99*0.7</f>
        <v>39866447.1192333</v>
      </c>
      <c r="H99" s="12"/>
      <c r="I99" s="12"/>
      <c r="J99" s="12" t="n">
        <f aca="false">G99*3.8235866717</f>
        <v>152432815.853133</v>
      </c>
      <c r="K99" s="11"/>
      <c r="L99" s="12"/>
      <c r="M99" s="12" t="n">
        <f aca="false">F99*2.511711692</f>
        <v>379040.424539406</v>
      </c>
      <c r="N99" s="12"/>
      <c r="Q99" s="12"/>
      <c r="R99" s="12"/>
      <c r="S99" s="12"/>
      <c r="V99" s="12"/>
      <c r="W99" s="12"/>
      <c r="X99" s="12"/>
    </row>
    <row r="100" s="14" customFormat="true" ht="12.8" hidden="false" customHeight="false" outlineLevel="0" collapsed="false">
      <c r="B100" s="14" t="n">
        <v>2038</v>
      </c>
      <c r="C100" s="15" t="n">
        <v>1</v>
      </c>
      <c r="D100" s="14" t="n">
        <v>253</v>
      </c>
      <c r="E100" s="16" t="n">
        <v>35210470.3586907</v>
      </c>
      <c r="F100" s="16" t="n">
        <v>156518.559579404</v>
      </c>
      <c r="G100" s="17" t="n">
        <f aca="false">E100-F100*0.7</f>
        <v>35100907.3669851</v>
      </c>
      <c r="H100" s="17"/>
      <c r="I100" s="17"/>
      <c r="J100" s="17" t="n">
        <f aca="false">G100*3.8235866717</f>
        <v>134211361.572981</v>
      </c>
      <c r="K100" s="16"/>
      <c r="L100" s="17"/>
      <c r="M100" s="17" t="n">
        <f aca="false">F100*2.511711692</f>
        <v>393129.496110588</v>
      </c>
      <c r="N100" s="17"/>
      <c r="O100" s="15"/>
      <c r="P100" s="15"/>
      <c r="Q100" s="17"/>
      <c r="R100" s="17"/>
      <c r="S100" s="17"/>
      <c r="T100" s="15"/>
      <c r="U100" s="15"/>
      <c r="V100" s="17"/>
      <c r="W100" s="17"/>
      <c r="X100" s="17"/>
    </row>
    <row r="101" s="9" customFormat="true" ht="12.8" hidden="false" customHeight="false" outlineLevel="0" collapsed="false">
      <c r="B101" s="9" t="n">
        <v>2038</v>
      </c>
      <c r="C101" s="9" t="n">
        <v>2</v>
      </c>
      <c r="D101" s="9" t="n">
        <v>254</v>
      </c>
      <c r="E101" s="11" t="n">
        <v>40468412.3782512</v>
      </c>
      <c r="F101" s="11" t="n">
        <v>156836.528568378</v>
      </c>
      <c r="G101" s="12" t="n">
        <f aca="false">E101-F101*0.7</f>
        <v>40358626.8082533</v>
      </c>
      <c r="H101" s="12"/>
      <c r="I101" s="12"/>
      <c r="J101" s="12" t="n">
        <f aca="false">G101*3.8235866717</f>
        <v>154314707.552152</v>
      </c>
      <c r="K101" s="11"/>
      <c r="L101" s="12"/>
      <c r="M101" s="12" t="n">
        <f aca="false">F101*2.511711692</f>
        <v>393928.142537887</v>
      </c>
      <c r="N101" s="12"/>
      <c r="Q101" s="12"/>
      <c r="R101" s="12"/>
      <c r="S101" s="12"/>
      <c r="V101" s="12"/>
      <c r="W101" s="12"/>
      <c r="X101" s="12"/>
    </row>
    <row r="102" s="9" customFormat="true" ht="12.8" hidden="false" customHeight="false" outlineLevel="0" collapsed="false">
      <c r="B102" s="9" t="n">
        <v>2038</v>
      </c>
      <c r="C102" s="9" t="n">
        <v>3</v>
      </c>
      <c r="D102" s="9" t="n">
        <v>255</v>
      </c>
      <c r="E102" s="11" t="n">
        <v>35867698.7480422</v>
      </c>
      <c r="F102" s="11" t="n">
        <v>154997.151563758</v>
      </c>
      <c r="G102" s="12" t="n">
        <f aca="false">E102-F102*0.7</f>
        <v>35759200.7419476</v>
      </c>
      <c r="H102" s="12"/>
      <c r="I102" s="12"/>
      <c r="J102" s="12" t="n">
        <f aca="false">G102*3.8235866717</f>
        <v>136728403.347556</v>
      </c>
      <c r="K102" s="11"/>
      <c r="L102" s="12"/>
      <c r="M102" s="12" t="n">
        <f aca="false">F102*2.511711692</f>
        <v>389308.157809387</v>
      </c>
      <c r="N102" s="12"/>
      <c r="Q102" s="12"/>
      <c r="R102" s="12"/>
      <c r="S102" s="12"/>
      <c r="V102" s="12"/>
      <c r="W102" s="12"/>
      <c r="X102" s="12"/>
    </row>
    <row r="103" s="9" customFormat="true" ht="12.8" hidden="false" customHeight="false" outlineLevel="0" collapsed="false">
      <c r="B103" s="9" t="n">
        <v>2038</v>
      </c>
      <c r="C103" s="9" t="n">
        <v>4</v>
      </c>
      <c r="D103" s="9" t="n">
        <v>256</v>
      </c>
      <c r="E103" s="11" t="n">
        <v>40965912.3062317</v>
      </c>
      <c r="F103" s="11" t="n">
        <v>157933.147822042</v>
      </c>
      <c r="G103" s="12" t="n">
        <f aca="false">E103-F103*0.7</f>
        <v>40855359.1027563</v>
      </c>
      <c r="H103" s="12"/>
      <c r="I103" s="12"/>
      <c r="J103" s="12" t="n">
        <f aca="false">G103*3.8235866717</f>
        <v>156214006.532816</v>
      </c>
      <c r="K103" s="11"/>
      <c r="L103" s="12"/>
      <c r="M103" s="12" t="n">
        <f aca="false">F103*2.511711692</f>
        <v>396682.533938987</v>
      </c>
      <c r="N103" s="12"/>
      <c r="Q103" s="12"/>
      <c r="R103" s="12"/>
      <c r="S103" s="12"/>
      <c r="V103" s="12"/>
      <c r="W103" s="12"/>
      <c r="X103" s="12"/>
    </row>
    <row r="104" s="14" customFormat="true" ht="12.8" hidden="false" customHeight="false" outlineLevel="0" collapsed="false">
      <c r="B104" s="14" t="n">
        <v>2039</v>
      </c>
      <c r="C104" s="15" t="n">
        <v>1</v>
      </c>
      <c r="D104" s="14" t="n">
        <v>257</v>
      </c>
      <c r="E104" s="16" t="n">
        <v>36150354.4023261</v>
      </c>
      <c r="F104" s="16" t="n">
        <v>153706.906686161</v>
      </c>
      <c r="G104" s="17" t="n">
        <f aca="false">E104-F104*0.7</f>
        <v>36042759.5676458</v>
      </c>
      <c r="H104" s="17"/>
      <c r="I104" s="17"/>
      <c r="J104" s="17" t="n">
        <f aca="false">G104*3.8235866717</f>
        <v>137812615.094138</v>
      </c>
      <c r="K104" s="16"/>
      <c r="L104" s="17"/>
      <c r="M104" s="17" t="n">
        <f aca="false">F104*2.511711692</f>
        <v>386067.434664784</v>
      </c>
      <c r="N104" s="17"/>
      <c r="O104" s="15"/>
      <c r="P104" s="15"/>
      <c r="Q104" s="17"/>
      <c r="R104" s="17"/>
      <c r="S104" s="17"/>
      <c r="T104" s="15"/>
      <c r="U104" s="15"/>
      <c r="V104" s="17"/>
      <c r="W104" s="17"/>
      <c r="X104" s="17"/>
    </row>
    <row r="105" s="9" customFormat="true" ht="12.8" hidden="false" customHeight="false" outlineLevel="0" collapsed="false">
      <c r="B105" s="9" t="n">
        <v>2039</v>
      </c>
      <c r="C105" s="9" t="n">
        <v>2</v>
      </c>
      <c r="D105" s="9" t="n">
        <v>258</v>
      </c>
      <c r="E105" s="11" t="n">
        <v>41344543.3044944</v>
      </c>
      <c r="F105" s="11" t="n">
        <v>155350.766678979</v>
      </c>
      <c r="G105" s="12" t="n">
        <f aca="false">E105-F105*0.7</f>
        <v>41235797.7678191</v>
      </c>
      <c r="H105" s="12"/>
      <c r="I105" s="12"/>
      <c r="J105" s="12" t="n">
        <f aca="false">G105*3.8235866717</f>
        <v>157668646.74195</v>
      </c>
      <c r="K105" s="11"/>
      <c r="L105" s="12"/>
      <c r="M105" s="12" t="n">
        <f aca="false">F105*2.511711692</f>
        <v>390196.337028756</v>
      </c>
      <c r="N105" s="12"/>
      <c r="Q105" s="12"/>
      <c r="R105" s="12"/>
      <c r="S105" s="12"/>
      <c r="V105" s="12"/>
      <c r="W105" s="12"/>
      <c r="X105" s="12"/>
    </row>
    <row r="106" s="9" customFormat="true" ht="12.8" hidden="false" customHeight="false" outlineLevel="0" collapsed="false">
      <c r="B106" s="9" t="n">
        <v>2039</v>
      </c>
      <c r="C106" s="9" t="n">
        <v>3</v>
      </c>
      <c r="D106" s="9" t="n">
        <v>259</v>
      </c>
      <c r="E106" s="11" t="n">
        <v>36458922.8672262</v>
      </c>
      <c r="F106" s="11" t="n">
        <v>157908.37351078</v>
      </c>
      <c r="G106" s="12" t="n">
        <f aca="false">E106-F106*0.7</f>
        <v>36348387.0057686</v>
      </c>
      <c r="H106" s="12"/>
      <c r="I106" s="12"/>
      <c r="J106" s="12" t="n">
        <f aca="false">G106*3.8235866717</f>
        <v>138981208.09305</v>
      </c>
      <c r="K106" s="11"/>
      <c r="L106" s="12"/>
      <c r="M106" s="12" t="n">
        <f aca="false">F106*2.511711692</f>
        <v>396620.308011729</v>
      </c>
      <c r="N106" s="12"/>
      <c r="Q106" s="12"/>
      <c r="R106" s="12"/>
      <c r="S106" s="12"/>
      <c r="V106" s="12"/>
      <c r="W106" s="12"/>
      <c r="X106" s="12"/>
    </row>
    <row r="107" s="9" customFormat="true" ht="12.8" hidden="false" customHeight="false" outlineLevel="0" collapsed="false">
      <c r="B107" s="9" t="n">
        <v>2039</v>
      </c>
      <c r="C107" s="9" t="n">
        <v>4</v>
      </c>
      <c r="D107" s="9" t="n">
        <v>260</v>
      </c>
      <c r="E107" s="11" t="n">
        <v>41969631.6814423</v>
      </c>
      <c r="F107" s="11" t="n">
        <v>152885.527126448</v>
      </c>
      <c r="G107" s="12" t="n">
        <f aca="false">E107-F107*0.7</f>
        <v>41862611.8124538</v>
      </c>
      <c r="H107" s="12"/>
      <c r="I107" s="12"/>
      <c r="J107" s="12" t="n">
        <f aca="false">G107*3.8235866717</f>
        <v>160065324.568649</v>
      </c>
      <c r="K107" s="11"/>
      <c r="L107" s="12"/>
      <c r="M107" s="12" t="n">
        <f aca="false">F107*2.511711692</f>
        <v>384004.366021083</v>
      </c>
      <c r="N107" s="12"/>
      <c r="Q107" s="12"/>
      <c r="R107" s="12"/>
      <c r="S107" s="12"/>
      <c r="V107" s="12"/>
      <c r="W107" s="12"/>
      <c r="X107" s="12"/>
    </row>
    <row r="108" s="14" customFormat="true" ht="12.8" hidden="false" customHeight="false" outlineLevel="0" collapsed="false">
      <c r="B108" s="14" t="n">
        <v>2040</v>
      </c>
      <c r="C108" s="15" t="n">
        <v>1</v>
      </c>
      <c r="D108" s="14" t="n">
        <v>261</v>
      </c>
      <c r="E108" s="16" t="n">
        <v>36969580.9652908</v>
      </c>
      <c r="F108" s="16" t="n">
        <v>150813.211707296</v>
      </c>
      <c r="G108" s="17" t="n">
        <f aca="false">E108-F108*0.7</f>
        <v>36864011.7170957</v>
      </c>
      <c r="H108" s="17"/>
      <c r="I108" s="17"/>
      <c r="J108" s="17" t="n">
        <f aca="false">G108*3.8235866717</f>
        <v>140952743.86688</v>
      </c>
      <c r="K108" s="16"/>
      <c r="L108" s="17"/>
      <c r="M108" s="17" t="n">
        <f aca="false">F108*2.511711692</f>
        <v>378799.307153287</v>
      </c>
      <c r="N108" s="17"/>
      <c r="O108" s="15"/>
      <c r="P108" s="15"/>
      <c r="Q108" s="17"/>
      <c r="R108" s="17"/>
      <c r="S108" s="17"/>
      <c r="T108" s="15"/>
      <c r="U108" s="15"/>
      <c r="V108" s="17"/>
      <c r="W108" s="17"/>
      <c r="X108" s="17"/>
    </row>
    <row r="109" s="9" customFormat="true" ht="12.8" hidden="false" customHeight="false" outlineLevel="0" collapsed="false">
      <c r="B109" s="9" t="n">
        <v>2040</v>
      </c>
      <c r="C109" s="9" t="n">
        <v>2</v>
      </c>
      <c r="D109" s="9" t="n">
        <v>262</v>
      </c>
      <c r="E109" s="11" t="n">
        <v>42588347.2948414</v>
      </c>
      <c r="F109" s="11" t="n">
        <v>154106.364693524</v>
      </c>
      <c r="G109" s="12" t="n">
        <f aca="false">E109-F109*0.7</f>
        <v>42480472.8395559</v>
      </c>
      <c r="H109" s="12"/>
      <c r="I109" s="12"/>
      <c r="J109" s="12" t="n">
        <f aca="false">G109*3.8235866717</f>
        <v>162427769.75684</v>
      </c>
      <c r="K109" s="11"/>
      <c r="L109" s="12"/>
      <c r="M109" s="12" t="n">
        <f aca="false">F109*2.511711692</f>
        <v>387070.75801234</v>
      </c>
      <c r="N109" s="12"/>
      <c r="Q109" s="12"/>
      <c r="R109" s="12"/>
      <c r="S109" s="12"/>
      <c r="V109" s="12"/>
      <c r="W109" s="12"/>
      <c r="X109" s="12"/>
    </row>
    <row r="110" s="9" customFormat="true" ht="12.8" hidden="false" customHeight="false" outlineLevel="0" collapsed="false">
      <c r="B110" s="9" t="n">
        <v>2040</v>
      </c>
      <c r="C110" s="9" t="n">
        <v>3</v>
      </c>
      <c r="D110" s="9" t="n">
        <v>263</v>
      </c>
      <c r="E110" s="11" t="n">
        <v>37406737.1819833</v>
      </c>
      <c r="F110" s="11" t="n">
        <v>156687.093593599</v>
      </c>
      <c r="G110" s="12" t="n">
        <f aca="false">E110-F110*0.7</f>
        <v>37297056.2164678</v>
      </c>
      <c r="H110" s="12"/>
      <c r="I110" s="12"/>
      <c r="J110" s="12" t="n">
        <f aca="false">G110*3.8235866717</f>
        <v>142608527.042932</v>
      </c>
      <c r="K110" s="11"/>
      <c r="L110" s="12"/>
      <c r="M110" s="12" t="n">
        <f aca="false">F110*2.511711692</f>
        <v>393552.804964541</v>
      </c>
      <c r="N110" s="12"/>
      <c r="Q110" s="12"/>
      <c r="R110" s="12"/>
      <c r="S110" s="12"/>
      <c r="V110" s="12"/>
      <c r="W110" s="12"/>
      <c r="X110" s="12"/>
    </row>
    <row r="111" s="9" customFormat="true" ht="12.8" hidden="false" customHeight="false" outlineLevel="0" collapsed="false">
      <c r="B111" s="9" t="n">
        <v>2040</v>
      </c>
      <c r="C111" s="9" t="n">
        <v>4</v>
      </c>
      <c r="D111" s="9" t="n">
        <v>264</v>
      </c>
      <c r="E111" s="11" t="n">
        <v>42907124.8787858</v>
      </c>
      <c r="F111" s="11" t="n">
        <v>151368.841638874</v>
      </c>
      <c r="G111" s="12" t="n">
        <f aca="false">E111-F111*0.7</f>
        <v>42801166.6896386</v>
      </c>
      <c r="H111" s="12"/>
      <c r="I111" s="12"/>
      <c r="J111" s="12" t="n">
        <f aca="false">G111*3.8235866717</f>
        <v>163653970.487712</v>
      </c>
      <c r="K111" s="11"/>
      <c r="L111" s="12"/>
      <c r="M111" s="12" t="n">
        <f aca="false">F111*2.511711692</f>
        <v>380194.889348856</v>
      </c>
      <c r="N111" s="12"/>
      <c r="Q111" s="12"/>
      <c r="R111" s="12"/>
      <c r="S111" s="12"/>
      <c r="V111" s="12"/>
      <c r="W111" s="12"/>
      <c r="X111" s="12"/>
    </row>
    <row r="112" s="14" customFormat="true" ht="12" hidden="false" customHeight="false" outlineLevel="0" collapsed="false">
      <c r="C112" s="15"/>
      <c r="G112" s="17"/>
      <c r="H112" s="17"/>
      <c r="I112" s="17"/>
      <c r="J112" s="17"/>
      <c r="K112" s="16"/>
      <c r="L112" s="17"/>
      <c r="M112" s="17"/>
      <c r="N112" s="17"/>
      <c r="O112" s="15"/>
      <c r="P112" s="15"/>
      <c r="Q112" s="17"/>
      <c r="R112" s="17"/>
      <c r="S112" s="17"/>
      <c r="T112" s="15"/>
      <c r="U112" s="15"/>
      <c r="V112" s="17"/>
      <c r="W112" s="17"/>
      <c r="X112" s="17"/>
    </row>
    <row r="113" s="9" customFormat="true" ht="12" hidden="false" customHeight="false" outlineLevel="0" collapsed="false">
      <c r="G113" s="12"/>
      <c r="H113" s="12"/>
      <c r="I113" s="12"/>
      <c r="J113" s="12"/>
      <c r="K113" s="11"/>
      <c r="L113" s="12"/>
      <c r="M113" s="12"/>
      <c r="N113" s="12"/>
      <c r="Q113" s="12"/>
      <c r="R113" s="12"/>
      <c r="S113" s="12"/>
      <c r="V113" s="12"/>
      <c r="W113" s="12"/>
      <c r="X113" s="12"/>
    </row>
    <row r="114" s="9" customFormat="true" ht="12" hidden="false" customHeight="false" outlineLevel="0" collapsed="false">
      <c r="G114" s="12"/>
      <c r="H114" s="12"/>
      <c r="I114" s="12"/>
      <c r="J114" s="12"/>
      <c r="K114" s="11"/>
      <c r="L114" s="12"/>
      <c r="M114" s="12"/>
      <c r="N114" s="12"/>
      <c r="Q114" s="12"/>
      <c r="R114" s="12"/>
      <c r="S114" s="12"/>
      <c r="V114" s="12"/>
      <c r="W114" s="12"/>
      <c r="X114" s="12"/>
    </row>
    <row r="115" s="9" customFormat="true" ht="12" hidden="false" customHeight="false" outlineLevel="0" collapsed="false">
      <c r="G115" s="12"/>
      <c r="H115" s="12"/>
      <c r="I115" s="12"/>
      <c r="J115" s="12"/>
      <c r="K115" s="11"/>
      <c r="L115" s="12"/>
      <c r="M115" s="12"/>
      <c r="N115" s="12"/>
      <c r="Q115" s="12"/>
      <c r="R115" s="12"/>
      <c r="S115" s="12"/>
      <c r="V115" s="12"/>
      <c r="W115" s="12"/>
      <c r="X115" s="12"/>
    </row>
    <row r="117" customFormat="false" ht="12" hidden="false" customHeight="false" outlineLevel="0" collapsed="false">
      <c r="E117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978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Leonardo Calcagno</cp:lastModifiedBy>
  <dcterms:modified xsi:type="dcterms:W3CDTF">2018-07-01T18:23:46Z</dcterms:modified>
  <cp:revision>54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