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w scenario_2" sheetId="1" state="visible" r:id="rId2"/>
    <sheet name="Central scenario" sheetId="2" state="visible" r:id="rId3"/>
    <sheet name="Low scenario" sheetId="3" state="visible" r:id="rId4"/>
    <sheet name="High scenari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<sst xmlns="http://schemas.openxmlformats.org/spreadsheetml/2006/main" count="126" uniqueCount="51">
  <si>
    <t xml:space="preserve">THOUSANDS OF NOVEMBER 2014 PESOS</t>
  </si>
  <si>
    <t xml:space="preserve">Year</t>
  </si>
  <si>
    <t xml:space="preserve">Quarter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</si>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</sst>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66CCFF"/>
        <bgColor rgb="FF33CCCC"/>
      </patternFill>
    </fill>
    <fill>
      <patternFill patternType="solid">
        <fgColor rgb="FFCFE7F5"/>
        <bgColor rgb="FFDDDDDD"/>
      </patternFill>
    </fill>
    <fill>
      <patternFill patternType="solid">
        <fgColor rgb="FFDDDDDD"/>
        <bgColor rgb="FFCFE7F5"/>
      </patternFill>
    </fill>
    <fill>
      <patternFill patternType="solid">
        <fgColor rgb="FFFFFFFF"/>
        <bgColor rgb="FFFFFFCC"/>
      </patternFill>
    </fill>
    <fill>
      <patternFill patternType="solid">
        <fgColor rgb="FF99FFFF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8.84765625" defaultRowHeight="12" zeroHeight="false" outlineLevelRow="0" outlineLevelCol="0"/>
  <sheetData>
    <row r="1" s="3" customFormat="true" ht="50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="4" customFormat="true" ht="12" hidden="false" customHeight="false" outlineLevel="0" collapsed="false">
      <c r="A2" s="4" t="s">
        <v>13</v>
      </c>
      <c r="B2" s="4" t="n">
        <v>2014</v>
      </c>
      <c r="C2" s="5" t="n">
        <v>1</v>
      </c>
      <c r="D2" s="4" t="n">
        <v>45</v>
      </c>
      <c r="E2" s="6" t="n">
        <v>16336703</v>
      </c>
      <c r="F2" s="6" t="n">
        <v>147746</v>
      </c>
      <c r="G2" s="7" t="n">
        <v>16188957</v>
      </c>
      <c r="H2" s="6" t="n">
        <v>59323985</v>
      </c>
      <c r="I2" s="8" t="n">
        <f aca="false">H2/G2</f>
        <v>3.66447233135526</v>
      </c>
      <c r="J2" s="7" t="n">
        <f aca="false">G2*I9</f>
        <v>61899880.2143381</v>
      </c>
      <c r="K2" s="6" t="n">
        <v>354218</v>
      </c>
      <c r="L2" s="8" t="n">
        <f aca="false">K2/F2</f>
        <v>2.39747945798871</v>
      </c>
      <c r="M2" s="7" t="n">
        <f aca="false">F2*2.511711692</f>
        <v>371095.355646232</v>
      </c>
      <c r="N2" s="6"/>
      <c r="Q2" s="7"/>
      <c r="R2" s="7"/>
      <c r="S2" s="7"/>
      <c r="V2" s="5"/>
      <c r="W2" s="5"/>
      <c r="X2" s="7"/>
    </row>
    <row r="3" customFormat="false" ht="12" hidden="false" customHeight="false" outlineLevel="0" collapsed="false">
      <c r="B3" s="4" t="n">
        <v>2014</v>
      </c>
      <c r="C3" s="5" t="n">
        <v>2</v>
      </c>
      <c r="D3" s="4" t="n">
        <v>46</v>
      </c>
      <c r="E3" s="6" t="n">
        <v>19039169</v>
      </c>
      <c r="F3" s="6" t="n">
        <v>150094</v>
      </c>
      <c r="G3" s="7" t="n">
        <v>18889075</v>
      </c>
      <c r="H3" s="6" t="n">
        <v>70642775</v>
      </c>
      <c r="I3" s="8" t="n">
        <f aca="false">H3/G3</f>
        <v>3.73987476888095</v>
      </c>
      <c r="J3" s="7" t="n">
        <f aca="false">G3*3.8235866717</f>
        <v>72224015.4107417</v>
      </c>
      <c r="K3" s="6" t="n">
        <v>375893</v>
      </c>
      <c r="L3" s="8" t="n">
        <f aca="false">K3/F3</f>
        <v>2.5043839194105</v>
      </c>
      <c r="M3" s="7" t="n">
        <f aca="false">F3*2.511711692</f>
        <v>376992.854699048</v>
      </c>
      <c r="N3" s="6"/>
      <c r="Q3" s="7"/>
      <c r="R3" s="7"/>
      <c r="S3" s="7"/>
      <c r="V3" s="5"/>
      <c r="W3" s="5"/>
      <c r="X3" s="7"/>
    </row>
    <row r="4" customFormat="false" ht="12" hidden="false" customHeight="false" outlineLevel="0" collapsed="false">
      <c r="B4" s="4" t="n">
        <v>2014</v>
      </c>
      <c r="C4" s="5" t="n">
        <v>3</v>
      </c>
      <c r="D4" s="4" t="n">
        <v>47</v>
      </c>
      <c r="E4" s="6" t="n">
        <v>16811748</v>
      </c>
      <c r="F4" s="6" t="n">
        <v>145661</v>
      </c>
      <c r="G4" s="7" t="n">
        <v>16666087</v>
      </c>
      <c r="H4" s="6" t="n">
        <v>66453030</v>
      </c>
      <c r="I4" s="8" t="n">
        <f aca="false">H4/G4</f>
        <v>3.98732047900626</v>
      </c>
      <c r="J4" s="7" t="n">
        <f aca="false">G4*3.8235866717</f>
        <v>63724228.1225926</v>
      </c>
      <c r="K4" s="6" t="n">
        <v>387130</v>
      </c>
      <c r="L4" s="8" t="n">
        <f aca="false">K4/F4</f>
        <v>2.65774641118762</v>
      </c>
      <c r="M4" s="7" t="n">
        <f aca="false">F4*2.511711692</f>
        <v>365858.436768412</v>
      </c>
      <c r="N4" s="6"/>
      <c r="Q4" s="7"/>
      <c r="R4" s="7"/>
      <c r="S4" s="7"/>
      <c r="V4" s="5"/>
      <c r="W4" s="5"/>
      <c r="X4" s="7"/>
    </row>
    <row r="5" customFormat="false" ht="12" hidden="false" customHeight="false" outlineLevel="0" collapsed="false">
      <c r="B5" s="4" t="n">
        <v>2014</v>
      </c>
      <c r="C5" s="5" t="n">
        <v>4</v>
      </c>
      <c r="D5" s="4" t="n">
        <v>48</v>
      </c>
      <c r="E5" s="6" t="n">
        <v>20743937</v>
      </c>
      <c r="F5" s="6" t="n">
        <v>143630</v>
      </c>
      <c r="G5" s="7" t="n">
        <v>20600306</v>
      </c>
      <c r="H5" s="6" t="n">
        <v>75212989</v>
      </c>
      <c r="I5" s="8" t="n">
        <f aca="false">H5/G5</f>
        <v>3.65106173665576</v>
      </c>
      <c r="J5" s="7" t="n">
        <f aca="false">G5*3.8235866717</f>
        <v>78767055.4545416</v>
      </c>
      <c r="K5" s="6" t="n">
        <v>390504</v>
      </c>
      <c r="L5" s="8" t="n">
        <f aca="false">K5/F5</f>
        <v>2.71881918819188</v>
      </c>
      <c r="M5" s="7" t="n">
        <f aca="false">F5*2.511711692</f>
        <v>360757.15032196</v>
      </c>
      <c r="N5" s="6"/>
      <c r="Q5" s="7"/>
      <c r="R5" s="7"/>
      <c r="S5" s="7"/>
      <c r="V5" s="5"/>
      <c r="W5" s="5"/>
      <c r="X5" s="7"/>
    </row>
    <row r="6" customFormat="false" ht="12" hidden="false" customHeight="false" outlineLevel="0" collapsed="false">
      <c r="B6" s="4" t="n">
        <v>2015</v>
      </c>
      <c r="C6" s="5" t="n">
        <v>1</v>
      </c>
      <c r="D6" s="4" t="n">
        <v>49</v>
      </c>
      <c r="E6" s="6" t="n">
        <v>18307160</v>
      </c>
      <c r="F6" s="6" t="n">
        <v>167252</v>
      </c>
      <c r="G6" s="7" t="n">
        <v>18139908</v>
      </c>
      <c r="H6" s="6" t="n">
        <v>71061517</v>
      </c>
      <c r="I6" s="8" t="n">
        <f aca="false">H6/G6</f>
        <v>3.91741330771909</v>
      </c>
      <c r="J6" s="7" t="n">
        <f aca="false">G6*3.8235866717</f>
        <v>69359510.4546642</v>
      </c>
      <c r="K6" s="6" t="n">
        <v>409117</v>
      </c>
      <c r="L6" s="8" t="n">
        <f aca="false">K6/F6</f>
        <v>2.44611125726449</v>
      </c>
      <c r="M6" s="7" t="n">
        <f aca="false">F6*2.511711692</f>
        <v>420088.803910384</v>
      </c>
      <c r="N6" s="6"/>
      <c r="Q6" s="7"/>
      <c r="R6" s="7"/>
      <c r="S6" s="7"/>
      <c r="V6" s="5"/>
      <c r="W6" s="5"/>
      <c r="X6" s="7"/>
    </row>
    <row r="7" customFormat="false" ht="12" hidden="false" customHeight="false" outlineLevel="0" collapsed="false">
      <c r="B7" s="4" t="n">
        <v>2015</v>
      </c>
      <c r="C7" s="5" t="n">
        <v>2</v>
      </c>
      <c r="D7" s="4" t="n">
        <v>50</v>
      </c>
      <c r="E7" s="6" t="n">
        <v>21740969</v>
      </c>
      <c r="F7" s="6" t="n">
        <v>188439</v>
      </c>
      <c r="G7" s="7" t="n">
        <v>21552530</v>
      </c>
      <c r="H7" s="6" t="n">
        <v>85808756</v>
      </c>
      <c r="I7" s="8" t="n">
        <f aca="false">H7/G7</f>
        <v>3.98137740673601</v>
      </c>
      <c r="J7" s="7" t="n">
        <f aca="false">G7*3.8235866717</f>
        <v>82407966.4494144</v>
      </c>
      <c r="K7" s="6" t="n">
        <v>442027</v>
      </c>
      <c r="L7" s="8" t="n">
        <f aca="false">K7/F7</f>
        <v>2.34572991790447</v>
      </c>
      <c r="M7" s="7" t="n">
        <f aca="false">F7*2.511711692</f>
        <v>473304.439528788</v>
      </c>
      <c r="N7" s="6"/>
      <c r="Q7" s="7"/>
      <c r="R7" s="7"/>
      <c r="S7" s="7"/>
      <c r="V7" s="5"/>
      <c r="W7" s="5"/>
      <c r="X7" s="7"/>
    </row>
    <row r="8" s="9" customFormat="true" ht="12" hidden="false" customHeight="false" outlineLevel="0" collapsed="false">
      <c r="B8" s="9" t="n">
        <v>2015</v>
      </c>
      <c r="C8" s="10" t="n">
        <v>1</v>
      </c>
      <c r="D8" s="9" t="n">
        <v>161</v>
      </c>
      <c r="E8" s="11" t="n">
        <v>17946025.6532174</v>
      </c>
      <c r="F8" s="11" t="n">
        <v>116422.83463</v>
      </c>
      <c r="G8" s="12" t="n">
        <f aca="false">E8-F8*0.7</f>
        <v>17864529.6689764</v>
      </c>
      <c r="H8" s="12"/>
      <c r="I8" s="12"/>
      <c r="J8" s="12" t="n">
        <f aca="false">G8*3.8235866717</f>
        <v>68306577.5384874</v>
      </c>
      <c r="K8" s="11"/>
      <c r="L8" s="12"/>
      <c r="M8" s="12" t="n">
        <f aca="false">F8*2.511711692</f>
        <v>292420.594955953</v>
      </c>
      <c r="N8" s="12"/>
      <c r="O8" s="10"/>
      <c r="P8" s="10"/>
      <c r="Q8" s="12"/>
      <c r="R8" s="12"/>
      <c r="S8" s="12"/>
      <c r="T8" s="10"/>
      <c r="U8" s="10"/>
      <c r="V8" s="12"/>
      <c r="W8" s="12"/>
      <c r="X8" s="12"/>
    </row>
    <row r="9" s="13" customFormat="true" ht="12" hidden="false" customHeight="false" outlineLevel="0" collapsed="false">
      <c r="A9" s="13" t="n">
        <v>1000</v>
      </c>
      <c r="B9" s="13" t="n">
        <v>2015</v>
      </c>
      <c r="C9" s="13" t="n">
        <v>2</v>
      </c>
      <c r="D9" s="13" t="n">
        <v>162</v>
      </c>
      <c r="E9" s="14" t="n">
        <v>21811359.9826513</v>
      </c>
      <c r="F9" s="14" t="n">
        <v>117915.57699</v>
      </c>
      <c r="G9" s="15" t="n">
        <f aca="false">E9-F9*0.7</f>
        <v>21728819.0787583</v>
      </c>
      <c r="H9" s="15" t="s">
        <v>14</v>
      </c>
      <c r="I9" s="16" t="n">
        <f aca="false">AVERAGE(I2:I7)</f>
        <v>3.82358667172555</v>
      </c>
      <c r="J9" s="15" t="n">
        <f aca="false">G9*3.8235866717</f>
        <v>83082023.0213209</v>
      </c>
      <c r="K9" s="14" t="s">
        <v>14</v>
      </c>
      <c r="L9" s="16" t="n">
        <f aca="false">AVERAGE(L2:L7)</f>
        <v>2.51171169199128</v>
      </c>
      <c r="M9" s="15" t="n">
        <f aca="false">F9*2.511711692</f>
        <v>296169.933394709</v>
      </c>
      <c r="N9" s="15"/>
      <c r="Q9" s="15"/>
      <c r="R9" s="15"/>
      <c r="S9" s="15"/>
      <c r="V9" s="15"/>
      <c r="W9" s="15"/>
      <c r="X9" s="15"/>
    </row>
    <row r="10" customFormat="false" ht="12" hidden="false" customHeight="false" outlineLevel="0" collapsed="false">
      <c r="B10" s="13" t="n">
        <v>2015</v>
      </c>
      <c r="C10" s="13" t="n">
        <v>3</v>
      </c>
      <c r="D10" s="13" t="n">
        <v>163</v>
      </c>
      <c r="E10" s="14" t="n">
        <v>20105373.0252625</v>
      </c>
      <c r="F10" s="14" t="n">
        <v>123359.55063</v>
      </c>
      <c r="G10" s="15" t="n">
        <f aca="false">E10-F10*0.7</f>
        <v>20019021.3398215</v>
      </c>
      <c r="H10" s="15" t="n">
        <v>76520057</v>
      </c>
      <c r="I10" s="15"/>
      <c r="J10" s="15" t="n">
        <f aca="false">G10*3.8235866717</f>
        <v>76544463.1754194</v>
      </c>
      <c r="K10" s="14" t="n">
        <v>445064</v>
      </c>
      <c r="L10" s="15"/>
      <c r="M10" s="15" t="n">
        <f aca="false">F10*2.511711692</f>
        <v>309843.625637237</v>
      </c>
      <c r="N10" s="15"/>
      <c r="Q10" s="15"/>
      <c r="R10" s="15"/>
      <c r="S10" s="15"/>
      <c r="V10" s="15"/>
      <c r="W10" s="15"/>
      <c r="X10" s="15"/>
    </row>
    <row r="11" customFormat="false" ht="12" hidden="false" customHeight="false" outlineLevel="0" collapsed="false">
      <c r="B11" s="13" t="n">
        <v>2015</v>
      </c>
      <c r="C11" s="13" t="n">
        <v>4</v>
      </c>
      <c r="D11" s="13" t="n">
        <v>164</v>
      </c>
      <c r="E11" s="14" t="n">
        <v>23145563.4424145</v>
      </c>
      <c r="F11" s="14" t="n">
        <v>115866.8138</v>
      </c>
      <c r="G11" s="15" t="n">
        <f aca="false">E11-F11*0.7</f>
        <v>23064456.6727545</v>
      </c>
      <c r="H11" s="15" t="n">
        <v>81658874</v>
      </c>
      <c r="I11" s="15"/>
      <c r="J11" s="15" t="n">
        <f aca="false">G11*3.8235866717</f>
        <v>88188949.1239462</v>
      </c>
      <c r="K11" s="14" t="n">
        <v>414371</v>
      </c>
      <c r="L11" s="15"/>
      <c r="M11" s="15" t="n">
        <f aca="false">F11*2.511711692</f>
        <v>291024.030936247</v>
      </c>
      <c r="N11" s="15"/>
      <c r="Q11" s="15"/>
      <c r="R11" s="15"/>
      <c r="S11" s="15"/>
      <c r="V11" s="15"/>
      <c r="W11" s="15"/>
      <c r="X11" s="15"/>
    </row>
    <row r="12" s="9" customFormat="true" ht="12" hidden="false" customHeight="false" outlineLevel="0" collapsed="false">
      <c r="A12" s="9" t="s">
        <v>15</v>
      </c>
      <c r="B12" s="9" t="n">
        <v>2016</v>
      </c>
      <c r="C12" s="10" t="n">
        <v>1</v>
      </c>
      <c r="D12" s="9" t="n">
        <v>165</v>
      </c>
      <c r="E12" s="11" t="n">
        <v>19031002.7429557</v>
      </c>
      <c r="F12" s="11" t="n">
        <v>109428.52684</v>
      </c>
      <c r="G12" s="12" t="n">
        <f aca="false">E12-F12*0.7</f>
        <v>18954402.7741677</v>
      </c>
      <c r="H12" s="12" t="n">
        <v>71384639</v>
      </c>
      <c r="I12" s="12"/>
      <c r="J12" s="12" t="n">
        <f aca="false">G12*3.8235866717</f>
        <v>72473801.8173411</v>
      </c>
      <c r="K12" s="11" t="n">
        <v>399060</v>
      </c>
      <c r="L12" s="12"/>
      <c r="M12" s="12" t="n">
        <f aca="false">F12*2.511711692</f>
        <v>274852.910302364</v>
      </c>
      <c r="N12" s="12"/>
      <c r="O12" s="10"/>
      <c r="P12" s="10"/>
      <c r="Q12" s="12"/>
      <c r="R12" s="12"/>
      <c r="S12" s="12"/>
      <c r="T12" s="10"/>
      <c r="U12" s="10"/>
      <c r="V12" s="12"/>
      <c r="W12" s="12"/>
      <c r="X12" s="12"/>
    </row>
    <row r="13" s="13" customFormat="true" ht="12" hidden="false" customHeight="false" outlineLevel="0" collapsed="false">
      <c r="B13" s="13" t="n">
        <v>2016</v>
      </c>
      <c r="C13" s="13" t="n">
        <v>2</v>
      </c>
      <c r="D13" s="13" t="n">
        <v>166</v>
      </c>
      <c r="E13" s="14" t="n">
        <v>21422998.4133427</v>
      </c>
      <c r="F13" s="14" t="n">
        <v>107028.21977</v>
      </c>
      <c r="G13" s="15" t="n">
        <f aca="false">E13-F13*0.7</f>
        <v>21348078.6595037</v>
      </c>
      <c r="H13" s="15" t="n">
        <v>78650764</v>
      </c>
      <c r="I13" s="15"/>
      <c r="J13" s="15" t="n">
        <f aca="false">G13*3.8235866717</f>
        <v>81626229.0288815</v>
      </c>
      <c r="K13" s="14" t="n">
        <v>377742</v>
      </c>
      <c r="L13" s="15"/>
      <c r="M13" s="15" t="n">
        <f aca="false">F13*2.511711692</f>
        <v>268824.030970255</v>
      </c>
      <c r="N13" s="15"/>
      <c r="Q13" s="15"/>
      <c r="R13" s="15"/>
      <c r="S13" s="15"/>
      <c r="V13" s="15"/>
      <c r="W13" s="15"/>
      <c r="X13" s="15"/>
    </row>
    <row r="14" s="13" customFormat="true" ht="12" hidden="false" customHeight="false" outlineLevel="0" collapsed="false">
      <c r="B14" s="13" t="n">
        <v>2016</v>
      </c>
      <c r="C14" s="13" t="n">
        <v>3</v>
      </c>
      <c r="D14" s="13" t="n">
        <v>167</v>
      </c>
      <c r="E14" s="14" t="n">
        <v>19026506.5134246</v>
      </c>
      <c r="F14" s="14" t="n">
        <v>111560.06327</v>
      </c>
      <c r="G14" s="15" t="n">
        <f aca="false">E14-F14*0.7</f>
        <v>18948414.4691356</v>
      </c>
      <c r="H14" s="15" t="n">
        <v>72210474</v>
      </c>
      <c r="I14" s="15"/>
      <c r="J14" s="15" t="n">
        <f aca="false">G14*3.8235866717</f>
        <v>72450905.0140343</v>
      </c>
      <c r="K14" s="14" t="n">
        <v>375488</v>
      </c>
      <c r="L14" s="15"/>
      <c r="M14" s="15" t="n">
        <f aca="false">F14*2.511711692</f>
        <v>280206.715275519</v>
      </c>
      <c r="N14" s="15"/>
      <c r="Q14" s="15"/>
      <c r="R14" s="15"/>
      <c r="S14" s="15"/>
      <c r="V14" s="15"/>
      <c r="W14" s="15"/>
      <c r="X14" s="15"/>
    </row>
    <row r="15" s="13" customFormat="true" ht="12" hidden="false" customHeight="false" outlineLevel="0" collapsed="false">
      <c r="B15" s="13" t="n">
        <v>2016</v>
      </c>
      <c r="C15" s="13" t="n">
        <v>4</v>
      </c>
      <c r="D15" s="13" t="n">
        <v>168</v>
      </c>
      <c r="E15" s="14" t="n">
        <v>22006399.5520286</v>
      </c>
      <c r="F15" s="14" t="n">
        <v>116380.79734</v>
      </c>
      <c r="G15" s="15" t="n">
        <f aca="false">E15-F15*0.7</f>
        <v>21924932.9938906</v>
      </c>
      <c r="H15" s="15" t="n">
        <v>79983678</v>
      </c>
      <c r="I15" s="15"/>
      <c r="J15" s="15" t="n">
        <f aca="false">G15*3.8235866717</f>
        <v>83831881.5733557</v>
      </c>
      <c r="K15" s="14" t="n">
        <v>355397</v>
      </c>
      <c r="L15" s="15"/>
      <c r="M15" s="15" t="n">
        <f aca="false">F15*2.511711692</f>
        <v>292315.00940316</v>
      </c>
      <c r="N15" s="15"/>
      <c r="Q15" s="15"/>
      <c r="R15" s="15"/>
      <c r="S15" s="15"/>
      <c r="V15" s="15"/>
      <c r="W15" s="15"/>
      <c r="X15" s="15"/>
    </row>
    <row r="16" s="9" customFormat="true" ht="12" hidden="false" customHeight="false" outlineLevel="0" collapsed="false">
      <c r="B16" s="9" t="n">
        <v>2017</v>
      </c>
      <c r="C16" s="10" t="n">
        <v>1</v>
      </c>
      <c r="D16" s="9" t="n">
        <v>169</v>
      </c>
      <c r="E16" s="11" t="n">
        <v>19225229.9361626</v>
      </c>
      <c r="F16" s="11" t="n">
        <v>92920.98823</v>
      </c>
      <c r="G16" s="12" t="n">
        <f aca="false">E16-F16*0.7</f>
        <v>19160185.2444016</v>
      </c>
      <c r="H16" s="12" t="n">
        <v>74434596</v>
      </c>
      <c r="I16" s="12"/>
      <c r="J16" s="12" t="n">
        <f aca="false">G16*3.8235866717</f>
        <v>73260628.927797</v>
      </c>
      <c r="K16" s="11" t="n">
        <v>462191</v>
      </c>
      <c r="L16" s="12"/>
      <c r="M16" s="12" t="n">
        <f aca="false">F16*2.511711692</f>
        <v>233390.732569485</v>
      </c>
      <c r="N16" s="12"/>
      <c r="O16" s="10"/>
      <c r="P16" s="10"/>
      <c r="Q16" s="12"/>
      <c r="R16" s="12"/>
      <c r="S16" s="12"/>
      <c r="T16" s="10"/>
      <c r="U16" s="10"/>
      <c r="V16" s="12"/>
      <c r="W16" s="12"/>
      <c r="X16" s="12"/>
    </row>
    <row r="17" s="13" customFormat="true" ht="12" hidden="false" customHeight="false" outlineLevel="0" collapsed="false">
      <c r="B17" s="13" t="n">
        <v>2017</v>
      </c>
      <c r="C17" s="13" t="n">
        <v>2</v>
      </c>
      <c r="D17" s="13" t="n">
        <v>170</v>
      </c>
      <c r="E17" s="14" t="n">
        <v>22064286.3584834</v>
      </c>
      <c r="F17" s="14" t="n">
        <v>101862.49662</v>
      </c>
      <c r="G17" s="15" t="n">
        <f aca="false">E17-F17*0.7</f>
        <v>21992982.6108494</v>
      </c>
      <c r="H17" s="15" t="n">
        <v>80479757</v>
      </c>
      <c r="I17" s="15"/>
      <c r="J17" s="15" t="n">
        <f aca="false">G17*3.8235866717</f>
        <v>84092075.1817736</v>
      </c>
      <c r="K17" s="14" t="n">
        <v>458270</v>
      </c>
      <c r="L17" s="15"/>
      <c r="M17" s="15" t="n">
        <f aca="false">F17*2.511711692</f>
        <v>255849.223736764</v>
      </c>
      <c r="N17" s="15"/>
      <c r="Q17" s="15"/>
      <c r="R17" s="15"/>
      <c r="S17" s="15"/>
      <c r="V17" s="15"/>
      <c r="W17" s="15"/>
      <c r="X17" s="15"/>
    </row>
    <row r="18" s="13" customFormat="true" ht="12" hidden="false" customHeight="false" outlineLevel="0" collapsed="false">
      <c r="B18" s="13" t="n">
        <v>2017</v>
      </c>
      <c r="C18" s="13" t="n">
        <v>3</v>
      </c>
      <c r="D18" s="13" t="n">
        <v>171</v>
      </c>
      <c r="E18" s="14" t="n">
        <v>19859678.8522678</v>
      </c>
      <c r="F18" s="14" t="n">
        <v>104747.41052</v>
      </c>
      <c r="G18" s="15" t="n">
        <f aca="false">E18-F18*0.7</f>
        <v>19786355.6649038</v>
      </c>
      <c r="H18" s="15" t="n">
        <v>73976782</v>
      </c>
      <c r="I18" s="15"/>
      <c r="J18" s="15" t="n">
        <f aca="false">G18*3.8235866717</f>
        <v>75654845.801842</v>
      </c>
      <c r="K18" s="14" t="n">
        <v>489074</v>
      </c>
      <c r="L18" s="15"/>
      <c r="M18" s="15" t="n">
        <f aca="false">F18*2.511711692</f>
        <v>263095.295709808</v>
      </c>
      <c r="N18" s="15"/>
      <c r="Q18" s="15"/>
      <c r="R18" s="15"/>
      <c r="S18" s="15"/>
      <c r="V18" s="15"/>
      <c r="W18" s="15"/>
      <c r="X18" s="15"/>
    </row>
    <row r="19" s="13" customFormat="true" ht="12" hidden="false" customHeight="false" outlineLevel="0" collapsed="false">
      <c r="B19" s="13" t="n">
        <v>2017</v>
      </c>
      <c r="C19" s="13" t="n">
        <v>4</v>
      </c>
      <c r="D19" s="13" t="n">
        <v>172</v>
      </c>
      <c r="E19" s="14" t="n">
        <v>22662884.6551798</v>
      </c>
      <c r="F19" s="14" t="n">
        <v>109369.71561</v>
      </c>
      <c r="G19" s="15" t="n">
        <f aca="false">E19-F19*0.7</f>
        <v>22586325.8542528</v>
      </c>
      <c r="H19" s="15" t="n">
        <v>82408987.5633976</v>
      </c>
      <c r="I19" s="15"/>
      <c r="J19" s="15" t="n">
        <f aca="false">G19*3.8235866717</f>
        <v>86360774.4989941</v>
      </c>
      <c r="K19" s="14"/>
      <c r="L19" s="15"/>
      <c r="M19" s="15" t="n">
        <f aca="false">F19*2.511711692</f>
        <v>274705.193448352</v>
      </c>
      <c r="N19" s="15"/>
      <c r="Q19" s="15"/>
      <c r="R19" s="15"/>
      <c r="S19" s="15"/>
      <c r="V19" s="15"/>
      <c r="W19" s="15"/>
      <c r="X19" s="15"/>
    </row>
    <row r="20" s="9" customFormat="true" ht="12" hidden="false" customHeight="false" outlineLevel="0" collapsed="false">
      <c r="B20" s="9" t="n">
        <v>2018</v>
      </c>
      <c r="C20" s="10" t="n">
        <v>1</v>
      </c>
      <c r="D20" s="9" t="n">
        <v>173</v>
      </c>
      <c r="E20" s="11" t="n">
        <v>18737600.1383939</v>
      </c>
      <c r="F20" s="11" t="n">
        <v>101787.28845</v>
      </c>
      <c r="G20" s="12" t="n">
        <f aca="false">E20-F20*0.7</f>
        <v>18666349.0364789</v>
      </c>
      <c r="H20" s="12"/>
      <c r="I20" s="12"/>
      <c r="J20" s="12" t="n">
        <f aca="false">G20*3.8235866717</f>
        <v>71372403.3851809</v>
      </c>
      <c r="K20" s="11"/>
      <c r="L20" s="12"/>
      <c r="M20" s="12" t="n">
        <f aca="false">F20*2.511711692</f>
        <v>255660.322496842</v>
      </c>
      <c r="N20" s="12"/>
      <c r="O20" s="10"/>
      <c r="P20" s="10"/>
      <c r="Q20" s="12"/>
      <c r="R20" s="12"/>
      <c r="S20" s="12"/>
      <c r="T20" s="10"/>
      <c r="U20" s="10"/>
      <c r="V20" s="12"/>
      <c r="W20" s="12"/>
      <c r="X20" s="12"/>
    </row>
    <row r="21" s="13" customFormat="true" ht="12" hidden="false" customHeight="false" outlineLevel="0" collapsed="false">
      <c r="B21" s="13" t="n">
        <v>2018</v>
      </c>
      <c r="C21" s="13" t="n">
        <v>2</v>
      </c>
      <c r="D21" s="13" t="n">
        <v>174</v>
      </c>
      <c r="E21" s="14" t="n">
        <v>21663267.29916</v>
      </c>
      <c r="F21" s="14" t="n">
        <v>104336.3911</v>
      </c>
      <c r="G21" s="15" t="n">
        <f aca="false">E21-F21*0.7</f>
        <v>21590231.82539</v>
      </c>
      <c r="H21" s="15"/>
      <c r="I21" s="15"/>
      <c r="J21" s="15" t="n">
        <f aca="false">G21*3.8235866717</f>
        <v>82552122.6464744</v>
      </c>
      <c r="K21" s="14"/>
      <c r="L21" s="15"/>
      <c r="M21" s="15" t="n">
        <f aca="false">F21*2.511711692</f>
        <v>262062.933426955</v>
      </c>
      <c r="N21" s="15"/>
      <c r="Q21" s="15"/>
      <c r="R21" s="15"/>
      <c r="S21" s="15"/>
      <c r="V21" s="15"/>
      <c r="W21" s="15"/>
      <c r="X21" s="15"/>
    </row>
    <row r="22" s="13" customFormat="true" ht="12" hidden="false" customHeight="false" outlineLevel="0" collapsed="false">
      <c r="B22" s="13" t="n">
        <v>2018</v>
      </c>
      <c r="C22" s="13" t="n">
        <v>3</v>
      </c>
      <c r="D22" s="13" t="n">
        <v>175</v>
      </c>
      <c r="E22" s="14" t="n">
        <v>18902189.5424478</v>
      </c>
      <c r="F22" s="14" t="n">
        <v>102671.56648</v>
      </c>
      <c r="G22" s="15" t="n">
        <f aca="false">E22-F22*0.7</f>
        <v>18830319.4459118</v>
      </c>
      <c r="H22" s="15"/>
      <c r="I22" s="15"/>
      <c r="J22" s="15" t="n">
        <f aca="false">G22*3.8235866717</f>
        <v>71999358.4572417</v>
      </c>
      <c r="K22" s="14"/>
      <c r="L22" s="15"/>
      <c r="M22" s="15" t="n">
        <f aca="false">F22*2.511711692</f>
        <v>257881.373963771</v>
      </c>
      <c r="N22" s="15"/>
      <c r="Q22" s="15"/>
      <c r="R22" s="15"/>
      <c r="S22" s="15"/>
      <c r="V22" s="15"/>
      <c r="W22" s="15"/>
      <c r="X22" s="15"/>
    </row>
    <row r="23" s="13" customFormat="true" ht="12" hidden="false" customHeight="false" outlineLevel="0" collapsed="false">
      <c r="B23" s="13" t="n">
        <v>2018</v>
      </c>
      <c r="C23" s="13" t="n">
        <v>4</v>
      </c>
      <c r="D23" s="13" t="n">
        <v>176</v>
      </c>
      <c r="E23" s="14" t="n">
        <v>21884115.099022</v>
      </c>
      <c r="F23" s="14" t="n">
        <v>102975.61858</v>
      </c>
      <c r="G23" s="15" t="n">
        <f aca="false">E23-F23*0.7</f>
        <v>21812032.166016</v>
      </c>
      <c r="H23" s="15"/>
      <c r="I23" s="15"/>
      <c r="J23" s="15" t="n">
        <f aca="false">G23*3.8235866717</f>
        <v>83400195.4726705</v>
      </c>
      <c r="K23" s="14"/>
      <c r="L23" s="15"/>
      <c r="M23" s="15" t="n">
        <f aca="false">F23*2.511711692</f>
        <v>258645.065178318</v>
      </c>
      <c r="N23" s="15"/>
      <c r="Q23" s="15"/>
      <c r="R23" s="15"/>
      <c r="S23" s="15"/>
      <c r="V23" s="15"/>
      <c r="W23" s="15"/>
      <c r="X23" s="15"/>
    </row>
    <row r="24" s="9" customFormat="true" ht="12" hidden="false" customHeight="false" outlineLevel="0" collapsed="false">
      <c r="B24" s="9" t="n">
        <v>2019</v>
      </c>
      <c r="C24" s="10" t="n">
        <v>1</v>
      </c>
      <c r="D24" s="9" t="n">
        <v>177</v>
      </c>
      <c r="E24" s="11" t="n">
        <v>17649888.7189907</v>
      </c>
      <c r="F24" s="11" t="n">
        <v>103869.43183</v>
      </c>
      <c r="G24" s="12" t="n">
        <f aca="false">E24-F24*0.7</f>
        <v>17577180.1167097</v>
      </c>
      <c r="H24" s="12"/>
      <c r="I24" s="12"/>
      <c r="J24" s="12" t="n">
        <f aca="false">G24*3.8235866717</f>
        <v>67207871.6203215</v>
      </c>
      <c r="K24" s="11"/>
      <c r="L24" s="12"/>
      <c r="M24" s="12" t="n">
        <f aca="false">F24*2.511711692</f>
        <v>260890.066368808</v>
      </c>
      <c r="N24" s="12"/>
      <c r="O24" s="10"/>
      <c r="P24" s="10"/>
      <c r="Q24" s="12"/>
      <c r="R24" s="12"/>
      <c r="S24" s="12"/>
      <c r="T24" s="10"/>
      <c r="U24" s="10"/>
      <c r="V24" s="12"/>
      <c r="W24" s="12"/>
      <c r="X24" s="12"/>
    </row>
    <row r="25" s="13" customFormat="true" ht="12" hidden="false" customHeight="false" outlineLevel="0" collapsed="false">
      <c r="B25" s="13" t="n">
        <v>2019</v>
      </c>
      <c r="C25" s="13" t="n">
        <v>2</v>
      </c>
      <c r="D25" s="13" t="n">
        <v>178</v>
      </c>
      <c r="E25" s="14" t="n">
        <v>20552379.3976467</v>
      </c>
      <c r="F25" s="14" t="n">
        <v>108520.90911</v>
      </c>
      <c r="G25" s="15" t="n">
        <f aca="false">E25-F25*0.7</f>
        <v>20476414.7612697</v>
      </c>
      <c r="H25" s="15" t="n">
        <v>1000</v>
      </c>
      <c r="I25" s="15"/>
      <c r="J25" s="15" t="n">
        <f aca="false">G25*3.8235866717</f>
        <v>78293346.565392</v>
      </c>
      <c r="K25" s="14"/>
      <c r="L25" s="15"/>
      <c r="M25" s="15" t="n">
        <f aca="false">F25*2.511711692</f>
        <v>272573.236238056</v>
      </c>
      <c r="N25" s="15"/>
      <c r="Q25" s="15"/>
      <c r="R25" s="15"/>
      <c r="S25" s="15"/>
      <c r="V25" s="15"/>
      <c r="W25" s="15"/>
      <c r="X25" s="15"/>
    </row>
    <row r="26" s="13" customFormat="true" ht="12" hidden="false" customHeight="false" outlineLevel="0" collapsed="false">
      <c r="B26" s="13" t="n">
        <v>2019</v>
      </c>
      <c r="C26" s="13" t="n">
        <v>3</v>
      </c>
      <c r="D26" s="13" t="n">
        <v>179</v>
      </c>
      <c r="E26" s="14" t="n">
        <v>17774997.9613318</v>
      </c>
      <c r="F26" s="14" t="n">
        <v>103681.15397</v>
      </c>
      <c r="G26" s="15" t="n">
        <f aca="false">E26-F26*0.7</f>
        <v>17702421.1535528</v>
      </c>
      <c r="H26" s="15"/>
      <c r="I26" s="15"/>
      <c r="J26" s="15" t="n">
        <f aca="false">G26*3.8235866717</f>
        <v>67686741.5795446</v>
      </c>
      <c r="K26" s="14"/>
      <c r="L26" s="15"/>
      <c r="M26" s="15" t="n">
        <f aca="false">F26*2.511711692</f>
        <v>260417.166666501</v>
      </c>
      <c r="N26" s="15"/>
      <c r="Q26" s="15"/>
      <c r="R26" s="15"/>
      <c r="S26" s="15"/>
      <c r="V26" s="15"/>
      <c r="W26" s="15"/>
      <c r="X26" s="15"/>
    </row>
    <row r="27" s="13" customFormat="true" ht="12" hidden="false" customHeight="false" outlineLevel="0" collapsed="false">
      <c r="B27" s="13" t="n">
        <v>2019</v>
      </c>
      <c r="C27" s="13" t="n">
        <v>4</v>
      </c>
      <c r="D27" s="13" t="n">
        <v>180</v>
      </c>
      <c r="E27" s="14" t="n">
        <v>20556426.4139823</v>
      </c>
      <c r="F27" s="14" t="n">
        <v>109352.1747</v>
      </c>
      <c r="G27" s="15" t="n">
        <f aca="false">E27-F27*0.7</f>
        <v>20479879.8916923</v>
      </c>
      <c r="H27" s="15"/>
      <c r="I27" s="15"/>
      <c r="J27" s="15" t="n">
        <f aca="false">G27*3.8235866717</f>
        <v>78306595.7918915</v>
      </c>
      <c r="K27" s="14"/>
      <c r="L27" s="15"/>
      <c r="M27" s="15" t="n">
        <f aca="false">F27*2.511711692</f>
        <v>274661.135739617</v>
      </c>
      <c r="N27" s="15"/>
      <c r="Q27" s="15"/>
      <c r="R27" s="15"/>
      <c r="S27" s="15"/>
      <c r="V27" s="15"/>
      <c r="W27" s="15"/>
      <c r="X27" s="15"/>
    </row>
    <row r="28" s="9" customFormat="true" ht="12" hidden="false" customHeight="false" outlineLevel="0" collapsed="false">
      <c r="B28" s="9" t="n">
        <v>2020</v>
      </c>
      <c r="C28" s="10" t="n">
        <v>1</v>
      </c>
      <c r="D28" s="9" t="n">
        <v>181</v>
      </c>
      <c r="E28" s="11" t="n">
        <v>16664482.9306638</v>
      </c>
      <c r="F28" s="11" t="n">
        <v>106917.86876</v>
      </c>
      <c r="G28" s="12" t="n">
        <f aca="false">E28-F28*0.7</f>
        <v>16589640.4225318</v>
      </c>
      <c r="H28" s="12"/>
      <c r="I28" s="12"/>
      <c r="J28" s="12" t="n">
        <f aca="false">G28*3.8235866717</f>
        <v>63431928.0078882</v>
      </c>
      <c r="K28" s="11"/>
      <c r="L28" s="12"/>
      <c r="M28" s="12" t="n">
        <f aca="false">F28*2.511711692</f>
        <v>268546.861048214</v>
      </c>
      <c r="N28" s="12"/>
      <c r="O28" s="10"/>
      <c r="P28" s="10"/>
      <c r="Q28" s="12"/>
      <c r="R28" s="12"/>
      <c r="S28" s="12"/>
      <c r="T28" s="10"/>
      <c r="U28" s="10"/>
      <c r="V28" s="12"/>
      <c r="W28" s="12"/>
      <c r="X28" s="12"/>
    </row>
    <row r="29" s="13" customFormat="true" ht="12" hidden="false" customHeight="false" outlineLevel="0" collapsed="false">
      <c r="B29" s="13" t="n">
        <v>2020</v>
      </c>
      <c r="C29" s="13" t="n">
        <v>2</v>
      </c>
      <c r="D29" s="13" t="n">
        <v>182</v>
      </c>
      <c r="E29" s="14" t="n">
        <v>19608851.2227804</v>
      </c>
      <c r="F29" s="14" t="n">
        <v>101308.33028</v>
      </c>
      <c r="G29" s="15" t="n">
        <f aca="false">E29-F29*0.7</f>
        <v>19537935.3915844</v>
      </c>
      <c r="H29" s="15"/>
      <c r="I29" s="15"/>
      <c r="J29" s="15" t="n">
        <f aca="false">G29*3.8235866717</f>
        <v>74704989.3557978</v>
      </c>
      <c r="K29" s="14"/>
      <c r="L29" s="15"/>
      <c r="M29" s="15" t="n">
        <f aca="false">F29*2.511711692</f>
        <v>254457.317661274</v>
      </c>
      <c r="N29" s="15"/>
      <c r="Q29" s="15"/>
      <c r="R29" s="15"/>
      <c r="S29" s="15"/>
      <c r="V29" s="15"/>
      <c r="W29" s="15"/>
      <c r="X29" s="15"/>
    </row>
    <row r="30" s="13" customFormat="true" ht="12" hidden="false" customHeight="false" outlineLevel="0" collapsed="false">
      <c r="B30" s="13" t="n">
        <v>2020</v>
      </c>
      <c r="C30" s="13" t="n">
        <v>3</v>
      </c>
      <c r="D30" s="13" t="n">
        <v>183</v>
      </c>
      <c r="E30" s="14" t="n">
        <v>16828400.8983251</v>
      </c>
      <c r="F30" s="14" t="n">
        <v>106180.27888</v>
      </c>
      <c r="G30" s="15" t="n">
        <f aca="false">E30-F30*0.7</f>
        <v>16754074.7031091</v>
      </c>
      <c r="H30" s="15"/>
      <c r="I30" s="15"/>
      <c r="J30" s="15" t="n">
        <f aca="false">G30*3.8235866717</f>
        <v>64060656.7314741</v>
      </c>
      <c r="K30" s="14"/>
      <c r="L30" s="15"/>
      <c r="M30" s="15" t="n">
        <f aca="false">F30*2.511711692</f>
        <v>266694.247922717</v>
      </c>
      <c r="N30" s="15"/>
      <c r="Q30" s="15"/>
      <c r="R30" s="15"/>
      <c r="S30" s="15"/>
      <c r="V30" s="15"/>
      <c r="W30" s="15"/>
      <c r="X30" s="15"/>
    </row>
    <row r="31" s="13" customFormat="true" ht="12" hidden="false" customHeight="false" outlineLevel="0" collapsed="false">
      <c r="B31" s="13" t="n">
        <v>2020</v>
      </c>
      <c r="C31" s="13" t="n">
        <v>4</v>
      </c>
      <c r="D31" s="13" t="n">
        <v>184</v>
      </c>
      <c r="E31" s="14" t="n">
        <v>19816063.5129274</v>
      </c>
      <c r="F31" s="14" t="n">
        <v>104915.21245</v>
      </c>
      <c r="G31" s="15" t="n">
        <f aca="false">E31-F31*0.7</f>
        <v>19742622.8642124</v>
      </c>
      <c r="H31" s="15"/>
      <c r="I31" s="15"/>
      <c r="J31" s="15" t="n">
        <f aca="false">G31*3.8235866717</f>
        <v>75487629.6480022</v>
      </c>
      <c r="K31" s="14"/>
      <c r="L31" s="15"/>
      <c r="M31" s="15" t="n">
        <f aca="false">F31*2.511711692</f>
        <v>263516.765779329</v>
      </c>
      <c r="N31" s="15"/>
      <c r="Q31" s="15"/>
      <c r="R31" s="15"/>
      <c r="S31" s="15"/>
      <c r="V31" s="15"/>
      <c r="W31" s="15"/>
      <c r="X31" s="15"/>
    </row>
    <row r="32" s="9" customFormat="true" ht="12" hidden="false" customHeight="false" outlineLevel="0" collapsed="false">
      <c r="B32" s="9" t="n">
        <v>2021</v>
      </c>
      <c r="C32" s="10" t="n">
        <v>1</v>
      </c>
      <c r="D32" s="9" t="n">
        <v>185</v>
      </c>
      <c r="E32" s="11" t="n">
        <v>15943836.138097</v>
      </c>
      <c r="F32" s="11" t="n">
        <v>109251.1773</v>
      </c>
      <c r="G32" s="12" t="n">
        <f aca="false">E32-F32*0.7</f>
        <v>15867360.313987</v>
      </c>
      <c r="H32" s="12"/>
      <c r="I32" s="12"/>
      <c r="J32" s="12" t="n">
        <f aca="false">G32*3.8235866717</f>
        <v>60670227.4116222</v>
      </c>
      <c r="K32" s="11"/>
      <c r="L32" s="12"/>
      <c r="M32" s="12" t="n">
        <f aca="false">F32*2.511711692</f>
        <v>274407.459389175</v>
      </c>
      <c r="N32" s="12"/>
      <c r="O32" s="10"/>
      <c r="P32" s="10"/>
      <c r="Q32" s="12"/>
      <c r="R32" s="12"/>
      <c r="S32" s="12"/>
      <c r="T32" s="10"/>
      <c r="U32" s="10"/>
      <c r="V32" s="12"/>
      <c r="W32" s="12"/>
      <c r="X32" s="12"/>
    </row>
    <row r="33" s="13" customFormat="true" ht="12" hidden="false" customHeight="false" outlineLevel="0" collapsed="false">
      <c r="B33" s="13" t="n">
        <v>2021</v>
      </c>
      <c r="C33" s="13" t="n">
        <v>2</v>
      </c>
      <c r="D33" s="13" t="n">
        <v>186</v>
      </c>
      <c r="E33" s="14" t="n">
        <v>18992168.1608424</v>
      </c>
      <c r="F33" s="14" t="n">
        <v>103938.55499</v>
      </c>
      <c r="G33" s="15" t="n">
        <f aca="false">E33-F33*0.7</f>
        <v>18919411.1723494</v>
      </c>
      <c r="H33" s="15"/>
      <c r="I33" s="15"/>
      <c r="J33" s="15" t="n">
        <f aca="false">G33*3.8235866717</f>
        <v>72340008.3950072</v>
      </c>
      <c r="K33" s="14"/>
      <c r="L33" s="15"/>
      <c r="M33" s="15" t="n">
        <f aca="false">F33*2.511711692</f>
        <v>261063.683817968</v>
      </c>
      <c r="N33" s="15"/>
      <c r="Q33" s="15"/>
      <c r="R33" s="15"/>
      <c r="S33" s="15"/>
      <c r="V33" s="15"/>
      <c r="W33" s="15"/>
      <c r="X33" s="15"/>
    </row>
    <row r="34" s="13" customFormat="true" ht="12" hidden="false" customHeight="false" outlineLevel="0" collapsed="false">
      <c r="B34" s="13" t="n">
        <v>2021</v>
      </c>
      <c r="C34" s="13" t="n">
        <v>3</v>
      </c>
      <c r="D34" s="13" t="n">
        <v>187</v>
      </c>
      <c r="E34" s="14" t="n">
        <v>16335315.1858969</v>
      </c>
      <c r="F34" s="14" t="n">
        <v>103993.63531</v>
      </c>
      <c r="G34" s="15" t="n">
        <f aca="false">E34-F34*0.7</f>
        <v>16262519.6411799</v>
      </c>
      <c r="H34" s="15"/>
      <c r="I34" s="15"/>
      <c r="J34" s="15" t="n">
        <f aca="false">G34*3.8235866717</f>
        <v>62181153.3482749</v>
      </c>
      <c r="K34" s="14"/>
      <c r="L34" s="15"/>
      <c r="M34" s="15" t="n">
        <f aca="false">F34*2.511711692</f>
        <v>261202.029701711</v>
      </c>
      <c r="N34" s="15"/>
      <c r="Q34" s="15"/>
      <c r="R34" s="15"/>
      <c r="S34" s="15"/>
      <c r="V34" s="15"/>
      <c r="W34" s="15"/>
      <c r="X34" s="15"/>
    </row>
    <row r="35" s="13" customFormat="true" ht="12" hidden="false" customHeight="false" outlineLevel="0" collapsed="false">
      <c r="B35" s="13" t="n">
        <v>2021</v>
      </c>
      <c r="C35" s="13" t="n">
        <v>4</v>
      </c>
      <c r="D35" s="13" t="n">
        <v>188</v>
      </c>
      <c r="E35" s="14" t="n">
        <v>19171836.1067797</v>
      </c>
      <c r="F35" s="14" t="n">
        <v>108278.08951</v>
      </c>
      <c r="G35" s="15" t="n">
        <f aca="false">E35-F35*0.7</f>
        <v>19096041.4441227</v>
      </c>
      <c r="H35" s="15"/>
      <c r="I35" s="15"/>
      <c r="J35" s="15" t="n">
        <f aca="false">G35*3.8235866717</f>
        <v>73015369.5479784</v>
      </c>
      <c r="K35" s="14"/>
      <c r="L35" s="15"/>
      <c r="M35" s="15" t="n">
        <f aca="false">F35*2.511711692</f>
        <v>271963.34340969</v>
      </c>
      <c r="N35" s="15"/>
      <c r="Q35" s="15"/>
      <c r="R35" s="15"/>
      <c r="S35" s="15"/>
      <c r="V35" s="15"/>
      <c r="W35" s="15"/>
      <c r="X35" s="15"/>
    </row>
    <row r="36" s="9" customFormat="true" ht="12" hidden="false" customHeight="false" outlineLevel="0" collapsed="false">
      <c r="B36" s="9" t="n">
        <v>2022</v>
      </c>
      <c r="C36" s="10" t="n">
        <v>1</v>
      </c>
      <c r="D36" s="9" t="n">
        <v>189</v>
      </c>
      <c r="E36" s="11" t="n">
        <v>15469353.3955445</v>
      </c>
      <c r="F36" s="11" t="n">
        <v>111949.23416</v>
      </c>
      <c r="G36" s="12" t="n">
        <f aca="false">E36-F36*0.7</f>
        <v>15390988.9316325</v>
      </c>
      <c r="H36" s="12"/>
      <c r="I36" s="12"/>
      <c r="J36" s="12" t="n">
        <f aca="false">G36*3.8235866717</f>
        <v>58848780.1432722</v>
      </c>
      <c r="K36" s="11"/>
      <c r="L36" s="12"/>
      <c r="M36" s="12" t="n">
        <f aca="false">F36*2.511711692</f>
        <v>281184.200350118</v>
      </c>
      <c r="N36" s="12"/>
      <c r="O36" s="10"/>
      <c r="P36" s="10"/>
      <c r="Q36" s="12"/>
      <c r="R36" s="12"/>
      <c r="S36" s="12"/>
      <c r="T36" s="10"/>
      <c r="U36" s="10"/>
      <c r="V36" s="12"/>
      <c r="W36" s="12"/>
      <c r="X36" s="12"/>
    </row>
    <row r="37" s="13" customFormat="true" ht="12" hidden="false" customHeight="false" outlineLevel="0" collapsed="false">
      <c r="B37" s="13" t="n">
        <v>2022</v>
      </c>
      <c r="C37" s="13" t="n">
        <v>2</v>
      </c>
      <c r="D37" s="13" t="n">
        <v>190</v>
      </c>
      <c r="E37" s="14" t="n">
        <v>18190866.5495164</v>
      </c>
      <c r="F37" s="14" t="n">
        <v>114824.91044</v>
      </c>
      <c r="G37" s="15" t="n">
        <f aca="false">E37-F37*0.7</f>
        <v>18110489.1122084</v>
      </c>
      <c r="H37" s="15"/>
      <c r="I37" s="15"/>
      <c r="J37" s="15" t="n">
        <f aca="false">G37*3.8235866717</f>
        <v>69247024.787408</v>
      </c>
      <c r="K37" s="14"/>
      <c r="L37" s="15"/>
      <c r="M37" s="15" t="n">
        <f aca="false">F37*2.511711692</f>
        <v>288407.070085001</v>
      </c>
      <c r="N37" s="15"/>
      <c r="Q37" s="15"/>
      <c r="R37" s="15"/>
      <c r="S37" s="15"/>
      <c r="V37" s="15"/>
      <c r="W37" s="15"/>
      <c r="X37" s="15"/>
    </row>
    <row r="38" s="13" customFormat="true" ht="12" hidden="false" customHeight="false" outlineLevel="0" collapsed="false">
      <c r="B38" s="13" t="n">
        <v>2022</v>
      </c>
      <c r="C38" s="13" t="n">
        <v>3</v>
      </c>
      <c r="D38" s="13" t="n">
        <v>191</v>
      </c>
      <c r="E38" s="14" t="n">
        <v>15593961.3718784</v>
      </c>
      <c r="F38" s="14" t="n">
        <v>113998.75342</v>
      </c>
      <c r="G38" s="15" t="n">
        <f aca="false">E38-F38*0.7</f>
        <v>15514162.2444844</v>
      </c>
      <c r="H38" s="15"/>
      <c r="I38" s="15"/>
      <c r="J38" s="15" t="n">
        <f aca="false">G38*3.8235866717</f>
        <v>59319743.9806019</v>
      </c>
      <c r="K38" s="14"/>
      <c r="L38" s="15"/>
      <c r="M38" s="15" t="n">
        <f aca="false">F38*2.511711692</f>
        <v>286332.001838439</v>
      </c>
      <c r="N38" s="15"/>
      <c r="Q38" s="15"/>
      <c r="R38" s="15"/>
      <c r="S38" s="15"/>
      <c r="V38" s="15"/>
      <c r="W38" s="15"/>
      <c r="X38" s="15"/>
    </row>
    <row r="39" s="13" customFormat="true" ht="12" hidden="false" customHeight="false" outlineLevel="0" collapsed="false">
      <c r="B39" s="13" t="n">
        <v>2022</v>
      </c>
      <c r="C39" s="13" t="n">
        <v>4</v>
      </c>
      <c r="D39" s="13" t="n">
        <v>192</v>
      </c>
      <c r="E39" s="14" t="n">
        <v>18413333.6393119</v>
      </c>
      <c r="F39" s="14" t="n">
        <v>112597.52851</v>
      </c>
      <c r="G39" s="15" t="n">
        <f aca="false">E39-F39*0.7</f>
        <v>18334515.3693549</v>
      </c>
      <c r="H39" s="15"/>
      <c r="I39" s="15"/>
      <c r="J39" s="15" t="n">
        <f aca="false">G39*3.8235866717</f>
        <v>70103608.5983442</v>
      </c>
      <c r="K39" s="14"/>
      <c r="L39" s="15"/>
      <c r="M39" s="15" t="n">
        <f aca="false">F39*2.511711692</f>
        <v>282812.52884887</v>
      </c>
      <c r="N39" s="15"/>
      <c r="Q39" s="15"/>
      <c r="R39" s="15"/>
      <c r="S39" s="15"/>
      <c r="V39" s="15"/>
      <c r="W39" s="15"/>
      <c r="X39" s="15"/>
    </row>
    <row r="40" s="9" customFormat="true" ht="12" hidden="false" customHeight="false" outlineLevel="0" collapsed="false">
      <c r="B40" s="9" t="n">
        <v>2023</v>
      </c>
      <c r="C40" s="10" t="n">
        <v>1</v>
      </c>
      <c r="D40" s="9" t="n">
        <v>193</v>
      </c>
      <c r="E40" s="11" t="n">
        <v>15840017.8477024</v>
      </c>
      <c r="F40" s="11" t="n">
        <v>114744.61285</v>
      </c>
      <c r="G40" s="12" t="n">
        <f aca="false">E40-F40*0.7</f>
        <v>15759696.6187074</v>
      </c>
      <c r="H40" s="12"/>
      <c r="I40" s="12"/>
      <c r="J40" s="12" t="n">
        <f aca="false">G40*3.8235866717</f>
        <v>60258565.9413252</v>
      </c>
      <c r="K40" s="11"/>
      <c r="L40" s="12"/>
      <c r="M40" s="12" t="n">
        <f aca="false">F40*2.511711692</f>
        <v>288205.385689358</v>
      </c>
      <c r="N40" s="12"/>
      <c r="O40" s="10"/>
      <c r="P40" s="10"/>
      <c r="Q40" s="12"/>
      <c r="R40" s="12"/>
      <c r="S40" s="12"/>
      <c r="T40" s="10"/>
      <c r="U40" s="10"/>
      <c r="V40" s="12"/>
      <c r="W40" s="12"/>
      <c r="X40" s="12"/>
    </row>
    <row r="41" s="13" customFormat="true" ht="12" hidden="false" customHeight="false" outlineLevel="0" collapsed="false">
      <c r="B41" s="13" t="n">
        <v>2023</v>
      </c>
      <c r="C41" s="13" t="n">
        <v>2</v>
      </c>
      <c r="D41" s="13" t="n">
        <v>194</v>
      </c>
      <c r="E41" s="14" t="n">
        <v>18647116.0204618</v>
      </c>
      <c r="F41" s="14" t="n">
        <v>112760.72391</v>
      </c>
      <c r="G41" s="15" t="n">
        <f aca="false">E41-F41*0.7</f>
        <v>18568183.5137248</v>
      </c>
      <c r="H41" s="15"/>
      <c r="I41" s="15"/>
      <c r="J41" s="15" t="n">
        <f aca="false">G41*3.8235866717</f>
        <v>70997059.0007578</v>
      </c>
      <c r="K41" s="14"/>
      <c r="L41" s="15"/>
      <c r="M41" s="15" t="n">
        <f aca="false">F41*2.511711692</f>
        <v>283222.428643131</v>
      </c>
      <c r="N41" s="15"/>
      <c r="Q41" s="15"/>
      <c r="R41" s="15"/>
      <c r="S41" s="15"/>
      <c r="V41" s="15"/>
      <c r="W41" s="15"/>
      <c r="X41" s="15"/>
    </row>
    <row r="42" s="13" customFormat="true" ht="12" hidden="false" customHeight="false" outlineLevel="0" collapsed="false">
      <c r="B42" s="13" t="n">
        <v>2023</v>
      </c>
      <c r="C42" s="13" t="n">
        <v>3</v>
      </c>
      <c r="D42" s="13" t="n">
        <v>195</v>
      </c>
      <c r="E42" s="14" t="n">
        <v>16019176.1376973</v>
      </c>
      <c r="F42" s="14" t="n">
        <v>112834.82548</v>
      </c>
      <c r="G42" s="15" t="n">
        <f aca="false">E42-F42*0.7</f>
        <v>15940191.7598613</v>
      </c>
      <c r="H42" s="15"/>
      <c r="I42" s="15"/>
      <c r="J42" s="15" t="n">
        <f aca="false">G42*3.8235866717</f>
        <v>60948704.7573478</v>
      </c>
      <c r="K42" s="14"/>
      <c r="L42" s="15"/>
      <c r="M42" s="15" t="n">
        <f aca="false">F42*2.511711692</f>
        <v>283408.550422896</v>
      </c>
      <c r="N42" s="15"/>
      <c r="Q42" s="15"/>
      <c r="R42" s="15"/>
      <c r="S42" s="15"/>
      <c r="V42" s="15"/>
      <c r="W42" s="15"/>
      <c r="X42" s="15"/>
    </row>
    <row r="43" s="13" customFormat="true" ht="12" hidden="false" customHeight="false" outlineLevel="0" collapsed="false">
      <c r="B43" s="13" t="n">
        <v>2023</v>
      </c>
      <c r="C43" s="13" t="n">
        <v>4</v>
      </c>
      <c r="D43" s="13" t="n">
        <v>196</v>
      </c>
      <c r="E43" s="14" t="n">
        <v>18916174.183544</v>
      </c>
      <c r="F43" s="14" t="n">
        <v>113732.35679</v>
      </c>
      <c r="G43" s="15" t="n">
        <f aca="false">E43-F43*0.7</f>
        <v>18836561.533791</v>
      </c>
      <c r="H43" s="15"/>
      <c r="I43" s="15"/>
      <c r="J43" s="15" t="n">
        <f aca="false">G43*3.8235866717</f>
        <v>72023225.6212602</v>
      </c>
      <c r="K43" s="14"/>
      <c r="L43" s="15"/>
      <c r="M43" s="15" t="n">
        <f aca="false">F43*2.511711692</f>
        <v>285662.890308159</v>
      </c>
      <c r="N43" s="15"/>
      <c r="Q43" s="15"/>
      <c r="R43" s="15"/>
      <c r="S43" s="15"/>
      <c r="V43" s="15"/>
      <c r="W43" s="15"/>
      <c r="X43" s="15"/>
    </row>
    <row r="44" s="9" customFormat="true" ht="12" hidden="false" customHeight="false" outlineLevel="0" collapsed="false">
      <c r="B44" s="9" t="n">
        <v>2024</v>
      </c>
      <c r="C44" s="10" t="n">
        <v>1</v>
      </c>
      <c r="D44" s="9" t="n">
        <v>197</v>
      </c>
      <c r="E44" s="11" t="n">
        <v>16269829.6496795</v>
      </c>
      <c r="F44" s="11" t="n">
        <v>113694.00789</v>
      </c>
      <c r="G44" s="12" t="n">
        <f aca="false">E44-F44*0.7</f>
        <v>16190243.8441565</v>
      </c>
      <c r="H44" s="12"/>
      <c r="I44" s="12"/>
      <c r="J44" s="12" t="n">
        <f aca="false">G44*3.8235866717</f>
        <v>61904800.5740898</v>
      </c>
      <c r="K44" s="11"/>
      <c r="L44" s="12"/>
      <c r="M44" s="12" t="n">
        <f aca="false">F44*2.511711692</f>
        <v>285566.568927653</v>
      </c>
      <c r="N44" s="12"/>
      <c r="O44" s="10"/>
      <c r="P44" s="10"/>
      <c r="Q44" s="12"/>
      <c r="R44" s="12"/>
      <c r="S44" s="12"/>
      <c r="T44" s="10"/>
      <c r="U44" s="10"/>
      <c r="V44" s="12"/>
      <c r="W44" s="12"/>
      <c r="X44" s="12"/>
    </row>
    <row r="45" s="13" customFormat="true" ht="12" hidden="false" customHeight="false" outlineLevel="0" collapsed="false">
      <c r="B45" s="13" t="n">
        <v>2024</v>
      </c>
      <c r="C45" s="13" t="n">
        <v>2</v>
      </c>
      <c r="D45" s="13" t="n">
        <v>198</v>
      </c>
      <c r="E45" s="14" t="n">
        <v>19180313.4468057</v>
      </c>
      <c r="F45" s="14" t="n">
        <v>112371.5046</v>
      </c>
      <c r="G45" s="15" t="n">
        <f aca="false">E45-F45*0.7</f>
        <v>19101653.3935857</v>
      </c>
      <c r="H45" s="15"/>
      <c r="I45" s="15"/>
      <c r="J45" s="15" t="n">
        <f aca="false">G45*3.8235866717</f>
        <v>73036827.3231474</v>
      </c>
      <c r="K45" s="14"/>
      <c r="L45" s="15"/>
      <c r="M45" s="15" t="n">
        <f aca="false">F45*2.511711692</f>
        <v>282244.821951452</v>
      </c>
      <c r="N45" s="15"/>
      <c r="Q45" s="15"/>
      <c r="R45" s="15"/>
      <c r="S45" s="15"/>
      <c r="V45" s="15"/>
      <c r="W45" s="15"/>
      <c r="X45" s="15"/>
    </row>
    <row r="46" s="13" customFormat="true" ht="12" hidden="false" customHeight="false" outlineLevel="0" collapsed="false">
      <c r="B46" s="13" t="n">
        <v>2024</v>
      </c>
      <c r="C46" s="13" t="n">
        <v>3</v>
      </c>
      <c r="D46" s="13" t="n">
        <v>199</v>
      </c>
      <c r="E46" s="14" t="n">
        <v>16474923.4971564</v>
      </c>
      <c r="F46" s="14" t="n">
        <v>117254.20458</v>
      </c>
      <c r="G46" s="15" t="n">
        <f aca="false">E46-F46*0.7</f>
        <v>16392845.5539504</v>
      </c>
      <c r="H46" s="15"/>
      <c r="I46" s="15"/>
      <c r="J46" s="15" t="n">
        <f aca="false">G46*3.8235866717</f>
        <v>62679465.7713214</v>
      </c>
      <c r="K46" s="14"/>
      <c r="L46" s="15"/>
      <c r="M46" s="15" t="n">
        <f aca="false">F46*2.511711692</f>
        <v>294508.756579746</v>
      </c>
      <c r="N46" s="15"/>
      <c r="Q46" s="15"/>
      <c r="R46" s="15"/>
      <c r="S46" s="15"/>
      <c r="V46" s="15"/>
      <c r="W46" s="15"/>
      <c r="X46" s="15"/>
    </row>
    <row r="47" s="13" customFormat="true" ht="12" hidden="false" customHeight="false" outlineLevel="0" collapsed="false">
      <c r="B47" s="13" t="n">
        <v>2024</v>
      </c>
      <c r="C47" s="13" t="n">
        <v>4</v>
      </c>
      <c r="D47" s="13" t="n">
        <v>200</v>
      </c>
      <c r="E47" s="14" t="n">
        <v>19382922.5193311</v>
      </c>
      <c r="F47" s="14" t="n">
        <v>121182.34889</v>
      </c>
      <c r="G47" s="15" t="n">
        <f aca="false">E47-F47*0.7</f>
        <v>19298094.8751081</v>
      </c>
      <c r="H47" s="15"/>
      <c r="I47" s="15"/>
      <c r="J47" s="15" t="n">
        <f aca="false">G47*3.8235866717</f>
        <v>73787938.3536654</v>
      </c>
      <c r="K47" s="14"/>
      <c r="L47" s="15"/>
      <c r="M47" s="15" t="n">
        <f aca="false">F47*2.511711692</f>
        <v>304375.122571036</v>
      </c>
      <c r="N47" s="15"/>
      <c r="Q47" s="15"/>
      <c r="R47" s="15"/>
      <c r="S47" s="15"/>
      <c r="V47" s="15"/>
      <c r="W47" s="15"/>
      <c r="X47" s="15"/>
    </row>
    <row r="48" s="9" customFormat="true" ht="12" hidden="false" customHeight="false" outlineLevel="0" collapsed="false">
      <c r="B48" s="9" t="n">
        <v>2025</v>
      </c>
      <c r="C48" s="10" t="n">
        <v>1</v>
      </c>
      <c r="D48" s="9" t="n">
        <v>201</v>
      </c>
      <c r="E48" s="11" t="n">
        <v>16559706.3889361</v>
      </c>
      <c r="F48" s="11" t="n">
        <v>123393.45716</v>
      </c>
      <c r="G48" s="12" t="n">
        <f aca="false">E48-F48*0.7</f>
        <v>16473330.9689241</v>
      </c>
      <c r="H48" s="12"/>
      <c r="I48" s="12"/>
      <c r="J48" s="12" t="n">
        <f aca="false">G48*3.8235866717</f>
        <v>62987208.731281</v>
      </c>
      <c r="K48" s="11"/>
      <c r="L48" s="12"/>
      <c r="M48" s="12" t="n">
        <f aca="false">F48*2.511711692</f>
        <v>309928.789065073</v>
      </c>
      <c r="N48" s="12"/>
      <c r="O48" s="10"/>
      <c r="P48" s="10"/>
      <c r="Q48" s="12"/>
      <c r="R48" s="12"/>
      <c r="S48" s="12"/>
      <c r="T48" s="10"/>
      <c r="U48" s="10"/>
      <c r="V48" s="12"/>
      <c r="W48" s="12"/>
      <c r="X48" s="12"/>
    </row>
    <row r="49" s="13" customFormat="true" ht="12" hidden="false" customHeight="false" outlineLevel="0" collapsed="false">
      <c r="B49" s="13" t="n">
        <v>2025</v>
      </c>
      <c r="C49" s="13" t="n">
        <v>2</v>
      </c>
      <c r="D49" s="13" t="n">
        <v>202</v>
      </c>
      <c r="E49" s="14" t="n">
        <v>19604588.2829915</v>
      </c>
      <c r="F49" s="14" t="n">
        <v>117186.73182</v>
      </c>
      <c r="G49" s="15" t="n">
        <f aca="false">E49-F49*0.7</f>
        <v>19522557.5707175</v>
      </c>
      <c r="H49" s="15"/>
      <c r="I49" s="15"/>
      <c r="J49" s="15" t="n">
        <f aca="false">G49*3.8235866717</f>
        <v>74646190.9248914</v>
      </c>
      <c r="K49" s="14"/>
      <c r="L49" s="15"/>
      <c r="M49" s="15" t="n">
        <f aca="false">F49*2.511711692</f>
        <v>294339.284459562</v>
      </c>
      <c r="N49" s="15"/>
      <c r="Q49" s="15"/>
      <c r="R49" s="15"/>
      <c r="S49" s="15"/>
      <c r="V49" s="15"/>
      <c r="W49" s="15"/>
      <c r="X49" s="15"/>
    </row>
    <row r="50" s="13" customFormat="true" ht="12" hidden="false" customHeight="false" outlineLevel="0" collapsed="false">
      <c r="B50" s="13" t="n">
        <v>2025</v>
      </c>
      <c r="C50" s="13" t="n">
        <v>3</v>
      </c>
      <c r="D50" s="13" t="n">
        <v>203</v>
      </c>
      <c r="E50" s="14" t="n">
        <v>16649296.1944576</v>
      </c>
      <c r="F50" s="14" t="n">
        <v>123214.47314</v>
      </c>
      <c r="G50" s="15" t="n">
        <f aca="false">E50-F50*0.7</f>
        <v>16563046.0632596</v>
      </c>
      <c r="H50" s="15"/>
      <c r="I50" s="15"/>
      <c r="J50" s="15" t="n">
        <f aca="false">G50*3.8235866717</f>
        <v>63330242.1702326</v>
      </c>
      <c r="K50" s="14"/>
      <c r="L50" s="15"/>
      <c r="M50" s="15" t="n">
        <f aca="false">F50*2.511711692</f>
        <v>309479.232809358</v>
      </c>
      <c r="N50" s="15"/>
      <c r="Q50" s="15"/>
      <c r="R50" s="15"/>
      <c r="S50" s="15"/>
      <c r="V50" s="15"/>
      <c r="W50" s="15"/>
      <c r="X50" s="15"/>
    </row>
    <row r="51" s="13" customFormat="true" ht="12" hidden="false" customHeight="false" outlineLevel="0" collapsed="false">
      <c r="B51" s="13" t="n">
        <v>2025</v>
      </c>
      <c r="C51" s="13" t="n">
        <v>4</v>
      </c>
      <c r="D51" s="13" t="n">
        <v>204</v>
      </c>
      <c r="E51" s="14" t="n">
        <v>19823606.5296531</v>
      </c>
      <c r="F51" s="14" t="n">
        <v>122198.69497</v>
      </c>
      <c r="G51" s="15" t="n">
        <f aca="false">E51-F51*0.7</f>
        <v>19738067.4431741</v>
      </c>
      <c r="H51" s="15"/>
      <c r="I51" s="15"/>
      <c r="J51" s="15" t="n">
        <f aca="false">G51*3.8235866717</f>
        <v>75470211.6008362</v>
      </c>
      <c r="K51" s="14"/>
      <c r="L51" s="15"/>
      <c r="M51" s="15" t="n">
        <f aca="false">F51*2.511711692</f>
        <v>306927.890903291</v>
      </c>
      <c r="N51" s="15"/>
      <c r="Q51" s="15"/>
      <c r="R51" s="15"/>
      <c r="S51" s="15"/>
      <c r="V51" s="15"/>
      <c r="W51" s="15"/>
      <c r="X51" s="15"/>
    </row>
    <row r="52" s="9" customFormat="true" ht="12" hidden="false" customHeight="false" outlineLevel="0" collapsed="false">
      <c r="B52" s="9" t="n">
        <v>2026</v>
      </c>
      <c r="C52" s="10" t="n">
        <v>1</v>
      </c>
      <c r="D52" s="9" t="n">
        <v>205</v>
      </c>
      <c r="E52" s="11" t="n">
        <v>17009873.811727</v>
      </c>
      <c r="F52" s="11" t="n">
        <v>123806.60712</v>
      </c>
      <c r="G52" s="12" t="n">
        <f aca="false">E52-F52*0.7</f>
        <v>16923209.186743</v>
      </c>
      <c r="H52" s="12"/>
      <c r="I52" s="12"/>
      <c r="J52" s="12" t="n">
        <f aca="false">G52*3.8235866717</f>
        <v>64707357.0888215</v>
      </c>
      <c r="K52" s="11"/>
      <c r="L52" s="12"/>
      <c r="M52" s="12" t="n">
        <f aca="false">F52*2.511711692</f>
        <v>310966.502650154</v>
      </c>
      <c r="N52" s="12"/>
      <c r="O52" s="10"/>
      <c r="P52" s="10"/>
      <c r="Q52" s="12"/>
      <c r="R52" s="12"/>
      <c r="S52" s="12"/>
      <c r="T52" s="10"/>
      <c r="U52" s="10"/>
      <c r="V52" s="12"/>
      <c r="W52" s="12"/>
      <c r="X52" s="12"/>
    </row>
    <row r="53" s="13" customFormat="true" ht="12" hidden="false" customHeight="false" outlineLevel="0" collapsed="false">
      <c r="B53" s="13" t="n">
        <v>2026</v>
      </c>
      <c r="C53" s="13" t="n">
        <v>2</v>
      </c>
      <c r="D53" s="13" t="n">
        <v>206</v>
      </c>
      <c r="E53" s="14" t="n">
        <v>20047467.6528891</v>
      </c>
      <c r="F53" s="14" t="n">
        <v>123364.67656</v>
      </c>
      <c r="G53" s="15" t="n">
        <f aca="false">E53-F53*0.7</f>
        <v>19961112.3792971</v>
      </c>
      <c r="H53" s="15"/>
      <c r="I53" s="15"/>
      <c r="J53" s="15" t="n">
        <f aca="false">G53*3.8235866717</f>
        <v>76323043.2457863</v>
      </c>
      <c r="K53" s="14"/>
      <c r="L53" s="15"/>
      <c r="M53" s="15" t="n">
        <f aca="false">F53*2.511711692</f>
        <v>309856.50049555</v>
      </c>
      <c r="N53" s="15"/>
      <c r="Q53" s="15"/>
      <c r="R53" s="15"/>
      <c r="S53" s="15"/>
      <c r="V53" s="15"/>
      <c r="W53" s="15"/>
      <c r="X53" s="15"/>
    </row>
    <row r="54" s="13" customFormat="true" ht="12" hidden="false" customHeight="false" outlineLevel="0" collapsed="false">
      <c r="B54" s="13" t="n">
        <v>2026</v>
      </c>
      <c r="C54" s="13" t="n">
        <v>3</v>
      </c>
      <c r="D54" s="13" t="n">
        <v>207</v>
      </c>
      <c r="E54" s="14" t="n">
        <v>17245502.5280775</v>
      </c>
      <c r="F54" s="14" t="n">
        <v>116390.11653</v>
      </c>
      <c r="G54" s="15" t="n">
        <f aca="false">E54-F54*0.7</f>
        <v>17164029.4465065</v>
      </c>
      <c r="H54" s="15"/>
      <c r="I54" s="15"/>
      <c r="J54" s="15" t="n">
        <f aca="false">G54*3.8235866717</f>
        <v>65628154.2243286</v>
      </c>
      <c r="K54" s="14"/>
      <c r="L54" s="15"/>
      <c r="M54" s="15" t="n">
        <f aca="false">F54*2.511711692</f>
        <v>292338.416521643</v>
      </c>
      <c r="N54" s="15"/>
      <c r="Q54" s="15"/>
      <c r="R54" s="15"/>
      <c r="S54" s="15"/>
      <c r="V54" s="15"/>
      <c r="W54" s="15"/>
      <c r="X54" s="15"/>
    </row>
    <row r="55" s="13" customFormat="true" ht="12" hidden="false" customHeight="false" outlineLevel="0" collapsed="false">
      <c r="B55" s="13" t="n">
        <v>2026</v>
      </c>
      <c r="C55" s="13" t="n">
        <v>4</v>
      </c>
      <c r="D55" s="13" t="n">
        <v>208</v>
      </c>
      <c r="E55" s="14" t="n">
        <v>20239641.886896</v>
      </c>
      <c r="F55" s="14" t="n">
        <v>116691.26029</v>
      </c>
      <c r="G55" s="15" t="n">
        <f aca="false">E55-F55*0.7</f>
        <v>20157958.004693</v>
      </c>
      <c r="H55" s="15"/>
      <c r="I55" s="15"/>
      <c r="J55" s="15" t="n">
        <f aca="false">G55*3.8235866717</f>
        <v>77075699.5554325</v>
      </c>
      <c r="K55" s="14"/>
      <c r="L55" s="15"/>
      <c r="M55" s="15" t="n">
        <f aca="false">F55*2.511711692</f>
        <v>293094.802824608</v>
      </c>
      <c r="N55" s="15"/>
      <c r="Q55" s="15"/>
      <c r="R55" s="15"/>
      <c r="S55" s="15"/>
      <c r="V55" s="15"/>
      <c r="W55" s="15"/>
      <c r="X55" s="15"/>
    </row>
    <row r="56" s="9" customFormat="true" ht="12" hidden="false" customHeight="false" outlineLevel="0" collapsed="false">
      <c r="B56" s="9" t="n">
        <v>2027</v>
      </c>
      <c r="C56" s="10" t="n">
        <v>1</v>
      </c>
      <c r="D56" s="9" t="n">
        <v>209</v>
      </c>
      <c r="E56" s="11" t="n">
        <v>17324305.6042309</v>
      </c>
      <c r="F56" s="11" t="n">
        <v>122596.79331</v>
      </c>
      <c r="G56" s="12" t="n">
        <f aca="false">E56-F56*0.7</f>
        <v>17238487.8489139</v>
      </c>
      <c r="H56" s="12"/>
      <c r="I56" s="12"/>
      <c r="J56" s="12" t="n">
        <f aca="false">G56*3.8235866717</f>
        <v>65912852.3793696</v>
      </c>
      <c r="K56" s="11"/>
      <c r="L56" s="12"/>
      <c r="M56" s="12" t="n">
        <f aca="false">F56*2.511711692</f>
        <v>307927.799158434</v>
      </c>
      <c r="N56" s="12"/>
      <c r="O56" s="10"/>
      <c r="P56" s="10"/>
      <c r="Q56" s="12"/>
      <c r="R56" s="12"/>
      <c r="S56" s="12"/>
      <c r="T56" s="10"/>
      <c r="U56" s="10"/>
      <c r="V56" s="12"/>
      <c r="W56" s="12"/>
      <c r="X56" s="12"/>
    </row>
    <row r="57" s="13" customFormat="true" ht="12" hidden="false" customHeight="false" outlineLevel="0" collapsed="false">
      <c r="B57" s="13" t="n">
        <v>2027</v>
      </c>
      <c r="C57" s="13" t="n">
        <v>2</v>
      </c>
      <c r="D57" s="13" t="n">
        <v>210</v>
      </c>
      <c r="E57" s="14" t="n">
        <v>20385107.0224486</v>
      </c>
      <c r="F57" s="14" t="n">
        <v>123428.29659</v>
      </c>
      <c r="G57" s="15" t="n">
        <f aca="false">E57-F57*0.7</f>
        <v>20298707.2148356</v>
      </c>
      <c r="H57" s="15"/>
      <c r="I57" s="15"/>
      <c r="J57" s="15" t="n">
        <f aca="false">G57*3.8235866717</f>
        <v>77613866.359386</v>
      </c>
      <c r="K57" s="14"/>
      <c r="L57" s="15"/>
      <c r="M57" s="15" t="n">
        <f aca="false">F57*2.511711692</f>
        <v>310016.295668747</v>
      </c>
      <c r="N57" s="15"/>
      <c r="Q57" s="15"/>
      <c r="R57" s="15"/>
      <c r="S57" s="15"/>
      <c r="V57" s="15"/>
      <c r="W57" s="15"/>
      <c r="X57" s="15"/>
    </row>
    <row r="58" s="13" customFormat="true" ht="12" hidden="false" customHeight="false" outlineLevel="0" collapsed="false">
      <c r="B58" s="13" t="n">
        <v>2027</v>
      </c>
      <c r="C58" s="13" t="n">
        <v>3</v>
      </c>
      <c r="D58" s="13" t="n">
        <v>211</v>
      </c>
      <c r="E58" s="14" t="n">
        <v>17387934.2808299</v>
      </c>
      <c r="F58" s="14" t="n">
        <v>126346.38275</v>
      </c>
      <c r="G58" s="15" t="n">
        <f aca="false">E58-F58*0.7</f>
        <v>17299491.8129049</v>
      </c>
      <c r="H58" s="15"/>
      <c r="I58" s="15"/>
      <c r="J58" s="15" t="n">
        <f aca="false">G58*3.8235866717</f>
        <v>66146106.3230064</v>
      </c>
      <c r="K58" s="14"/>
      <c r="L58" s="15"/>
      <c r="M58" s="15" t="n">
        <f aca="false">F58*2.511711692</f>
        <v>317345.686795082</v>
      </c>
      <c r="N58" s="15"/>
      <c r="Q58" s="15"/>
      <c r="R58" s="15"/>
      <c r="S58" s="15"/>
      <c r="V58" s="15"/>
      <c r="W58" s="15"/>
      <c r="X58" s="15"/>
    </row>
    <row r="59" s="13" customFormat="true" ht="12" hidden="false" customHeight="false" outlineLevel="0" collapsed="false">
      <c r="B59" s="13" t="n">
        <v>2027</v>
      </c>
      <c r="C59" s="13" t="n">
        <v>4</v>
      </c>
      <c r="D59" s="13" t="n">
        <v>212</v>
      </c>
      <c r="E59" s="14" t="n">
        <v>20705224.0749926</v>
      </c>
      <c r="F59" s="14" t="n">
        <v>133261.02671</v>
      </c>
      <c r="G59" s="15" t="n">
        <f aca="false">E59-F59*0.7</f>
        <v>20611941.3562956</v>
      </c>
      <c r="H59" s="15"/>
      <c r="I59" s="15"/>
      <c r="J59" s="15" t="n">
        <f aca="false">G59*3.8235866717</f>
        <v>78811544.2477939</v>
      </c>
      <c r="K59" s="14"/>
      <c r="L59" s="15"/>
      <c r="M59" s="15" t="n">
        <f aca="false">F59*2.511711692</f>
        <v>334713.278875431</v>
      </c>
      <c r="N59" s="15"/>
      <c r="Q59" s="15"/>
      <c r="R59" s="15"/>
      <c r="S59" s="15"/>
      <c r="V59" s="15"/>
      <c r="W59" s="15"/>
      <c r="X59" s="15"/>
    </row>
    <row r="60" s="9" customFormat="true" ht="12" hidden="false" customHeight="false" outlineLevel="0" collapsed="false">
      <c r="B60" s="9" t="n">
        <v>2028</v>
      </c>
      <c r="C60" s="10" t="n">
        <v>1</v>
      </c>
      <c r="D60" s="9" t="n">
        <v>213</v>
      </c>
      <c r="E60" s="11" t="n">
        <v>17756383.6888884</v>
      </c>
      <c r="F60" s="11" t="n">
        <v>129540.30077</v>
      </c>
      <c r="G60" s="12" t="n">
        <f aca="false">E60-F60*0.7</f>
        <v>17665705.4783494</v>
      </c>
      <c r="H60" s="12"/>
      <c r="I60" s="12"/>
      <c r="J60" s="12" t="n">
        <f aca="false">G60*3.8235866717</f>
        <v>67546356.0131945</v>
      </c>
      <c r="K60" s="11"/>
      <c r="L60" s="12"/>
      <c r="M60" s="12" t="n">
        <f aca="false">F60*2.511711692</f>
        <v>325367.888029206</v>
      </c>
      <c r="N60" s="12"/>
      <c r="O60" s="10"/>
      <c r="P60" s="10"/>
      <c r="Q60" s="12"/>
      <c r="R60" s="12"/>
      <c r="S60" s="12"/>
      <c r="T60" s="10"/>
      <c r="U60" s="10"/>
      <c r="V60" s="12"/>
      <c r="W60" s="12"/>
      <c r="X60" s="12"/>
    </row>
    <row r="61" s="13" customFormat="true" ht="12" hidden="false" customHeight="false" outlineLevel="0" collapsed="false">
      <c r="B61" s="13" t="n">
        <v>2028</v>
      </c>
      <c r="C61" s="13" t="n">
        <v>2</v>
      </c>
      <c r="D61" s="13" t="n">
        <v>214</v>
      </c>
      <c r="E61" s="14" t="n">
        <v>20945756.077745</v>
      </c>
      <c r="F61" s="14" t="n">
        <v>127351.47646</v>
      </c>
      <c r="G61" s="15" t="n">
        <f aca="false">E61-F61*0.7</f>
        <v>20856610.044223</v>
      </c>
      <c r="H61" s="15"/>
      <c r="I61" s="15"/>
      <c r="J61" s="15" t="n">
        <f aca="false">G61*3.8235866717</f>
        <v>79747056.1819354</v>
      </c>
      <c r="K61" s="14"/>
      <c r="L61" s="15"/>
      <c r="M61" s="15" t="n">
        <f aca="false">F61*2.511711692</f>
        <v>319870.192418045</v>
      </c>
      <c r="N61" s="15"/>
      <c r="Q61" s="15"/>
      <c r="R61" s="15"/>
      <c r="S61" s="15"/>
      <c r="V61" s="15"/>
      <c r="W61" s="15"/>
      <c r="X61" s="15"/>
    </row>
    <row r="62" s="13" customFormat="true" ht="12" hidden="false" customHeight="false" outlineLevel="0" collapsed="false">
      <c r="B62" s="13" t="n">
        <v>2028</v>
      </c>
      <c r="C62" s="13" t="n">
        <v>3</v>
      </c>
      <c r="D62" s="13" t="n">
        <v>215</v>
      </c>
      <c r="E62" s="14" t="n">
        <v>17839075.1158458</v>
      </c>
      <c r="F62" s="14" t="n">
        <v>127679.44494</v>
      </c>
      <c r="G62" s="15" t="n">
        <f aca="false">E62-F62*0.7</f>
        <v>17749699.5043878</v>
      </c>
      <c r="H62" s="15"/>
      <c r="I62" s="15"/>
      <c r="J62" s="15" t="n">
        <f aca="false">G62*3.8235866717</f>
        <v>67867514.4516573</v>
      </c>
      <c r="K62" s="14"/>
      <c r="L62" s="15"/>
      <c r="M62" s="15" t="n">
        <f aca="false">F62*2.511711692</f>
        <v>320693.954683868</v>
      </c>
      <c r="N62" s="15"/>
      <c r="Q62" s="15"/>
      <c r="R62" s="15"/>
      <c r="S62" s="15"/>
      <c r="V62" s="15"/>
      <c r="W62" s="15"/>
      <c r="X62" s="15"/>
    </row>
    <row r="63" s="13" customFormat="true" ht="12" hidden="false" customHeight="false" outlineLevel="0" collapsed="false">
      <c r="B63" s="13" t="n">
        <v>2028</v>
      </c>
      <c r="C63" s="13" t="n">
        <v>4</v>
      </c>
      <c r="D63" s="13" t="n">
        <v>216</v>
      </c>
      <c r="E63" s="14" t="n">
        <v>21123407.2976813</v>
      </c>
      <c r="F63" s="14" t="n">
        <v>130548.19492</v>
      </c>
      <c r="G63" s="15" t="n">
        <f aca="false">E63-F63*0.7</f>
        <v>21032023.5612373</v>
      </c>
      <c r="H63" s="15"/>
      <c r="I63" s="15"/>
      <c r="J63" s="15" t="n">
        <f aca="false">G63*3.8235866717</f>
        <v>80417764.9676273</v>
      </c>
      <c r="K63" s="14"/>
      <c r="L63" s="15"/>
      <c r="M63" s="15" t="n">
        <f aca="false">F63*2.511711692</f>
        <v>327899.427550059</v>
      </c>
      <c r="N63" s="15"/>
      <c r="Q63" s="15"/>
      <c r="R63" s="15"/>
      <c r="S63" s="15"/>
      <c r="V63" s="15"/>
      <c r="W63" s="15"/>
      <c r="X63" s="15"/>
    </row>
    <row r="64" s="9" customFormat="true" ht="12" hidden="false" customHeight="false" outlineLevel="0" collapsed="false">
      <c r="B64" s="9" t="n">
        <v>2029</v>
      </c>
      <c r="C64" s="10" t="n">
        <v>1</v>
      </c>
      <c r="D64" s="9" t="n">
        <v>217</v>
      </c>
      <c r="E64" s="11" t="n">
        <v>18022000.3353425</v>
      </c>
      <c r="F64" s="11" t="n">
        <v>128801.33422</v>
      </c>
      <c r="G64" s="12" t="n">
        <f aca="false">E64-F64*0.7</f>
        <v>17931839.4013885</v>
      </c>
      <c r="H64" s="12"/>
      <c r="I64" s="12"/>
      <c r="J64" s="12" t="n">
        <f aca="false">G64*3.8235866717</f>
        <v>68563942.134214</v>
      </c>
      <c r="K64" s="11"/>
      <c r="L64" s="12"/>
      <c r="M64" s="12" t="n">
        <f aca="false">F64*2.511711692</f>
        <v>323511.817105574</v>
      </c>
      <c r="N64" s="12"/>
      <c r="O64" s="10"/>
      <c r="P64" s="10"/>
      <c r="Q64" s="12"/>
      <c r="R64" s="12"/>
      <c r="S64" s="12"/>
      <c r="T64" s="10"/>
      <c r="U64" s="10"/>
      <c r="V64" s="12"/>
      <c r="W64" s="12"/>
      <c r="X64" s="12"/>
    </row>
    <row r="65" s="13" customFormat="true" ht="12" hidden="false" customHeight="false" outlineLevel="0" collapsed="false">
      <c r="B65" s="13" t="n">
        <v>2029</v>
      </c>
      <c r="C65" s="13" t="n">
        <v>2</v>
      </c>
      <c r="D65" s="13" t="n">
        <v>218</v>
      </c>
      <c r="E65" s="14" t="n">
        <v>21227142.599361</v>
      </c>
      <c r="F65" s="14" t="n">
        <v>126892.76553</v>
      </c>
      <c r="G65" s="15" t="n">
        <f aca="false">E65-F65*0.7</f>
        <v>21138317.66349</v>
      </c>
      <c r="H65" s="15"/>
      <c r="I65" s="15"/>
      <c r="J65" s="15" t="n">
        <f aca="false">G65*3.8235866717</f>
        <v>80824189.680281</v>
      </c>
      <c r="K65" s="14"/>
      <c r="L65" s="15"/>
      <c r="M65" s="15" t="n">
        <f aca="false">F65*2.511711692</f>
        <v>318718.042811916</v>
      </c>
      <c r="N65" s="15"/>
      <c r="Q65" s="15"/>
      <c r="R65" s="15"/>
      <c r="S65" s="15"/>
      <c r="V65" s="15"/>
      <c r="W65" s="15"/>
      <c r="X65" s="15"/>
    </row>
    <row r="66" s="13" customFormat="true" ht="12" hidden="false" customHeight="false" outlineLevel="0" collapsed="false">
      <c r="B66" s="13" t="n">
        <v>2029</v>
      </c>
      <c r="C66" s="13" t="n">
        <v>3</v>
      </c>
      <c r="D66" s="13" t="n">
        <v>219</v>
      </c>
      <c r="E66" s="14" t="n">
        <v>18156235.2074956</v>
      </c>
      <c r="F66" s="14" t="n">
        <v>131401.86488</v>
      </c>
      <c r="G66" s="15" t="n">
        <f aca="false">E66-F66*0.7</f>
        <v>18064253.9020796</v>
      </c>
      <c r="H66" s="15"/>
      <c r="I66" s="15"/>
      <c r="J66" s="15" t="n">
        <f aca="false">G66*3.8235866717</f>
        <v>69070240.4541963</v>
      </c>
      <c r="K66" s="14"/>
      <c r="L66" s="15"/>
      <c r="M66" s="15" t="n">
        <f aca="false">F66*2.511711692</f>
        <v>330043.6003697</v>
      </c>
      <c r="N66" s="15"/>
      <c r="Q66" s="15"/>
      <c r="R66" s="15"/>
      <c r="S66" s="15"/>
      <c r="V66" s="15"/>
      <c r="W66" s="15"/>
      <c r="X66" s="15"/>
    </row>
    <row r="67" s="13" customFormat="true" ht="12" hidden="false" customHeight="false" outlineLevel="0" collapsed="false">
      <c r="B67" s="13" t="n">
        <v>2029</v>
      </c>
      <c r="C67" s="13" t="n">
        <v>4</v>
      </c>
      <c r="D67" s="13" t="n">
        <v>220</v>
      </c>
      <c r="E67" s="14" t="n">
        <v>21500261.3881027</v>
      </c>
      <c r="F67" s="14" t="n">
        <v>135025.22679</v>
      </c>
      <c r="G67" s="15" t="n">
        <f aca="false">E67-F67*0.7</f>
        <v>21405743.7293497</v>
      </c>
      <c r="H67" s="15"/>
      <c r="I67" s="15"/>
      <c r="J67" s="15" t="n">
        <f aca="false">G67*3.8235866717</f>
        <v>81846716.4213674</v>
      </c>
      <c r="K67" s="14"/>
      <c r="L67" s="15"/>
      <c r="M67" s="15" t="n">
        <f aca="false">F67*2.511711692</f>
        <v>339144.440843395</v>
      </c>
      <c r="N67" s="15"/>
      <c r="Q67" s="15"/>
      <c r="R67" s="15"/>
      <c r="S67" s="15"/>
      <c r="V67" s="15"/>
      <c r="W67" s="15"/>
      <c r="X67" s="15"/>
    </row>
    <row r="68" s="9" customFormat="true" ht="12" hidden="false" customHeight="false" outlineLevel="0" collapsed="false">
      <c r="B68" s="9" t="n">
        <v>2030</v>
      </c>
      <c r="C68" s="10" t="n">
        <v>1</v>
      </c>
      <c r="D68" s="9" t="n">
        <v>221</v>
      </c>
      <c r="E68" s="11" t="n">
        <v>18351354.9903165</v>
      </c>
      <c r="F68" s="11" t="n">
        <v>136339.42211</v>
      </c>
      <c r="G68" s="12" t="n">
        <f aca="false">E68-F68*0.7</f>
        <v>18255917.3948395</v>
      </c>
      <c r="H68" s="12"/>
      <c r="I68" s="12"/>
      <c r="J68" s="12" t="n">
        <f aca="false">G68*3.8235866717</f>
        <v>69803082.4305645</v>
      </c>
      <c r="K68" s="11"/>
      <c r="L68" s="12"/>
      <c r="M68" s="12" t="n">
        <f aca="false">F68*2.511711692</f>
        <v>342445.32059421</v>
      </c>
      <c r="N68" s="12"/>
      <c r="O68" s="10"/>
      <c r="P68" s="10"/>
      <c r="Q68" s="12"/>
      <c r="R68" s="12"/>
      <c r="S68" s="12"/>
      <c r="T68" s="10"/>
      <c r="U68" s="10"/>
      <c r="V68" s="12"/>
      <c r="W68" s="12"/>
      <c r="X68" s="12"/>
    </row>
    <row r="69" s="13" customFormat="true" ht="12" hidden="false" customHeight="false" outlineLevel="0" collapsed="false">
      <c r="B69" s="13" t="n">
        <v>2030</v>
      </c>
      <c r="C69" s="13" t="n">
        <v>2</v>
      </c>
      <c r="D69" s="13" t="n">
        <v>222</v>
      </c>
      <c r="E69" s="14" t="n">
        <v>21772843.6372877</v>
      </c>
      <c r="F69" s="14" t="n">
        <v>136618.03502</v>
      </c>
      <c r="G69" s="15" t="n">
        <f aca="false">E69-F69*0.7</f>
        <v>21677211.0127737</v>
      </c>
      <c r="H69" s="15"/>
      <c r="I69" s="15"/>
      <c r="J69" s="15" t="n">
        <f aca="false">G69*3.8235866717</f>
        <v>82884695.10807</v>
      </c>
      <c r="K69" s="14"/>
      <c r="L69" s="15"/>
      <c r="M69" s="15" t="n">
        <f aca="false">F69*2.511711692</f>
        <v>343145.115897799</v>
      </c>
      <c r="N69" s="15"/>
      <c r="Q69" s="15"/>
      <c r="R69" s="15"/>
      <c r="S69" s="15"/>
      <c r="V69" s="15"/>
      <c r="W69" s="15"/>
      <c r="X69" s="15"/>
    </row>
    <row r="70" s="13" customFormat="true" ht="12" hidden="false" customHeight="false" outlineLevel="0" collapsed="false">
      <c r="B70" s="13" t="n">
        <v>2030</v>
      </c>
      <c r="C70" s="13" t="n">
        <v>3</v>
      </c>
      <c r="D70" s="13" t="n">
        <v>223</v>
      </c>
      <c r="E70" s="14" t="n">
        <v>18528063.4250746</v>
      </c>
      <c r="F70" s="14" t="n">
        <v>136431.09609</v>
      </c>
      <c r="G70" s="15" t="n">
        <f aca="false">E70-F70*0.7</f>
        <v>18432561.6578116</v>
      </c>
      <c r="H70" s="15"/>
      <c r="I70" s="15"/>
      <c r="J70" s="15" t="n">
        <f aca="false">G70*3.8235866717</f>
        <v>70478497.0800969</v>
      </c>
      <c r="K70" s="14"/>
      <c r="L70" s="15"/>
      <c r="M70" s="15" t="n">
        <f aca="false">F70*2.511711692</f>
        <v>342675.579201628</v>
      </c>
      <c r="N70" s="15"/>
      <c r="Q70" s="15"/>
      <c r="R70" s="15"/>
      <c r="S70" s="15"/>
      <c r="V70" s="15"/>
      <c r="W70" s="15"/>
      <c r="X70" s="15"/>
    </row>
    <row r="71" s="13" customFormat="true" ht="12" hidden="false" customHeight="false" outlineLevel="0" collapsed="false">
      <c r="B71" s="13" t="n">
        <v>2030</v>
      </c>
      <c r="C71" s="13" t="n">
        <v>4</v>
      </c>
      <c r="D71" s="13" t="n">
        <v>224</v>
      </c>
      <c r="E71" s="14" t="n">
        <v>21941822.1303728</v>
      </c>
      <c r="F71" s="14" t="n">
        <v>131219.08901</v>
      </c>
      <c r="G71" s="15" t="n">
        <f aca="false">E71-F71*0.7</f>
        <v>21849968.7680658</v>
      </c>
      <c r="H71" s="15"/>
      <c r="I71" s="15"/>
      <c r="J71" s="15" t="n">
        <f aca="false">G71*3.8235866717</f>
        <v>83545249.3586377</v>
      </c>
      <c r="K71" s="14"/>
      <c r="L71" s="15"/>
      <c r="M71" s="15" t="n">
        <f aca="false">F71*2.511711692</f>
        <v>329584.520080006</v>
      </c>
      <c r="N71" s="15"/>
      <c r="Q71" s="15"/>
      <c r="R71" s="15"/>
      <c r="S71" s="15"/>
      <c r="V71" s="15"/>
      <c r="W71" s="15"/>
      <c r="X71" s="15"/>
    </row>
    <row r="72" s="9" customFormat="true" ht="12" hidden="false" customHeight="false" outlineLevel="0" collapsed="false">
      <c r="B72" s="9" t="n">
        <v>2031</v>
      </c>
      <c r="C72" s="10" t="n">
        <v>1</v>
      </c>
      <c r="D72" s="9" t="n">
        <v>225</v>
      </c>
      <c r="E72" s="11" t="n">
        <v>18583316.9369105</v>
      </c>
      <c r="F72" s="11" t="n">
        <v>132672.61711</v>
      </c>
      <c r="G72" s="12" t="n">
        <f aca="false">E72-F72*0.7</f>
        <v>18490446.1049335</v>
      </c>
      <c r="H72" s="12"/>
      <c r="I72" s="12"/>
      <c r="J72" s="12" t="n">
        <f aca="false">G72*3.8235866717</f>
        <v>70699823.2806109</v>
      </c>
      <c r="K72" s="11"/>
      <c r="L72" s="12"/>
      <c r="M72" s="12" t="n">
        <f aca="false">F72*2.511711692</f>
        <v>333235.363603426</v>
      </c>
      <c r="N72" s="12"/>
      <c r="O72" s="10"/>
      <c r="P72" s="10"/>
      <c r="Q72" s="12"/>
      <c r="R72" s="12"/>
      <c r="S72" s="12"/>
      <c r="T72" s="10"/>
      <c r="U72" s="10"/>
      <c r="V72" s="12"/>
      <c r="W72" s="12"/>
      <c r="X72" s="12"/>
    </row>
    <row r="73" s="13" customFormat="true" ht="12" hidden="false" customHeight="false" outlineLevel="0" collapsed="false">
      <c r="B73" s="13" t="n">
        <v>2031</v>
      </c>
      <c r="C73" s="13" t="n">
        <v>2</v>
      </c>
      <c r="D73" s="13" t="n">
        <v>226</v>
      </c>
      <c r="E73" s="14" t="n">
        <v>21956504.9215165</v>
      </c>
      <c r="F73" s="14" t="n">
        <v>133473.10367</v>
      </c>
      <c r="G73" s="15" t="n">
        <f aca="false">E73-F73*0.7</f>
        <v>21863073.7489475</v>
      </c>
      <c r="H73" s="15"/>
      <c r="I73" s="15"/>
      <c r="J73" s="15" t="n">
        <f aca="false">G73*3.8235866717</f>
        <v>83595357.3888698</v>
      </c>
      <c r="K73" s="14"/>
      <c r="L73" s="15"/>
      <c r="M73" s="15" t="n">
        <f aca="false">F73*2.511711692</f>
        <v>335245.955055467</v>
      </c>
      <c r="N73" s="15"/>
      <c r="Q73" s="15"/>
      <c r="R73" s="15"/>
      <c r="S73" s="15"/>
      <c r="V73" s="15"/>
      <c r="W73" s="15"/>
      <c r="X73" s="15"/>
    </row>
    <row r="74" s="13" customFormat="true" ht="12" hidden="false" customHeight="false" outlineLevel="0" collapsed="false">
      <c r="B74" s="13" t="n">
        <v>2031</v>
      </c>
      <c r="C74" s="13" t="n">
        <v>3</v>
      </c>
      <c r="D74" s="13" t="n">
        <v>227</v>
      </c>
      <c r="E74" s="14" t="n">
        <v>18660390.322163</v>
      </c>
      <c r="F74" s="14" t="n">
        <v>135088.84839</v>
      </c>
      <c r="G74" s="15" t="n">
        <f aca="false">E74-F74*0.7</f>
        <v>18565828.12829</v>
      </c>
      <c r="H74" s="15"/>
      <c r="I74" s="15"/>
      <c r="J74" s="15" t="n">
        <f aca="false">G74*3.8235866717</f>
        <v>70988052.9804026</v>
      </c>
      <c r="K74" s="14"/>
      <c r="L74" s="15"/>
      <c r="M74" s="15" t="n">
        <f aca="false">F74*2.511711692</f>
        <v>339304.239959978</v>
      </c>
      <c r="N74" s="15"/>
      <c r="Q74" s="15"/>
      <c r="R74" s="15"/>
      <c r="S74" s="15"/>
      <c r="V74" s="15"/>
      <c r="W74" s="15"/>
      <c r="X74" s="15"/>
    </row>
    <row r="75" s="13" customFormat="true" ht="12" hidden="false" customHeight="false" outlineLevel="0" collapsed="false">
      <c r="B75" s="13" t="n">
        <v>2031</v>
      </c>
      <c r="C75" s="13" t="n">
        <v>4</v>
      </c>
      <c r="D75" s="13" t="n">
        <v>228</v>
      </c>
      <c r="E75" s="14" t="n">
        <v>22235728.3253827</v>
      </c>
      <c r="F75" s="14" t="n">
        <v>136298.38903</v>
      </c>
      <c r="G75" s="15" t="n">
        <f aca="false">E75-F75*0.7</f>
        <v>22140319.4530617</v>
      </c>
      <c r="H75" s="15"/>
      <c r="I75" s="15"/>
      <c r="J75" s="15" t="n">
        <f aca="false">G75*3.8235866717</f>
        <v>84655430.367907</v>
      </c>
      <c r="K75" s="14"/>
      <c r="L75" s="15"/>
      <c r="M75" s="15" t="n">
        <f aca="false">F75*2.511711692</f>
        <v>342342.257327416</v>
      </c>
      <c r="N75" s="15"/>
      <c r="Q75" s="15"/>
      <c r="R75" s="15"/>
      <c r="S75" s="15"/>
      <c r="V75" s="15"/>
      <c r="W75" s="15"/>
      <c r="X75" s="15"/>
    </row>
    <row r="76" s="9" customFormat="true" ht="12" hidden="false" customHeight="false" outlineLevel="0" collapsed="false">
      <c r="B76" s="9" t="n">
        <v>2032</v>
      </c>
      <c r="C76" s="10" t="n">
        <v>1</v>
      </c>
      <c r="D76" s="9" t="n">
        <v>229</v>
      </c>
      <c r="E76" s="11" t="n">
        <v>18866062.4978974</v>
      </c>
      <c r="F76" s="11" t="n">
        <v>137391.06195</v>
      </c>
      <c r="G76" s="12" t="n">
        <f aca="false">E76-F76*0.7</f>
        <v>18769888.7545324</v>
      </c>
      <c r="H76" s="12"/>
      <c r="I76" s="12"/>
      <c r="J76" s="12" t="n">
        <f aca="false">G76*3.8235866717</f>
        <v>71768296.4711218</v>
      </c>
      <c r="K76" s="11"/>
      <c r="L76" s="12"/>
      <c r="M76" s="12" t="n">
        <f aca="false">F76*2.511711692</f>
        <v>345086.736676111</v>
      </c>
      <c r="N76" s="12"/>
      <c r="O76" s="10"/>
      <c r="P76" s="10"/>
      <c r="Q76" s="12"/>
      <c r="R76" s="12"/>
      <c r="S76" s="12"/>
      <c r="T76" s="10"/>
      <c r="U76" s="10"/>
      <c r="V76" s="12"/>
      <c r="W76" s="12"/>
      <c r="X76" s="12"/>
    </row>
    <row r="77" s="13" customFormat="true" ht="12" hidden="false" customHeight="false" outlineLevel="0" collapsed="false">
      <c r="B77" s="13" t="n">
        <v>2032</v>
      </c>
      <c r="C77" s="13" t="n">
        <v>2</v>
      </c>
      <c r="D77" s="13" t="n">
        <v>230</v>
      </c>
      <c r="E77" s="14" t="n">
        <v>22138738.4061716</v>
      </c>
      <c r="F77" s="14" t="n">
        <v>133276.32409</v>
      </c>
      <c r="G77" s="15" t="n">
        <f aca="false">E77-F77*0.7</f>
        <v>22045444.9793086</v>
      </c>
      <c r="H77" s="15"/>
      <c r="I77" s="15"/>
      <c r="J77" s="15" t="n">
        <f aca="false">G77*3.8235866717</f>
        <v>84292669.5945801</v>
      </c>
      <c r="K77" s="14"/>
      <c r="L77" s="15"/>
      <c r="M77" s="15" t="n">
        <f aca="false">F77*2.511711692</f>
        <v>334751.701483634</v>
      </c>
      <c r="N77" s="15"/>
      <c r="Q77" s="15"/>
      <c r="R77" s="15"/>
      <c r="S77" s="15"/>
      <c r="V77" s="15"/>
      <c r="W77" s="15"/>
      <c r="X77" s="15"/>
    </row>
    <row r="78" s="13" customFormat="true" ht="12" hidden="false" customHeight="false" outlineLevel="0" collapsed="false">
      <c r="B78" s="13" t="n">
        <v>2032</v>
      </c>
      <c r="C78" s="13" t="n">
        <v>3</v>
      </c>
      <c r="D78" s="13" t="n">
        <v>231</v>
      </c>
      <c r="E78" s="14" t="n">
        <v>18859547.181758</v>
      </c>
      <c r="F78" s="14" t="n">
        <v>133007.04772</v>
      </c>
      <c r="G78" s="15" t="n">
        <f aca="false">E78-F78*0.7</f>
        <v>18766442.248354</v>
      </c>
      <c r="H78" s="15"/>
      <c r="I78" s="15"/>
      <c r="J78" s="15" t="n">
        <f aca="false">G78*3.8235866717</f>
        <v>71755118.4560342</v>
      </c>
      <c r="K78" s="14"/>
      <c r="L78" s="15"/>
      <c r="M78" s="15" t="n">
        <f aca="false">F78*2.511711692</f>
        <v>334075.356876726</v>
      </c>
      <c r="N78" s="15"/>
      <c r="Q78" s="15"/>
      <c r="R78" s="15"/>
      <c r="S78" s="15"/>
      <c r="V78" s="15"/>
      <c r="W78" s="15"/>
      <c r="X78" s="15"/>
    </row>
    <row r="79" s="13" customFormat="true" ht="12" hidden="false" customHeight="false" outlineLevel="0" collapsed="false">
      <c r="B79" s="13" t="n">
        <v>2032</v>
      </c>
      <c r="C79" s="13" t="n">
        <v>4</v>
      </c>
      <c r="D79" s="13" t="n">
        <v>232</v>
      </c>
      <c r="E79" s="14" t="n">
        <v>22296548.2110416</v>
      </c>
      <c r="F79" s="14" t="n">
        <v>135412.88569</v>
      </c>
      <c r="G79" s="15" t="n">
        <f aca="false">E79-F79*0.7</f>
        <v>22201759.1910586</v>
      </c>
      <c r="H79" s="15"/>
      <c r="I79" s="15"/>
      <c r="J79" s="15" t="n">
        <f aca="false">G79*3.8235866717</f>
        <v>84890350.5312246</v>
      </c>
      <c r="K79" s="14"/>
      <c r="L79" s="15"/>
      <c r="M79" s="15" t="n">
        <f aca="false">F79*2.511711692</f>
        <v>340118.128235033</v>
      </c>
      <c r="N79" s="15"/>
      <c r="Q79" s="15"/>
      <c r="R79" s="15"/>
      <c r="S79" s="15"/>
      <c r="V79" s="15"/>
      <c r="W79" s="15"/>
      <c r="X79" s="15"/>
    </row>
    <row r="80" s="9" customFormat="true" ht="12" hidden="false" customHeight="false" outlineLevel="0" collapsed="false">
      <c r="B80" s="9" t="n">
        <v>2033</v>
      </c>
      <c r="C80" s="10" t="n">
        <v>1</v>
      </c>
      <c r="D80" s="9" t="n">
        <v>233</v>
      </c>
      <c r="E80" s="11" t="n">
        <v>18752804.6753553</v>
      </c>
      <c r="F80" s="11" t="n">
        <v>140145.70339</v>
      </c>
      <c r="G80" s="12" t="n">
        <f aca="false">E80-F80*0.7</f>
        <v>18654702.6829823</v>
      </c>
      <c r="H80" s="12"/>
      <c r="I80" s="12"/>
      <c r="J80" s="12" t="n">
        <f aca="false">G80*3.8235866717</f>
        <v>71327872.5431774</v>
      </c>
      <c r="K80" s="11"/>
      <c r="L80" s="12"/>
      <c r="M80" s="12" t="n">
        <f aca="false">F80*2.511711692</f>
        <v>352005.601788227</v>
      </c>
      <c r="N80" s="12"/>
      <c r="O80" s="10"/>
      <c r="P80" s="10"/>
      <c r="Q80" s="12"/>
      <c r="R80" s="12"/>
      <c r="S80" s="12"/>
      <c r="T80" s="10"/>
      <c r="U80" s="10"/>
      <c r="V80" s="12"/>
      <c r="W80" s="12"/>
      <c r="X80" s="12"/>
    </row>
    <row r="81" s="13" customFormat="true" ht="12" hidden="false" customHeight="false" outlineLevel="0" collapsed="false">
      <c r="B81" s="13" t="n">
        <v>2033</v>
      </c>
      <c r="C81" s="13" t="n">
        <v>2</v>
      </c>
      <c r="D81" s="13" t="n">
        <v>234</v>
      </c>
      <c r="E81" s="14" t="n">
        <v>22470492.9449294</v>
      </c>
      <c r="F81" s="14" t="n">
        <v>135274.81603</v>
      </c>
      <c r="G81" s="15" t="n">
        <f aca="false">E81-F81*0.7</f>
        <v>22375800.5737084</v>
      </c>
      <c r="H81" s="15"/>
      <c r="I81" s="15"/>
      <c r="J81" s="15" t="n">
        <f aca="false">G81*3.8235866717</f>
        <v>85555812.8422487</v>
      </c>
      <c r="K81" s="14"/>
      <c r="L81" s="15"/>
      <c r="M81" s="15" t="n">
        <f aca="false">F81*2.511711692</f>
        <v>339771.3370557</v>
      </c>
      <c r="N81" s="15"/>
      <c r="Q81" s="15"/>
      <c r="R81" s="15"/>
      <c r="S81" s="15"/>
      <c r="V81" s="15"/>
      <c r="W81" s="15"/>
      <c r="X81" s="15"/>
    </row>
    <row r="82" s="13" customFormat="true" ht="12" hidden="false" customHeight="false" outlineLevel="0" collapsed="false">
      <c r="B82" s="13" t="n">
        <v>2033</v>
      </c>
      <c r="C82" s="13" t="n">
        <v>3</v>
      </c>
      <c r="D82" s="13" t="n">
        <v>235</v>
      </c>
      <c r="E82" s="14" t="n">
        <v>19170694.4046494</v>
      </c>
      <c r="F82" s="14" t="n">
        <v>138794.74438</v>
      </c>
      <c r="G82" s="15" t="n">
        <f aca="false">E82-F82*0.7</f>
        <v>19073538.0835834</v>
      </c>
      <c r="H82" s="15"/>
      <c r="I82" s="15"/>
      <c r="J82" s="15" t="n">
        <f aca="false">G82*3.8235866717</f>
        <v>72929325.9985518</v>
      </c>
      <c r="K82" s="14"/>
      <c r="L82" s="15"/>
      <c r="M82" s="15" t="n">
        <f aca="false">F82*2.511711692</f>
        <v>348612.382247397</v>
      </c>
      <c r="N82" s="15"/>
      <c r="Q82" s="15"/>
      <c r="R82" s="15"/>
      <c r="S82" s="15"/>
      <c r="V82" s="15"/>
      <c r="W82" s="15"/>
      <c r="X82" s="15"/>
    </row>
    <row r="83" s="13" customFormat="true" ht="12" hidden="false" customHeight="false" outlineLevel="0" collapsed="false">
      <c r="B83" s="13" t="n">
        <v>2033</v>
      </c>
      <c r="C83" s="13" t="n">
        <v>4</v>
      </c>
      <c r="D83" s="13" t="n">
        <v>236</v>
      </c>
      <c r="E83" s="14" t="n">
        <v>22731960.1937792</v>
      </c>
      <c r="F83" s="14" t="n">
        <v>143930.62757</v>
      </c>
      <c r="G83" s="15" t="n">
        <f aca="false">E83-F83*0.7</f>
        <v>22631208.7544802</v>
      </c>
      <c r="H83" s="15"/>
      <c r="I83" s="15"/>
      <c r="J83" s="15" t="n">
        <f aca="false">G83*3.8235866717</f>
        <v>86532388.1580909</v>
      </c>
      <c r="K83" s="14"/>
      <c r="L83" s="15"/>
      <c r="M83" s="15" t="n">
        <f aca="false">F83*2.511711692</f>
        <v>361512.240104467</v>
      </c>
      <c r="N83" s="15"/>
      <c r="Q83" s="15"/>
      <c r="R83" s="15"/>
      <c r="S83" s="15"/>
      <c r="V83" s="15"/>
      <c r="W83" s="15"/>
      <c r="X83" s="15"/>
    </row>
    <row r="84" s="9" customFormat="true" ht="12" hidden="false" customHeight="false" outlineLevel="0" collapsed="false">
      <c r="B84" s="9" t="n">
        <v>2034</v>
      </c>
      <c r="C84" s="10" t="n">
        <v>1</v>
      </c>
      <c r="D84" s="9" t="n">
        <v>237</v>
      </c>
      <c r="E84" s="11" t="n">
        <v>19271063.6489054</v>
      </c>
      <c r="F84" s="11" t="n">
        <v>141325.47515</v>
      </c>
      <c r="G84" s="12" t="n">
        <f aca="false">E84-F84*0.7</f>
        <v>19172135.8163004</v>
      </c>
      <c r="H84" s="12"/>
      <c r="I84" s="12"/>
      <c r="J84" s="12" t="n">
        <f aca="false">G84*3.8235866717</f>
        <v>73306322.9752284</v>
      </c>
      <c r="K84" s="11"/>
      <c r="L84" s="12"/>
      <c r="M84" s="12" t="n">
        <f aca="false">F84*2.511711692</f>
        <v>354968.84831171</v>
      </c>
      <c r="N84" s="12"/>
      <c r="O84" s="10"/>
      <c r="P84" s="10"/>
      <c r="Q84" s="12"/>
      <c r="R84" s="12"/>
      <c r="S84" s="12"/>
      <c r="T84" s="10"/>
      <c r="U84" s="10"/>
      <c r="V84" s="12"/>
      <c r="W84" s="12"/>
      <c r="X84" s="12"/>
    </row>
    <row r="85" s="13" customFormat="true" ht="12" hidden="false" customHeight="false" outlineLevel="0" collapsed="false">
      <c r="B85" s="13" t="n">
        <v>2034</v>
      </c>
      <c r="C85" s="13" t="n">
        <v>2</v>
      </c>
      <c r="D85" s="13" t="n">
        <v>238</v>
      </c>
      <c r="E85" s="14" t="n">
        <v>22877920.2052684</v>
      </c>
      <c r="F85" s="14" t="n">
        <v>143419.67747</v>
      </c>
      <c r="G85" s="15" t="n">
        <f aca="false">E85-F85*0.7</f>
        <v>22777526.4310394</v>
      </c>
      <c r="H85" s="15"/>
      <c r="I85" s="15"/>
      <c r="J85" s="15" t="n">
        <f aca="false">G85*3.8235866717</f>
        <v>87091846.4760167</v>
      </c>
      <c r="K85" s="14"/>
      <c r="L85" s="15"/>
      <c r="M85" s="15" t="n">
        <f aca="false">F85*2.511711692</f>
        <v>360228.880764268</v>
      </c>
      <c r="N85" s="15"/>
      <c r="Q85" s="15"/>
      <c r="R85" s="15"/>
      <c r="S85" s="15"/>
      <c r="V85" s="15"/>
      <c r="W85" s="15"/>
      <c r="X85" s="15"/>
    </row>
    <row r="86" s="13" customFormat="true" ht="12" hidden="false" customHeight="false" outlineLevel="0" collapsed="false">
      <c r="B86" s="13" t="n">
        <v>2034</v>
      </c>
      <c r="C86" s="13" t="n">
        <v>3</v>
      </c>
      <c r="D86" s="13" t="n">
        <v>239</v>
      </c>
      <c r="E86" s="14" t="n">
        <v>19228846.4798809</v>
      </c>
      <c r="F86" s="14" t="n">
        <v>139943.29026</v>
      </c>
      <c r="G86" s="15" t="n">
        <f aca="false">E86-F86*0.7</f>
        <v>19130886.1766989</v>
      </c>
      <c r="H86" s="15"/>
      <c r="I86" s="15"/>
      <c r="J86" s="15" t="n">
        <f aca="false">G86*3.8235866717</f>
        <v>73148601.4030357</v>
      </c>
      <c r="K86" s="14"/>
      <c r="L86" s="15"/>
      <c r="M86" s="15" t="n">
        <f aca="false">F86*2.511711692</f>
        <v>351497.198362992</v>
      </c>
      <c r="N86" s="15"/>
      <c r="Q86" s="15"/>
      <c r="R86" s="15"/>
      <c r="S86" s="15"/>
      <c r="V86" s="15"/>
      <c r="W86" s="15"/>
      <c r="X86" s="15"/>
    </row>
    <row r="87" s="13" customFormat="true" ht="12" hidden="false" customHeight="false" outlineLevel="0" collapsed="false">
      <c r="B87" s="13" t="n">
        <v>2034</v>
      </c>
      <c r="C87" s="13" t="n">
        <v>4</v>
      </c>
      <c r="D87" s="13" t="n">
        <v>240</v>
      </c>
      <c r="E87" s="14" t="n">
        <v>22985991.4503752</v>
      </c>
      <c r="F87" s="14" t="n">
        <v>135706.05163</v>
      </c>
      <c r="G87" s="15" t="n">
        <f aca="false">E87-F87*0.7</f>
        <v>22890997.2142342</v>
      </c>
      <c r="H87" s="15"/>
      <c r="I87" s="15"/>
      <c r="J87" s="15" t="n">
        <f aca="false">G87*3.8235866717</f>
        <v>87525711.8502677</v>
      </c>
      <c r="K87" s="14"/>
      <c r="L87" s="15"/>
      <c r="M87" s="15" t="n">
        <f aca="false">F87*2.511711692</f>
        <v>340854.476554227</v>
      </c>
      <c r="N87" s="15"/>
      <c r="Q87" s="15"/>
      <c r="R87" s="15"/>
      <c r="S87" s="15"/>
      <c r="V87" s="15"/>
      <c r="W87" s="15"/>
      <c r="X87" s="15"/>
    </row>
    <row r="88" s="9" customFormat="true" ht="12" hidden="false" customHeight="false" outlineLevel="0" collapsed="false">
      <c r="B88" s="9" t="n">
        <v>2035</v>
      </c>
      <c r="C88" s="10" t="n">
        <v>1</v>
      </c>
      <c r="D88" s="9" t="n">
        <v>241</v>
      </c>
      <c r="E88" s="11" t="n">
        <v>19529710.8248911</v>
      </c>
      <c r="F88" s="11" t="n">
        <v>136217.09378</v>
      </c>
      <c r="G88" s="12" t="n">
        <f aca="false">E88-F88*0.7</f>
        <v>19434358.8592451</v>
      </c>
      <c r="H88" s="12"/>
      <c r="I88" s="12"/>
      <c r="J88" s="12" t="n">
        <f aca="false">G88*3.8235866717</f>
        <v>74308955.5072444</v>
      </c>
      <c r="K88" s="11"/>
      <c r="L88" s="12"/>
      <c r="M88" s="12" t="n">
        <f aca="false">F88*2.511711692</f>
        <v>342138.067097486</v>
      </c>
      <c r="N88" s="12"/>
      <c r="O88" s="10"/>
      <c r="P88" s="10"/>
      <c r="Q88" s="12"/>
      <c r="R88" s="12"/>
      <c r="S88" s="12"/>
      <c r="T88" s="10"/>
      <c r="U88" s="10"/>
      <c r="V88" s="12"/>
      <c r="W88" s="12"/>
      <c r="X88" s="12"/>
    </row>
    <row r="89" s="13" customFormat="true" ht="12" hidden="false" customHeight="false" outlineLevel="0" collapsed="false">
      <c r="B89" s="13" t="n">
        <v>2035</v>
      </c>
      <c r="C89" s="13" t="n">
        <v>2</v>
      </c>
      <c r="D89" s="13" t="n">
        <v>242</v>
      </c>
      <c r="E89" s="14" t="n">
        <v>22982203.6020131</v>
      </c>
      <c r="F89" s="14" t="n">
        <v>141146.33779</v>
      </c>
      <c r="G89" s="15" t="n">
        <f aca="false">E89-F89*0.7</f>
        <v>22883401.1655601</v>
      </c>
      <c r="H89" s="15"/>
      <c r="I89" s="15"/>
      <c r="J89" s="15" t="n">
        <f aca="false">G89*3.8235866717</f>
        <v>87496667.6997999</v>
      </c>
      <c r="K89" s="14"/>
      <c r="L89" s="15"/>
      <c r="M89" s="15" t="n">
        <f aca="false">F89*2.511711692</f>
        <v>354518.906910124</v>
      </c>
      <c r="N89" s="15"/>
      <c r="Q89" s="15"/>
      <c r="R89" s="15"/>
      <c r="S89" s="15"/>
      <c r="V89" s="15"/>
      <c r="W89" s="15"/>
      <c r="X89" s="15"/>
    </row>
    <row r="90" s="13" customFormat="true" ht="12" hidden="false" customHeight="false" outlineLevel="0" collapsed="false">
      <c r="B90" s="13" t="n">
        <v>2035</v>
      </c>
      <c r="C90" s="13" t="n">
        <v>3</v>
      </c>
      <c r="D90" s="13" t="n">
        <v>243</v>
      </c>
      <c r="E90" s="14" t="n">
        <v>19622374.0840555</v>
      </c>
      <c r="F90" s="14" t="n">
        <v>142241.70282</v>
      </c>
      <c r="G90" s="15" t="n">
        <f aca="false">E90-F90*0.7</f>
        <v>19522804.8920815</v>
      </c>
      <c r="H90" s="15"/>
      <c r="I90" s="15"/>
      <c r="J90" s="15" t="n">
        <f aca="false">G90*3.8235866717</f>
        <v>74647136.5795624</v>
      </c>
      <c r="K90" s="14"/>
      <c r="L90" s="15"/>
      <c r="M90" s="15" t="n">
        <f aca="false">F90*2.511711692</f>
        <v>357270.148062983</v>
      </c>
      <c r="N90" s="15"/>
      <c r="Q90" s="15"/>
      <c r="R90" s="15"/>
      <c r="S90" s="15"/>
      <c r="V90" s="15"/>
      <c r="W90" s="15"/>
      <c r="X90" s="15"/>
    </row>
    <row r="91" s="13" customFormat="true" ht="12" hidden="false" customHeight="false" outlineLevel="0" collapsed="false">
      <c r="B91" s="13" t="n">
        <v>2035</v>
      </c>
      <c r="C91" s="13" t="n">
        <v>4</v>
      </c>
      <c r="D91" s="13" t="n">
        <v>244</v>
      </c>
      <c r="E91" s="14" t="n">
        <v>23137511.8651827</v>
      </c>
      <c r="F91" s="14" t="n">
        <v>140023.74363</v>
      </c>
      <c r="G91" s="15" t="n">
        <f aca="false">E91-F91*0.7</f>
        <v>23039495.2446417</v>
      </c>
      <c r="H91" s="15"/>
      <c r="I91" s="15"/>
      <c r="J91" s="15" t="n">
        <f aca="false">G91*3.8235866717</f>
        <v>88093506.9401076</v>
      </c>
      <c r="K91" s="14"/>
      <c r="L91" s="15"/>
      <c r="M91" s="15" t="n">
        <f aca="false">F91*2.511711692</f>
        <v>351699.274033082</v>
      </c>
      <c r="N91" s="15"/>
      <c r="Q91" s="15"/>
      <c r="R91" s="15"/>
      <c r="S91" s="15"/>
      <c r="V91" s="15"/>
      <c r="W91" s="15"/>
      <c r="X91" s="15"/>
    </row>
    <row r="92" s="9" customFormat="true" ht="12" hidden="false" customHeight="false" outlineLevel="0" collapsed="false">
      <c r="B92" s="9" t="n">
        <v>2036</v>
      </c>
      <c r="C92" s="10" t="n">
        <v>1</v>
      </c>
      <c r="D92" s="9" t="n">
        <v>245</v>
      </c>
      <c r="E92" s="11" t="n">
        <v>19656875.7436427</v>
      </c>
      <c r="F92" s="11" t="n">
        <v>144622.44609</v>
      </c>
      <c r="G92" s="12" t="n">
        <f aca="false">E92-F92*0.7</f>
        <v>19555640.0313797</v>
      </c>
      <c r="H92" s="12"/>
      <c r="I92" s="12"/>
      <c r="J92" s="12" t="n">
        <f aca="false">G92*3.8235866717</f>
        <v>74772684.5805464</v>
      </c>
      <c r="K92" s="11"/>
      <c r="L92" s="12"/>
      <c r="M92" s="12" t="n">
        <f aca="false">F92*2.511711692</f>
        <v>363249.888769893</v>
      </c>
      <c r="N92" s="12"/>
      <c r="O92" s="10"/>
      <c r="P92" s="10"/>
      <c r="Q92" s="12"/>
      <c r="R92" s="12"/>
      <c r="S92" s="12"/>
      <c r="T92" s="10"/>
      <c r="U92" s="10"/>
      <c r="V92" s="12"/>
      <c r="W92" s="12"/>
      <c r="X92" s="12"/>
    </row>
    <row r="93" s="13" customFormat="true" ht="12" hidden="false" customHeight="false" outlineLevel="0" collapsed="false">
      <c r="B93" s="13" t="n">
        <v>2036</v>
      </c>
      <c r="C93" s="13" t="n">
        <v>2</v>
      </c>
      <c r="D93" s="13" t="n">
        <v>246</v>
      </c>
      <c r="E93" s="14" t="n">
        <v>23448570.2964739</v>
      </c>
      <c r="F93" s="14" t="n">
        <v>147053.4088</v>
      </c>
      <c r="G93" s="15" t="n">
        <f aca="false">E93-F93*0.7</f>
        <v>23345632.9103139</v>
      </c>
      <c r="H93" s="15"/>
      <c r="I93" s="15"/>
      <c r="J93" s="15" t="n">
        <f aca="false">G93*3.8235866717</f>
        <v>89264050.8382771</v>
      </c>
      <c r="K93" s="14"/>
      <c r="L93" s="15"/>
      <c r="M93" s="15" t="n">
        <f aca="false">F93*2.511711692</f>
        <v>369355.766231416</v>
      </c>
      <c r="N93" s="15"/>
      <c r="Q93" s="15"/>
      <c r="R93" s="15"/>
      <c r="S93" s="15"/>
      <c r="V93" s="15"/>
      <c r="W93" s="15"/>
      <c r="X93" s="15"/>
    </row>
    <row r="94" s="13" customFormat="true" ht="12" hidden="false" customHeight="false" outlineLevel="0" collapsed="false">
      <c r="B94" s="13" t="n">
        <v>2036</v>
      </c>
      <c r="C94" s="13" t="n">
        <v>3</v>
      </c>
      <c r="D94" s="13" t="n">
        <v>247</v>
      </c>
      <c r="E94" s="14" t="n">
        <v>19756960.7900876</v>
      </c>
      <c r="F94" s="14" t="n">
        <v>149776.28081</v>
      </c>
      <c r="G94" s="15" t="n">
        <f aca="false">E94-F94*0.7</f>
        <v>19652117.3935206</v>
      </c>
      <c r="H94" s="15"/>
      <c r="I94" s="15"/>
      <c r="J94" s="15" t="n">
        <f aca="false">G94*3.8235866717</f>
        <v>75141574.1365491</v>
      </c>
      <c r="K94" s="14"/>
      <c r="L94" s="15"/>
      <c r="M94" s="15" t="n">
        <f aca="false">F94*2.511711692</f>
        <v>376194.835694752</v>
      </c>
      <c r="N94" s="15"/>
      <c r="Q94" s="15"/>
      <c r="R94" s="15"/>
      <c r="S94" s="15"/>
      <c r="V94" s="15"/>
      <c r="W94" s="15"/>
      <c r="X94" s="15"/>
    </row>
    <row r="95" s="13" customFormat="true" ht="12" hidden="false" customHeight="false" outlineLevel="0" collapsed="false">
      <c r="B95" s="13" t="n">
        <v>2036</v>
      </c>
      <c r="C95" s="13" t="n">
        <v>4</v>
      </c>
      <c r="D95" s="13" t="n">
        <v>248</v>
      </c>
      <c r="E95" s="14" t="n">
        <v>23457819.9322775</v>
      </c>
      <c r="F95" s="14" t="n">
        <v>148093.69783</v>
      </c>
      <c r="G95" s="15" t="n">
        <f aca="false">E95-F95*0.7</f>
        <v>23354154.3437965</v>
      </c>
      <c r="H95" s="15"/>
      <c r="I95" s="15"/>
      <c r="J95" s="15" t="n">
        <f aca="false">G95*3.8235866717</f>
        <v>89296633.277765</v>
      </c>
      <c r="K95" s="14"/>
      <c r="L95" s="15"/>
      <c r="M95" s="15" t="n">
        <f aca="false">F95*2.511711692</f>
        <v>371968.672351126</v>
      </c>
      <c r="N95" s="15"/>
      <c r="Q95" s="15"/>
      <c r="R95" s="15"/>
      <c r="S95" s="15"/>
      <c r="V95" s="15"/>
      <c r="W95" s="15"/>
      <c r="X95" s="15"/>
    </row>
    <row r="96" s="9" customFormat="true" ht="12" hidden="false" customHeight="false" outlineLevel="0" collapsed="false">
      <c r="B96" s="9" t="n">
        <v>2037</v>
      </c>
      <c r="C96" s="10" t="n">
        <v>1</v>
      </c>
      <c r="D96" s="9" t="n">
        <v>249</v>
      </c>
      <c r="E96" s="11" t="n">
        <v>19905755.1420825</v>
      </c>
      <c r="F96" s="11" t="n">
        <v>146833.27487</v>
      </c>
      <c r="G96" s="12" t="n">
        <f aca="false">E96-F96*0.7</f>
        <v>19802971.8496735</v>
      </c>
      <c r="H96" s="12"/>
      <c r="I96" s="12"/>
      <c r="J96" s="12" t="n">
        <f aca="false">G96*3.8235866717</f>
        <v>75718379.2244619</v>
      </c>
      <c r="K96" s="11"/>
      <c r="L96" s="12"/>
      <c r="M96" s="12" t="n">
        <f aca="false">F96*2.511711692</f>
        <v>368802.853265629</v>
      </c>
      <c r="N96" s="12"/>
      <c r="O96" s="10"/>
      <c r="P96" s="10"/>
      <c r="Q96" s="12"/>
      <c r="R96" s="12"/>
      <c r="S96" s="12"/>
      <c r="T96" s="10"/>
      <c r="U96" s="10"/>
      <c r="V96" s="12"/>
      <c r="W96" s="12"/>
      <c r="X96" s="12"/>
    </row>
    <row r="97" s="13" customFormat="true" ht="12" hidden="false" customHeight="false" outlineLevel="0" collapsed="false">
      <c r="B97" s="13" t="n">
        <v>2037</v>
      </c>
      <c r="C97" s="13" t="n">
        <v>2</v>
      </c>
      <c r="D97" s="13" t="n">
        <v>250</v>
      </c>
      <c r="E97" s="14" t="n">
        <v>23621725.678479</v>
      </c>
      <c r="F97" s="14" t="n">
        <v>147802.9757</v>
      </c>
      <c r="G97" s="15" t="n">
        <f aca="false">E97-F97*0.7</f>
        <v>23518263.595489</v>
      </c>
      <c r="H97" s="15"/>
      <c r="I97" s="15"/>
      <c r="J97" s="15" t="n">
        <f aca="false">G97*3.8235866717</f>
        <v>89924119.2252391</v>
      </c>
      <c r="K97" s="14"/>
      <c r="L97" s="15"/>
      <c r="M97" s="15" t="n">
        <f aca="false">F97*2.511711692</f>
        <v>371238.462178082</v>
      </c>
      <c r="N97" s="15"/>
      <c r="Q97" s="15"/>
      <c r="R97" s="15"/>
      <c r="S97" s="15"/>
      <c r="V97" s="15"/>
      <c r="W97" s="15"/>
      <c r="X97" s="15"/>
    </row>
    <row r="98" s="13" customFormat="true" ht="12" hidden="false" customHeight="false" outlineLevel="0" collapsed="false">
      <c r="B98" s="13" t="n">
        <v>2037</v>
      </c>
      <c r="C98" s="13" t="n">
        <v>3</v>
      </c>
      <c r="D98" s="13" t="n">
        <v>251</v>
      </c>
      <c r="E98" s="14" t="n">
        <v>19849511.5378267</v>
      </c>
      <c r="F98" s="14" t="n">
        <v>148979.50087</v>
      </c>
      <c r="G98" s="15" t="n">
        <f aca="false">E98-F98*0.7</f>
        <v>19745225.8872177</v>
      </c>
      <c r="H98" s="15"/>
      <c r="I98" s="15"/>
      <c r="J98" s="15" t="n">
        <f aca="false">G98*3.8235866717</f>
        <v>75497582.5320714</v>
      </c>
      <c r="K98" s="14"/>
      <c r="L98" s="15"/>
      <c r="M98" s="15" t="n">
        <f aca="false">F98*2.511711692</f>
        <v>374193.554203503</v>
      </c>
      <c r="N98" s="15"/>
      <c r="Q98" s="15"/>
      <c r="R98" s="15"/>
      <c r="S98" s="15"/>
      <c r="V98" s="15"/>
      <c r="W98" s="15"/>
      <c r="X98" s="15"/>
    </row>
    <row r="99" s="13" customFormat="true" ht="12" hidden="false" customHeight="false" outlineLevel="0" collapsed="false">
      <c r="B99" s="13" t="n">
        <v>2037</v>
      </c>
      <c r="C99" s="13" t="n">
        <v>4</v>
      </c>
      <c r="D99" s="13" t="n">
        <v>252</v>
      </c>
      <c r="E99" s="14" t="n">
        <v>23691710.5031516</v>
      </c>
      <c r="F99" s="14" t="n">
        <v>154755.04094</v>
      </c>
      <c r="G99" s="15" t="n">
        <f aca="false">E99-F99*0.7</f>
        <v>23583381.9744936</v>
      </c>
      <c r="H99" s="15"/>
      <c r="I99" s="15"/>
      <c r="J99" s="15" t="n">
        <f aca="false">G99*3.8235866717</f>
        <v>90173104.9912838</v>
      </c>
      <c r="K99" s="14"/>
      <c r="L99" s="15"/>
      <c r="M99" s="15" t="n">
        <f aca="false">F99*2.511711692</f>
        <v>388700.045724937</v>
      </c>
      <c r="N99" s="15"/>
      <c r="Q99" s="15"/>
      <c r="R99" s="15"/>
      <c r="S99" s="15"/>
      <c r="V99" s="15"/>
      <c r="W99" s="15"/>
      <c r="X99" s="15"/>
    </row>
    <row r="100" s="9" customFormat="true" ht="12" hidden="false" customHeight="false" outlineLevel="0" collapsed="false">
      <c r="B100" s="9" t="n">
        <v>2038</v>
      </c>
      <c r="C100" s="10" t="n">
        <v>1</v>
      </c>
      <c r="D100" s="9" t="n">
        <v>253</v>
      </c>
      <c r="E100" s="11" t="n">
        <v>20149953.1802292</v>
      </c>
      <c r="F100" s="11" t="n">
        <v>153128.13916</v>
      </c>
      <c r="G100" s="12" t="n">
        <f aca="false">E100-F100*0.7</f>
        <v>20042763.4828172</v>
      </c>
      <c r="H100" s="12"/>
      <c r="I100" s="12"/>
      <c r="J100" s="12" t="n">
        <f aca="false">G100*3.8235866717</f>
        <v>76635243.3169353</v>
      </c>
      <c r="K100" s="11"/>
      <c r="L100" s="12"/>
      <c r="M100" s="12" t="n">
        <f aca="false">F100*2.511711692</f>
        <v>384613.737502375</v>
      </c>
      <c r="N100" s="12"/>
      <c r="O100" s="10"/>
      <c r="P100" s="10"/>
      <c r="Q100" s="12"/>
      <c r="R100" s="12"/>
      <c r="S100" s="12"/>
      <c r="T100" s="10"/>
      <c r="U100" s="10"/>
      <c r="V100" s="12"/>
      <c r="W100" s="12"/>
      <c r="X100" s="12"/>
    </row>
    <row r="101" s="13" customFormat="true" ht="12" hidden="false" customHeight="false" outlineLevel="0" collapsed="false">
      <c r="B101" s="13" t="n">
        <v>2038</v>
      </c>
      <c r="C101" s="13" t="n">
        <v>2</v>
      </c>
      <c r="D101" s="13" t="n">
        <v>254</v>
      </c>
      <c r="E101" s="14" t="n">
        <v>23701629.3396009</v>
      </c>
      <c r="F101" s="14" t="n">
        <v>155657.43409</v>
      </c>
      <c r="G101" s="15" t="n">
        <f aca="false">E101-F101*0.7</f>
        <v>23592669.1357379</v>
      </c>
      <c r="H101" s="15"/>
      <c r="I101" s="15"/>
      <c r="J101" s="15" t="n">
        <f aca="false">G101*3.8235866717</f>
        <v>90208615.2572354</v>
      </c>
      <c r="K101" s="14"/>
      <c r="L101" s="15"/>
      <c r="M101" s="15" t="n">
        <f aca="false">F101*2.511711692</f>
        <v>390966.597150572</v>
      </c>
      <c r="N101" s="15"/>
      <c r="Q101" s="15"/>
      <c r="R101" s="15"/>
      <c r="S101" s="15"/>
      <c r="V101" s="15"/>
      <c r="W101" s="15"/>
      <c r="X101" s="15"/>
    </row>
    <row r="102" s="13" customFormat="true" ht="12" hidden="false" customHeight="false" outlineLevel="0" collapsed="false">
      <c r="B102" s="13" t="n">
        <v>2038</v>
      </c>
      <c r="C102" s="13" t="n">
        <v>3</v>
      </c>
      <c r="D102" s="13" t="n">
        <v>255</v>
      </c>
      <c r="E102" s="14" t="n">
        <v>20033478.3956921</v>
      </c>
      <c r="F102" s="14" t="n">
        <v>156684.72951</v>
      </c>
      <c r="G102" s="15" t="n">
        <f aca="false">E102-F102*0.7</f>
        <v>19923799.0850351</v>
      </c>
      <c r="H102" s="15"/>
      <c r="I102" s="15"/>
      <c r="J102" s="15" t="n">
        <f aca="false">G102*3.8235866717</f>
        <v>76180372.6311689</v>
      </c>
      <c r="K102" s="14"/>
      <c r="L102" s="15"/>
      <c r="M102" s="15" t="n">
        <f aca="false">F102*2.511711692</f>
        <v>393546.867068124</v>
      </c>
      <c r="N102" s="15"/>
      <c r="Q102" s="15"/>
      <c r="R102" s="15"/>
      <c r="S102" s="15"/>
      <c r="V102" s="15"/>
      <c r="W102" s="15"/>
      <c r="X102" s="15"/>
    </row>
    <row r="103" s="13" customFormat="true" ht="12" hidden="false" customHeight="false" outlineLevel="0" collapsed="false">
      <c r="B103" s="13" t="n">
        <v>2038</v>
      </c>
      <c r="C103" s="13" t="n">
        <v>4</v>
      </c>
      <c r="D103" s="13" t="n">
        <v>256</v>
      </c>
      <c r="E103" s="14" t="n">
        <v>23961214.0982985</v>
      </c>
      <c r="F103" s="14" t="n">
        <v>154025.46663</v>
      </c>
      <c r="G103" s="15" t="n">
        <f aca="false">E103-F103*0.7</f>
        <v>23853396.2716575</v>
      </c>
      <c r="H103" s="15"/>
      <c r="I103" s="15"/>
      <c r="J103" s="15" t="n">
        <f aca="false">G103*3.8235866717</f>
        <v>91205528.0590881</v>
      </c>
      <c r="K103" s="14"/>
      <c r="L103" s="15"/>
      <c r="M103" s="15" t="n">
        <f aca="false">F103*2.511711692</f>
        <v>386867.565400327</v>
      </c>
      <c r="N103" s="15"/>
      <c r="Q103" s="15"/>
      <c r="R103" s="15"/>
      <c r="S103" s="15"/>
      <c r="V103" s="15"/>
      <c r="W103" s="15"/>
      <c r="X103" s="15"/>
    </row>
    <row r="104" s="9" customFormat="true" ht="12" hidden="false" customHeight="false" outlineLevel="0" collapsed="false">
      <c r="B104" s="9" t="n">
        <v>2039</v>
      </c>
      <c r="C104" s="10" t="n">
        <v>1</v>
      </c>
      <c r="D104" s="9" t="n">
        <v>257</v>
      </c>
      <c r="E104" s="11" t="n">
        <v>20215538.3297416</v>
      </c>
      <c r="F104" s="11" t="n">
        <v>151160.99893</v>
      </c>
      <c r="G104" s="12" t="n">
        <f aca="false">E104-F104*0.7</f>
        <v>20109725.6304906</v>
      </c>
      <c r="H104" s="12"/>
      <c r="I104" s="12"/>
      <c r="J104" s="12" t="n">
        <f aca="false">G104*3.8235866717</f>
        <v>76891278.8922877</v>
      </c>
      <c r="K104" s="11"/>
      <c r="L104" s="12"/>
      <c r="M104" s="12" t="n">
        <f aca="false">F104*2.511711692</f>
        <v>379672.84838688</v>
      </c>
      <c r="N104" s="12"/>
      <c r="O104" s="10"/>
      <c r="P104" s="10"/>
      <c r="Q104" s="12"/>
      <c r="R104" s="12"/>
      <c r="S104" s="12"/>
      <c r="T104" s="10"/>
      <c r="U104" s="10"/>
      <c r="V104" s="12"/>
      <c r="W104" s="12"/>
      <c r="X104" s="12"/>
    </row>
    <row r="105" s="13" customFormat="true" ht="12" hidden="false" customHeight="false" outlineLevel="0" collapsed="false">
      <c r="B105" s="13" t="n">
        <v>2039</v>
      </c>
      <c r="C105" s="13" t="n">
        <v>2</v>
      </c>
      <c r="D105" s="13" t="n">
        <v>258</v>
      </c>
      <c r="E105" s="14" t="n">
        <v>24149566.28808</v>
      </c>
      <c r="F105" s="14" t="n">
        <v>158149.4278</v>
      </c>
      <c r="G105" s="15" t="n">
        <f aca="false">E105-F105*0.7</f>
        <v>24038861.68862</v>
      </c>
      <c r="H105" s="15"/>
      <c r="I105" s="15"/>
      <c r="J105" s="15" t="n">
        <f aca="false">G105*3.8235866717</f>
        <v>91914671.1554472</v>
      </c>
      <c r="K105" s="14"/>
      <c r="L105" s="15"/>
      <c r="M105" s="15" t="n">
        <f aca="false">F105*2.511711692</f>
        <v>397225.76688837</v>
      </c>
      <c r="N105" s="15"/>
      <c r="Q105" s="15"/>
      <c r="R105" s="15"/>
      <c r="S105" s="15"/>
      <c r="V105" s="15"/>
      <c r="W105" s="15"/>
      <c r="X105" s="15"/>
    </row>
    <row r="106" s="13" customFormat="true" ht="12" hidden="false" customHeight="false" outlineLevel="0" collapsed="false">
      <c r="B106" s="13" t="n">
        <v>2039</v>
      </c>
      <c r="C106" s="13" t="n">
        <v>3</v>
      </c>
      <c r="D106" s="13" t="n">
        <v>259</v>
      </c>
      <c r="E106" s="14" t="n">
        <v>20510604.0985539</v>
      </c>
      <c r="F106" s="14" t="n">
        <v>159388.12349</v>
      </c>
      <c r="G106" s="15" t="n">
        <f aca="false">E106-F106*0.7</f>
        <v>20399032.4121109</v>
      </c>
      <c r="H106" s="15"/>
      <c r="I106" s="15"/>
      <c r="J106" s="15" t="n">
        <f aca="false">G106*3.8235866717</f>
        <v>77997468.4465235</v>
      </c>
      <c r="K106" s="14"/>
      <c r="L106" s="15"/>
      <c r="M106" s="15" t="n">
        <f aca="false">F106*2.511711692</f>
        <v>400337.013335773</v>
      </c>
      <c r="N106" s="15"/>
      <c r="Q106" s="15"/>
      <c r="R106" s="15"/>
      <c r="S106" s="15"/>
      <c r="V106" s="15"/>
      <c r="W106" s="15"/>
      <c r="X106" s="15"/>
    </row>
    <row r="107" s="13" customFormat="true" ht="12" hidden="false" customHeight="false" outlineLevel="0" collapsed="false">
      <c r="B107" s="13" t="n">
        <v>2039</v>
      </c>
      <c r="C107" s="13" t="n">
        <v>4</v>
      </c>
      <c r="D107" s="13" t="n">
        <v>260</v>
      </c>
      <c r="E107" s="14" t="n">
        <v>24380080.7941044</v>
      </c>
      <c r="F107" s="14" t="n">
        <v>153739.09023</v>
      </c>
      <c r="G107" s="15" t="n">
        <f aca="false">E107-F107*0.7</f>
        <v>24272463.4309434</v>
      </c>
      <c r="H107" s="15"/>
      <c r="I107" s="15"/>
      <c r="J107" s="15" t="n">
        <f aca="false">G107*3.8235866717</f>
        <v>92807867.6638808</v>
      </c>
      <c r="K107" s="14"/>
      <c r="L107" s="15"/>
      <c r="M107" s="15" t="n">
        <f aca="false">F107*2.511711692</f>
        <v>386148.270448134</v>
      </c>
      <c r="N107" s="15"/>
      <c r="Q107" s="15"/>
      <c r="R107" s="15"/>
      <c r="S107" s="15"/>
      <c r="V107" s="15"/>
      <c r="W107" s="15"/>
      <c r="X107" s="15"/>
    </row>
    <row r="108" s="9" customFormat="true" ht="12" hidden="false" customHeight="false" outlineLevel="0" collapsed="false">
      <c r="B108" s="9" t="n">
        <v>2040</v>
      </c>
      <c r="C108" s="10" t="n">
        <v>1</v>
      </c>
      <c r="D108" s="9" t="n">
        <v>261</v>
      </c>
      <c r="E108" s="11" t="n">
        <v>20813618.3453973</v>
      </c>
      <c r="F108" s="11" t="n">
        <v>150993.37012</v>
      </c>
      <c r="G108" s="12" t="n">
        <f aca="false">E108-F108*0.7</f>
        <v>20707922.9863133</v>
      </c>
      <c r="H108" s="12"/>
      <c r="I108" s="12"/>
      <c r="J108" s="12" t="n">
        <f aca="false">G108*3.8235866717</f>
        <v>79178538.3290576</v>
      </c>
      <c r="K108" s="11"/>
      <c r="L108" s="12"/>
      <c r="M108" s="12" t="n">
        <f aca="false">F108*2.511711692</f>
        <v>379251.813144887</v>
      </c>
      <c r="N108" s="12"/>
      <c r="O108" s="10"/>
      <c r="P108" s="10"/>
      <c r="Q108" s="12"/>
      <c r="R108" s="12"/>
      <c r="S108" s="12"/>
      <c r="T108" s="10"/>
      <c r="U108" s="10"/>
      <c r="V108" s="12"/>
      <c r="W108" s="12"/>
      <c r="X108" s="12"/>
    </row>
    <row r="109" s="13" customFormat="true" ht="12" hidden="false" customHeight="false" outlineLevel="0" collapsed="false">
      <c r="B109" s="13" t="n">
        <v>2040</v>
      </c>
      <c r="C109" s="13" t="n">
        <v>2</v>
      </c>
      <c r="D109" s="13" t="n">
        <v>262</v>
      </c>
      <c r="E109" s="14" t="n">
        <v>24822221.6249753</v>
      </c>
      <c r="F109" s="14" t="n">
        <v>147274.96135</v>
      </c>
      <c r="G109" s="15" t="n">
        <f aca="false">E109-F109*0.7</f>
        <v>24719129.1520303</v>
      </c>
      <c r="H109" s="15"/>
      <c r="I109" s="15"/>
      <c r="J109" s="15" t="n">
        <f aca="false">G109*3.8235866717</f>
        <v>94515732.761734</v>
      </c>
      <c r="K109" s="14"/>
      <c r="L109" s="15"/>
      <c r="M109" s="15" t="n">
        <f aca="false">F109*2.511711692</f>
        <v>369912.242361643</v>
      </c>
      <c r="N109" s="15"/>
      <c r="Q109" s="15"/>
      <c r="R109" s="15"/>
      <c r="S109" s="15"/>
      <c r="V109" s="15"/>
      <c r="W109" s="15"/>
      <c r="X109" s="15"/>
    </row>
    <row r="110" s="13" customFormat="true" ht="12" hidden="false" customHeight="false" outlineLevel="0" collapsed="false">
      <c r="B110" s="13" t="n">
        <v>2040</v>
      </c>
      <c r="C110" s="13" t="n">
        <v>3</v>
      </c>
      <c r="D110" s="13" t="n">
        <v>263</v>
      </c>
      <c r="E110" s="14" t="n">
        <v>20914940.5993046</v>
      </c>
      <c r="F110" s="14" t="n">
        <v>145929.13635</v>
      </c>
      <c r="G110" s="15" t="n">
        <f aca="false">E110-F110*0.7</f>
        <v>20812790.2038596</v>
      </c>
      <c r="H110" s="15"/>
      <c r="I110" s="15"/>
      <c r="J110" s="15" t="n">
        <f aca="false">G110*3.8235866717</f>
        <v>79579507.2243659</v>
      </c>
      <c r="K110" s="14"/>
      <c r="L110" s="15"/>
      <c r="M110" s="15" t="n">
        <f aca="false">F110*2.511711692</f>
        <v>366531.917973757</v>
      </c>
      <c r="N110" s="15"/>
      <c r="Q110" s="15"/>
      <c r="R110" s="15"/>
      <c r="S110" s="15"/>
      <c r="V110" s="15"/>
      <c r="W110" s="15"/>
      <c r="X110" s="15"/>
    </row>
    <row r="111" s="13" customFormat="true" ht="12" hidden="false" customHeight="false" outlineLevel="0" collapsed="false">
      <c r="B111" s="13" t="n">
        <v>2040</v>
      </c>
      <c r="C111" s="13" t="n">
        <v>4</v>
      </c>
      <c r="D111" s="13" t="n">
        <v>264</v>
      </c>
      <c r="E111" s="14" t="n">
        <v>24678723.2913647</v>
      </c>
      <c r="F111" s="14" t="n">
        <v>150535.51305</v>
      </c>
      <c r="G111" s="15" t="n">
        <f aca="false">E111-F111*0.7</f>
        <v>24573348.4322297</v>
      </c>
      <c r="H111" s="15"/>
      <c r="I111" s="15"/>
      <c r="J111" s="15" t="n">
        <f aca="false">G111*3.8235866717</f>
        <v>93958327.5445136</v>
      </c>
      <c r="K111" s="14"/>
      <c r="L111" s="15"/>
      <c r="M111" s="15" t="n">
        <f aca="false">F111*2.511711692</f>
        <v>378101.808188904</v>
      </c>
      <c r="N111" s="15"/>
      <c r="Q111" s="15"/>
      <c r="R111" s="15"/>
      <c r="S111" s="15"/>
      <c r="V111" s="15"/>
      <c r="W111" s="15"/>
      <c r="X111" s="15"/>
    </row>
    <row r="112" s="9" customFormat="true" ht="12" hidden="false" customHeight="false" outlineLevel="0" collapsed="false">
      <c r="C112" s="10"/>
      <c r="G112" s="12"/>
      <c r="H112" s="12"/>
      <c r="I112" s="12"/>
      <c r="J112" s="12"/>
      <c r="K112" s="11"/>
      <c r="L112" s="12"/>
      <c r="M112" s="12"/>
      <c r="N112" s="12"/>
      <c r="O112" s="10"/>
      <c r="P112" s="10"/>
      <c r="Q112" s="12"/>
      <c r="R112" s="12"/>
      <c r="S112" s="12"/>
      <c r="T112" s="10"/>
      <c r="U112" s="10"/>
      <c r="V112" s="12"/>
      <c r="W112" s="12"/>
      <c r="X112" s="12"/>
    </row>
    <row r="113" s="13" customFormat="true" ht="12" hidden="false" customHeight="false" outlineLevel="0" collapsed="false">
      <c r="G113" s="15"/>
      <c r="H113" s="15"/>
      <c r="I113" s="15"/>
      <c r="J113" s="15"/>
      <c r="K113" s="14"/>
      <c r="L113" s="15"/>
      <c r="M113" s="15"/>
      <c r="N113" s="15"/>
      <c r="Q113" s="15"/>
      <c r="R113" s="15"/>
      <c r="S113" s="15"/>
      <c r="V113" s="15"/>
      <c r="W113" s="15"/>
      <c r="X113" s="15"/>
    </row>
    <row r="114" s="13" customFormat="true" ht="12" hidden="false" customHeight="false" outlineLevel="0" collapsed="false">
      <c r="G114" s="15"/>
      <c r="H114" s="15"/>
      <c r="I114" s="15"/>
      <c r="J114" s="15"/>
      <c r="K114" s="14"/>
      <c r="L114" s="15"/>
      <c r="M114" s="15"/>
      <c r="N114" s="15"/>
      <c r="Q114" s="15"/>
      <c r="R114" s="15"/>
      <c r="S114" s="15"/>
      <c r="V114" s="15"/>
      <c r="W114" s="15"/>
      <c r="X114" s="15"/>
    </row>
    <row r="115" s="13" customFormat="true" ht="12" hidden="false" customHeight="false" outlineLevel="0" collapsed="false">
      <c r="G115" s="15"/>
      <c r="H115" s="15"/>
      <c r="I115" s="15"/>
      <c r="J115" s="15"/>
      <c r="K115" s="14"/>
      <c r="L115" s="15"/>
      <c r="M115" s="15"/>
      <c r="N115" s="15"/>
      <c r="Q115" s="15"/>
      <c r="R115" s="15"/>
      <c r="S115" s="15"/>
      <c r="V115" s="15"/>
      <c r="W115" s="15"/>
      <c r="X115" s="15"/>
    </row>
    <row r="122" customFormat="false" ht="12" hidden="false" customHeight="false" outlineLevel="0" collapsed="false">
      <c r="E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20"/>
  <sheetViews>
    <sheetView showFormulas="false" showGridLines="true" showRowColHeaders="true" showZeros="true" rightToLeft="false" tabSelected="true" showOutlineSymbols="true" defaultGridColor="true" view="normal" topLeftCell="N1" colorId="64" zoomScale="125" zoomScaleNormal="125" zoomScalePageLayoutView="100" workbookViewId="0">
      <selection pane="topLeft" activeCell="R4" activeCellId="0" sqref="R4"/>
    </sheetView>
  </sheetViews>
  <sheetFormatPr defaultColWidth="8.84765625" defaultRowHeight="12.8" zeroHeight="false" outlineLevelRow="0" outlineLevelCol="0"/>
  <cols>
    <col collapsed="false" customWidth="true" hidden="false" outlineLevel="0" max="7" min="6" style="17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7" width="17.35"/>
    <col collapsed="false" customWidth="true" hidden="false" outlineLevel="0" max="11" min="11" style="17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false" hidden="false" outlineLevel="0" max="14" min="14" style="17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s="24" customFormat="true" ht="12.8" hidden="false" customHeight="true" outlineLevel="0" collapsed="false">
      <c r="A1" s="18"/>
      <c r="B1" s="19"/>
      <c r="C1" s="18"/>
      <c r="D1" s="18"/>
      <c r="E1" s="18"/>
      <c r="F1" s="20" t="s">
        <v>16</v>
      </c>
      <c r="G1" s="20" t="s">
        <v>17</v>
      </c>
      <c r="H1" s="18"/>
      <c r="I1" s="18"/>
      <c r="J1" s="21" t="s">
        <v>18</v>
      </c>
      <c r="K1" s="21" t="s">
        <v>19</v>
      </c>
      <c r="L1" s="18"/>
      <c r="M1" s="22"/>
      <c r="N1" s="23" t="s">
        <v>20</v>
      </c>
      <c r="O1" s="18"/>
      <c r="P1" s="19"/>
      <c r="Q1" s="18"/>
      <c r="R1" s="18"/>
      <c r="S1" s="18"/>
      <c r="T1" s="18"/>
      <c r="U1" s="19"/>
      <c r="V1" s="18"/>
      <c r="W1" s="18"/>
      <c r="X1" s="18"/>
      <c r="Y1" s="18"/>
      <c r="Z1" s="18"/>
      <c r="AA1" s="18"/>
      <c r="AB1" s="18"/>
      <c r="AC1" s="18"/>
      <c r="AD1" s="18"/>
    </row>
    <row r="2" s="24" customFormat="true" ht="12.8" hidden="false" customHeight="true" outlineLevel="0" collapsed="false">
      <c r="A2" s="18"/>
      <c r="B2" s="19"/>
      <c r="C2" s="18"/>
      <c r="D2" s="18"/>
      <c r="E2" s="18"/>
      <c r="F2" s="21" t="s">
        <v>21</v>
      </c>
      <c r="G2" s="21" t="s">
        <v>22</v>
      </c>
      <c r="H2" s="18"/>
      <c r="I2" s="18"/>
      <c r="J2" s="23"/>
      <c r="K2" s="23"/>
      <c r="L2" s="18"/>
      <c r="M2" s="22"/>
      <c r="N2" s="23" t="s">
        <v>23</v>
      </c>
      <c r="O2" s="18"/>
      <c r="P2" s="19"/>
      <c r="Q2" s="18"/>
      <c r="R2" s="18"/>
      <c r="S2" s="18"/>
      <c r="T2" s="18"/>
      <c r="U2" s="19"/>
      <c r="V2" s="18"/>
      <c r="W2" s="18"/>
      <c r="X2" s="18"/>
      <c r="Y2" s="18"/>
      <c r="Z2" s="18"/>
      <c r="AA2" s="18"/>
      <c r="AB2" s="18"/>
      <c r="AC2" s="18"/>
      <c r="AD2" s="18"/>
    </row>
    <row r="3" s="3" customFormat="true" ht="50.25" hidden="false" customHeight="true" outlineLevel="0" collapsed="false">
      <c r="A3" s="1" t="s">
        <v>24</v>
      </c>
      <c r="B3" s="25"/>
      <c r="C3" s="1" t="s">
        <v>1</v>
      </c>
      <c r="D3" s="1" t="s">
        <v>2</v>
      </c>
      <c r="E3" s="1" t="s">
        <v>25</v>
      </c>
      <c r="F3" s="26" t="s">
        <v>26</v>
      </c>
      <c r="G3" s="26" t="s">
        <v>27</v>
      </c>
      <c r="H3" s="1" t="s">
        <v>28</v>
      </c>
      <c r="I3" s="1" t="s">
        <v>29</v>
      </c>
      <c r="J3" s="26" t="s">
        <v>30</v>
      </c>
      <c r="K3" s="26" t="s">
        <v>31</v>
      </c>
      <c r="L3" s="1" t="s">
        <v>32</v>
      </c>
      <c r="M3" s="2" t="s">
        <v>33</v>
      </c>
      <c r="N3" s="26" t="s">
        <v>34</v>
      </c>
      <c r="O3" s="1" t="s">
        <v>35</v>
      </c>
      <c r="P3" s="25" t="s">
        <v>36</v>
      </c>
      <c r="Q3" s="1" t="s">
        <v>37</v>
      </c>
      <c r="R3" s="1" t="s">
        <v>38</v>
      </c>
      <c r="S3" s="1" t="s">
        <v>39</v>
      </c>
      <c r="T3" s="1" t="s">
        <v>40</v>
      </c>
      <c r="U3" s="25" t="s">
        <v>41</v>
      </c>
      <c r="V3" s="1" t="s">
        <v>42</v>
      </c>
      <c r="W3" s="1" t="s">
        <v>43</v>
      </c>
      <c r="X3" s="1" t="s">
        <v>44</v>
      </c>
      <c r="Y3" s="1" t="s">
        <v>45</v>
      </c>
      <c r="Z3" s="1" t="s">
        <v>46</v>
      </c>
      <c r="AA3" s="1"/>
      <c r="AB3" s="1"/>
      <c r="AC3" s="1"/>
      <c r="AD3" s="1"/>
    </row>
    <row r="4" s="4" customFormat="true" ht="12.8" hidden="false" customHeight="false" outlineLevel="0" collapsed="false">
      <c r="A4" s="4" t="s">
        <v>47</v>
      </c>
      <c r="B4" s="5"/>
      <c r="C4" s="4" t="n">
        <v>2014</v>
      </c>
      <c r="D4" s="4" t="n">
        <v>1</v>
      </c>
      <c r="E4" s="4" t="n">
        <v>1005</v>
      </c>
      <c r="F4" s="27" t="n">
        <v>13919743</v>
      </c>
      <c r="G4" s="27" t="n">
        <v>13367098</v>
      </c>
      <c r="H4" s="7" t="n">
        <f aca="false">F4-J4</f>
        <v>13919743</v>
      </c>
      <c r="I4" s="7" t="n">
        <f aca="false">G4-K4</f>
        <v>13367098</v>
      </c>
      <c r="J4" s="28"/>
      <c r="K4" s="28"/>
      <c r="L4" s="7" t="n">
        <f aca="false">H4-I4</f>
        <v>552645</v>
      </c>
      <c r="M4" s="7" t="n">
        <f aca="false">J4-K4</f>
        <v>0</v>
      </c>
      <c r="N4" s="27" t="n">
        <v>2431521</v>
      </c>
      <c r="O4" s="29" t="n">
        <v>68064666.1181856</v>
      </c>
      <c r="P4" s="4" t="n">
        <f aca="false">O4/I4</f>
        <v>5.09195534574412</v>
      </c>
      <c r="Q4" s="7" t="n">
        <f aca="false">I4*5.5017049523</f>
        <v>73541829.2644794</v>
      </c>
      <c r="R4" s="7" t="n">
        <v>11018747.8054275</v>
      </c>
      <c r="S4" s="7" t="n">
        <v>2463940.91347832</v>
      </c>
      <c r="T4" s="29" t="n">
        <v>13733232.3112091</v>
      </c>
      <c r="U4" s="4" t="n">
        <f aca="false">R4/N4</f>
        <v>4.53162765422445</v>
      </c>
      <c r="V4" s="5"/>
      <c r="W4" s="5"/>
      <c r="X4" s="7" t="n">
        <f aca="false">N4*U12+L4*P13</f>
        <v>15657663.7612308</v>
      </c>
      <c r="Y4" s="7" t="n">
        <f aca="false">N4*5.1890047538</f>
        <v>12617174.0279645</v>
      </c>
      <c r="Z4" s="7" t="n">
        <f aca="false">L4*5.5017049523</f>
        <v>3040489.73336383</v>
      </c>
      <c r="AA4" s="7"/>
      <c r="AB4" s="7"/>
      <c r="AC4" s="7"/>
      <c r="AD4" s="7"/>
    </row>
    <row r="5" customFormat="false" ht="12.8" hidden="false" customHeight="false" outlineLevel="0" collapsed="false">
      <c r="B5" s="5"/>
      <c r="C5" s="4" t="n">
        <v>2014</v>
      </c>
      <c r="D5" s="4" t="n">
        <v>2</v>
      </c>
      <c r="E5" s="4" t="n">
        <v>1004</v>
      </c>
      <c r="F5" s="27" t="n">
        <v>14482790</v>
      </c>
      <c r="G5" s="27" t="n">
        <v>13911325</v>
      </c>
      <c r="H5" s="7" t="n">
        <f aca="false">F5-J5</f>
        <v>14482790</v>
      </c>
      <c r="I5" s="7" t="n">
        <f aca="false">G5-K5</f>
        <v>13911325</v>
      </c>
      <c r="J5" s="28"/>
      <c r="K5" s="28"/>
      <c r="L5" s="7" t="n">
        <f aca="false">H5-I5</f>
        <v>571465</v>
      </c>
      <c r="M5" s="7" t="n">
        <f aca="false">J5-K5</f>
        <v>0</v>
      </c>
      <c r="N5" s="27" t="n">
        <v>2156056</v>
      </c>
      <c r="O5" s="29" t="n">
        <v>80470827.8892677</v>
      </c>
      <c r="P5" s="4" t="n">
        <f aca="false">O5/I5</f>
        <v>5.78455523749662</v>
      </c>
      <c r="Q5" s="7" t="n">
        <f aca="false">I5*5.5017049523</f>
        <v>76536005.6455548</v>
      </c>
      <c r="R5" s="7" t="n">
        <v>13090128.797517</v>
      </c>
      <c r="S5" s="7" t="n">
        <v>2913043.96959149</v>
      </c>
      <c r="T5" s="29" t="n">
        <v>16270046.9661959</v>
      </c>
      <c r="U5" s="4" t="n">
        <f aca="false">R5/N5</f>
        <v>6.07133061363759</v>
      </c>
      <c r="V5" s="5"/>
      <c r="W5" s="5"/>
      <c r="X5" s="7" t="n">
        <f aca="false">N5*5.1890047538+L5*5.5017049523</f>
        <v>14331816.6540251</v>
      </c>
      <c r="Y5" s="7" t="n">
        <f aca="false">N5*5.1890047538</f>
        <v>11187784.833459</v>
      </c>
      <c r="Z5" s="7" t="n">
        <f aca="false">L5*5.5017049523</f>
        <v>3144031.82056612</v>
      </c>
      <c r="AA5" s="7"/>
      <c r="AB5" s="7"/>
      <c r="AC5" s="7"/>
      <c r="AD5" s="7"/>
    </row>
    <row r="6" customFormat="false" ht="12.8" hidden="false" customHeight="false" outlineLevel="0" collapsed="false">
      <c r="B6" s="5"/>
      <c r="C6" s="4" t="n">
        <v>2014</v>
      </c>
      <c r="D6" s="4" t="n">
        <v>3</v>
      </c>
      <c r="E6" s="4" t="n">
        <v>1003</v>
      </c>
      <c r="F6" s="27" t="n">
        <v>15149966</v>
      </c>
      <c r="G6" s="27" t="n">
        <v>14531608</v>
      </c>
      <c r="H6" s="7" t="n">
        <f aca="false">F6-J6</f>
        <v>15149966</v>
      </c>
      <c r="I6" s="7" t="n">
        <f aca="false">G6-K6</f>
        <v>14531608</v>
      </c>
      <c r="J6" s="28"/>
      <c r="K6" s="28"/>
      <c r="L6" s="7" t="n">
        <f aca="false">H6-I6</f>
        <v>618358</v>
      </c>
      <c r="M6" s="7" t="n">
        <f aca="false">J6-K6</f>
        <v>0</v>
      </c>
      <c r="N6" s="27" t="n">
        <v>2697106</v>
      </c>
      <c r="O6" s="29" t="n">
        <v>71025009.1540406</v>
      </c>
      <c r="P6" s="4" t="n">
        <f aca="false">O6/I6</f>
        <v>4.88762215124717</v>
      </c>
      <c r="Q6" s="7" t="n">
        <f aca="false">I6*5.5017049523</f>
        <v>79948619.6984823</v>
      </c>
      <c r="R6" s="7" t="n">
        <v>13303482.9648562</v>
      </c>
      <c r="S6" s="7" t="n">
        <v>2571105.33137627</v>
      </c>
      <c r="T6" s="29" t="n">
        <v>17670963.688597</v>
      </c>
      <c r="U6" s="4" t="n">
        <f aca="false">R6/N6</f>
        <v>4.93250282519716</v>
      </c>
      <c r="V6" s="5"/>
      <c r="W6" s="5"/>
      <c r="X6" s="7" t="n">
        <f aca="false">N6*5.1890047538+L6*5.5017049523</f>
        <v>17397319.1263968</v>
      </c>
      <c r="Y6" s="7" t="n">
        <f aca="false">N6*5.1890047538</f>
        <v>13995295.8555025</v>
      </c>
      <c r="Z6" s="7" t="n">
        <f aca="false">L6*5.5017049523</f>
        <v>3402023.27089432</v>
      </c>
      <c r="AA6" s="7"/>
      <c r="AB6" s="7"/>
      <c r="AC6" s="7"/>
      <c r="AD6" s="7"/>
    </row>
    <row r="7" customFormat="false" ht="12.8" hidden="false" customHeight="false" outlineLevel="0" collapsed="false">
      <c r="C7" s="4" t="n">
        <v>2014</v>
      </c>
      <c r="D7" s="4" t="n">
        <v>4</v>
      </c>
      <c r="E7" s="4" t="n">
        <v>160</v>
      </c>
      <c r="F7" s="27" t="n">
        <v>15745971</v>
      </c>
      <c r="G7" s="27" t="n">
        <v>15148486</v>
      </c>
      <c r="H7" s="7" t="n">
        <f aca="false">F7-J7</f>
        <v>15745971</v>
      </c>
      <c r="I7" s="7" t="n">
        <f aca="false">G7-K7</f>
        <v>15148486</v>
      </c>
      <c r="J7" s="28"/>
      <c r="K7" s="28"/>
      <c r="L7" s="7" t="n">
        <f aca="false">H7-I7</f>
        <v>597485</v>
      </c>
      <c r="M7" s="7" t="n">
        <f aca="false">J7-K7</f>
        <v>0</v>
      </c>
      <c r="N7" s="27" t="n">
        <v>2598761</v>
      </c>
      <c r="O7" s="29" t="n">
        <v>90838150.786</v>
      </c>
      <c r="P7" s="4" t="n">
        <f aca="false">O7/I7</f>
        <v>5.99651679950062</v>
      </c>
      <c r="Q7" s="7" t="n">
        <f aca="false">I7*5.5017049523</f>
        <v>83342500.4460472</v>
      </c>
      <c r="R7" s="7" t="n">
        <v>12713686.068</v>
      </c>
      <c r="S7" s="7" t="n">
        <v>3288341.0584532</v>
      </c>
      <c r="T7" s="29" t="n">
        <v>17161490.7544532</v>
      </c>
      <c r="U7" s="4" t="n">
        <f aca="false">R7/N7</f>
        <v>4.89221058342803</v>
      </c>
      <c r="V7" s="5"/>
      <c r="W7" s="5"/>
      <c r="X7" s="7" t="n">
        <f aca="false">N7*5.1890047538+L7*5.5017049523</f>
        <v>16772169.366415</v>
      </c>
      <c r="Y7" s="7" t="n">
        <f aca="false">N7*5.1890047538</f>
        <v>13484983.18299</v>
      </c>
      <c r="Z7" s="7" t="n">
        <f aca="false">L7*5.5017049523</f>
        <v>3287186.18342497</v>
      </c>
      <c r="AA7" s="7"/>
      <c r="AB7" s="7"/>
      <c r="AC7" s="7"/>
      <c r="AD7" s="7"/>
    </row>
    <row r="8" customFormat="false" ht="12.8" hidden="false" customHeight="false" outlineLevel="0" collapsed="false">
      <c r="B8" s="5"/>
      <c r="C8" s="4" t="n">
        <f aca="false">C4+1</f>
        <v>2015</v>
      </c>
      <c r="D8" s="4" t="n">
        <f aca="false">D4</f>
        <v>1</v>
      </c>
      <c r="E8" s="4" t="n">
        <v>1001</v>
      </c>
      <c r="F8" s="27" t="n">
        <v>16507879</v>
      </c>
      <c r="G8" s="27" t="n">
        <v>15853349</v>
      </c>
      <c r="H8" s="7" t="n">
        <f aca="false">F8-J8</f>
        <v>16507879</v>
      </c>
      <c r="I8" s="7" t="n">
        <f aca="false">G8-K8</f>
        <v>15853349</v>
      </c>
      <c r="J8" s="28"/>
      <c r="K8" s="28"/>
      <c r="L8" s="7" t="n">
        <f aca="false">H8-I8</f>
        <v>654530</v>
      </c>
      <c r="M8" s="7" t="n">
        <f aca="false">J8-K8</f>
        <v>0</v>
      </c>
      <c r="N8" s="27" t="n">
        <v>3002195</v>
      </c>
      <c r="O8" s="29" t="n">
        <v>81897043.9675653</v>
      </c>
      <c r="P8" s="4" t="n">
        <f aca="false">O8/I8</f>
        <v>5.16591440506137</v>
      </c>
      <c r="Q8" s="7" t="n">
        <f aca="false">I8*5.5017049523</f>
        <v>87220448.7038403</v>
      </c>
      <c r="R8" s="7" t="n">
        <v>13986686.083894</v>
      </c>
      <c r="S8" s="7" t="n">
        <v>2964672.99162586</v>
      </c>
      <c r="T8" s="29" t="n">
        <v>18231627.4986104</v>
      </c>
      <c r="U8" s="4" t="n">
        <f aca="false">R8/N8</f>
        <v>4.65881999133767</v>
      </c>
      <c r="V8" s="5"/>
      <c r="W8" s="5"/>
      <c r="X8" s="7" t="n">
        <f aca="false">N8*5.1890047538+L8*5.5017049523</f>
        <v>19179435.0692635</v>
      </c>
      <c r="Y8" s="7" t="n">
        <f aca="false">N8*5.1890047538</f>
        <v>15578404.1268346</v>
      </c>
      <c r="Z8" s="7" t="n">
        <f aca="false">L8*5.5017049523</f>
        <v>3601030.94242892</v>
      </c>
      <c r="AA8" s="7"/>
      <c r="AB8" s="7"/>
      <c r="AC8" s="7"/>
      <c r="AD8" s="7"/>
    </row>
    <row r="9" customFormat="false" ht="12.8" hidden="false" customHeight="false" outlineLevel="0" collapsed="false">
      <c r="B9" s="5"/>
      <c r="C9" s="4" t="n">
        <f aca="false">C5+1</f>
        <v>2015</v>
      </c>
      <c r="D9" s="4" t="n">
        <f aca="false">D5</f>
        <v>2</v>
      </c>
      <c r="E9" s="4" t="n">
        <v>1000</v>
      </c>
      <c r="F9" s="27" t="n">
        <v>17877475</v>
      </c>
      <c r="G9" s="27" t="n">
        <v>17180984</v>
      </c>
      <c r="H9" s="7" t="n">
        <f aca="false">F9-J9</f>
        <v>17877475</v>
      </c>
      <c r="I9" s="7" t="n">
        <f aca="false">G9-K9</f>
        <v>17180984</v>
      </c>
      <c r="J9" s="28"/>
      <c r="K9" s="28"/>
      <c r="L9" s="7" t="n">
        <f aca="false">H9-I9</f>
        <v>696491</v>
      </c>
      <c r="M9" s="7" t="n">
        <f aca="false">J9-K9</f>
        <v>0</v>
      </c>
      <c r="N9" s="27" t="n">
        <v>2371185</v>
      </c>
      <c r="O9" s="29" t="n">
        <v>104523364.336654</v>
      </c>
      <c r="P9" s="4" t="n">
        <f aca="false">O9/I9</f>
        <v>6.08366577471081</v>
      </c>
      <c r="Q9" s="7" t="n">
        <f aca="false">I9*5.5017049523</f>
        <v>94524704.7581871</v>
      </c>
      <c r="R9" s="7" t="n">
        <v>14339828.6769147</v>
      </c>
      <c r="S9" s="7" t="n">
        <v>3783745.78898687</v>
      </c>
      <c r="T9" s="29" t="n">
        <v>19687951.5296409</v>
      </c>
      <c r="U9" s="4" t="n">
        <f aca="false">R9/N9</f>
        <v>6.04753685474339</v>
      </c>
      <c r="V9" s="5"/>
      <c r="W9" s="5"/>
      <c r="X9" s="7" t="n">
        <f aca="false">N9*5.1890047538+L9*5.5017049523</f>
        <v>16135978.2210716</v>
      </c>
      <c r="Y9" s="7" t="n">
        <f aca="false">N9*5.1890047538</f>
        <v>12304090.2371393</v>
      </c>
      <c r="Z9" s="7" t="n">
        <f aca="false">L9*5.5017049523</f>
        <v>3831887.98393238</v>
      </c>
      <c r="AA9" s="7"/>
      <c r="AB9" s="7"/>
      <c r="AC9" s="7"/>
      <c r="AD9" s="7"/>
    </row>
    <row r="10" customFormat="false" ht="12.8" hidden="false" customHeight="false" outlineLevel="0" collapsed="false">
      <c r="B10" s="5"/>
      <c r="C10" s="4" t="n">
        <v>2016</v>
      </c>
      <c r="D10" s="4" t="n">
        <v>2</v>
      </c>
      <c r="E10" s="4" t="n">
        <v>996</v>
      </c>
      <c r="F10" s="27" t="n">
        <v>18529945</v>
      </c>
      <c r="G10" s="27" t="n">
        <v>17797215</v>
      </c>
      <c r="H10" s="7" t="n">
        <f aca="false">F10-J10</f>
        <v>18529945</v>
      </c>
      <c r="I10" s="7" t="n">
        <f aca="false">G10-K10</f>
        <v>17797215</v>
      </c>
      <c r="J10" s="28"/>
      <c r="K10" s="28"/>
      <c r="L10" s="7" t="n">
        <f aca="false">H10-I10</f>
        <v>732730</v>
      </c>
      <c r="M10" s="7" t="n">
        <f aca="false">J10-K10</f>
        <v>0</v>
      </c>
      <c r="N10" s="28"/>
      <c r="O10" s="5"/>
      <c r="P10" s="5"/>
      <c r="Q10" s="7" t="n">
        <f aca="false">I10*5.5017049523</f>
        <v>97915025.9026478</v>
      </c>
      <c r="R10" s="7"/>
      <c r="S10" s="7"/>
      <c r="T10" s="5"/>
      <c r="U10" s="5"/>
      <c r="V10" s="5"/>
      <c r="W10" s="5"/>
      <c r="X10" s="7"/>
      <c r="Y10" s="7"/>
      <c r="Z10" s="7"/>
      <c r="AA10" s="7"/>
      <c r="AB10" s="7"/>
      <c r="AC10" s="7"/>
      <c r="AD10" s="7"/>
    </row>
    <row r="11" customFormat="false" ht="12.8" hidden="false" customHeight="false" outlineLevel="0" collapsed="false">
      <c r="B11" s="5"/>
      <c r="C11" s="4" t="n">
        <v>2016</v>
      </c>
      <c r="D11" s="4" t="n">
        <v>3</v>
      </c>
      <c r="E11" s="4" t="n">
        <v>995</v>
      </c>
      <c r="F11" s="27" t="n">
        <v>19118239</v>
      </c>
      <c r="G11" s="27" t="n">
        <v>18342944</v>
      </c>
      <c r="H11" s="7" t="n">
        <f aca="false">F11-J11</f>
        <v>19118239</v>
      </c>
      <c r="I11" s="7" t="n">
        <f aca="false">G11-K11</f>
        <v>18342944</v>
      </c>
      <c r="J11" s="28"/>
      <c r="K11" s="28"/>
      <c r="L11" s="7" t="n">
        <f aca="false">H11-I11</f>
        <v>775295</v>
      </c>
      <c r="M11" s="7" t="n">
        <f aca="false">J11-K11</f>
        <v>0</v>
      </c>
      <c r="N11" s="28"/>
      <c r="O11" s="5"/>
      <c r="P11" s="5"/>
      <c r="Q11" s="7" t="n">
        <f aca="false">I11*5.5017049523</f>
        <v>100917465.844562</v>
      </c>
      <c r="R11" s="7"/>
      <c r="S11" s="7"/>
      <c r="T11" s="5"/>
      <c r="U11" s="5"/>
      <c r="V11" s="5"/>
      <c r="W11" s="5"/>
      <c r="X11" s="7"/>
      <c r="Y11" s="7"/>
      <c r="Z11" s="7"/>
      <c r="AA11" s="7"/>
      <c r="AB11" s="7"/>
      <c r="AC11" s="7"/>
      <c r="AD11" s="7"/>
    </row>
    <row r="12" customFormat="false" ht="12.8" hidden="false" customHeight="false" outlineLevel="0" collapsed="false">
      <c r="B12" s="5"/>
      <c r="C12" s="4" t="n">
        <v>2016</v>
      </c>
      <c r="D12" s="4" t="n">
        <v>4</v>
      </c>
      <c r="E12" s="4" t="n">
        <v>994</v>
      </c>
      <c r="F12" s="27" t="n">
        <v>20592277</v>
      </c>
      <c r="G12" s="27" t="n">
        <v>19759371</v>
      </c>
      <c r="H12" s="7" t="n">
        <f aca="false">F12-J12</f>
        <v>20592277</v>
      </c>
      <c r="I12" s="7" t="n">
        <f aca="false">G12-K12</f>
        <v>19759371</v>
      </c>
      <c r="J12" s="28"/>
      <c r="K12" s="28"/>
      <c r="L12" s="7" t="n">
        <f aca="false">H12-I12</f>
        <v>832906</v>
      </c>
      <c r="M12" s="7" t="n">
        <f aca="false">J12-K12</f>
        <v>0</v>
      </c>
      <c r="N12" s="28"/>
      <c r="O12" s="5"/>
      <c r="P12" s="5" t="s">
        <v>48</v>
      </c>
      <c r="Q12" s="7" t="n">
        <f aca="false">I12*5.5017049523</f>
        <v>108710229.285033</v>
      </c>
      <c r="R12" s="7"/>
      <c r="S12" s="7"/>
      <c r="T12" s="5"/>
      <c r="U12" s="4" t="n">
        <f aca="false">AVERAGE(U4:U9)</f>
        <v>5.18900475376138</v>
      </c>
      <c r="V12" s="5"/>
      <c r="W12" s="5"/>
      <c r="X12" s="7"/>
      <c r="Y12" s="7"/>
      <c r="Z12" s="7"/>
      <c r="AA12" s="7"/>
      <c r="AB12" s="7"/>
      <c r="AC12" s="7"/>
      <c r="AD12" s="7"/>
    </row>
    <row r="13" customFormat="false" ht="12.8" hidden="false" customHeight="false" outlineLevel="0" collapsed="false">
      <c r="B13" s="5"/>
      <c r="C13" s="4" t="n">
        <v>2017</v>
      </c>
      <c r="D13" s="4" t="n">
        <v>1</v>
      </c>
      <c r="E13" s="4" t="n">
        <v>993</v>
      </c>
      <c r="F13" s="27" t="n">
        <v>20242858</v>
      </c>
      <c r="G13" s="27" t="n">
        <v>19409870</v>
      </c>
      <c r="H13" s="7" t="n">
        <f aca="false">F13-J13</f>
        <v>20242858</v>
      </c>
      <c r="I13" s="7" t="n">
        <f aca="false">G13-K13</f>
        <v>19409870</v>
      </c>
      <c r="J13" s="28"/>
      <c r="K13" s="28"/>
      <c r="L13" s="7" t="n">
        <f aca="false">H13-I13</f>
        <v>832988</v>
      </c>
      <c r="M13" s="7" t="n">
        <f aca="false">J13-K13</f>
        <v>0</v>
      </c>
      <c r="N13" s="28"/>
      <c r="O13" s="5"/>
      <c r="P13" s="4" t="n">
        <f aca="false">AVERAGE(P4:P9)</f>
        <v>5.50170495229345</v>
      </c>
      <c r="Q13" s="7" t="n">
        <f aca="false">I13*5.5017049523</f>
        <v>106787377.902499</v>
      </c>
      <c r="R13" s="7"/>
      <c r="S13" s="7"/>
      <c r="T13" s="5"/>
      <c r="U13" s="5"/>
      <c r="V13" s="5"/>
      <c r="W13" s="5"/>
      <c r="X13" s="7"/>
      <c r="Y13" s="7"/>
      <c r="Z13" s="7"/>
      <c r="AA13" s="7"/>
      <c r="AB13" s="7"/>
      <c r="AC13" s="7"/>
      <c r="AD13" s="7"/>
    </row>
    <row r="14" s="9" customFormat="true" ht="12.8" hidden="false" customHeight="false" outlineLevel="0" collapsed="false">
      <c r="A14" s="9" t="s">
        <v>49</v>
      </c>
      <c r="B14" s="10"/>
      <c r="C14" s="9" t="n">
        <v>2015</v>
      </c>
      <c r="D14" s="9" t="n">
        <v>1</v>
      </c>
      <c r="E14" s="9" t="n">
        <v>161</v>
      </c>
      <c r="F14" s="30" t="n">
        <v>17715091.2971215</v>
      </c>
      <c r="G14" s="30" t="n">
        <v>17023151.8533019</v>
      </c>
      <c r="H14" s="12" t="n">
        <f aca="false">F14-J14</f>
        <v>17715091.2971215</v>
      </c>
      <c r="I14" s="12" t="n">
        <f aca="false">G14-K14</f>
        <v>17023151.8533019</v>
      </c>
      <c r="J14" s="31" t="n">
        <v>0</v>
      </c>
      <c r="K14" s="31" t="n">
        <v>0</v>
      </c>
      <c r="L14" s="12" t="n">
        <f aca="false">H14-I14</f>
        <v>691939.443819586</v>
      </c>
      <c r="M14" s="12" t="n">
        <f aca="false">J14-K14</f>
        <v>0</v>
      </c>
      <c r="N14" s="31" t="n">
        <v>2735454.99361358</v>
      </c>
      <c r="O14" s="10"/>
      <c r="P14" s="10"/>
      <c r="Q14" s="12" t="n">
        <f aca="false">I14*5.5017049523</f>
        <v>93656358.855066</v>
      </c>
      <c r="R14" s="12"/>
      <c r="S14" s="12"/>
      <c r="T14" s="10"/>
      <c r="U14" s="10"/>
      <c r="V14" s="12" t="n">
        <f aca="false">K14*P13</f>
        <v>0</v>
      </c>
      <c r="W14" s="12" t="n">
        <f aca="false">M14*5.5017049523</f>
        <v>0</v>
      </c>
      <c r="X14" s="12" t="n">
        <f aca="false">N14*5.1890047538+L14*5.5017049523</f>
        <v>18001135.6304208</v>
      </c>
      <c r="Y14" s="12" t="n">
        <f aca="false">N14*5.1890047538</f>
        <v>14194288.9656668</v>
      </c>
      <c r="Z14" s="12" t="n">
        <f aca="false">L14*5.5017049523</f>
        <v>3806846.66475392</v>
      </c>
      <c r="AA14" s="12"/>
      <c r="AB14" s="12"/>
      <c r="AC14" s="12"/>
      <c r="AD14" s="12"/>
    </row>
    <row r="15" s="13" customFormat="true" ht="12.8" hidden="false" customHeight="false" outlineLevel="0" collapsed="false">
      <c r="C15" s="13" t="n">
        <v>2015</v>
      </c>
      <c r="D15" s="13" t="n">
        <v>2</v>
      </c>
      <c r="E15" s="13" t="n">
        <v>162</v>
      </c>
      <c r="F15" s="32" t="n">
        <v>20422747.1350974</v>
      </c>
      <c r="G15" s="32" t="n">
        <v>19622770.7038608</v>
      </c>
      <c r="H15" s="15" t="n">
        <f aca="false">F15-J15</f>
        <v>20422747.1350974</v>
      </c>
      <c r="I15" s="15" t="n">
        <f aca="false">G15-K15</f>
        <v>19622770.7038608</v>
      </c>
      <c r="J15" s="33" t="n">
        <v>0</v>
      </c>
      <c r="K15" s="33" t="n">
        <v>0</v>
      </c>
      <c r="L15" s="15" t="n">
        <f aca="false">H15-I15</f>
        <v>799976.431236576</v>
      </c>
      <c r="M15" s="15" t="n">
        <f aca="false">J15-K15</f>
        <v>0</v>
      </c>
      <c r="N15" s="33" t="n">
        <v>2478245.90902603</v>
      </c>
      <c r="Q15" s="15" t="n">
        <f aca="false">I15*5.5017049523</f>
        <v>107958694.759278</v>
      </c>
      <c r="R15" s="15"/>
      <c r="S15" s="15"/>
      <c r="V15" s="15" t="n">
        <f aca="false">K15*5.5017049523</f>
        <v>0</v>
      </c>
      <c r="W15" s="15" t="n">
        <f aca="false">M15*5.5017049523</f>
        <v>0</v>
      </c>
      <c r="X15" s="15" t="n">
        <f aca="false">N15*5.1890047538+L15*5.5017049523</f>
        <v>17260864.096479</v>
      </c>
      <c r="Y15" s="15" t="n">
        <f aca="false">N15*5.1890047538</f>
        <v>12859629.8030215</v>
      </c>
      <c r="Z15" s="15" t="n">
        <f aca="false">L15*5.5017049523</f>
        <v>4401234.29345755</v>
      </c>
      <c r="AA15" s="15"/>
      <c r="AB15" s="15"/>
      <c r="AC15" s="15"/>
      <c r="AD15" s="15"/>
    </row>
    <row r="16" customFormat="false" ht="12.8" hidden="false" customHeight="false" outlineLevel="0" collapsed="false">
      <c r="A16" s="13"/>
      <c r="B16" s="13"/>
      <c r="C16" s="13" t="n">
        <v>2015</v>
      </c>
      <c r="D16" s="13" t="n">
        <v>3</v>
      </c>
      <c r="E16" s="13" t="n">
        <v>163</v>
      </c>
      <c r="F16" s="32" t="n">
        <v>19803746.8364793</v>
      </c>
      <c r="G16" s="32" t="n">
        <v>19026261.3047871</v>
      </c>
      <c r="H16" s="15" t="n">
        <f aca="false">F16-J16</f>
        <v>19803746.8364793</v>
      </c>
      <c r="I16" s="15" t="n">
        <f aca="false">G16-K16</f>
        <v>19026261.3047871</v>
      </c>
      <c r="J16" s="33" t="n">
        <v>0</v>
      </c>
      <c r="K16" s="33" t="n">
        <v>0</v>
      </c>
      <c r="L16" s="15" t="n">
        <f aca="false">H16-I16</f>
        <v>777485.531692129</v>
      </c>
      <c r="M16" s="15" t="n">
        <f aca="false">J16-K16</f>
        <v>0</v>
      </c>
      <c r="N16" s="33" t="n">
        <v>2919136.76234831</v>
      </c>
      <c r="O16" s="34" t="n">
        <v>94527377.1142455</v>
      </c>
      <c r="Q16" s="15" t="n">
        <f aca="false">I16*5.5017049523</f>
        <v>104676876.044301</v>
      </c>
      <c r="R16" s="15" t="n">
        <v>16695329.1346057</v>
      </c>
      <c r="S16" s="15" t="n">
        <v>3421891.05153569</v>
      </c>
      <c r="T16" s="34" t="n">
        <v>22190060.6351791</v>
      </c>
      <c r="U16" s="13" t="n">
        <f aca="false">R22/N16</f>
        <v>7.11783128484034</v>
      </c>
      <c r="V16" s="15" t="n">
        <f aca="false">K16*5.5017049523</f>
        <v>0</v>
      </c>
      <c r="W16" s="15" t="n">
        <f aca="false">M16*5.5017049523</f>
        <v>0</v>
      </c>
      <c r="X16" s="15" t="n">
        <f aca="false">N16*5.1890047538+L16*5.5017049523</f>
        <v>19424910.5368699</v>
      </c>
      <c r="Y16" s="15" t="n">
        <f aca="false">N16*5.1890047538</f>
        <v>15147414.5368177</v>
      </c>
      <c r="Z16" s="15" t="n">
        <f aca="false">L16*5.5017049523</f>
        <v>4277496.00005218</v>
      </c>
      <c r="AA16" s="15"/>
      <c r="AB16" s="15"/>
      <c r="AC16" s="15"/>
      <c r="AD16" s="15"/>
    </row>
    <row r="17" customFormat="false" ht="12.8" hidden="false" customHeight="false" outlineLevel="0" collapsed="false">
      <c r="A17" s="13"/>
      <c r="B17" s="13"/>
      <c r="C17" s="13" t="n">
        <v>2015</v>
      </c>
      <c r="D17" s="13" t="n">
        <v>4</v>
      </c>
      <c r="E17" s="13" t="n">
        <v>164</v>
      </c>
      <c r="F17" s="32" t="n">
        <v>21428421.3166265</v>
      </c>
      <c r="G17" s="32" t="n">
        <v>20585938.194183</v>
      </c>
      <c r="H17" s="15" t="n">
        <f aca="false">F17-J17</f>
        <v>21428421.3166265</v>
      </c>
      <c r="I17" s="15" t="n">
        <f aca="false">G17-K17</f>
        <v>20585938.194183</v>
      </c>
      <c r="J17" s="33" t="n">
        <v>0</v>
      </c>
      <c r="K17" s="33" t="n">
        <v>0</v>
      </c>
      <c r="L17" s="15" t="n">
        <f aca="false">H17-I17</f>
        <v>842483.122443434</v>
      </c>
      <c r="M17" s="15" t="n">
        <f aca="false">J17-K17</f>
        <v>0</v>
      </c>
      <c r="N17" s="33" t="n">
        <v>2757062.56989139</v>
      </c>
      <c r="O17" s="34" t="n">
        <v>111875162.875528</v>
      </c>
      <c r="Q17" s="15" t="n">
        <f aca="false">I17*5.5017049523</f>
        <v>113257758.110678</v>
      </c>
      <c r="R17" s="15" t="n">
        <v>16337001.0457356</v>
      </c>
      <c r="S17" s="15" t="n">
        <v>4049880.89609411</v>
      </c>
      <c r="T17" s="34" t="n">
        <v>22729747.8617584</v>
      </c>
      <c r="U17" s="13" t="n">
        <f aca="false">R23/N17</f>
        <v>6.72286264506212</v>
      </c>
      <c r="V17" s="15" t="n">
        <f aca="false">K17*5.5017049523</f>
        <v>0</v>
      </c>
      <c r="W17" s="15" t="n">
        <f aca="false">M17*5.5017049523</f>
        <v>0</v>
      </c>
      <c r="X17" s="15" t="n">
        <f aca="false">N17*5.1890047538+L17*5.5017049523</f>
        <v>18941504.3486667</v>
      </c>
      <c r="Y17" s="15" t="n">
        <f aca="false">N17*5.1890047538</f>
        <v>14306410.7816905</v>
      </c>
      <c r="Z17" s="15" t="n">
        <f aca="false">L17*5.5017049523</f>
        <v>4635093.56697621</v>
      </c>
      <c r="AA17" s="15"/>
      <c r="AB17" s="15"/>
      <c r="AC17" s="15"/>
      <c r="AD17" s="15"/>
    </row>
    <row r="18" s="9" customFormat="true" ht="12.8" hidden="false" customHeight="false" outlineLevel="0" collapsed="false">
      <c r="B18" s="10"/>
      <c r="C18" s="9" t="n">
        <f aca="false">C14+1</f>
        <v>2016</v>
      </c>
      <c r="D18" s="9" t="n">
        <f aca="false">D14</f>
        <v>1</v>
      </c>
      <c r="E18" s="9" t="n">
        <v>165</v>
      </c>
      <c r="F18" s="30" t="n">
        <v>18797781.9121755</v>
      </c>
      <c r="G18" s="30" t="n">
        <v>18060319.1604489</v>
      </c>
      <c r="H18" s="12" t="n">
        <f aca="false">F18-J18</f>
        <v>18797781.9121755</v>
      </c>
      <c r="I18" s="12" t="n">
        <f aca="false">G18-K18</f>
        <v>18060319.1604489</v>
      </c>
      <c r="J18" s="31" t="n">
        <v>0</v>
      </c>
      <c r="K18" s="31" t="n">
        <v>0</v>
      </c>
      <c r="L18" s="12" t="n">
        <f aca="false">H18-I18</f>
        <v>737462.751726612</v>
      </c>
      <c r="M18" s="12" t="n">
        <f aca="false">J18-K18</f>
        <v>0</v>
      </c>
      <c r="N18" s="31" t="n">
        <v>2795658.97722293</v>
      </c>
      <c r="O18" s="35" t="n">
        <v>91414555.2301573</v>
      </c>
      <c r="P18" s="10"/>
      <c r="Q18" s="12" t="n">
        <f aca="false">I18*5.5017049523</f>
        <v>99362547.3651601</v>
      </c>
      <c r="R18" s="12" t="n">
        <v>17527446.3296216</v>
      </c>
      <c r="S18" s="12" t="n">
        <v>3309206.89933169</v>
      </c>
      <c r="T18" s="35" t="n">
        <v>22762488.8207359</v>
      </c>
      <c r="U18" s="10" t="n">
        <f aca="false">R24/N18</f>
        <v>6.62340305491053</v>
      </c>
      <c r="V18" s="12" t="n">
        <f aca="false">K18*5.5017049523</f>
        <v>0</v>
      </c>
      <c r="W18" s="12" t="n">
        <f aca="false">M18*5.5017049523</f>
        <v>0</v>
      </c>
      <c r="X18" s="12" t="n">
        <f aca="false">N18*5.1890047538+L18*5.5017049523</f>
        <v>18563990.1961245</v>
      </c>
      <c r="Y18" s="12" t="n">
        <f aca="false">N18*5.1890047538</f>
        <v>14506687.7228134</v>
      </c>
      <c r="Z18" s="12" t="n">
        <f aca="false">L18*5.5017049523</f>
        <v>4057302.47331109</v>
      </c>
      <c r="AA18" s="12"/>
      <c r="AB18" s="12"/>
      <c r="AC18" s="12"/>
      <c r="AD18" s="12"/>
    </row>
    <row r="19" s="13" customFormat="true" ht="12.8" hidden="false" customHeight="false" outlineLevel="0" collapsed="false">
      <c r="C19" s="13" t="n">
        <f aca="false">C15+1</f>
        <v>2016</v>
      </c>
      <c r="D19" s="13" t="n">
        <f aca="false">D15</f>
        <v>2</v>
      </c>
      <c r="E19" s="13" t="n">
        <v>166</v>
      </c>
      <c r="F19" s="32" t="n">
        <v>19382726.663389</v>
      </c>
      <c r="G19" s="32" t="n">
        <v>18620395.5505172</v>
      </c>
      <c r="H19" s="15" t="n">
        <f aca="false">F19-J19</f>
        <v>19382726.663389</v>
      </c>
      <c r="I19" s="15" t="n">
        <f aca="false">G19-K19</f>
        <v>18620395.5505172</v>
      </c>
      <c r="J19" s="33" t="n">
        <v>0</v>
      </c>
      <c r="K19" s="33" t="n">
        <v>0</v>
      </c>
      <c r="L19" s="15" t="n">
        <f aca="false">H19-I19</f>
        <v>762331.112871733</v>
      </c>
      <c r="M19" s="15" t="n">
        <f aca="false">J19-K19</f>
        <v>0</v>
      </c>
      <c r="N19" s="33" t="n">
        <v>2828183.68633319</v>
      </c>
      <c r="O19" s="34" t="n">
        <v>104116643.411142</v>
      </c>
      <c r="P19" s="13" t="n">
        <v>5.91</v>
      </c>
      <c r="Q19" s="15" t="n">
        <f aca="false">I19*5.5017049523</f>
        <v>102443922.414066</v>
      </c>
      <c r="R19" s="15" t="n">
        <v>18813591.3018501</v>
      </c>
      <c r="S19" s="15" t="n">
        <v>3769022.49148334</v>
      </c>
      <c r="T19" s="34" t="n">
        <v>24440890.5830178</v>
      </c>
      <c r="U19" s="13" t="n">
        <f aca="false">R19/N19</f>
        <v>6.6521815371343</v>
      </c>
      <c r="V19" s="15" t="n">
        <f aca="false">K19*5.5017049523</f>
        <v>0</v>
      </c>
      <c r="W19" s="15" t="n">
        <f aca="false">M19*5.5017049523</f>
        <v>0</v>
      </c>
      <c r="X19" s="15" t="n">
        <f aca="false">N19*5.1890047538+L19*5.5017049523</f>
        <v>18869579.4519813</v>
      </c>
      <c r="Y19" s="15" t="n">
        <f aca="false">N19*5.1890047538</f>
        <v>14675458.5930026</v>
      </c>
      <c r="Z19" s="15" t="n">
        <f aca="false">L19*5.5017049523</f>
        <v>4194120.85897878</v>
      </c>
      <c r="AA19" s="15"/>
      <c r="AB19" s="15"/>
      <c r="AC19" s="15"/>
      <c r="AD19" s="15"/>
    </row>
    <row r="20" s="13" customFormat="true" ht="12.8" hidden="false" customHeight="false" outlineLevel="0" collapsed="false">
      <c r="C20" s="13" t="n">
        <f aca="false">C16+1</f>
        <v>2016</v>
      </c>
      <c r="D20" s="13" t="n">
        <f aca="false">D16</f>
        <v>3</v>
      </c>
      <c r="E20" s="13" t="n">
        <v>167</v>
      </c>
      <c r="F20" s="33" t="n">
        <v>18504303.1925063</v>
      </c>
      <c r="G20" s="33" t="n">
        <v>17774022.853575</v>
      </c>
      <c r="H20" s="15" t="n">
        <f aca="false">F20-J20</f>
        <v>18504303.1925063</v>
      </c>
      <c r="I20" s="15" t="n">
        <f aca="false">G20-K20</f>
        <v>17774022.853575</v>
      </c>
      <c r="J20" s="33" t="n">
        <v>0</v>
      </c>
      <c r="K20" s="33" t="n">
        <v>0</v>
      </c>
      <c r="L20" s="15" t="n">
        <f aca="false">H20-I20</f>
        <v>730280.338931322</v>
      </c>
      <c r="M20" s="15" t="n">
        <f aca="false">J20-K20</f>
        <v>0</v>
      </c>
      <c r="N20" s="33" t="n">
        <v>2477813.00409058</v>
      </c>
      <c r="O20" s="34" t="n">
        <v>90764685.8571572</v>
      </c>
      <c r="P20" s="13" t="n">
        <v>5.43</v>
      </c>
      <c r="Q20" s="15" t="n">
        <f aca="false">I20*5.5017049523</f>
        <v>97787429.5558071</v>
      </c>
      <c r="R20" s="15" t="n">
        <v>16989362.3248539</v>
      </c>
      <c r="S20" s="15" t="n">
        <v>3285681.62802909</v>
      </c>
      <c r="T20" s="34" t="n">
        <v>22167728.6392591</v>
      </c>
      <c r="U20" s="13" t="n">
        <f aca="false">R20/N20</f>
        <v>6.85659583544298</v>
      </c>
      <c r="V20" s="15" t="n">
        <f aca="false">K20*5.5017049523</f>
        <v>0</v>
      </c>
      <c r="W20" s="15" t="n">
        <f aca="false">M20*5.5017049523</f>
        <v>0</v>
      </c>
      <c r="X20" s="15" t="n">
        <f aca="false">N20*5.1890047538+L20*5.5017049523</f>
        <v>16875170.4145192</v>
      </c>
      <c r="Y20" s="15" t="n">
        <f aca="false">N20*5.1890047538</f>
        <v>12857383.4572535</v>
      </c>
      <c r="Z20" s="15" t="n">
        <f aca="false">L20*5.5017049523</f>
        <v>4017786.95726578</v>
      </c>
      <c r="AA20" s="15"/>
      <c r="AB20" s="15"/>
      <c r="AC20" s="15"/>
      <c r="AD20" s="15"/>
    </row>
    <row r="21" s="13" customFormat="true" ht="12.8" hidden="false" customHeight="false" outlineLevel="0" collapsed="false">
      <c r="C21" s="13" t="n">
        <f aca="false">C17+1</f>
        <v>2016</v>
      </c>
      <c r="D21" s="13" t="n">
        <f aca="false">D17</f>
        <v>4</v>
      </c>
      <c r="E21" s="13" t="n">
        <v>168</v>
      </c>
      <c r="F21" s="33" t="n">
        <v>20255770.5244997</v>
      </c>
      <c r="G21" s="33" t="n">
        <v>19454044.6742435</v>
      </c>
      <c r="H21" s="15" t="n">
        <f aca="false">F21-J21</f>
        <v>20218322.2317033</v>
      </c>
      <c r="I21" s="15" t="n">
        <f aca="false">G21-K21</f>
        <v>19417719.830231</v>
      </c>
      <c r="J21" s="33" t="n">
        <v>37448.2927964077</v>
      </c>
      <c r="K21" s="33" t="n">
        <v>36324.8440125154</v>
      </c>
      <c r="L21" s="15" t="n">
        <f aca="false">H21-I21</f>
        <v>800602.401472308</v>
      </c>
      <c r="M21" s="15" t="n">
        <f aca="false">J21-K21</f>
        <v>1123.44878389224</v>
      </c>
      <c r="N21" s="33" t="n">
        <v>3910348.4398605</v>
      </c>
      <c r="O21" s="34" t="n">
        <v>112083822.294624</v>
      </c>
      <c r="P21" s="13" t="n">
        <v>6.14</v>
      </c>
      <c r="Q21" s="15" t="n">
        <f aca="false">I21*5.5017049523</f>
        <v>106830565.352356</v>
      </c>
      <c r="R21" s="15" t="n">
        <v>21412355.8556138</v>
      </c>
      <c r="S21" s="15" t="n">
        <v>4057434.36706539</v>
      </c>
      <c r="T21" s="34" t="n">
        <v>27652287.4723871</v>
      </c>
      <c r="U21" s="13" t="n">
        <f aca="false">R21/N21</f>
        <v>5.47581786762146</v>
      </c>
      <c r="V21" s="15" t="n">
        <f aca="false">K21*5.5017049523</f>
        <v>199848.574195181</v>
      </c>
      <c r="W21" s="15" t="n">
        <f aca="false">M21*5.5017049523</f>
        <v>6180.88373799533</v>
      </c>
      <c r="X21" s="15" t="n">
        <f aca="false">N21*5.1890047538+L21*5.5017049523</f>
        <v>24695494.840454</v>
      </c>
      <c r="Y21" s="15" t="n">
        <f aca="false">N21*5.1890047538</f>
        <v>20290816.6434505</v>
      </c>
      <c r="Z21" s="15" t="n">
        <f aca="false">L21*5.5017049523</f>
        <v>4404678.19700347</v>
      </c>
      <c r="AA21" s="15"/>
      <c r="AB21" s="15"/>
      <c r="AC21" s="15"/>
      <c r="AD21" s="15"/>
    </row>
    <row r="22" s="9" customFormat="true" ht="12.8" hidden="false" customHeight="false" outlineLevel="0" collapsed="false">
      <c r="B22" s="10"/>
      <c r="C22" s="9" t="n">
        <f aca="false">C18+1</f>
        <v>2017</v>
      </c>
      <c r="D22" s="9" t="n">
        <f aca="false">D18</f>
        <v>1</v>
      </c>
      <c r="E22" s="9" t="n">
        <v>169</v>
      </c>
      <c r="F22" s="31" t="n">
        <v>19378703.2560285</v>
      </c>
      <c r="G22" s="31" t="n">
        <v>18611555.0477446</v>
      </c>
      <c r="H22" s="12" t="n">
        <f aca="false">F22-J22</f>
        <v>19309958.771897</v>
      </c>
      <c r="I22" s="12" t="n">
        <f aca="false">G22-K22</f>
        <v>18544872.8981371</v>
      </c>
      <c r="J22" s="31" t="n">
        <v>68744.4841315014</v>
      </c>
      <c r="K22" s="31" t="n">
        <v>66682.1496075563</v>
      </c>
      <c r="L22" s="12" t="n">
        <f aca="false">H22-I22</f>
        <v>765085.873759937</v>
      </c>
      <c r="M22" s="12" t="n">
        <f aca="false">J22-K22</f>
        <v>2062.33452394504</v>
      </c>
      <c r="N22" s="31" t="n">
        <v>4299591.36744104</v>
      </c>
      <c r="O22" s="35" t="n">
        <v>99073334.5554007</v>
      </c>
      <c r="P22" s="10" t="n">
        <v>5.69</v>
      </c>
      <c r="Q22" s="12" t="n">
        <f aca="false">I22*5.5017049523</f>
        <v>102028419.063455</v>
      </c>
      <c r="R22" s="12" t="n">
        <v>20777922.9717703</v>
      </c>
      <c r="S22" s="12" t="n">
        <v>3586454.71090551</v>
      </c>
      <c r="T22" s="35" t="n">
        <v>25889654.8342129</v>
      </c>
      <c r="U22" s="10" t="n">
        <f aca="false">R22/N22</f>
        <v>4.83253434945298</v>
      </c>
      <c r="V22" s="12" t="n">
        <f aca="false">K22*5.5017049523</f>
        <v>366865.512725902</v>
      </c>
      <c r="W22" s="12" t="n">
        <f aca="false">M22*5.5017049523</f>
        <v>11346.3560636877</v>
      </c>
      <c r="X22" s="12" t="n">
        <f aca="false">N22*5.1890047538+L22*5.5017049523</f>
        <v>26519876.7856488</v>
      </c>
      <c r="Y22" s="12" t="n">
        <f aca="false">N22*5.1890047538</f>
        <v>22310600.045049</v>
      </c>
      <c r="Z22" s="12" t="n">
        <f aca="false">L22*5.5017049523</f>
        <v>4209276.74059982</v>
      </c>
      <c r="AA22" s="12"/>
      <c r="AB22" s="12"/>
      <c r="AC22" s="12"/>
      <c r="AD22" s="12"/>
    </row>
    <row r="23" s="13" customFormat="true" ht="12.8" hidden="false" customHeight="false" outlineLevel="0" collapsed="false">
      <c r="C23" s="13" t="n">
        <f aca="false">C19+1</f>
        <v>2017</v>
      </c>
      <c r="D23" s="13" t="n">
        <f aca="false">D19</f>
        <v>2</v>
      </c>
      <c r="E23" s="13" t="n">
        <v>170</v>
      </c>
      <c r="F23" s="33" t="n">
        <v>20711369.2321362</v>
      </c>
      <c r="G23" s="33" t="n">
        <v>19889627.5289472</v>
      </c>
      <c r="H23" s="15" t="n">
        <f aca="false">F23-J23</f>
        <v>20605962.8217595</v>
      </c>
      <c r="I23" s="15" t="n">
        <f aca="false">G23-K23</f>
        <v>19787383.3108819</v>
      </c>
      <c r="J23" s="33" t="n">
        <v>105406.410376622</v>
      </c>
      <c r="K23" s="33" t="n">
        <v>102244.218065323</v>
      </c>
      <c r="L23" s="15" t="n">
        <f aca="false">H23-I23</f>
        <v>818579.510877647</v>
      </c>
      <c r="M23" s="15" t="n">
        <f aca="false">J23-K23</f>
        <v>3162.19231129867</v>
      </c>
      <c r="N23" s="33" t="n">
        <v>3939404.98436416</v>
      </c>
      <c r="O23" s="34" t="n">
        <v>118311548.494431</v>
      </c>
      <c r="Q23" s="15" t="n">
        <f aca="false">I23*5.5017049523</f>
        <v>108864344.754537</v>
      </c>
      <c r="R23" s="15" t="n">
        <v>18535352.9612218</v>
      </c>
      <c r="S23" s="15" t="n">
        <v>4282878.0554984</v>
      </c>
      <c r="T23" s="34" t="n">
        <v>24020927.7863425</v>
      </c>
      <c r="U23" s="13" t="n">
        <f aca="false">R23/N23</f>
        <v>4.70511486754731</v>
      </c>
      <c r="V23" s="15" t="n">
        <f aca="false">K23*5.5017049523</f>
        <v>562517.520874031</v>
      </c>
      <c r="W23" s="15" t="n">
        <f aca="false">M23*5.5017049523</f>
        <v>17397.4490991969</v>
      </c>
      <c r="X23" s="15" t="n">
        <f aca="false">N23*5.1890047538+L23*5.5017049523</f>
        <v>24945174.1398559</v>
      </c>
      <c r="Y23" s="15" t="n">
        <f aca="false">N23*5.1890047538</f>
        <v>20441591.1910091</v>
      </c>
      <c r="Z23" s="15" t="n">
        <f aca="false">L23*5.5017049523</f>
        <v>4503582.94884686</v>
      </c>
      <c r="AA23" s="15"/>
      <c r="AB23" s="15"/>
      <c r="AC23" s="15"/>
      <c r="AD23" s="15"/>
    </row>
    <row r="24" s="13" customFormat="true" ht="12.8" hidden="false" customHeight="false" outlineLevel="0" collapsed="false">
      <c r="C24" s="13" t="n">
        <f aca="false">C20+1</f>
        <v>2017</v>
      </c>
      <c r="D24" s="13" t="n">
        <f aca="false">D20</f>
        <v>3</v>
      </c>
      <c r="E24" s="13" t="n">
        <v>171</v>
      </c>
      <c r="F24" s="33" t="n">
        <v>19898364.4949311</v>
      </c>
      <c r="G24" s="33" t="n">
        <v>19108228.3816652</v>
      </c>
      <c r="H24" s="15" t="n">
        <f aca="false">F24-J24</f>
        <v>19745296.2237905</v>
      </c>
      <c r="I24" s="15" t="n">
        <f aca="false">G24-K24</f>
        <v>18959752.1586589</v>
      </c>
      <c r="J24" s="33" t="n">
        <v>153068.271140567</v>
      </c>
      <c r="K24" s="33" t="n">
        <v>148476.22300635</v>
      </c>
      <c r="L24" s="15" t="n">
        <f aca="false">H24-I24</f>
        <v>785544.065131638</v>
      </c>
      <c r="M24" s="15" t="n">
        <f aca="false">J24-K24</f>
        <v>4592.04813421701</v>
      </c>
      <c r="N24" s="33" t="n">
        <v>3599614.55233288</v>
      </c>
      <c r="O24" s="34" t="n">
        <v>103254577.736778</v>
      </c>
      <c r="Q24" s="15" t="n">
        <f aca="false">I24*5.5017049523</f>
        <v>104310962.345674</v>
      </c>
      <c r="R24" s="15" t="n">
        <v>18516776.2102264</v>
      </c>
      <c r="S24" s="15" t="n">
        <v>3737815.71407136</v>
      </c>
      <c r="T24" s="34" t="n">
        <v>24278813.7103198</v>
      </c>
      <c r="U24" s="13" t="n">
        <f aca="false">R24/N24</f>
        <v>5.14409971985079</v>
      </c>
      <c r="V24" s="15" t="n">
        <f aca="false">K24*5.5017049523</f>
        <v>816872.371412834</v>
      </c>
      <c r="W24" s="15" t="n">
        <f aca="false">M24*5.5017049523</f>
        <v>25264.0939612217</v>
      </c>
      <c r="X24" s="15" t="n">
        <f aca="false">N24*5.1890047538+L24*5.5017049523</f>
        <v>23000248.6972876</v>
      </c>
      <c r="Y24" s="15" t="n">
        <f aca="false">N24*5.1890047538</f>
        <v>18678417.023903</v>
      </c>
      <c r="Z24" s="15" t="n">
        <f aca="false">L24*5.5017049523</f>
        <v>4321831.67338461</v>
      </c>
      <c r="AA24" s="15"/>
      <c r="AB24" s="15"/>
      <c r="AC24" s="15"/>
      <c r="AD24" s="15"/>
    </row>
    <row r="25" customFormat="false" ht="12.8" hidden="false" customHeight="false" outlineLevel="0" collapsed="false">
      <c r="A25" s="13"/>
      <c r="B25" s="13"/>
      <c r="C25" s="13" t="n">
        <f aca="false">C21+1</f>
        <v>2017</v>
      </c>
      <c r="D25" s="13" t="n">
        <f aca="false">D21</f>
        <v>4</v>
      </c>
      <c r="E25" s="13" t="n">
        <v>172</v>
      </c>
      <c r="F25" s="33" t="n">
        <v>21659293.098367</v>
      </c>
      <c r="G25" s="33" t="n">
        <v>20796911.2885284</v>
      </c>
      <c r="H25" s="15" t="n">
        <f aca="false">F25-J25</f>
        <v>21463576.1140757</v>
      </c>
      <c r="I25" s="15" t="n">
        <f aca="false">G25-K25</f>
        <v>20607065.8137659</v>
      </c>
      <c r="J25" s="33" t="n">
        <v>195716.984291222</v>
      </c>
      <c r="K25" s="33" t="n">
        <v>189845.474762486</v>
      </c>
      <c r="L25" s="15" t="n">
        <f aca="false">H25-I25</f>
        <v>856510.300309796</v>
      </c>
      <c r="M25" s="15" t="n">
        <f aca="false">J25-K25</f>
        <v>5871.50952873667</v>
      </c>
      <c r="N25" s="33" t="n">
        <v>4012507.36812272</v>
      </c>
      <c r="O25" s="36" t="n">
        <v>124728426.724285</v>
      </c>
      <c r="Q25" s="15" t="n">
        <f aca="false">I25*5.5017049523</f>
        <v>113373996.039968</v>
      </c>
      <c r="R25" s="15" t="n">
        <v>18747481.3987943</v>
      </c>
      <c r="S25" s="15" t="n">
        <v>4515169.04741912</v>
      </c>
      <c r="T25" s="36" t="n">
        <v>24785174.0476736</v>
      </c>
      <c r="V25" s="15" t="n">
        <f aca="false">K25*5.5017049523</f>
        <v>1044473.78867251</v>
      </c>
      <c r="W25" s="15" t="n">
        <f aca="false">M25*5.5017049523</f>
        <v>32303.3130517272</v>
      </c>
      <c r="X25" s="15" t="n">
        <f aca="false">N25*5.1890047538+L25*5.5017049523</f>
        <v>25533186.7687567</v>
      </c>
      <c r="Y25" s="15" t="n">
        <f aca="false">N25*5.1890047538</f>
        <v>20820919.8078463</v>
      </c>
      <c r="Z25" s="15" t="n">
        <f aca="false">L25*5.5017049523</f>
        <v>4712266.96091036</v>
      </c>
      <c r="AA25" s="15"/>
      <c r="AB25" s="15"/>
      <c r="AC25" s="15"/>
      <c r="AD25" s="15"/>
    </row>
    <row r="26" s="9" customFormat="true" ht="12.8" hidden="false" customHeight="false" outlineLevel="0" collapsed="false">
      <c r="B26" s="10"/>
      <c r="C26" s="9" t="n">
        <f aca="false">C22+1</f>
        <v>2018</v>
      </c>
      <c r="D26" s="9" t="n">
        <f aca="false">D22</f>
        <v>1</v>
      </c>
      <c r="E26" s="9" t="n">
        <v>173</v>
      </c>
      <c r="F26" s="31" t="n">
        <v>20174391.26279</v>
      </c>
      <c r="G26" s="31" t="n">
        <v>19371112.7687214</v>
      </c>
      <c r="H26" s="12" t="n">
        <f aca="false">F26-J26</f>
        <v>19974770.161722</v>
      </c>
      <c r="I26" s="12" t="n">
        <f aca="false">G26-K26</f>
        <v>19177480.3006854</v>
      </c>
      <c r="J26" s="31" t="n">
        <v>199621.10106806</v>
      </c>
      <c r="K26" s="31" t="n">
        <v>193632.468036018</v>
      </c>
      <c r="L26" s="12" t="n">
        <f aca="false">H26-I26</f>
        <v>797289.861036599</v>
      </c>
      <c r="M26" s="12" t="n">
        <f aca="false">J26-K26</f>
        <v>5988.63303204181</v>
      </c>
      <c r="N26" s="31" t="n">
        <v>4266228.99960084</v>
      </c>
      <c r="O26" s="10"/>
      <c r="P26" s="10"/>
      <c r="Q26" s="12" t="n">
        <f aca="false">I26*5.5017049523</f>
        <v>105508838.342916</v>
      </c>
      <c r="R26" s="12"/>
      <c r="S26" s="12"/>
      <c r="T26" s="10"/>
      <c r="U26" s="10"/>
      <c r="V26" s="12" t="n">
        <f aca="false">K26*5.5017049523</f>
        <v>1065308.70831983</v>
      </c>
      <c r="W26" s="12" t="n">
        <f aca="false">M26*5.5017049523</f>
        <v>32947.6920098918</v>
      </c>
      <c r="X26" s="12" t="n">
        <f aca="false">N26*5.1890047538+L26*5.5017049523</f>
        <v>26523936.1366118</v>
      </c>
      <c r="Y26" s="12" t="n">
        <f aca="false">N26*5.1890047538</f>
        <v>22137482.5597282</v>
      </c>
      <c r="Z26" s="12" t="n">
        <f aca="false">L26*5.5017049523</f>
        <v>4386453.57688363</v>
      </c>
      <c r="AA26" s="12"/>
      <c r="AB26" s="12"/>
      <c r="AC26" s="12"/>
      <c r="AD26" s="12"/>
    </row>
    <row r="27" s="13" customFormat="true" ht="12.8" hidden="false" customHeight="false" outlineLevel="0" collapsed="false">
      <c r="C27" s="13" t="n">
        <f aca="false">C23+1</f>
        <v>2018</v>
      </c>
      <c r="D27" s="13" t="n">
        <f aca="false">D23</f>
        <v>2</v>
      </c>
      <c r="E27" s="13" t="n">
        <v>174</v>
      </c>
      <c r="F27" s="33" t="n">
        <v>20014710.2499966</v>
      </c>
      <c r="G27" s="33" t="n">
        <v>19217190.4754933</v>
      </c>
      <c r="H27" s="15" t="n">
        <f aca="false">F27-J27</f>
        <v>19796948.3514158</v>
      </c>
      <c r="I27" s="15" t="n">
        <f aca="false">G27-K27</f>
        <v>19005961.4338699</v>
      </c>
      <c r="J27" s="33" t="n">
        <v>217761.898580891</v>
      </c>
      <c r="K27" s="33" t="n">
        <v>211229.041623464</v>
      </c>
      <c r="L27" s="15" t="n">
        <f aca="false">H27-I27</f>
        <v>790986.917545866</v>
      </c>
      <c r="M27" s="15" t="n">
        <f aca="false">J27-K27</f>
        <v>6532.85695742682</v>
      </c>
      <c r="N27" s="33" t="n">
        <v>3381171.90764194</v>
      </c>
      <c r="Q27" s="15" t="n">
        <f aca="false">I27*5.5017049523</f>
        <v>104565192.143945</v>
      </c>
      <c r="R27" s="15"/>
      <c r="S27" s="15"/>
      <c r="V27" s="15" t="n">
        <f aca="false">K27*5.5017049523</f>
        <v>1162119.8643694</v>
      </c>
      <c r="W27" s="15" t="n">
        <f aca="false">M27*5.5017049523</f>
        <v>35941.8514753426</v>
      </c>
      <c r="X27" s="15" t="n">
        <f aca="false">N27*5.1890047538+L27*5.5017049523</f>
        <v>21896693.7436357</v>
      </c>
      <c r="Y27" s="15" t="n">
        <f aca="false">N27*5.1890047538</f>
        <v>17544917.1021691</v>
      </c>
      <c r="Z27" s="15" t="n">
        <f aca="false">L27*5.5017049523</f>
        <v>4351776.6414666</v>
      </c>
      <c r="AA27" s="15"/>
      <c r="AB27" s="15"/>
      <c r="AC27" s="15"/>
      <c r="AD27" s="15"/>
    </row>
    <row r="28" s="13" customFormat="true" ht="12.8" hidden="false" customHeight="false" outlineLevel="0" collapsed="false">
      <c r="C28" s="13" t="n">
        <f aca="false">C24+1</f>
        <v>2018</v>
      </c>
      <c r="D28" s="13" t="n">
        <f aca="false">D24</f>
        <v>3</v>
      </c>
      <c r="E28" s="13" t="n">
        <v>175</v>
      </c>
      <c r="F28" s="33" t="n">
        <v>19050994.9160722</v>
      </c>
      <c r="G28" s="33" t="n">
        <v>18292973.2702277</v>
      </c>
      <c r="H28" s="15" t="n">
        <f aca="false">F28-J28</f>
        <v>18815947.792848</v>
      </c>
      <c r="I28" s="15" t="n">
        <f aca="false">G28-K28</f>
        <v>18064977.5607002</v>
      </c>
      <c r="J28" s="33" t="n">
        <v>235047.123224172</v>
      </c>
      <c r="K28" s="33" t="n">
        <v>227995.709527446</v>
      </c>
      <c r="L28" s="15" t="n">
        <f aca="false">H28-I28</f>
        <v>750970.232147772</v>
      </c>
      <c r="M28" s="15" t="n">
        <f aca="false">J28-K28</f>
        <v>7051.41369672515</v>
      </c>
      <c r="N28" s="33" t="n">
        <v>3202211.13417862</v>
      </c>
      <c r="Q28" s="15" t="n">
        <f aca="false">I28*5.5017049523</f>
        <v>99388176.5088929</v>
      </c>
      <c r="R28" s="15"/>
      <c r="S28" s="15"/>
      <c r="V28" s="15" t="n">
        <f aca="false">K28*5.5017049523</f>
        <v>1254365.1242103</v>
      </c>
      <c r="W28" s="15" t="n">
        <f aca="false">M28*5.5017049523</f>
        <v>38794.7976559888</v>
      </c>
      <c r="X28" s="15" t="n">
        <f aca="false">N28*5.1890047538+L28*5.5017049523</f>
        <v>20747905.4431615</v>
      </c>
      <c r="Y28" s="15" t="n">
        <f aca="false">N28*5.1890047538</f>
        <v>16616288.7979242</v>
      </c>
      <c r="Z28" s="15" t="n">
        <f aca="false">L28*5.5017049523</f>
        <v>4131616.64523728</v>
      </c>
      <c r="AA28" s="15"/>
      <c r="AB28" s="15"/>
      <c r="AC28" s="15"/>
      <c r="AD28" s="15"/>
    </row>
    <row r="29" s="13" customFormat="true" ht="12.8" hidden="false" customHeight="false" outlineLevel="0" collapsed="false">
      <c r="C29" s="13" t="n">
        <f aca="false">C25+1</f>
        <v>2018</v>
      </c>
      <c r="D29" s="13" t="n">
        <f aca="false">D25</f>
        <v>4</v>
      </c>
      <c r="E29" s="13" t="n">
        <v>176</v>
      </c>
      <c r="F29" s="33" t="n">
        <v>17490439.3900687</v>
      </c>
      <c r="G29" s="33" t="n">
        <v>16796377.2975098</v>
      </c>
      <c r="H29" s="15" t="n">
        <f aca="false">F29-J29</f>
        <v>17250048.0680317</v>
      </c>
      <c r="I29" s="15" t="n">
        <f aca="false">G29-K29</f>
        <v>16563197.7151338</v>
      </c>
      <c r="J29" s="33" t="n">
        <v>240391.322037069</v>
      </c>
      <c r="K29" s="33" t="n">
        <v>233179.582375956</v>
      </c>
      <c r="L29" s="15" t="n">
        <f aca="false">H29-I29</f>
        <v>686850.35289784</v>
      </c>
      <c r="M29" s="15" t="n">
        <f aca="false">J29-K29</f>
        <v>7211.73966111208</v>
      </c>
      <c r="N29" s="33" t="n">
        <v>3094461.00226498</v>
      </c>
      <c r="Q29" s="15" t="n">
        <f aca="false">I29*5.5017049523</f>
        <v>91125826.8952758</v>
      </c>
      <c r="R29" s="15"/>
      <c r="S29" s="15"/>
      <c r="V29" s="15" t="n">
        <f aca="false">K29*5.5017049523</f>
        <v>1282885.26313305</v>
      </c>
      <c r="W29" s="15" t="n">
        <f aca="false">M29*5.5017049523</f>
        <v>39676.8638082386</v>
      </c>
      <c r="X29" s="15" t="n">
        <f aca="false">N29*5.1890047538+L29*5.5017049523</f>
        <v>19836020.8392287</v>
      </c>
      <c r="Y29" s="15" t="n">
        <f aca="false">N29*5.1890047538</f>
        <v>16057172.8512017</v>
      </c>
      <c r="Z29" s="15" t="n">
        <f aca="false">L29*5.5017049523</f>
        <v>3778847.98802705</v>
      </c>
      <c r="AA29" s="15"/>
      <c r="AB29" s="15"/>
      <c r="AC29" s="15"/>
      <c r="AD29" s="15"/>
    </row>
    <row r="30" s="9" customFormat="true" ht="12.8" hidden="false" customHeight="false" outlineLevel="0" collapsed="false">
      <c r="B30" s="10"/>
      <c r="C30" s="9" t="n">
        <f aca="false">C26+1</f>
        <v>2019</v>
      </c>
      <c r="D30" s="9" t="n">
        <f aca="false">D26</f>
        <v>1</v>
      </c>
      <c r="E30" s="9" t="n">
        <v>177</v>
      </c>
      <c r="F30" s="31" t="n">
        <v>17349305.2240574</v>
      </c>
      <c r="G30" s="31" t="n">
        <v>16659961.0542035</v>
      </c>
      <c r="H30" s="12" t="n">
        <f aca="false">F30-J30</f>
        <v>17153552.6932872</v>
      </c>
      <c r="I30" s="12" t="n">
        <f aca="false">G30-K30</f>
        <v>16470081.0993564</v>
      </c>
      <c r="J30" s="31" t="n">
        <v>195752.530770185</v>
      </c>
      <c r="K30" s="31" t="n">
        <v>189879.95484708</v>
      </c>
      <c r="L30" s="12" t="n">
        <f aca="false">H30-I30</f>
        <v>683471.593930818</v>
      </c>
      <c r="M30" s="12" t="n">
        <f aca="false">J30-K30</f>
        <v>5872.57592310553</v>
      </c>
      <c r="N30" s="31" t="n">
        <v>3259887.13066368</v>
      </c>
      <c r="O30" s="10"/>
      <c r="P30" s="10"/>
      <c r="Q30" s="12" t="n">
        <f aca="false">I30*5.5017049523</f>
        <v>90613526.7491118</v>
      </c>
      <c r="R30" s="12"/>
      <c r="S30" s="12"/>
      <c r="T30" s="10"/>
      <c r="U30" s="10"/>
      <c r="V30" s="12" t="n">
        <f aca="false">K30*5.5017049523</f>
        <v>1044663.48792468</v>
      </c>
      <c r="W30" s="12" t="n">
        <f aca="false">M30*5.5017049523</f>
        <v>32309.1800389074</v>
      </c>
      <c r="X30" s="12" t="n">
        <f aca="false">N30*5.1890047538+L30*5.5017049523</f>
        <v>20675828.8709509</v>
      </c>
      <c r="Y30" s="12" t="n">
        <f aca="false">N30*5.1890047538</f>
        <v>16915569.8178653</v>
      </c>
      <c r="Z30" s="12" t="n">
        <f aca="false">L30*5.5017049523</f>
        <v>3760259.05308556</v>
      </c>
      <c r="AA30" s="12"/>
      <c r="AB30" s="12"/>
      <c r="AC30" s="12"/>
      <c r="AD30" s="12"/>
    </row>
    <row r="31" s="13" customFormat="true" ht="12.8" hidden="false" customHeight="false" outlineLevel="0" collapsed="false">
      <c r="C31" s="13" t="n">
        <f aca="false">C27+1</f>
        <v>2019</v>
      </c>
      <c r="D31" s="13" t="n">
        <f aca="false">D27</f>
        <v>2</v>
      </c>
      <c r="E31" s="13" t="n">
        <v>178</v>
      </c>
      <c r="F31" s="33" t="n">
        <v>17521550.7640707</v>
      </c>
      <c r="G31" s="33" t="n">
        <v>16824379.883013</v>
      </c>
      <c r="H31" s="15" t="n">
        <f aca="false">F31-J31</f>
        <v>17322941.9219589</v>
      </c>
      <c r="I31" s="15" t="n">
        <f aca="false">G31-K31</f>
        <v>16631729.3061645</v>
      </c>
      <c r="J31" s="33" t="n">
        <v>198608.842111893</v>
      </c>
      <c r="K31" s="33" t="n">
        <v>192650.576848536</v>
      </c>
      <c r="L31" s="15" t="n">
        <f aca="false">H31-I31</f>
        <v>691212.615794361</v>
      </c>
      <c r="M31" s="15" t="n">
        <f aca="false">J31-K31</f>
        <v>5958.26526335682</v>
      </c>
      <c r="N31" s="33" t="n">
        <v>2983997.22603285</v>
      </c>
      <c r="Q31" s="15" t="n">
        <f aca="false">I31*5.5017049523</f>
        <v>91502867.4890382</v>
      </c>
      <c r="R31" s="15"/>
      <c r="S31" s="15"/>
      <c r="V31" s="15" t="n">
        <f aca="false">K31*5.5017049523</f>
        <v>1059906.63271104</v>
      </c>
      <c r="W31" s="15" t="n">
        <f aca="false">M31*5.5017049523</f>
        <v>32780.6175065273</v>
      </c>
      <c r="X31" s="15" t="n">
        <f aca="false">N31*5.1890047538+L31*5.5017049523</f>
        <v>19286823.6626185</v>
      </c>
      <c r="Y31" s="15" t="n">
        <f aca="false">N31*5.1890047538</f>
        <v>15483975.7912105</v>
      </c>
      <c r="Z31" s="15" t="n">
        <f aca="false">L31*5.5017049523</f>
        <v>3802847.87140807</v>
      </c>
      <c r="AA31" s="15"/>
      <c r="AB31" s="15"/>
      <c r="AC31" s="15"/>
      <c r="AD31" s="15"/>
    </row>
    <row r="32" s="13" customFormat="true" ht="12.8" hidden="false" customHeight="false" outlineLevel="0" collapsed="false">
      <c r="C32" s="13" t="n">
        <f aca="false">C28+1</f>
        <v>2019</v>
      </c>
      <c r="D32" s="13" t="n">
        <f aca="false">D28</f>
        <v>3</v>
      </c>
      <c r="E32" s="13" t="n">
        <v>179</v>
      </c>
      <c r="F32" s="33" t="n">
        <v>17918477.6950709</v>
      </c>
      <c r="G32" s="33" t="n">
        <v>17203977.153879</v>
      </c>
      <c r="H32" s="15" t="n">
        <f aca="false">F32-J32</f>
        <v>17728903.1106029</v>
      </c>
      <c r="I32" s="15" t="n">
        <f aca="false">G32-K32</f>
        <v>17020089.8069449</v>
      </c>
      <c r="J32" s="33" t="n">
        <v>189574.584468079</v>
      </c>
      <c r="K32" s="33" t="n">
        <v>183887.346934037</v>
      </c>
      <c r="L32" s="15" t="n">
        <f aca="false">H32-I32</f>
        <v>708813.303657934</v>
      </c>
      <c r="M32" s="15" t="n">
        <f aca="false">J32-K32</f>
        <v>5687.23753404239</v>
      </c>
      <c r="N32" s="33" t="n">
        <v>2862134.61419891</v>
      </c>
      <c r="Q32" s="15" t="n">
        <f aca="false">I32*5.5017049523</f>
        <v>93639512.3794596</v>
      </c>
      <c r="R32" s="15"/>
      <c r="S32" s="15"/>
      <c r="V32" s="15" t="n">
        <f aca="false">K32*5.5017049523</f>
        <v>1011693.9272923</v>
      </c>
      <c r="W32" s="15" t="n">
        <f aca="false">M32*5.5017049523</f>
        <v>31289.5029059475</v>
      </c>
      <c r="X32" s="15" t="n">
        <f aca="false">N32*5.1890047538+L32*5.5017049523</f>
        <v>18751311.7820847</v>
      </c>
      <c r="Y32" s="15" t="n">
        <f aca="false">N32*5.1890047538</f>
        <v>14851630.1190937</v>
      </c>
      <c r="Z32" s="15" t="n">
        <f aca="false">L32*5.5017049523</f>
        <v>3899681.66299098</v>
      </c>
      <c r="AA32" s="15"/>
      <c r="AB32" s="15"/>
      <c r="AC32" s="15"/>
      <c r="AD32" s="15"/>
    </row>
    <row r="33" s="13" customFormat="true" ht="12.8" hidden="false" customHeight="false" outlineLevel="0" collapsed="false">
      <c r="C33" s="13" t="n">
        <f aca="false">C29+1</f>
        <v>2019</v>
      </c>
      <c r="D33" s="13" t="n">
        <f aca="false">D29</f>
        <v>4</v>
      </c>
      <c r="E33" s="13" t="n">
        <v>180</v>
      </c>
      <c r="F33" s="33" t="n">
        <v>17504892.6212484</v>
      </c>
      <c r="G33" s="33" t="n">
        <v>16805804.9422285</v>
      </c>
      <c r="H33" s="15" t="n">
        <f aca="false">F33-J33</f>
        <v>17310821.8627389</v>
      </c>
      <c r="I33" s="15" t="n">
        <f aca="false">G33-K33</f>
        <v>16617556.3064742</v>
      </c>
      <c r="J33" s="33" t="n">
        <v>194070.758509529</v>
      </c>
      <c r="K33" s="33" t="n">
        <v>188248.635754243</v>
      </c>
      <c r="L33" s="15" t="n">
        <f aca="false">H33-I33</f>
        <v>693265.556264643</v>
      </c>
      <c r="M33" s="15" t="n">
        <f aca="false">J33-K33</f>
        <v>5822.12275528593</v>
      </c>
      <c r="N33" s="33" t="n">
        <v>2730880.27094264</v>
      </c>
      <c r="Q33" s="15" t="n">
        <f aca="false">I33*5.5017049523</f>
        <v>91424891.8264533</v>
      </c>
      <c r="R33" s="15"/>
      <c r="S33" s="15"/>
      <c r="V33" s="15" t="n">
        <f aca="false">K33*5.5017049523</f>
        <v>1035688.45159284</v>
      </c>
      <c r="W33" s="15" t="n">
        <f aca="false">M33*5.5017049523</f>
        <v>32031.6015956551</v>
      </c>
      <c r="X33" s="15" t="n">
        <f aca="false">N33*5.1890047538+L33*5.5017049523</f>
        <v>17984693.2521402</v>
      </c>
      <c r="Y33" s="15" t="n">
        <f aca="false">N33*5.1890047538</f>
        <v>14170550.70798</v>
      </c>
      <c r="Z33" s="15" t="n">
        <f aca="false">L33*5.5017049523</f>
        <v>3814142.5441602</v>
      </c>
      <c r="AA33" s="15"/>
      <c r="AB33" s="15"/>
      <c r="AC33" s="15"/>
      <c r="AD33" s="15"/>
    </row>
    <row r="34" s="9" customFormat="true" ht="12.8" hidden="false" customHeight="false" outlineLevel="0" collapsed="false">
      <c r="B34" s="10"/>
      <c r="C34" s="9" t="n">
        <f aca="false">C30+1</f>
        <v>2020</v>
      </c>
      <c r="D34" s="9" t="n">
        <f aca="false">D30</f>
        <v>1</v>
      </c>
      <c r="E34" s="9" t="n">
        <v>181</v>
      </c>
      <c r="F34" s="31" t="n">
        <v>17169623.5439056</v>
      </c>
      <c r="G34" s="31" t="n">
        <v>16483159.4588845</v>
      </c>
      <c r="H34" s="12" t="n">
        <f aca="false">F34-J34</f>
        <v>16956988.1031156</v>
      </c>
      <c r="I34" s="12" t="n">
        <f aca="false">G34-K34</f>
        <v>16276903.0813182</v>
      </c>
      <c r="J34" s="31" t="n">
        <v>212635.440790014</v>
      </c>
      <c r="K34" s="31" t="n">
        <v>206256.377566314</v>
      </c>
      <c r="L34" s="12" t="n">
        <f aca="false">H34-I34</f>
        <v>680085.021797439</v>
      </c>
      <c r="M34" s="12" t="n">
        <f aca="false">J34-K34</f>
        <v>6379.06322370045</v>
      </c>
      <c r="N34" s="31" t="n">
        <v>2984107.34287832</v>
      </c>
      <c r="O34" s="10"/>
      <c r="P34" s="10"/>
      <c r="Q34" s="12" t="n">
        <f aca="false">I34*5.5017049523</f>
        <v>89550718.2905954</v>
      </c>
      <c r="R34" s="12"/>
      <c r="S34" s="12"/>
      <c r="T34" s="10"/>
      <c r="U34" s="10"/>
      <c r="V34" s="12" t="n">
        <f aca="false">K34*5.5017049523</f>
        <v>1134761.73390005</v>
      </c>
      <c r="W34" s="12" t="n">
        <f aca="false">M34*5.5017049523</f>
        <v>35095.7237288675</v>
      </c>
      <c r="X34" s="12" t="n">
        <f aca="false">N34*5.1890047538+L34*5.5017049523</f>
        <v>19226174.3204531</v>
      </c>
      <c r="Y34" s="12" t="n">
        <f aca="false">N34*5.1890047538</f>
        <v>15484547.1880451</v>
      </c>
      <c r="Z34" s="12" t="n">
        <f aca="false">L34*5.5017049523</f>
        <v>3741627.13240802</v>
      </c>
      <c r="AA34" s="12"/>
      <c r="AB34" s="12"/>
      <c r="AC34" s="12"/>
      <c r="AD34" s="12"/>
    </row>
    <row r="35" s="13" customFormat="true" ht="12.8" hidden="false" customHeight="false" outlineLevel="0" collapsed="false">
      <c r="C35" s="13" t="n">
        <f aca="false">C31+1</f>
        <v>2020</v>
      </c>
      <c r="D35" s="13" t="n">
        <f aca="false">D31</f>
        <v>2</v>
      </c>
      <c r="E35" s="13" t="n">
        <v>182</v>
      </c>
      <c r="F35" s="33" t="n">
        <v>17337387.3618972</v>
      </c>
      <c r="G35" s="33" t="n">
        <v>16642592.1337308</v>
      </c>
      <c r="H35" s="15" t="n">
        <f aca="false">F35-J35</f>
        <v>17097823.6073681</v>
      </c>
      <c r="I35" s="15" t="n">
        <f aca="false">G35-K35</f>
        <v>16410215.2918376</v>
      </c>
      <c r="J35" s="33" t="n">
        <v>239563.754529051</v>
      </c>
      <c r="K35" s="33" t="n">
        <v>232376.841893179</v>
      </c>
      <c r="L35" s="15" t="n">
        <f aca="false">H35-I35</f>
        <v>687608.315530496</v>
      </c>
      <c r="M35" s="15" t="n">
        <f aca="false">J35-K35</f>
        <v>7186.91263587159</v>
      </c>
      <c r="N35" s="33" t="n">
        <v>2347779.92561608</v>
      </c>
      <c r="Q35" s="15" t="n">
        <f aca="false">I35*5.5017049523</f>
        <v>90284162.7394123</v>
      </c>
      <c r="R35" s="15"/>
      <c r="S35" s="15"/>
      <c r="V35" s="15" t="n">
        <f aca="false">K35*5.5017049523</f>
        <v>1278468.82184354</v>
      </c>
      <c r="W35" s="15" t="n">
        <f aca="false">M35*5.5017049523</f>
        <v>39540.2728405222</v>
      </c>
      <c r="X35" s="15" t="n">
        <f aca="false">N35*5.1890047538+L35*5.5017049523</f>
        <v>15965659.2696948</v>
      </c>
      <c r="Y35" s="15" t="n">
        <f aca="false">N35*5.1890047538</f>
        <v>12182641.194898</v>
      </c>
      <c r="Z35" s="15" t="n">
        <f aca="false">L35*5.5017049523</f>
        <v>3783018.07479679</v>
      </c>
      <c r="AA35" s="15"/>
      <c r="AB35" s="15"/>
      <c r="AC35" s="15"/>
      <c r="AD35" s="15"/>
    </row>
    <row r="36" s="13" customFormat="true" ht="12.8" hidden="false" customHeight="false" outlineLevel="0" collapsed="false">
      <c r="C36" s="13" t="n">
        <f aca="false">C32+1</f>
        <v>2020</v>
      </c>
      <c r="D36" s="13" t="n">
        <f aca="false">D32</f>
        <v>3</v>
      </c>
      <c r="E36" s="13" t="n">
        <v>183</v>
      </c>
      <c r="F36" s="33" t="n">
        <v>17502745.0627668</v>
      </c>
      <c r="G36" s="33" t="n">
        <v>16799944.9742538</v>
      </c>
      <c r="H36" s="15" t="n">
        <f aca="false">F36-J36</f>
        <v>17235382.3250639</v>
      </c>
      <c r="I36" s="15" t="n">
        <f aca="false">G36-K36</f>
        <v>16540603.118682</v>
      </c>
      <c r="J36" s="33" t="n">
        <v>267362.737702913</v>
      </c>
      <c r="K36" s="33" t="n">
        <v>259341.855571826</v>
      </c>
      <c r="L36" s="15" t="n">
        <f aca="false">H36-I36</f>
        <v>694779.206381869</v>
      </c>
      <c r="M36" s="15" t="n">
        <f aca="false">J36-K36</f>
        <v>8020.88213108736</v>
      </c>
      <c r="N36" s="33" t="n">
        <v>2344083.69440455</v>
      </c>
      <c r="Q36" s="15" t="n">
        <f aca="false">I36*5.5017049523</f>
        <v>91001518.0920815</v>
      </c>
      <c r="R36" s="15"/>
      <c r="S36" s="15"/>
      <c r="V36" s="15" t="n">
        <f aca="false">K36*5.5017049523</f>
        <v>1426822.37113818</v>
      </c>
      <c r="W36" s="15" t="n">
        <f aca="false">M36*5.5017049523</f>
        <v>44128.5269424179</v>
      </c>
      <c r="X36" s="15" t="n">
        <f aca="false">N36*5.1890047538+L36*5.5017049523</f>
        <v>15985931.6340765</v>
      </c>
      <c r="Y36" s="15" t="n">
        <f aca="false">N36*5.1890047538</f>
        <v>12163461.4335703</v>
      </c>
      <c r="Z36" s="15" t="n">
        <f aca="false">L36*5.5017049523</f>
        <v>3822470.20050619</v>
      </c>
      <c r="AA36" s="15"/>
      <c r="AB36" s="15"/>
      <c r="AC36" s="15"/>
      <c r="AD36" s="15"/>
    </row>
    <row r="37" s="13" customFormat="true" ht="12.8" hidden="false" customHeight="false" outlineLevel="0" collapsed="false">
      <c r="C37" s="13" t="n">
        <f aca="false">C33+1</f>
        <v>2020</v>
      </c>
      <c r="D37" s="13" t="n">
        <f aca="false">D33</f>
        <v>4</v>
      </c>
      <c r="E37" s="13" t="n">
        <v>184</v>
      </c>
      <c r="F37" s="33" t="n">
        <v>18044051.720979</v>
      </c>
      <c r="G37" s="33" t="n">
        <v>17317779.2410859</v>
      </c>
      <c r="H37" s="15" t="n">
        <f aca="false">F37-J37</f>
        <v>17748222.8848331</v>
      </c>
      <c r="I37" s="15" t="n">
        <f aca="false">G37-K37</f>
        <v>17030825.2700244</v>
      </c>
      <c r="J37" s="33" t="n">
        <v>295828.836145957</v>
      </c>
      <c r="K37" s="33" t="n">
        <v>286953.971061578</v>
      </c>
      <c r="L37" s="15" t="n">
        <f aca="false">H37-I37</f>
        <v>717397.614808701</v>
      </c>
      <c r="M37" s="15" t="n">
        <f aca="false">J37-K37</f>
        <v>8874.86508437881</v>
      </c>
      <c r="N37" s="33" t="n">
        <v>2335444.70272384</v>
      </c>
      <c r="Q37" s="15" t="n">
        <f aca="false">I37*5.5017049523</f>
        <v>93698575.729849</v>
      </c>
      <c r="R37" s="15"/>
      <c r="S37" s="15"/>
      <c r="V37" s="15" t="n">
        <f aca="false">K37*5.5017049523</f>
        <v>1578736.08367164</v>
      </c>
      <c r="W37" s="15" t="n">
        <f aca="false">M37*5.5017049523</f>
        <v>48826.8891857212</v>
      </c>
      <c r="X37" s="15" t="n">
        <f aca="false">N37*5.1890047538+L37*5.5017049523</f>
        <v>16065543.6748323</v>
      </c>
      <c r="Y37" s="15" t="n">
        <f aca="false">N37*5.1890047538</f>
        <v>12118633.664671</v>
      </c>
      <c r="Z37" s="15" t="n">
        <f aca="false">L37*5.5017049523</f>
        <v>3946910.01016124</v>
      </c>
      <c r="AA37" s="15"/>
      <c r="AB37" s="15"/>
      <c r="AC37" s="15"/>
      <c r="AD37" s="15"/>
    </row>
    <row r="38" s="9" customFormat="true" ht="12.8" hidden="false" customHeight="false" outlineLevel="0" collapsed="false">
      <c r="B38" s="10"/>
      <c r="C38" s="9" t="n">
        <f aca="false">C34+1</f>
        <v>2021</v>
      </c>
      <c r="D38" s="9" t="n">
        <f aca="false">D34</f>
        <v>1</v>
      </c>
      <c r="E38" s="9" t="n">
        <v>185</v>
      </c>
      <c r="F38" s="31" t="n">
        <v>19128334.5709422</v>
      </c>
      <c r="G38" s="31" t="n">
        <v>18356339.9717284</v>
      </c>
      <c r="H38" s="12" t="n">
        <f aca="false">F38-J38</f>
        <v>18790450.456391</v>
      </c>
      <c r="I38" s="12" t="n">
        <f aca="false">G38-K38</f>
        <v>18028592.3806138</v>
      </c>
      <c r="J38" s="31" t="n">
        <v>337884.114551121</v>
      </c>
      <c r="K38" s="31" t="n">
        <v>327747.591114587</v>
      </c>
      <c r="L38" s="12" t="n">
        <f aca="false">H38-I38</f>
        <v>761858.075777236</v>
      </c>
      <c r="M38" s="12" t="n">
        <f aca="false">J38-K38</f>
        <v>10136.5234365337</v>
      </c>
      <c r="N38" s="31" t="n">
        <v>2945320.17438543</v>
      </c>
      <c r="O38" s="10"/>
      <c r="P38" s="10"/>
      <c r="Q38" s="12" t="n">
        <f aca="false">I38*5.5017049523</f>
        <v>99187995.9834211</v>
      </c>
      <c r="R38" s="12"/>
      <c r="S38" s="12"/>
      <c r="T38" s="10"/>
      <c r="U38" s="10"/>
      <c r="V38" s="12" t="n">
        <f aca="false">K38*5.5017049523</f>
        <v>1803170.54513952</v>
      </c>
      <c r="W38" s="12" t="n">
        <f aca="false">M38*5.5017049523</f>
        <v>55768.1611898824</v>
      </c>
      <c r="X38" s="12" t="n">
        <f aca="false">N38*5.1890047538+L38*5.5017049523</f>
        <v>19474798.7348024</v>
      </c>
      <c r="Y38" s="12" t="n">
        <f aca="false">N38*5.1890047538</f>
        <v>15283280.386349</v>
      </c>
      <c r="Z38" s="12" t="n">
        <f aca="false">L38*5.5017049523</f>
        <v>4191518.34845337</v>
      </c>
      <c r="AA38" s="12"/>
      <c r="AB38" s="12"/>
      <c r="AC38" s="12"/>
      <c r="AD38" s="12"/>
    </row>
    <row r="39" s="13" customFormat="true" ht="12.8" hidden="false" customHeight="false" outlineLevel="0" collapsed="false">
      <c r="C39" s="13" t="n">
        <f aca="false">C35+1</f>
        <v>2021</v>
      </c>
      <c r="D39" s="13" t="n">
        <f aca="false">D35</f>
        <v>2</v>
      </c>
      <c r="E39" s="13" t="n">
        <v>186</v>
      </c>
      <c r="F39" s="33" t="n">
        <v>19191563.5570241</v>
      </c>
      <c r="G39" s="33" t="n">
        <v>18415891.3367273</v>
      </c>
      <c r="H39" s="15" t="n">
        <f aca="false">F39-J39</f>
        <v>18826474.5824994</v>
      </c>
      <c r="I39" s="15" t="n">
        <f aca="false">G39-K39</f>
        <v>18061755.0314383</v>
      </c>
      <c r="J39" s="33" t="n">
        <v>365088.974524792</v>
      </c>
      <c r="K39" s="33" t="n">
        <v>354136.305289048</v>
      </c>
      <c r="L39" s="15" t="n">
        <f aca="false">H39-I39</f>
        <v>764719.551061064</v>
      </c>
      <c r="M39" s="15" t="n">
        <f aca="false">J39-K39</f>
        <v>10952.6692357436</v>
      </c>
      <c r="N39" s="33" t="n">
        <v>2609271.90220654</v>
      </c>
      <c r="Q39" s="15" t="n">
        <f aca="false">I39*5.5017049523</f>
        <v>99370447.1036935</v>
      </c>
      <c r="R39" s="15"/>
      <c r="S39" s="15"/>
      <c r="V39" s="15" t="n">
        <f aca="false">K39*5.5017049523</f>
        <v>1948353.46459798</v>
      </c>
      <c r="W39" s="15" t="n">
        <f aca="false">M39*5.5017049523</f>
        <v>60258.3545751947</v>
      </c>
      <c r="X39" s="15" t="n">
        <f aca="false">N39*5.1890047538+L39*5.5017049523</f>
        <v>17746785.6456998</v>
      </c>
      <c r="Y39" s="15" t="n">
        <f aca="false">N39*5.1890047538</f>
        <v>13539524.3045065</v>
      </c>
      <c r="Z39" s="15" t="n">
        <f aca="false">L39*5.5017049523</f>
        <v>4207261.34119329</v>
      </c>
      <c r="AA39" s="15"/>
      <c r="AB39" s="15"/>
      <c r="AC39" s="15"/>
      <c r="AD39" s="15"/>
    </row>
    <row r="40" s="13" customFormat="true" ht="12.8" hidden="false" customHeight="false" outlineLevel="0" collapsed="false">
      <c r="C40" s="13" t="n">
        <f aca="false">C36+1</f>
        <v>2021</v>
      </c>
      <c r="D40" s="13" t="n">
        <f aca="false">D36</f>
        <v>3</v>
      </c>
      <c r="E40" s="13" t="n">
        <v>187</v>
      </c>
      <c r="F40" s="33" t="n">
        <v>19293887.8333746</v>
      </c>
      <c r="G40" s="33" t="n">
        <v>18511984.8720634</v>
      </c>
      <c r="H40" s="15" t="n">
        <f aca="false">F40-J40</f>
        <v>18916704.266863</v>
      </c>
      <c r="I40" s="15" t="n">
        <f aca="false">G40-K40</f>
        <v>18146116.8125471</v>
      </c>
      <c r="J40" s="33" t="n">
        <v>377183.566511676</v>
      </c>
      <c r="K40" s="33" t="n">
        <v>365868.059516326</v>
      </c>
      <c r="L40" s="15" t="n">
        <f aca="false">H40-I40</f>
        <v>770587.454315852</v>
      </c>
      <c r="M40" s="15" t="n">
        <f aca="false">J40-K40</f>
        <v>11315.5069953504</v>
      </c>
      <c r="N40" s="33" t="n">
        <v>2575871.40533965</v>
      </c>
      <c r="Q40" s="15" t="n">
        <f aca="false">I40*5.5017049523</f>
        <v>99834580.7326047</v>
      </c>
      <c r="R40" s="15"/>
      <c r="S40" s="15"/>
      <c r="V40" s="15" t="n">
        <f aca="false">K40*5.5017049523</f>
        <v>2012898.11492936</v>
      </c>
      <c r="W40" s="15" t="n">
        <f aca="false">M40*5.5017049523</f>
        <v>62254.5808741043</v>
      </c>
      <c r="X40" s="15" t="n">
        <f aca="false">N40*5.1890047538+L40*5.5017049523</f>
        <v>17605753.7810747</v>
      </c>
      <c r="Y40" s="15" t="n">
        <f aca="false">N40*5.1890047538</f>
        <v>13366208.9674849</v>
      </c>
      <c r="Z40" s="15" t="n">
        <f aca="false">L40*5.5017049523</f>
        <v>4239544.81358977</v>
      </c>
      <c r="AA40" s="15"/>
      <c r="AB40" s="15"/>
      <c r="AC40" s="15"/>
      <c r="AD40" s="15"/>
    </row>
    <row r="41" s="13" customFormat="true" ht="12.8" hidden="false" customHeight="false" outlineLevel="0" collapsed="false">
      <c r="C41" s="13" t="n">
        <f aca="false">C37+1</f>
        <v>2021</v>
      </c>
      <c r="D41" s="13" t="n">
        <f aca="false">D37</f>
        <v>4</v>
      </c>
      <c r="E41" s="13" t="n">
        <v>188</v>
      </c>
      <c r="F41" s="33" t="n">
        <v>19200926.2296942</v>
      </c>
      <c r="G41" s="33" t="n">
        <v>18421133.6353787</v>
      </c>
      <c r="H41" s="15" t="n">
        <f aca="false">F41-J41</f>
        <v>18802734.6703822</v>
      </c>
      <c r="I41" s="15" t="n">
        <f aca="false">G41-K41</f>
        <v>18034887.822846</v>
      </c>
      <c r="J41" s="33" t="n">
        <v>398191.559312067</v>
      </c>
      <c r="K41" s="33" t="n">
        <v>386245.812532705</v>
      </c>
      <c r="L41" s="15" t="n">
        <f aca="false">H41-I41</f>
        <v>767846.847536162</v>
      </c>
      <c r="M41" s="15" t="n">
        <f aca="false">J41-K41</f>
        <v>11945.746779362</v>
      </c>
      <c r="N41" s="33" t="n">
        <v>2565120.6134304</v>
      </c>
      <c r="Q41" s="15" t="n">
        <f aca="false">I41*5.5017049523</f>
        <v>99222631.6491269</v>
      </c>
      <c r="R41" s="15"/>
      <c r="S41" s="15"/>
      <c r="V41" s="15" t="n">
        <f aca="false">K41*5.5017049523</f>
        <v>2125010.49961632</v>
      </c>
      <c r="W41" s="15" t="n">
        <f aca="false">M41*5.5017049523</f>
        <v>65721.9742149379</v>
      </c>
      <c r="X41" s="15" t="n">
        <f aca="false">N41*5.1890047538+L41*5.5017049523</f>
        <v>17534889.8608583</v>
      </c>
      <c r="Y41" s="15" t="n">
        <f aca="false">N41*5.1890047538</f>
        <v>13310423.0571607</v>
      </c>
      <c r="Z41" s="15" t="n">
        <f aca="false">L41*5.5017049523</f>
        <v>4224466.80369764</v>
      </c>
      <c r="AA41" s="15"/>
      <c r="AB41" s="15"/>
      <c r="AC41" s="15"/>
      <c r="AD41" s="15"/>
    </row>
    <row r="42" s="9" customFormat="true" ht="12.8" hidden="false" customHeight="false" outlineLevel="0" collapsed="false">
      <c r="B42" s="10"/>
      <c r="C42" s="9" t="n">
        <f aca="false">C38+1</f>
        <v>2022</v>
      </c>
      <c r="D42" s="9" t="n">
        <f aca="false">D38</f>
        <v>1</v>
      </c>
      <c r="E42" s="9" t="n">
        <v>189</v>
      </c>
      <c r="F42" s="31" t="n">
        <v>19488116.7801058</v>
      </c>
      <c r="G42" s="31" t="n">
        <v>18694118.5044771</v>
      </c>
      <c r="H42" s="12" t="n">
        <f aca="false">F42-J42</f>
        <v>19077607.4221543</v>
      </c>
      <c r="I42" s="12" t="n">
        <f aca="false">G42-K42</f>
        <v>18295924.4272641</v>
      </c>
      <c r="J42" s="31" t="n">
        <v>410509.357951497</v>
      </c>
      <c r="K42" s="31" t="n">
        <v>398194.077212952</v>
      </c>
      <c r="L42" s="12" t="n">
        <f aca="false">H42-I42</f>
        <v>781682.99489015</v>
      </c>
      <c r="M42" s="12" t="n">
        <f aca="false">J42-K42</f>
        <v>12315.2807385448</v>
      </c>
      <c r="N42" s="31" t="n">
        <v>3028912.96044828</v>
      </c>
      <c r="O42" s="10"/>
      <c r="P42" s="10"/>
      <c r="Q42" s="12" t="n">
        <f aca="false">I42*5.5017049523</f>
        <v>100658778.028386</v>
      </c>
      <c r="R42" s="12"/>
      <c r="S42" s="12"/>
      <c r="T42" s="10"/>
      <c r="U42" s="10"/>
      <c r="V42" s="12" t="n">
        <f aca="false">K42*5.5017049523</f>
        <v>2190746.32657903</v>
      </c>
      <c r="W42" s="12" t="n">
        <f aca="false">M42*5.5017049523</f>
        <v>67755.0410282169</v>
      </c>
      <c r="X42" s="12" t="n">
        <f aca="false">N42*5.1890047538+L42*5.5017049523</f>
        <v>20017632.9547284</v>
      </c>
      <c r="Y42" s="12" t="n">
        <f aca="false">N42*5.1890047538</f>
        <v>15717043.7506126</v>
      </c>
      <c r="Z42" s="12" t="n">
        <f aca="false">L42*5.5017049523</f>
        <v>4300589.20411583</v>
      </c>
      <c r="AA42" s="12"/>
      <c r="AB42" s="12"/>
      <c r="AC42" s="12"/>
      <c r="AD42" s="12"/>
    </row>
    <row r="43" s="13" customFormat="true" ht="12.8" hidden="false" customHeight="false" outlineLevel="0" collapsed="false">
      <c r="C43" s="13" t="n">
        <f aca="false">C39+1</f>
        <v>2022</v>
      </c>
      <c r="D43" s="13" t="n">
        <f aca="false">D39</f>
        <v>2</v>
      </c>
      <c r="E43" s="13" t="n">
        <v>190</v>
      </c>
      <c r="F43" s="33" t="n">
        <v>19649436.2682205</v>
      </c>
      <c r="G43" s="33" t="n">
        <v>18846789.1248427</v>
      </c>
      <c r="H43" s="15" t="n">
        <f aca="false">F43-J43</f>
        <v>19203417.4312541</v>
      </c>
      <c r="I43" s="15" t="n">
        <f aca="false">G43-K43</f>
        <v>18414150.8529852</v>
      </c>
      <c r="J43" s="33" t="n">
        <v>446018.836966458</v>
      </c>
      <c r="K43" s="33" t="n">
        <v>432638.271857464</v>
      </c>
      <c r="L43" s="15" t="n">
        <f aca="false">H43-I43</f>
        <v>789266.578268841</v>
      </c>
      <c r="M43" s="15" t="n">
        <f aca="false">J43-K43</f>
        <v>13380.5651089937</v>
      </c>
      <c r="N43" s="33" t="n">
        <v>2541676.62667589</v>
      </c>
      <c r="Q43" s="15" t="n">
        <f aca="false">I43*5.5017049523</f>
        <v>101309224.940268</v>
      </c>
      <c r="R43" s="15"/>
      <c r="S43" s="15"/>
      <c r="V43" s="15" t="n">
        <f aca="false">K43*5.5017049523</f>
        <v>2380248.12283272</v>
      </c>
      <c r="W43" s="15" t="n">
        <f aca="false">M43*5.5017049523</f>
        <v>73615.9213247234</v>
      </c>
      <c r="X43" s="15" t="n">
        <f aca="false">N43*5.1890047538+L43*5.5017049523</f>
        <v>17531083.9407901</v>
      </c>
      <c r="Y43" s="15" t="n">
        <f aca="false">N43*5.1890047538</f>
        <v>13188772.0984436</v>
      </c>
      <c r="Z43" s="15" t="n">
        <f aca="false">L43*5.5017049523</f>
        <v>4342311.84234656</v>
      </c>
      <c r="AA43" s="15"/>
      <c r="AB43" s="15"/>
      <c r="AC43" s="15"/>
      <c r="AD43" s="15"/>
    </row>
    <row r="44" s="13" customFormat="true" ht="12.8" hidden="false" customHeight="false" outlineLevel="0" collapsed="false">
      <c r="C44" s="13" t="n">
        <f aca="false">C40+1</f>
        <v>2022</v>
      </c>
      <c r="D44" s="13" t="n">
        <f aca="false">D40</f>
        <v>3</v>
      </c>
      <c r="E44" s="13" t="n">
        <v>191</v>
      </c>
      <c r="F44" s="33" t="n">
        <v>19763180.0877581</v>
      </c>
      <c r="G44" s="33" t="n">
        <v>18954271.9459344</v>
      </c>
      <c r="H44" s="15" t="n">
        <f aca="false">F44-J44</f>
        <v>19296300.7632645</v>
      </c>
      <c r="I44" s="15" t="n">
        <f aca="false">G44-K44</f>
        <v>18501399.0011756</v>
      </c>
      <c r="J44" s="33" t="n">
        <v>466879.324493601</v>
      </c>
      <c r="K44" s="33" t="n">
        <v>452872.944758793</v>
      </c>
      <c r="L44" s="15" t="n">
        <f aca="false">H44-I44</f>
        <v>794901.762088906</v>
      </c>
      <c r="M44" s="15" t="n">
        <f aca="false">J44-K44</f>
        <v>14006.3797348081</v>
      </c>
      <c r="N44" s="33" t="n">
        <v>2493600.3869457</v>
      </c>
      <c r="Q44" s="15" t="n">
        <f aca="false">I44*5.5017049523</f>
        <v>101789238.509246</v>
      </c>
      <c r="R44" s="15"/>
      <c r="S44" s="15"/>
      <c r="V44" s="15" t="n">
        <f aca="false">K44*5.5017049523</f>
        <v>2491573.32294213</v>
      </c>
      <c r="W44" s="15" t="n">
        <f aca="false">M44*5.5017049523</f>
        <v>77058.9687507878</v>
      </c>
      <c r="X44" s="15" t="n">
        <f aca="false">N44*5.1890047538+L44*5.5017049523</f>
        <v>17312619.2230153</v>
      </c>
      <c r="Y44" s="15" t="n">
        <f aca="false">N44*5.1890047538</f>
        <v>12939304.2619388</v>
      </c>
      <c r="Z44" s="15" t="n">
        <f aca="false">L44*5.5017049523</f>
        <v>4373314.96107653</v>
      </c>
      <c r="AA44" s="15"/>
      <c r="AB44" s="15"/>
      <c r="AC44" s="15"/>
      <c r="AD44" s="15"/>
    </row>
    <row r="45" s="13" customFormat="true" ht="12.8" hidden="false" customHeight="false" outlineLevel="0" collapsed="false">
      <c r="C45" s="13" t="n">
        <f aca="false">C41+1</f>
        <v>2022</v>
      </c>
      <c r="D45" s="13" t="n">
        <f aca="false">D41</f>
        <v>4</v>
      </c>
      <c r="E45" s="13" t="n">
        <v>192</v>
      </c>
      <c r="F45" s="33" t="n">
        <v>20215340.918134</v>
      </c>
      <c r="G45" s="33" t="n">
        <v>19386233.7957552</v>
      </c>
      <c r="H45" s="15" t="n">
        <f aca="false">F45-J45</f>
        <v>19705754.1673193</v>
      </c>
      <c r="I45" s="15" t="n">
        <f aca="false">G45-K45</f>
        <v>18891934.6474649</v>
      </c>
      <c r="J45" s="33" t="n">
        <v>509586.750814729</v>
      </c>
      <c r="K45" s="33" t="n">
        <v>494299.148290287</v>
      </c>
      <c r="L45" s="15" t="n">
        <f aca="false">H45-I45</f>
        <v>813819.51985433</v>
      </c>
      <c r="M45" s="15" t="n">
        <f aca="false">J45-K45</f>
        <v>15287.6025244418</v>
      </c>
      <c r="N45" s="33" t="n">
        <v>2476835.14838553</v>
      </c>
      <c r="Q45" s="15" t="n">
        <f aca="false">I45*5.5017049523</f>
        <v>103937850.408486</v>
      </c>
      <c r="R45" s="15"/>
      <c r="S45" s="15"/>
      <c r="V45" s="15" t="n">
        <f aca="false">K45*5.5017049523</f>
        <v>2719488.07206634</v>
      </c>
      <c r="W45" s="15" t="n">
        <f aca="false">M45*5.5017049523</f>
        <v>84107.8785175157</v>
      </c>
      <c r="X45" s="15" t="n">
        <f aca="false">N45*5.1890047538+L45*5.5017049523</f>
        <v>17329704.2420124</v>
      </c>
      <c r="Y45" s="15" t="n">
        <f aca="false">N45*5.1890047538</f>
        <v>12852309.3593514</v>
      </c>
      <c r="Z45" s="15" t="n">
        <f aca="false">L45*5.5017049523</f>
        <v>4477394.88266097</v>
      </c>
      <c r="AA45" s="15"/>
      <c r="AB45" s="15"/>
      <c r="AC45" s="15"/>
      <c r="AD45" s="15"/>
    </row>
    <row r="46" s="9" customFormat="true" ht="12.8" hidden="false" customHeight="false" outlineLevel="0" collapsed="false">
      <c r="B46" s="10"/>
      <c r="C46" s="9" t="n">
        <f aca="false">C42+1</f>
        <v>2023</v>
      </c>
      <c r="D46" s="9" t="n">
        <f aca="false">D42</f>
        <v>1</v>
      </c>
      <c r="E46" s="9" t="n">
        <v>193</v>
      </c>
      <c r="F46" s="31" t="n">
        <v>20653462.5033326</v>
      </c>
      <c r="G46" s="31" t="n">
        <v>19805095.0897898</v>
      </c>
      <c r="H46" s="12" t="n">
        <f aca="false">F46-J46</f>
        <v>20130896.4923519</v>
      </c>
      <c r="I46" s="12" t="n">
        <f aca="false">G46-K46</f>
        <v>19298206.0591385</v>
      </c>
      <c r="J46" s="31" t="n">
        <v>522566.010980693</v>
      </c>
      <c r="K46" s="31" t="n">
        <v>506889.030651273</v>
      </c>
      <c r="L46" s="12" t="n">
        <f aca="false">H46-I46</f>
        <v>832690.433213394</v>
      </c>
      <c r="M46" s="12" t="n">
        <f aca="false">J46-K46</f>
        <v>15676.9803294208</v>
      </c>
      <c r="N46" s="31" t="n">
        <v>3071787.32229163</v>
      </c>
      <c r="O46" s="10"/>
      <c r="P46" s="10"/>
      <c r="Q46" s="12" t="n">
        <f aca="false">I46*5.5017049523</f>
        <v>106173035.846068</v>
      </c>
      <c r="R46" s="12"/>
      <c r="S46" s="12"/>
      <c r="T46" s="10"/>
      <c r="U46" s="10"/>
      <c r="V46" s="12" t="n">
        <f aca="false">K46*5.5017049523</f>
        <v>2788753.89020065</v>
      </c>
      <c r="W46" s="12" t="n">
        <f aca="false">M46*5.5017049523</f>
        <v>86250.1203154842</v>
      </c>
      <c r="X46" s="12" t="n">
        <f aca="false">N46*5.1890047538+L46*5.5017049523</f>
        <v>20520736.0981768</v>
      </c>
      <c r="Y46" s="12" t="n">
        <f aca="false">N46*5.1890047538</f>
        <v>15939519.0180338</v>
      </c>
      <c r="Z46" s="12" t="n">
        <f aca="false">L46*5.5017049523</f>
        <v>4581217.08014296</v>
      </c>
      <c r="AA46" s="12"/>
      <c r="AB46" s="12"/>
      <c r="AC46" s="12"/>
      <c r="AD46" s="12"/>
    </row>
    <row r="47" s="13" customFormat="true" ht="12.8" hidden="false" customHeight="false" outlineLevel="0" collapsed="false">
      <c r="C47" s="13" t="n">
        <f aca="false">C43+1</f>
        <v>2023</v>
      </c>
      <c r="D47" s="13" t="n">
        <f aca="false">D43</f>
        <v>2</v>
      </c>
      <c r="E47" s="13" t="n">
        <v>194</v>
      </c>
      <c r="F47" s="33" t="n">
        <v>20909783.8719259</v>
      </c>
      <c r="G47" s="33" t="n">
        <v>20049797.8055368</v>
      </c>
      <c r="H47" s="15" t="n">
        <f aca="false">F47-J47</f>
        <v>20364245.2875511</v>
      </c>
      <c r="I47" s="15" t="n">
        <f aca="false">G47-K47</f>
        <v>19520625.3786932</v>
      </c>
      <c r="J47" s="33" t="n">
        <v>545538.58437483</v>
      </c>
      <c r="K47" s="33" t="n">
        <v>529172.426843585</v>
      </c>
      <c r="L47" s="15" t="n">
        <f aca="false">H47-I47</f>
        <v>843619.908857845</v>
      </c>
      <c r="M47" s="15" t="n">
        <f aca="false">J47-K47</f>
        <v>16366.1575312449</v>
      </c>
      <c r="N47" s="33" t="n">
        <v>2670076.35565678</v>
      </c>
      <c r="Q47" s="15" t="n">
        <f aca="false">I47*5.5017049523</f>
        <v>107396721.31795</v>
      </c>
      <c r="R47" s="15"/>
      <c r="S47" s="15"/>
      <c r="V47" s="15" t="n">
        <f aca="false">K47*5.5017049523</f>
        <v>2911350.56138596</v>
      </c>
      <c r="W47" s="15" t="n">
        <f aca="false">M47*5.5017049523</f>
        <v>90041.7699397721</v>
      </c>
      <c r="X47" s="15" t="n">
        <f aca="false">N47*5.1890047538+L47*5.5017049523</f>
        <v>18496386.7329341</v>
      </c>
      <c r="Y47" s="15" t="n">
        <f aca="false">N47*5.1890047538</f>
        <v>13855038.902512</v>
      </c>
      <c r="Z47" s="15" t="n">
        <f aca="false">L47*5.5017049523</f>
        <v>4641347.83042208</v>
      </c>
      <c r="AA47" s="15"/>
      <c r="AB47" s="15"/>
      <c r="AC47" s="15"/>
      <c r="AD47" s="15"/>
    </row>
    <row r="48" s="13" customFormat="true" ht="12.8" hidden="false" customHeight="false" outlineLevel="0" collapsed="false">
      <c r="C48" s="13" t="n">
        <f aca="false">C44+1</f>
        <v>2023</v>
      </c>
      <c r="D48" s="13" t="n">
        <f aca="false">D44</f>
        <v>3</v>
      </c>
      <c r="E48" s="13" t="n">
        <v>195</v>
      </c>
      <c r="F48" s="33" t="n">
        <v>20985362.2993709</v>
      </c>
      <c r="G48" s="33" t="n">
        <v>20121047.4734551</v>
      </c>
      <c r="H48" s="15" t="n">
        <f aca="false">F48-J48</f>
        <v>20408207.1379027</v>
      </c>
      <c r="I48" s="15" t="n">
        <f aca="false">G48-K48</f>
        <v>19561206.9668309</v>
      </c>
      <c r="J48" s="33" t="n">
        <v>577155.161468189</v>
      </c>
      <c r="K48" s="33" t="n">
        <v>559840.506624144</v>
      </c>
      <c r="L48" s="15" t="n">
        <f aca="false">H48-I48</f>
        <v>847000.171071731</v>
      </c>
      <c r="M48" s="15" t="n">
        <f aca="false">J48-K48</f>
        <v>17314.6548440456</v>
      </c>
      <c r="N48" s="33" t="n">
        <v>2620511.85845824</v>
      </c>
      <c r="Q48" s="15" t="n">
        <f aca="false">I48*5.5017049523</f>
        <v>107619989.242379</v>
      </c>
      <c r="R48" s="15"/>
      <c r="S48" s="15"/>
      <c r="V48" s="15" t="n">
        <f aca="false">K48*5.5017049523</f>
        <v>3080077.28779219</v>
      </c>
      <c r="W48" s="15" t="n">
        <f aca="false">M48*5.5017049523</f>
        <v>95260.1223028511</v>
      </c>
      <c r="X48" s="15" t="n">
        <f aca="false">N48*5.1890047538+L48*5.5017049523</f>
        <v>18257793.5267133</v>
      </c>
      <c r="Y48" s="15" t="n">
        <f aca="false">N48*5.1890047538</f>
        <v>13597848.4909291</v>
      </c>
      <c r="Z48" s="15" t="n">
        <f aca="false">L48*5.5017049523</f>
        <v>4659945.03578429</v>
      </c>
      <c r="AA48" s="15"/>
      <c r="AB48" s="15"/>
      <c r="AC48" s="15"/>
      <c r="AD48" s="15"/>
    </row>
    <row r="49" s="13" customFormat="true" ht="12.8" hidden="false" customHeight="false" outlineLevel="0" collapsed="false">
      <c r="C49" s="13" t="n">
        <f aca="false">C45+1</f>
        <v>2023</v>
      </c>
      <c r="D49" s="13" t="n">
        <f aca="false">D45</f>
        <v>4</v>
      </c>
      <c r="E49" s="13" t="n">
        <v>196</v>
      </c>
      <c r="F49" s="33" t="n">
        <v>21089624.3603617</v>
      </c>
      <c r="G49" s="33" t="n">
        <v>20219154.3158507</v>
      </c>
      <c r="H49" s="15" t="n">
        <f aca="false">F49-J49</f>
        <v>20490752.2986218</v>
      </c>
      <c r="I49" s="15" t="n">
        <f aca="false">G49-K49</f>
        <v>19638248.4159629</v>
      </c>
      <c r="J49" s="33" t="n">
        <v>598872.061739985</v>
      </c>
      <c r="K49" s="33" t="n">
        <v>580905.899887785</v>
      </c>
      <c r="L49" s="15" t="n">
        <f aca="false">H49-I49</f>
        <v>852503.882658817</v>
      </c>
      <c r="M49" s="15" t="n">
        <f aca="false">J49-K49</f>
        <v>17966.1618521997</v>
      </c>
      <c r="N49" s="33" t="n">
        <v>2655702.98498511</v>
      </c>
      <c r="Q49" s="15" t="n">
        <f aca="false">I49*5.5017049523</f>
        <v>108043848.564601</v>
      </c>
      <c r="R49" s="15"/>
      <c r="S49" s="15"/>
      <c r="V49" s="15" t="n">
        <f aca="false">K49*5.5017049523</f>
        <v>3195972.86623292</v>
      </c>
      <c r="W49" s="15" t="n">
        <f aca="false">M49*5.5017049523</f>
        <v>98844.5216360704</v>
      </c>
      <c r="X49" s="15" t="n">
        <f aca="false">N49*5.1890047538+L49*5.5017049523</f>
        <v>18470680.2468476</v>
      </c>
      <c r="Y49" s="15" t="n">
        <f aca="false">N49*5.1890047538</f>
        <v>13780455.4137686</v>
      </c>
      <c r="Z49" s="15" t="n">
        <f aca="false">L49*5.5017049523</f>
        <v>4690224.83307899</v>
      </c>
      <c r="AA49" s="15"/>
      <c r="AB49" s="15"/>
      <c r="AC49" s="15"/>
      <c r="AD49" s="15"/>
    </row>
    <row r="50" s="9" customFormat="true" ht="12.8" hidden="false" customHeight="false" outlineLevel="0" collapsed="false">
      <c r="B50" s="10"/>
      <c r="C50" s="9" t="n">
        <f aca="false">C46+1</f>
        <v>2024</v>
      </c>
      <c r="D50" s="9" t="n">
        <f aca="false">D46</f>
        <v>1</v>
      </c>
      <c r="E50" s="9" t="n">
        <v>197</v>
      </c>
      <c r="F50" s="31" t="n">
        <v>21209047.3694557</v>
      </c>
      <c r="G50" s="31" t="n">
        <v>20332373.1841146</v>
      </c>
      <c r="H50" s="12" t="n">
        <f aca="false">F50-J50</f>
        <v>20588186.5336933</v>
      </c>
      <c r="I50" s="12" t="n">
        <f aca="false">G50-K50</f>
        <v>19730138.1734251</v>
      </c>
      <c r="J50" s="31" t="n">
        <v>620860.8357624</v>
      </c>
      <c r="K50" s="31" t="n">
        <v>602235.010689528</v>
      </c>
      <c r="L50" s="12" t="n">
        <f aca="false">H50-I50</f>
        <v>858048.360268235</v>
      </c>
      <c r="M50" s="12" t="n">
        <f aca="false">J50-K50</f>
        <v>18625.8250728722</v>
      </c>
      <c r="N50" s="31" t="n">
        <v>3200342.24467537</v>
      </c>
      <c r="O50" s="10"/>
      <c r="P50" s="10"/>
      <c r="Q50" s="12" t="n">
        <f aca="false">I50*5.5017049523</f>
        <v>108549398.898296</v>
      </c>
      <c r="R50" s="12"/>
      <c r="S50" s="12"/>
      <c r="T50" s="10"/>
      <c r="U50" s="10"/>
      <c r="V50" s="12" t="n">
        <f aca="false">K50*5.5017049523</f>
        <v>3313319.34075902</v>
      </c>
      <c r="W50" s="12" t="n">
        <f aca="false">M50*5.5017049523</f>
        <v>102473.794044095</v>
      </c>
      <c r="X50" s="12" t="n">
        <f aca="false">N50*5.1890047538+L50*5.5017049523</f>
        <v>21327320.0344081</v>
      </c>
      <c r="Y50" s="12" t="n">
        <f aca="false">N50*5.1890047538</f>
        <v>16606591.1214075</v>
      </c>
      <c r="Z50" s="12" t="n">
        <f aca="false">L50*5.5017049523</f>
        <v>4720728.91300064</v>
      </c>
      <c r="AA50" s="12"/>
      <c r="AB50" s="12"/>
      <c r="AC50" s="12"/>
      <c r="AD50" s="12"/>
    </row>
    <row r="51" s="13" customFormat="true" ht="12.8" hidden="false" customHeight="false" outlineLevel="0" collapsed="false">
      <c r="C51" s="13" t="n">
        <f aca="false">C47+1</f>
        <v>2024</v>
      </c>
      <c r="D51" s="13" t="n">
        <f aca="false">D47</f>
        <v>2</v>
      </c>
      <c r="E51" s="13" t="n">
        <v>198</v>
      </c>
      <c r="F51" s="33" t="n">
        <v>21426234.3489346</v>
      </c>
      <c r="G51" s="33" t="n">
        <v>20539064.0889959</v>
      </c>
      <c r="H51" s="15" t="n">
        <f aca="false">F51-J51</f>
        <v>20785349.5082392</v>
      </c>
      <c r="I51" s="15" t="n">
        <f aca="false">G51-K51</f>
        <v>19917405.7935213</v>
      </c>
      <c r="J51" s="33" t="n">
        <v>640884.840695394</v>
      </c>
      <c r="K51" s="33" t="n">
        <v>621658.295474532</v>
      </c>
      <c r="L51" s="15" t="n">
        <f aca="false">H51-I51</f>
        <v>867943.714717835</v>
      </c>
      <c r="M51" s="15" t="n">
        <f aca="false">J51-K51</f>
        <v>19226.5452208618</v>
      </c>
      <c r="N51" s="33" t="n">
        <v>2649164.37182904</v>
      </c>
      <c r="Q51" s="15" t="n">
        <f aca="false">I51*5.5017049523</f>
        <v>109579690.091185</v>
      </c>
      <c r="R51" s="15"/>
      <c r="S51" s="15"/>
      <c r="V51" s="15" t="n">
        <f aca="false">K51*5.5017049523</f>
        <v>3420180.52285061</v>
      </c>
      <c r="W51" s="15" t="n">
        <f aca="false">M51*5.5017049523</f>
        <v>105778.779057235</v>
      </c>
      <c r="X51" s="15" t="n">
        <f aca="false">N51*5.1890047538+L51*5.5017049523</f>
        <v>18521696.7525993</v>
      </c>
      <c r="Y51" s="15" t="n">
        <f aca="false">N51*5.1890047538</f>
        <v>13746526.5190185</v>
      </c>
      <c r="Z51" s="15" t="n">
        <f aca="false">L51*5.5017049523</f>
        <v>4775170.23358077</v>
      </c>
      <c r="AA51" s="15"/>
      <c r="AB51" s="15"/>
      <c r="AC51" s="15"/>
      <c r="AD51" s="15"/>
    </row>
    <row r="52" s="13" customFormat="true" ht="12.8" hidden="false" customHeight="false" outlineLevel="0" collapsed="false">
      <c r="C52" s="13" t="n">
        <f aca="false">C48+1</f>
        <v>2024</v>
      </c>
      <c r="D52" s="13" t="n">
        <f aca="false">D48</f>
        <v>3</v>
      </c>
      <c r="E52" s="13" t="n">
        <v>199</v>
      </c>
      <c r="F52" s="33" t="n">
        <v>21752046.2589343</v>
      </c>
      <c r="G52" s="33" t="n">
        <v>20849892.379753</v>
      </c>
      <c r="H52" s="15" t="n">
        <f aca="false">F52-J52</f>
        <v>21083936.7529224</v>
      </c>
      <c r="I52" s="15" t="n">
        <f aca="false">G52-K52</f>
        <v>20201826.1589215</v>
      </c>
      <c r="J52" s="33" t="n">
        <v>668109.506011912</v>
      </c>
      <c r="K52" s="33" t="n">
        <v>648066.220831554</v>
      </c>
      <c r="L52" s="15" t="n">
        <f aca="false">H52-I52</f>
        <v>882110.594000906</v>
      </c>
      <c r="M52" s="15" t="n">
        <f aca="false">J52-K52</f>
        <v>20043.2851803575</v>
      </c>
      <c r="N52" s="33" t="n">
        <v>2658970.08070102</v>
      </c>
      <c r="Q52" s="15" t="n">
        <f aca="false">I52*5.5017049523</f>
        <v>111144487.024042</v>
      </c>
      <c r="R52" s="15"/>
      <c r="S52" s="15"/>
      <c r="V52" s="15" t="n">
        <f aca="false">K52*5.5017049523</f>
        <v>3565469.13656731</v>
      </c>
      <c r="W52" s="15" t="n">
        <f aca="false">M52*5.5017049523</f>
        <v>110272.241337134</v>
      </c>
      <c r="X52" s="15" t="n">
        <f aca="false">N52*5.1890047538+L52*5.5017049523</f>
        <v>18650520.6124606</v>
      </c>
      <c r="Y52" s="15" t="n">
        <f aca="false">N52*5.1890047538</f>
        <v>13797408.3889696</v>
      </c>
      <c r="Z52" s="15" t="n">
        <f aca="false">L52*5.5017049523</f>
        <v>4853112.22349108</v>
      </c>
      <c r="AA52" s="15"/>
      <c r="AB52" s="15"/>
      <c r="AC52" s="15"/>
      <c r="AD52" s="15"/>
    </row>
    <row r="53" s="13" customFormat="true" ht="12.8" hidden="false" customHeight="false" outlineLevel="0" collapsed="false">
      <c r="C53" s="13" t="n">
        <f aca="false">C49+1</f>
        <v>2024</v>
      </c>
      <c r="D53" s="13" t="n">
        <f aca="false">D49</f>
        <v>4</v>
      </c>
      <c r="E53" s="13" t="n">
        <v>200</v>
      </c>
      <c r="F53" s="33" t="n">
        <v>21909192.7706062</v>
      </c>
      <c r="G53" s="33" t="n">
        <v>20998263.0480147</v>
      </c>
      <c r="H53" s="15" t="n">
        <f aca="false">F53-J53</f>
        <v>21176515.0704526</v>
      </c>
      <c r="I53" s="15" t="n">
        <f aca="false">G53-K53</f>
        <v>20287565.6788657</v>
      </c>
      <c r="J53" s="33" t="n">
        <v>732677.700153593</v>
      </c>
      <c r="K53" s="33" t="n">
        <v>710697.369148985</v>
      </c>
      <c r="L53" s="15" t="n">
        <f aca="false">H53-I53</f>
        <v>888949.391586915</v>
      </c>
      <c r="M53" s="15" t="n">
        <f aca="false">J53-K53</f>
        <v>21980.3310046078</v>
      </c>
      <c r="N53" s="33" t="n">
        <v>2725292.69633348</v>
      </c>
      <c r="Q53" s="15" t="n">
        <f aca="false">I53*5.5017049523</f>
        <v>111616200.565527</v>
      </c>
      <c r="R53" s="15"/>
      <c r="S53" s="15"/>
      <c r="V53" s="15" t="n">
        <f aca="false">K53*5.5017049523</f>
        <v>3910047.23543355</v>
      </c>
      <c r="W53" s="15" t="n">
        <f aca="false">M53*5.5017049523</f>
        <v>120929.295941244</v>
      </c>
      <c r="X53" s="15" t="n">
        <f aca="false">N53*5.1890047538+L53*5.5017049523</f>
        <v>19032294.0268087</v>
      </c>
      <c r="Y53" s="15" t="n">
        <f aca="false">N53*5.1890047538</f>
        <v>14141556.7567709</v>
      </c>
      <c r="Z53" s="15" t="n">
        <f aca="false">L53*5.5017049523</f>
        <v>4890737.2700378</v>
      </c>
      <c r="AA53" s="15"/>
      <c r="AB53" s="15"/>
      <c r="AC53" s="15"/>
      <c r="AD53" s="15"/>
    </row>
    <row r="54" s="9" customFormat="true" ht="12.8" hidden="false" customHeight="false" outlineLevel="0" collapsed="false">
      <c r="B54" s="10"/>
      <c r="C54" s="9" t="n">
        <f aca="false">C50+1</f>
        <v>2025</v>
      </c>
      <c r="D54" s="9" t="n">
        <f aca="false">D50</f>
        <v>1</v>
      </c>
      <c r="E54" s="9" t="n">
        <v>201</v>
      </c>
      <c r="F54" s="31" t="n">
        <v>22054851.366346</v>
      </c>
      <c r="G54" s="31" t="n">
        <v>21136438.6158382</v>
      </c>
      <c r="H54" s="12" t="n">
        <f aca="false">F54-J54</f>
        <v>21255380.3186466</v>
      </c>
      <c r="I54" s="12" t="n">
        <f aca="false">G54-K54</f>
        <v>20360951.6995698</v>
      </c>
      <c r="J54" s="31" t="n">
        <v>799471.047699412</v>
      </c>
      <c r="K54" s="31" t="n">
        <v>775486.91626843</v>
      </c>
      <c r="L54" s="12" t="n">
        <f aca="false">H54-I54</f>
        <v>894428.619076826</v>
      </c>
      <c r="M54" s="12" t="n">
        <f aca="false">J54-K54</f>
        <v>23984.1314309823</v>
      </c>
      <c r="N54" s="31" t="n">
        <v>3317939.09336779</v>
      </c>
      <c r="O54" s="10"/>
      <c r="P54" s="10"/>
      <c r="Q54" s="12" t="n">
        <f aca="false">I54*5.5017049523</f>
        <v>112019948.799064</v>
      </c>
      <c r="R54" s="12"/>
      <c r="S54" s="12"/>
      <c r="T54" s="10"/>
      <c r="U54" s="10"/>
      <c r="V54" s="12" t="n">
        <f aca="false">K54*5.5017049523</f>
        <v>4266500.20767788</v>
      </c>
      <c r="W54" s="12" t="n">
        <f aca="false">M54*5.5017049523</f>
        <v>131953.614670449</v>
      </c>
      <c r="X54" s="12" t="n">
        <f aca="false">N54*5.1890047538+L54*5.5017049523</f>
        <v>22137684.0913582</v>
      </c>
      <c r="Y54" s="12" t="n">
        <f aca="false">N54*5.1890047538</f>
        <v>17216801.7283043</v>
      </c>
      <c r="Z54" s="12" t="n">
        <f aca="false">L54*5.5017049523</f>
        <v>4920882.36305382</v>
      </c>
      <c r="AA54" s="12"/>
      <c r="AB54" s="12"/>
      <c r="AC54" s="12"/>
      <c r="AD54" s="12"/>
    </row>
    <row r="55" s="13" customFormat="true" ht="12.8" hidden="false" customHeight="false" outlineLevel="0" collapsed="false">
      <c r="C55" s="13" t="n">
        <f aca="false">C51+1</f>
        <v>2025</v>
      </c>
      <c r="D55" s="13" t="n">
        <f aca="false">D51</f>
        <v>2</v>
      </c>
      <c r="E55" s="13" t="n">
        <v>202</v>
      </c>
      <c r="F55" s="33" t="n">
        <v>22352992.691503</v>
      </c>
      <c r="G55" s="33" t="n">
        <v>21420342.510228</v>
      </c>
      <c r="H55" s="15" t="n">
        <f aca="false">F55-J55</f>
        <v>21482342.296714</v>
      </c>
      <c r="I55" s="15" t="n">
        <f aca="false">G55-K55</f>
        <v>20575811.6272827</v>
      </c>
      <c r="J55" s="33" t="n">
        <v>870650.394788968</v>
      </c>
      <c r="K55" s="33" t="n">
        <v>844530.882945299</v>
      </c>
      <c r="L55" s="15" t="n">
        <f aca="false">H55-I55</f>
        <v>906530.669431295</v>
      </c>
      <c r="M55" s="15" t="n">
        <f aca="false">J55-K55</f>
        <v>26119.5118436691</v>
      </c>
      <c r="N55" s="33" t="n">
        <v>2682327.09263579</v>
      </c>
      <c r="Q55" s="15" t="n">
        <f aca="false">I55*5.5017049523</f>
        <v>113202044.727413</v>
      </c>
      <c r="R55" s="15"/>
      <c r="S55" s="15"/>
      <c r="V55" s="15" t="n">
        <f aca="false">K55*5.5017049523</f>
        <v>4646359.74107044</v>
      </c>
      <c r="W55" s="15" t="n">
        <f aca="false">M55*5.5017049523</f>
        <v>143701.847661973</v>
      </c>
      <c r="X55" s="15" t="n">
        <f aca="false">N55*5.1890047538+L55*5.5017049523</f>
        <v>18906072.3083556</v>
      </c>
      <c r="Y55" s="15" t="n">
        <f aca="false">N55*5.1890047538</f>
        <v>13918608.0349336</v>
      </c>
      <c r="Z55" s="15" t="n">
        <f aca="false">L55*5.5017049523</f>
        <v>4987464.27342199</v>
      </c>
      <c r="AA55" s="15"/>
      <c r="AB55" s="15"/>
      <c r="AC55" s="15"/>
      <c r="AD55" s="15"/>
    </row>
    <row r="56" s="13" customFormat="true" ht="12.8" hidden="false" customHeight="false" outlineLevel="0" collapsed="false">
      <c r="C56" s="13" t="n">
        <f aca="false">C52+1</f>
        <v>2025</v>
      </c>
      <c r="D56" s="13" t="n">
        <f aca="false">D52</f>
        <v>3</v>
      </c>
      <c r="E56" s="13" t="n">
        <v>203</v>
      </c>
      <c r="F56" s="33" t="n">
        <v>22748563.7891299</v>
      </c>
      <c r="G56" s="33" t="n">
        <v>21797965.2834255</v>
      </c>
      <c r="H56" s="15" t="n">
        <f aca="false">F56-J56</f>
        <v>21789583.9753416</v>
      </c>
      <c r="I56" s="15" t="n">
        <f aca="false">G56-K56</f>
        <v>20867754.8640508</v>
      </c>
      <c r="J56" s="33" t="n">
        <v>958979.813788303</v>
      </c>
      <c r="K56" s="33" t="n">
        <v>930210.419374654</v>
      </c>
      <c r="L56" s="15" t="n">
        <f aca="false">H56-I56</f>
        <v>921829.111290812</v>
      </c>
      <c r="M56" s="15" t="n">
        <f aca="false">J56-K56</f>
        <v>28769.3944136491</v>
      </c>
      <c r="N56" s="33" t="n">
        <v>2691022.04992548</v>
      </c>
      <c r="Q56" s="15" t="n">
        <f aca="false">I56*5.5017049523</f>
        <v>114808230.278931</v>
      </c>
      <c r="R56" s="15"/>
      <c r="S56" s="15"/>
      <c r="V56" s="15" t="n">
        <f aca="false">K56*5.5017049523</f>
        <v>5117743.27095459</v>
      </c>
      <c r="W56" s="15" t="n">
        <f aca="false">M56*5.5017049523</f>
        <v>158280.719720245</v>
      </c>
      <c r="X56" s="15" t="n">
        <f aca="false">N56*5.1890047538+L56*5.5017049523</f>
        <v>19035357.9964069</v>
      </c>
      <c r="Y56" s="15" t="n">
        <f aca="false">N56*5.1890047538</f>
        <v>13963726.2096439</v>
      </c>
      <c r="Z56" s="15" t="n">
        <f aca="false">L56*5.5017049523</f>
        <v>5071631.78676297</v>
      </c>
      <c r="AA56" s="15"/>
      <c r="AB56" s="15"/>
      <c r="AC56" s="15"/>
      <c r="AD56" s="15"/>
    </row>
    <row r="57" s="13" customFormat="true" ht="12.8" hidden="false" customHeight="false" outlineLevel="0" collapsed="false">
      <c r="C57" s="13" t="n">
        <f aca="false">C53+1</f>
        <v>2025</v>
      </c>
      <c r="D57" s="13" t="n">
        <f aca="false">D53</f>
        <v>4</v>
      </c>
      <c r="E57" s="13" t="n">
        <v>204</v>
      </c>
      <c r="F57" s="33" t="n">
        <v>22957098.0265951</v>
      </c>
      <c r="G57" s="33" t="n">
        <v>21996221.0021883</v>
      </c>
      <c r="H57" s="15" t="n">
        <f aca="false">F57-J57</f>
        <v>21931727.4079707</v>
      </c>
      <c r="I57" s="15" t="n">
        <f aca="false">G57-K57</f>
        <v>21001611.5021226</v>
      </c>
      <c r="J57" s="33" t="n">
        <v>1025370.61862442</v>
      </c>
      <c r="K57" s="33" t="n">
        <v>994609.50006569</v>
      </c>
      <c r="L57" s="15" t="n">
        <f aca="false">H57-I57</f>
        <v>930115.905848131</v>
      </c>
      <c r="M57" s="15" t="n">
        <f aca="false">J57-K57</f>
        <v>30761.1185587331</v>
      </c>
      <c r="N57" s="33" t="n">
        <v>2748182.34093644</v>
      </c>
      <c r="Q57" s="15" t="n">
        <f aca="false">I57*5.5017049523</f>
        <v>115544670.007509</v>
      </c>
      <c r="R57" s="15"/>
      <c r="S57" s="15"/>
      <c r="V57" s="15" t="n">
        <f aca="false">K57*5.5017049523</f>
        <v>5472048.01211604</v>
      </c>
      <c r="W57" s="15" t="n">
        <f aca="false">M57*5.5017049523</f>
        <v>169238.59831287</v>
      </c>
      <c r="X57" s="15" t="n">
        <f aca="false">N57*5.1890047538+L57*5.5017049523</f>
        <v>19377554.516846</v>
      </c>
      <c r="Y57" s="15" t="n">
        <f aca="false">N57*5.1890047538</f>
        <v>14260331.2314284</v>
      </c>
      <c r="Z57" s="15" t="n">
        <f aca="false">L57*5.5017049523</f>
        <v>5117223.28541766</v>
      </c>
      <c r="AA57" s="15"/>
      <c r="AB57" s="15"/>
      <c r="AC57" s="15"/>
      <c r="AD57" s="15"/>
    </row>
    <row r="58" s="9" customFormat="true" ht="12.8" hidden="false" customHeight="false" outlineLevel="0" collapsed="false">
      <c r="B58" s="10"/>
      <c r="C58" s="9" t="n">
        <f aca="false">C54+1</f>
        <v>2026</v>
      </c>
      <c r="D58" s="9" t="n">
        <f aca="false">D54</f>
        <v>1</v>
      </c>
      <c r="E58" s="9" t="n">
        <v>205</v>
      </c>
      <c r="F58" s="31" t="n">
        <v>23141020.7105754</v>
      </c>
      <c r="G58" s="31" t="n">
        <v>22171931.1755805</v>
      </c>
      <c r="H58" s="12" t="n">
        <f aca="false">F58-J58</f>
        <v>22036761.8975529</v>
      </c>
      <c r="I58" s="12" t="n">
        <f aca="false">G58-K58</f>
        <v>21100800.1269486</v>
      </c>
      <c r="J58" s="31" t="n">
        <v>1104258.81302252</v>
      </c>
      <c r="K58" s="31" t="n">
        <v>1071131.04863185</v>
      </c>
      <c r="L58" s="12" t="n">
        <f aca="false">H58-I58</f>
        <v>935961.77060429</v>
      </c>
      <c r="M58" s="12" t="n">
        <f aca="false">J58-K58</f>
        <v>33127.7643906756</v>
      </c>
      <c r="N58" s="31" t="n">
        <v>3283779.23484189</v>
      </c>
      <c r="O58" s="10"/>
      <c r="P58" s="10"/>
      <c r="Q58" s="12" t="n">
        <f aca="false">I58*5.5017049523</f>
        <v>116090376.555926</v>
      </c>
      <c r="R58" s="12"/>
      <c r="S58" s="12"/>
      <c r="T58" s="10"/>
      <c r="U58" s="10"/>
      <c r="V58" s="12" t="n">
        <f aca="false">K58*5.5017049523</f>
        <v>5893046.99482013</v>
      </c>
      <c r="W58" s="12" t="n">
        <f aca="false">M58*5.5017049523</f>
        <v>182259.185406807</v>
      </c>
      <c r="X58" s="12" t="n">
        <f aca="false">N58*5.1890047538+L58*5.5017049523</f>
        <v>22188931.5685214</v>
      </c>
      <c r="Y58" s="12" t="n">
        <f aca="false">N58*5.1890047538</f>
        <v>17039546.0600243</v>
      </c>
      <c r="Z58" s="12" t="n">
        <f aca="false">L58*5.5017049523</f>
        <v>5149385.5084971</v>
      </c>
      <c r="AA58" s="12"/>
      <c r="AB58" s="12"/>
      <c r="AC58" s="12"/>
      <c r="AD58" s="12"/>
    </row>
    <row r="59" s="13" customFormat="true" ht="12.8" hidden="false" customHeight="false" outlineLevel="0" collapsed="false">
      <c r="C59" s="13" t="n">
        <f aca="false">C55+1</f>
        <v>2026</v>
      </c>
      <c r="D59" s="13" t="n">
        <f aca="false">D55</f>
        <v>2</v>
      </c>
      <c r="E59" s="13" t="n">
        <v>206</v>
      </c>
      <c r="F59" s="33" t="n">
        <v>23324403.1596624</v>
      </c>
      <c r="G59" s="33" t="n">
        <v>22346214.0195971</v>
      </c>
      <c r="H59" s="15" t="n">
        <f aca="false">F59-J59</f>
        <v>22146049.003493</v>
      </c>
      <c r="I59" s="15" t="n">
        <f aca="false">G59-K59</f>
        <v>21203210.4881128</v>
      </c>
      <c r="J59" s="33" t="n">
        <v>1178354.15616938</v>
      </c>
      <c r="K59" s="33" t="n">
        <v>1143003.5314843</v>
      </c>
      <c r="L59" s="15" t="n">
        <f aca="false">H59-I59</f>
        <v>942838.515380193</v>
      </c>
      <c r="M59" s="15" t="n">
        <f aca="false">J59-K59</f>
        <v>35350.6246850814</v>
      </c>
      <c r="N59" s="33" t="n">
        <v>2665911.93103574</v>
      </c>
      <c r="Q59" s="15" t="n">
        <f aca="false">I59*5.5017049523</f>
        <v>116653808.14711</v>
      </c>
      <c r="R59" s="15"/>
      <c r="S59" s="15"/>
      <c r="V59" s="15" t="n">
        <f aca="false">K59*5.5017049523</f>
        <v>6288468.18966358</v>
      </c>
      <c r="W59" s="15" t="n">
        <f aca="false">M59*5.5017049523</f>
        <v>194488.706896811</v>
      </c>
      <c r="X59" s="15" t="n">
        <f aca="false">N59*5.1890047538+L59*5.5017049523</f>
        <v>19020649.012643</v>
      </c>
      <c r="Y59" s="15" t="n">
        <f aca="false">N59*5.1890047538</f>
        <v>13833429.6833566</v>
      </c>
      <c r="Z59" s="15" t="n">
        <f aca="false">L59*5.5017049523</f>
        <v>5187219.32928639</v>
      </c>
      <c r="AA59" s="15"/>
      <c r="AB59" s="15"/>
      <c r="AC59" s="15"/>
      <c r="AD59" s="15"/>
    </row>
    <row r="60" s="13" customFormat="true" ht="12.8" hidden="false" customHeight="false" outlineLevel="0" collapsed="false">
      <c r="C60" s="13" t="n">
        <f aca="false">C56+1</f>
        <v>2026</v>
      </c>
      <c r="D60" s="13" t="n">
        <f aca="false">D56</f>
        <v>3</v>
      </c>
      <c r="E60" s="13" t="n">
        <v>207</v>
      </c>
      <c r="F60" s="33" t="n">
        <v>23490740.121708</v>
      </c>
      <c r="G60" s="33" t="n">
        <v>22503852.0964661</v>
      </c>
      <c r="H60" s="15" t="n">
        <f aca="false">F60-J60</f>
        <v>22254141.3010977</v>
      </c>
      <c r="I60" s="15" t="n">
        <f aca="false">G60-K60</f>
        <v>21304351.240474</v>
      </c>
      <c r="J60" s="33" t="n">
        <v>1236598.82061033</v>
      </c>
      <c r="K60" s="33" t="n">
        <v>1199500.85599202</v>
      </c>
      <c r="L60" s="15" t="n">
        <f aca="false">H60-I60</f>
        <v>949790.060623616</v>
      </c>
      <c r="M60" s="15" t="n">
        <f aca="false">J60-K60</f>
        <v>37097.9646183099</v>
      </c>
      <c r="N60" s="33" t="n">
        <v>2696119.16679857</v>
      </c>
      <c r="Q60" s="15" t="n">
        <f aca="false">I60*5.5017049523</f>
        <v>117210254.725255</v>
      </c>
      <c r="R60" s="15"/>
      <c r="S60" s="15"/>
      <c r="V60" s="15" t="n">
        <f aca="false">K60*5.5017049523</f>
        <v>6599299.79969937</v>
      </c>
      <c r="W60" s="15" t="n">
        <f aca="false">M60*5.5017049523</f>
        <v>204102.055660806</v>
      </c>
      <c r="X60" s="15" t="n">
        <f aca="false">N60*5.1890047538+L60*5.5017049523</f>
        <v>19215639.8535073</v>
      </c>
      <c r="Y60" s="15" t="n">
        <f aca="false">N60*5.1890047538</f>
        <v>13990175.1733291</v>
      </c>
      <c r="Z60" s="15" t="n">
        <f aca="false">L60*5.5017049523</f>
        <v>5225464.68017827</v>
      </c>
      <c r="AA60" s="15"/>
      <c r="AB60" s="15"/>
      <c r="AC60" s="15"/>
      <c r="AD60" s="15"/>
    </row>
    <row r="61" s="13" customFormat="true" ht="12.8" hidden="false" customHeight="false" outlineLevel="0" collapsed="false">
      <c r="C61" s="13" t="n">
        <f aca="false">C57+1</f>
        <v>2026</v>
      </c>
      <c r="D61" s="13" t="n">
        <f aca="false">D57</f>
        <v>4</v>
      </c>
      <c r="E61" s="13" t="n">
        <v>208</v>
      </c>
      <c r="F61" s="33" t="n">
        <v>23677487.2635166</v>
      </c>
      <c r="G61" s="33" t="n">
        <v>22681279.0384271</v>
      </c>
      <c r="H61" s="15" t="n">
        <f aca="false">F61-J61</f>
        <v>22367916.6532824</v>
      </c>
      <c r="I61" s="15" t="n">
        <f aca="false">G61-K61</f>
        <v>21410995.5464999</v>
      </c>
      <c r="J61" s="33" t="n">
        <v>1309570.61023425</v>
      </c>
      <c r="K61" s="33" t="n">
        <v>1270283.49192722</v>
      </c>
      <c r="L61" s="15" t="n">
        <f aca="false">H61-I61</f>
        <v>956921.106782522</v>
      </c>
      <c r="M61" s="15" t="n">
        <f aca="false">J61-K61</f>
        <v>39287.1183070275</v>
      </c>
      <c r="N61" s="33" t="n">
        <v>2724022.02519298</v>
      </c>
      <c r="Q61" s="15" t="n">
        <f aca="false">I61*5.5017049523</f>
        <v>117796980.231851</v>
      </c>
      <c r="R61" s="15"/>
      <c r="S61" s="15"/>
      <c r="V61" s="15" t="n">
        <f aca="false">K61*5.5017049523</f>
        <v>6988724.97836094</v>
      </c>
      <c r="W61" s="15" t="n">
        <f aca="false">M61*5.5017049523</f>
        <v>216146.133351369</v>
      </c>
      <c r="X61" s="15" t="n">
        <f aca="false">N61*5.1890047538+L61*5.5017049523</f>
        <v>19399660.8303281</v>
      </c>
      <c r="Y61" s="15" t="n">
        <f aca="false">N61*5.1890047538</f>
        <v>14134963.2381823</v>
      </c>
      <c r="Z61" s="15" t="n">
        <f aca="false">L61*5.5017049523</f>
        <v>5264697.5921458</v>
      </c>
      <c r="AA61" s="15"/>
      <c r="AB61" s="15"/>
      <c r="AC61" s="15"/>
      <c r="AD61" s="15"/>
    </row>
    <row r="62" s="9" customFormat="true" ht="12.8" hidden="false" customHeight="false" outlineLevel="0" collapsed="false">
      <c r="B62" s="10"/>
      <c r="C62" s="9" t="n">
        <f aca="false">C58+1</f>
        <v>2027</v>
      </c>
      <c r="D62" s="9" t="n">
        <f aca="false">D58</f>
        <v>1</v>
      </c>
      <c r="E62" s="9" t="n">
        <v>209</v>
      </c>
      <c r="F62" s="31" t="n">
        <v>23800144.5694155</v>
      </c>
      <c r="G62" s="31" t="n">
        <v>22798154.8213659</v>
      </c>
      <c r="H62" s="12" t="n">
        <f aca="false">F62-J62</f>
        <v>22428796.2754584</v>
      </c>
      <c r="I62" s="12" t="n">
        <f aca="false">G62-K62</f>
        <v>21467946.9762275</v>
      </c>
      <c r="J62" s="31" t="n">
        <v>1371348.29395712</v>
      </c>
      <c r="K62" s="31" t="n">
        <v>1330207.8451384</v>
      </c>
      <c r="L62" s="12" t="n">
        <f aca="false">H62-I62</f>
        <v>960849.299230848</v>
      </c>
      <c r="M62" s="12" t="n">
        <f aca="false">J62-K62</f>
        <v>41140.4488187137</v>
      </c>
      <c r="N62" s="31" t="n">
        <v>3275043.90640748</v>
      </c>
      <c r="O62" s="10"/>
      <c r="P62" s="10"/>
      <c r="Q62" s="12" t="n">
        <f aca="false">I62*5.5017049523</f>
        <v>118110310.194825</v>
      </c>
      <c r="R62" s="12"/>
      <c r="S62" s="12"/>
      <c r="T62" s="10"/>
      <c r="U62" s="10"/>
      <c r="V62" s="12" t="n">
        <f aca="false">K62*5.5017049523</f>
        <v>7318411.08918627</v>
      </c>
      <c r="W62" s="12" t="n">
        <f aca="false">M62*5.5017049523</f>
        <v>226342.611005762</v>
      </c>
      <c r="X62" s="12" t="n">
        <f aca="false">N62*5.1890047538+L62*5.5017049523</f>
        <v>22280527.7472445</v>
      </c>
      <c r="Y62" s="12" t="n">
        <f aca="false">N62*5.1890047538</f>
        <v>16994218.3992521</v>
      </c>
      <c r="Z62" s="12" t="n">
        <f aca="false">L62*5.5017049523</f>
        <v>5286309.34799234</v>
      </c>
      <c r="AA62" s="12"/>
      <c r="AB62" s="12"/>
      <c r="AC62" s="12"/>
      <c r="AD62" s="12"/>
    </row>
    <row r="63" s="13" customFormat="true" ht="12.8" hidden="false" customHeight="false" outlineLevel="0" collapsed="false">
      <c r="C63" s="13" t="n">
        <f aca="false">C59+1</f>
        <v>2027</v>
      </c>
      <c r="D63" s="13" t="n">
        <f aca="false">D59</f>
        <v>2</v>
      </c>
      <c r="E63" s="13" t="n">
        <v>210</v>
      </c>
      <c r="F63" s="33" t="n">
        <v>23837023.3068277</v>
      </c>
      <c r="G63" s="33" t="n">
        <v>22832392.3029994</v>
      </c>
      <c r="H63" s="15" t="n">
        <f aca="false">F63-J63</f>
        <v>22438156.7568102</v>
      </c>
      <c r="I63" s="15" t="n">
        <f aca="false">G63-K63</f>
        <v>21475491.7494824</v>
      </c>
      <c r="J63" s="33" t="n">
        <v>1398866.5500175</v>
      </c>
      <c r="K63" s="33" t="n">
        <v>1356900.55351697</v>
      </c>
      <c r="L63" s="15" t="n">
        <f aca="false">H63-I63</f>
        <v>962665.007327791</v>
      </c>
      <c r="M63" s="15" t="n">
        <f aca="false">J63-K63</f>
        <v>41965.9965005245</v>
      </c>
      <c r="N63" s="33" t="n">
        <v>2673645.03314687</v>
      </c>
      <c r="Q63" s="15" t="n">
        <f aca="false">I63*5.5017049523</f>
        <v>118151819.311205</v>
      </c>
      <c r="R63" s="15"/>
      <c r="S63" s="15"/>
      <c r="V63" s="15" t="n">
        <f aca="false">K63*5.5017049523</f>
        <v>7465266.49506294</v>
      </c>
      <c r="W63" s="15" t="n">
        <f aca="false">M63*5.5017049523</f>
        <v>230884.53077514</v>
      </c>
      <c r="X63" s="15" t="n">
        <f aca="false">N63*5.1890047538+L63*5.5017049523</f>
        <v>19169855.6251941</v>
      </c>
      <c r="Y63" s="15" t="n">
        <f aca="false">N63*5.1890047538</f>
        <v>13873556.7869729</v>
      </c>
      <c r="Z63" s="15" t="n">
        <f aca="false">L63*5.5017049523</f>
        <v>5296298.83822123</v>
      </c>
      <c r="AA63" s="15"/>
      <c r="AB63" s="15"/>
      <c r="AC63" s="15"/>
      <c r="AD63" s="15"/>
    </row>
    <row r="64" s="13" customFormat="true" ht="12.8" hidden="false" customHeight="false" outlineLevel="0" collapsed="false">
      <c r="C64" s="13" t="n">
        <f aca="false">C60+1</f>
        <v>2027</v>
      </c>
      <c r="D64" s="13" t="n">
        <f aca="false">D60</f>
        <v>3</v>
      </c>
      <c r="E64" s="13" t="n">
        <v>211</v>
      </c>
      <c r="F64" s="33" t="n">
        <v>23898660.1001809</v>
      </c>
      <c r="G64" s="33" t="n">
        <v>22890702.6638531</v>
      </c>
      <c r="H64" s="15" t="n">
        <f aca="false">F64-J64</f>
        <v>22424875.4378165</v>
      </c>
      <c r="I64" s="15" t="n">
        <f aca="false">G64-K64</f>
        <v>21461131.5413597</v>
      </c>
      <c r="J64" s="33" t="n">
        <v>1473784.66236439</v>
      </c>
      <c r="K64" s="33" t="n">
        <v>1429571.12249346</v>
      </c>
      <c r="L64" s="15" t="n">
        <f aca="false">H64-I64</f>
        <v>963743.896456838</v>
      </c>
      <c r="M64" s="15" t="n">
        <f aca="false">J64-K64</f>
        <v>44213.5398709315</v>
      </c>
      <c r="N64" s="33" t="n">
        <v>2714491.54230501</v>
      </c>
      <c r="Q64" s="15" t="n">
        <f aca="false">I64*5.5017049523</f>
        <v>118072813.68306</v>
      </c>
      <c r="R64" s="15"/>
      <c r="S64" s="15"/>
      <c r="V64" s="15" t="n">
        <f aca="false">K64*5.5017049523</f>
        <v>7865078.52428733</v>
      </c>
      <c r="W64" s="15" t="n">
        <f aca="false">M64*5.5017049523</f>
        <v>243249.851266618</v>
      </c>
      <c r="X64" s="15" t="n">
        <f aca="false">N64*5.1890047538+L64*5.5017049523</f>
        <v>19387744.0850561</v>
      </c>
      <c r="Y64" s="15" t="n">
        <f aca="false">N64*5.1890047538</f>
        <v>14085509.5171706</v>
      </c>
      <c r="Z64" s="15" t="n">
        <f aca="false">L64*5.5017049523</f>
        <v>5302234.56788548</v>
      </c>
      <c r="AA64" s="15"/>
      <c r="AB64" s="15"/>
      <c r="AC64" s="15"/>
      <c r="AD64" s="15"/>
    </row>
    <row r="65" s="13" customFormat="true" ht="12.8" hidden="false" customHeight="false" outlineLevel="0" collapsed="false">
      <c r="C65" s="13" t="n">
        <f aca="false">C61+1</f>
        <v>2027</v>
      </c>
      <c r="D65" s="13" t="n">
        <f aca="false">D61</f>
        <v>4</v>
      </c>
      <c r="E65" s="13" t="n">
        <v>212</v>
      </c>
      <c r="F65" s="33" t="n">
        <v>23971174.5956539</v>
      </c>
      <c r="G65" s="33" t="n">
        <v>22958996.3751947</v>
      </c>
      <c r="H65" s="15" t="n">
        <f aca="false">F65-J65</f>
        <v>22451350.6684522</v>
      </c>
      <c r="I65" s="15" t="n">
        <f aca="false">G65-K65</f>
        <v>21484767.1658091</v>
      </c>
      <c r="J65" s="33" t="n">
        <v>1519823.92720168</v>
      </c>
      <c r="K65" s="33" t="n">
        <v>1474229.20938563</v>
      </c>
      <c r="L65" s="15" t="n">
        <f aca="false">H65-I65</f>
        <v>966583.50264312</v>
      </c>
      <c r="M65" s="15" t="n">
        <f aca="false">J65-K65</f>
        <v>45594.7178160506</v>
      </c>
      <c r="N65" s="33" t="n">
        <v>2677096.76178475</v>
      </c>
      <c r="Q65" s="15" t="n">
        <f aca="false">I65*5.5017049523</f>
        <v>118202849.915144</v>
      </c>
      <c r="R65" s="15"/>
      <c r="S65" s="15"/>
      <c r="V65" s="15" t="n">
        <f aca="false">K65*5.5017049523</f>
        <v>8110774.14210224</v>
      </c>
      <c r="W65" s="15" t="n">
        <f aca="false">M65*5.5017049523</f>
        <v>250848.684807287</v>
      </c>
      <c r="X65" s="15" t="n">
        <f aca="false">N65*5.1890047538+L65*5.5017049523</f>
        <v>19209325.0665868</v>
      </c>
      <c r="Y65" s="15" t="n">
        <f aca="false">N65*5.1890047538</f>
        <v>13891467.8232836</v>
      </c>
      <c r="Z65" s="15" t="n">
        <f aca="false">L65*5.5017049523</f>
        <v>5317857.24330313</v>
      </c>
      <c r="AA65" s="15"/>
      <c r="AB65" s="15"/>
      <c r="AC65" s="15"/>
      <c r="AD65" s="15"/>
    </row>
    <row r="66" s="9" customFormat="true" ht="12.8" hidden="false" customHeight="false" outlineLevel="0" collapsed="false">
      <c r="B66" s="10"/>
      <c r="C66" s="9" t="n">
        <f aca="false">C62+1</f>
        <v>2028</v>
      </c>
      <c r="D66" s="9" t="n">
        <f aca="false">D62</f>
        <v>1</v>
      </c>
      <c r="E66" s="9" t="n">
        <v>213</v>
      </c>
      <c r="F66" s="31" t="n">
        <v>24110771.0323674</v>
      </c>
      <c r="G66" s="31" t="n">
        <v>23091341.1989568</v>
      </c>
      <c r="H66" s="12" t="n">
        <f aca="false">F66-J66</f>
        <v>22513928.4306901</v>
      </c>
      <c r="I66" s="12" t="n">
        <f aca="false">G66-K66</f>
        <v>21542403.8753298</v>
      </c>
      <c r="J66" s="31" t="n">
        <v>1596842.6016773</v>
      </c>
      <c r="K66" s="31" t="n">
        <v>1548937.32362698</v>
      </c>
      <c r="L66" s="12" t="n">
        <f aca="false">H66-I66</f>
        <v>971524.555360291</v>
      </c>
      <c r="M66" s="12" t="n">
        <f aca="false">J66-K66</f>
        <v>47905.2780503191</v>
      </c>
      <c r="N66" s="31" t="n">
        <v>3213858.46510272</v>
      </c>
      <c r="O66" s="10"/>
      <c r="P66" s="10"/>
      <c r="Q66" s="12" t="n">
        <f aca="false">I66*5.5017049523</f>
        <v>118519950.085349</v>
      </c>
      <c r="R66" s="12"/>
      <c r="S66" s="12"/>
      <c r="T66" s="10"/>
      <c r="U66" s="10"/>
      <c r="V66" s="12" t="n">
        <f aca="false">K66*5.5017049523</f>
        <v>8521796.14420088</v>
      </c>
      <c r="W66" s="12" t="n">
        <f aca="false">M66*5.5017049523</f>
        <v>263560.705490749</v>
      </c>
      <c r="X66" s="12" t="n">
        <f aca="false">N66*5.1890047538+L66*5.5017049523</f>
        <v>22021768.3109652</v>
      </c>
      <c r="Y66" s="12" t="n">
        <f aca="false">N66*5.1890047538</f>
        <v>16676726.8534584</v>
      </c>
      <c r="Z66" s="12" t="n">
        <f aca="false">L66*5.5017049523</f>
        <v>5345041.45750677</v>
      </c>
      <c r="AA66" s="12"/>
      <c r="AB66" s="12"/>
      <c r="AC66" s="12"/>
      <c r="AD66" s="12"/>
    </row>
    <row r="67" s="13" customFormat="true" ht="12.8" hidden="false" customHeight="false" outlineLevel="0" collapsed="false">
      <c r="C67" s="13" t="n">
        <f aca="false">C63+1</f>
        <v>2028</v>
      </c>
      <c r="D67" s="13" t="n">
        <f aca="false">D63</f>
        <v>2</v>
      </c>
      <c r="E67" s="13" t="n">
        <v>214</v>
      </c>
      <c r="F67" s="33" t="n">
        <v>24296625.7307491</v>
      </c>
      <c r="G67" s="33" t="n">
        <v>23268184.456701</v>
      </c>
      <c r="H67" s="15" t="n">
        <f aca="false">F67-J67</f>
        <v>22642985.5702745</v>
      </c>
      <c r="I67" s="15" t="n">
        <f aca="false">G67-K67</f>
        <v>21664153.5010407</v>
      </c>
      <c r="J67" s="33" t="n">
        <v>1653640.16047455</v>
      </c>
      <c r="K67" s="33" t="n">
        <v>1604030.95566032</v>
      </c>
      <c r="L67" s="15" t="n">
        <f aca="false">H67-I67</f>
        <v>978832.069233812</v>
      </c>
      <c r="M67" s="15" t="n">
        <f aca="false">J67-K67</f>
        <v>49609.2048142366</v>
      </c>
      <c r="N67" s="33" t="n">
        <v>2643407.59718089</v>
      </c>
      <c r="Q67" s="15" t="n">
        <f aca="false">I67*5.5017049523</f>
        <v>119189780.604063</v>
      </c>
      <c r="R67" s="15"/>
      <c r="S67" s="15"/>
      <c r="V67" s="15" t="n">
        <f aca="false">K67*5.5017049523</f>
        <v>8824905.05239886</v>
      </c>
      <c r="W67" s="15" t="n">
        <f aca="false">M67*5.5017049523</f>
        <v>272935.207806151</v>
      </c>
      <c r="X67" s="15" t="n">
        <f aca="false">N67*5.1890047538+L67*5.5017049523</f>
        <v>19101899.8307764</v>
      </c>
      <c r="Y67" s="15" t="n">
        <f aca="false">N67*5.1890047538</f>
        <v>13716654.5880027</v>
      </c>
      <c r="Z67" s="15" t="n">
        <f aca="false">L67*5.5017049523</f>
        <v>5385245.24277372</v>
      </c>
      <c r="AA67" s="15"/>
      <c r="AB67" s="15"/>
      <c r="AC67" s="15"/>
      <c r="AD67" s="15"/>
    </row>
    <row r="68" s="13" customFormat="true" ht="12.8" hidden="false" customHeight="false" outlineLevel="0" collapsed="false">
      <c r="C68" s="13" t="n">
        <f aca="false">C64+1</f>
        <v>2028</v>
      </c>
      <c r="D68" s="13" t="n">
        <f aca="false">D64</f>
        <v>3</v>
      </c>
      <c r="E68" s="13" t="n">
        <v>215</v>
      </c>
      <c r="F68" s="33" t="n">
        <v>24404312.2577041</v>
      </c>
      <c r="G68" s="33" t="n">
        <v>23369589.658084</v>
      </c>
      <c r="H68" s="15" t="n">
        <f aca="false">F68-J68</f>
        <v>22704334.1702858</v>
      </c>
      <c r="I68" s="15" t="n">
        <f aca="false">G68-K68</f>
        <v>21720610.9132883</v>
      </c>
      <c r="J68" s="33" t="n">
        <v>1699978.08741829</v>
      </c>
      <c r="K68" s="33" t="n">
        <v>1648978.74479575</v>
      </c>
      <c r="L68" s="15" t="n">
        <f aca="false">H68-I68</f>
        <v>983723.256997556</v>
      </c>
      <c r="M68" s="15" t="n">
        <f aca="false">J68-K68</f>
        <v>50999.342622549</v>
      </c>
      <c r="N68" s="33" t="n">
        <v>2599457.87404174</v>
      </c>
      <c r="Q68" s="15" t="n">
        <f aca="false">I68*5.5017049523</f>
        <v>119500392.62862</v>
      </c>
      <c r="R68" s="15"/>
      <c r="S68" s="15"/>
      <c r="V68" s="15" t="n">
        <f aca="false">K68*5.5017049523</f>
        <v>9072194.52648019</v>
      </c>
      <c r="W68" s="15" t="n">
        <f aca="false">M68*5.5017049523</f>
        <v>280583.335870523</v>
      </c>
      <c r="X68" s="15" t="n">
        <f aca="false">N68*5.1890047538+L68*5.5017049523</f>
        <v>18900754.3804215</v>
      </c>
      <c r="Y68" s="15" t="n">
        <f aca="false">N68*5.1890047538</f>
        <v>13488599.2657054</v>
      </c>
      <c r="Z68" s="15" t="n">
        <f aca="false">L68*5.5017049523</f>
        <v>5412155.11471614</v>
      </c>
      <c r="AA68" s="15"/>
      <c r="AB68" s="15"/>
      <c r="AC68" s="15"/>
      <c r="AD68" s="15"/>
    </row>
    <row r="69" s="13" customFormat="true" ht="12.8" hidden="false" customHeight="false" outlineLevel="0" collapsed="false">
      <c r="C69" s="13" t="n">
        <f aca="false">C65+1</f>
        <v>2028</v>
      </c>
      <c r="D69" s="13" t="n">
        <f aca="false">D65</f>
        <v>4</v>
      </c>
      <c r="E69" s="13" t="n">
        <v>216</v>
      </c>
      <c r="F69" s="33" t="n">
        <v>24523042.179039</v>
      </c>
      <c r="G69" s="33" t="n">
        <v>23482598.9062076</v>
      </c>
      <c r="H69" s="15" t="n">
        <f aca="false">F69-J69</f>
        <v>22718132.8382063</v>
      </c>
      <c r="I69" s="15" t="n">
        <f aca="false">G69-K69</f>
        <v>21731836.8455999</v>
      </c>
      <c r="J69" s="33" t="n">
        <v>1804909.34083271</v>
      </c>
      <c r="K69" s="33" t="n">
        <v>1750762.06060773</v>
      </c>
      <c r="L69" s="15" t="n">
        <f aca="false">H69-I69</f>
        <v>986295.992606428</v>
      </c>
      <c r="M69" s="15" t="n">
        <f aca="false">J69-K69</f>
        <v>54147.2802249813</v>
      </c>
      <c r="N69" s="33" t="n">
        <v>2571691.5297201</v>
      </c>
      <c r="Q69" s="15" t="n">
        <f aca="false">I69*5.5017049523</f>
        <v>119562154.396013</v>
      </c>
      <c r="R69" s="15"/>
      <c r="S69" s="15"/>
      <c r="V69" s="15" t="n">
        <f aca="false">K69*5.5017049523</f>
        <v>9632176.29914448</v>
      </c>
      <c r="W69" s="15" t="n">
        <f aca="false">M69*5.5017049523</f>
        <v>297902.359767355</v>
      </c>
      <c r="X69" s="15" t="n">
        <f aca="false">N69*5.1890047538+L69*5.5017049523</f>
        <v>18770829.1199812</v>
      </c>
      <c r="Y69" s="15" t="n">
        <f aca="false">N69*5.1890047538</f>
        <v>13344519.5730248</v>
      </c>
      <c r="Z69" s="15" t="n">
        <f aca="false">L69*5.5017049523</f>
        <v>5426309.54695643</v>
      </c>
      <c r="AA69" s="15"/>
      <c r="AB69" s="15"/>
      <c r="AC69" s="15"/>
      <c r="AD69" s="15"/>
    </row>
    <row r="70" s="9" customFormat="true" ht="12.8" hidden="false" customHeight="false" outlineLevel="0" collapsed="false">
      <c r="B70" s="10"/>
      <c r="C70" s="9" t="n">
        <f aca="false">C66+1</f>
        <v>2029</v>
      </c>
      <c r="D70" s="9" t="n">
        <f aca="false">D66</f>
        <v>1</v>
      </c>
      <c r="E70" s="9" t="n">
        <v>217</v>
      </c>
      <c r="F70" s="31" t="n">
        <v>24690162.1905369</v>
      </c>
      <c r="G70" s="31" t="n">
        <v>23641667.0845378</v>
      </c>
      <c r="H70" s="12" t="n">
        <f aca="false">F70-J70</f>
        <v>22798435.5379761</v>
      </c>
      <c r="I70" s="12" t="n">
        <f aca="false">G70-K70</f>
        <v>21806692.2315539</v>
      </c>
      <c r="J70" s="31" t="n">
        <v>1891726.65256078</v>
      </c>
      <c r="K70" s="31" t="n">
        <v>1834974.85298395</v>
      </c>
      <c r="L70" s="12" t="n">
        <f aca="false">H70-I70</f>
        <v>991743.306422234</v>
      </c>
      <c r="M70" s="12" t="n">
        <f aca="false">J70-K70</f>
        <v>56751.7995768236</v>
      </c>
      <c r="N70" s="31" t="n">
        <v>3164900.25529682</v>
      </c>
      <c r="O70" s="10"/>
      <c r="P70" s="10"/>
      <c r="Q70" s="12" t="n">
        <f aca="false">I70*5.5017049523</f>
        <v>119973986.643622</v>
      </c>
      <c r="R70" s="12"/>
      <c r="S70" s="12"/>
      <c r="T70" s="10"/>
      <c r="U70" s="10"/>
      <c r="V70" s="12" t="n">
        <f aca="false">K70*5.5017049523</f>
        <v>10095490.2360078</v>
      </c>
      <c r="W70" s="12" t="n">
        <f aca="false">M70*5.5017049523</f>
        <v>312231.656783747</v>
      </c>
      <c r="X70" s="12" t="n">
        <f aca="false">N70*5.1890047538+L70*5.5017049523</f>
        <v>21878961.5303916</v>
      </c>
      <c r="Y70" s="12" t="n">
        <f aca="false">N70*5.1890047538</f>
        <v>16422682.4700381</v>
      </c>
      <c r="Z70" s="12" t="n">
        <f aca="false">L70*5.5017049523</f>
        <v>5456279.06035358</v>
      </c>
      <c r="AA70" s="12"/>
      <c r="AB70" s="12"/>
      <c r="AC70" s="12"/>
      <c r="AD70" s="12"/>
    </row>
    <row r="71" s="13" customFormat="true" ht="12.8" hidden="false" customHeight="false" outlineLevel="0" collapsed="false">
      <c r="C71" s="13" t="n">
        <f aca="false">C67+1</f>
        <v>2029</v>
      </c>
      <c r="D71" s="13" t="n">
        <f aca="false">D67</f>
        <v>2</v>
      </c>
      <c r="E71" s="13" t="n">
        <v>218</v>
      </c>
      <c r="F71" s="33" t="n">
        <v>24756386.4120577</v>
      </c>
      <c r="G71" s="33" t="n">
        <v>23705055.4176495</v>
      </c>
      <c r="H71" s="15" t="n">
        <f aca="false">F71-J71</f>
        <v>22786521.9184353</v>
      </c>
      <c r="I71" s="15" t="n">
        <f aca="false">G71-K71</f>
        <v>21794286.8588358</v>
      </c>
      <c r="J71" s="33" t="n">
        <v>1969864.49362234</v>
      </c>
      <c r="K71" s="33" t="n">
        <v>1910768.55881367</v>
      </c>
      <c r="L71" s="15" t="n">
        <f aca="false">H71-I71</f>
        <v>992235.059599504</v>
      </c>
      <c r="M71" s="15" t="n">
        <f aca="false">J71-K71</f>
        <v>59095.9348086701</v>
      </c>
      <c r="N71" s="33" t="n">
        <v>2557041.71894265</v>
      </c>
      <c r="Q71" s="15" t="n">
        <f aca="false">I71*5.5017049523</f>
        <v>119905735.943104</v>
      </c>
      <c r="R71" s="15"/>
      <c r="S71" s="15"/>
      <c r="V71" s="15" t="n">
        <f aca="false">K71*5.5017049523</f>
        <v>10512484.8427243</v>
      </c>
      <c r="W71" s="15" t="n">
        <f aca="false">M71*5.5017049523</f>
        <v>325128.397197658</v>
      </c>
      <c r="X71" s="15" t="n">
        <f aca="false">N71*5.1890047538+L71*5.5017049523</f>
        <v>18727486.1765026</v>
      </c>
      <c r="Y71" s="15" t="n">
        <f aca="false">N71*5.1890047538</f>
        <v>13268501.6352583</v>
      </c>
      <c r="Z71" s="15" t="n">
        <f aca="false">L71*5.5017049523</f>
        <v>5458984.54124428</v>
      </c>
      <c r="AA71" s="15"/>
      <c r="AB71" s="15"/>
      <c r="AC71" s="15"/>
      <c r="AD71" s="15"/>
    </row>
    <row r="72" s="13" customFormat="true" ht="12.8" hidden="false" customHeight="false" outlineLevel="0" collapsed="false">
      <c r="C72" s="13" t="n">
        <f aca="false">C68+1</f>
        <v>2029</v>
      </c>
      <c r="D72" s="13" t="n">
        <f aca="false">D68</f>
        <v>3</v>
      </c>
      <c r="E72" s="13" t="n">
        <v>219</v>
      </c>
      <c r="F72" s="33" t="n">
        <v>24891897.1938069</v>
      </c>
      <c r="G72" s="33" t="n">
        <v>23833135.8075844</v>
      </c>
      <c r="H72" s="15" t="n">
        <f aca="false">F72-J72</f>
        <v>22874792.5465338</v>
      </c>
      <c r="I72" s="15" t="n">
        <f aca="false">G72-K72</f>
        <v>21876544.2997295</v>
      </c>
      <c r="J72" s="33" t="n">
        <v>2017104.64727316</v>
      </c>
      <c r="K72" s="33" t="n">
        <v>1956591.50785496</v>
      </c>
      <c r="L72" s="15" t="n">
        <f aca="false">H72-I72</f>
        <v>998248.246804327</v>
      </c>
      <c r="M72" s="15" t="n">
        <f aca="false">J72-K72</f>
        <v>60513.1394181948</v>
      </c>
      <c r="N72" s="33" t="n">
        <v>2584893.51247785</v>
      </c>
      <c r="Q72" s="15" t="n">
        <f aca="false">I72*5.5017049523</f>
        <v>120358292.113032</v>
      </c>
      <c r="R72" s="15"/>
      <c r="S72" s="15"/>
      <c r="V72" s="15" t="n">
        <f aca="false">K72*5.5017049523</f>
        <v>10764589.1883938</v>
      </c>
      <c r="W72" s="15" t="n">
        <f aca="false">M72*5.5017049523</f>
        <v>332925.438816302</v>
      </c>
      <c r="X72" s="15" t="n">
        <f aca="false">N72*5.1890047538+L72*5.5017049523</f>
        <v>18905092.0473825</v>
      </c>
      <c r="Y72" s="15" t="n">
        <f aca="false">N72*5.1890047538</f>
        <v>13413024.7243143</v>
      </c>
      <c r="Z72" s="15" t="n">
        <f aca="false">L72*5.5017049523</f>
        <v>5492067.32306816</v>
      </c>
      <c r="AA72" s="15"/>
      <c r="AB72" s="15"/>
      <c r="AC72" s="15"/>
      <c r="AD72" s="15"/>
    </row>
    <row r="73" s="13" customFormat="true" ht="12.8" hidden="false" customHeight="false" outlineLevel="0" collapsed="false">
      <c r="C73" s="13" t="n">
        <f aca="false">C69+1</f>
        <v>2029</v>
      </c>
      <c r="D73" s="13" t="n">
        <f aca="false">D69</f>
        <v>4</v>
      </c>
      <c r="E73" s="13" t="n">
        <v>220</v>
      </c>
      <c r="F73" s="33" t="n">
        <v>25023823.4786419</v>
      </c>
      <c r="G73" s="33" t="n">
        <v>23959132.6002563</v>
      </c>
      <c r="H73" s="15" t="n">
        <f aca="false">F73-J73</f>
        <v>22953772.1913371</v>
      </c>
      <c r="I73" s="15" t="n">
        <f aca="false">G73-K73</f>
        <v>21951182.8515706</v>
      </c>
      <c r="J73" s="33" t="n">
        <v>2070051.28730481</v>
      </c>
      <c r="K73" s="33" t="n">
        <v>2007949.74868566</v>
      </c>
      <c r="L73" s="15" t="n">
        <f aca="false">H73-I73</f>
        <v>1002589.33976644</v>
      </c>
      <c r="M73" s="15" t="n">
        <f aca="false">J73-K73</f>
        <v>62101.5386191441</v>
      </c>
      <c r="N73" s="33" t="n">
        <v>2549995.70641626</v>
      </c>
      <c r="Q73" s="15" t="n">
        <f aca="false">I73*5.5017049523</f>
        <v>120768931.403329</v>
      </c>
      <c r="R73" s="15"/>
      <c r="S73" s="15"/>
      <c r="V73" s="15" t="n">
        <f aca="false">K73*5.5017049523</f>
        <v>11047147.0763134</v>
      </c>
      <c r="W73" s="15" t="n">
        <f aca="false">M73*5.5017049523</f>
        <v>341664.342566395</v>
      </c>
      <c r="X73" s="15" t="n">
        <f aca="false">N73*5.1890047538+L73*5.5017049523</f>
        <v>18747890.5784798</v>
      </c>
      <c r="Y73" s="15" t="n">
        <f aca="false">N73*5.1890047538</f>
        <v>13231939.8427636</v>
      </c>
      <c r="Z73" s="15" t="n">
        <f aca="false">L73*5.5017049523</f>
        <v>5515950.73571621</v>
      </c>
      <c r="AA73" s="15"/>
      <c r="AB73" s="15"/>
      <c r="AC73" s="15"/>
      <c r="AD73" s="15"/>
    </row>
    <row r="74" s="9" customFormat="true" ht="12.8" hidden="false" customHeight="false" outlineLevel="0" collapsed="false">
      <c r="B74" s="10"/>
      <c r="C74" s="9" t="n">
        <f aca="false">C70+1</f>
        <v>2030</v>
      </c>
      <c r="D74" s="9" t="n">
        <f aca="false">D70</f>
        <v>1</v>
      </c>
      <c r="E74" s="9" t="n">
        <v>221</v>
      </c>
      <c r="F74" s="31" t="n">
        <v>25183089.5101287</v>
      </c>
      <c r="G74" s="31" t="n">
        <v>24111008.6877853</v>
      </c>
      <c r="H74" s="12" t="n">
        <f aca="false">F74-J74</f>
        <v>23037608.0140712</v>
      </c>
      <c r="I74" s="12" t="n">
        <f aca="false">G74-K74</f>
        <v>22029891.6366095</v>
      </c>
      <c r="J74" s="31" t="n">
        <v>2145481.49605745</v>
      </c>
      <c r="K74" s="31" t="n">
        <v>2081117.05117573</v>
      </c>
      <c r="L74" s="12" t="n">
        <f aca="false">H74-I74</f>
        <v>1007716.37746169</v>
      </c>
      <c r="M74" s="12" t="n">
        <f aca="false">J74-K74</f>
        <v>64364.4448817237</v>
      </c>
      <c r="N74" s="31" t="n">
        <v>3055468.03181556</v>
      </c>
      <c r="O74" s="10"/>
      <c r="P74" s="10"/>
      <c r="Q74" s="12" t="n">
        <f aca="false">I74*5.5017049523</f>
        <v>121201963.915767</v>
      </c>
      <c r="R74" s="12"/>
      <c r="S74" s="12"/>
      <c r="T74" s="10"/>
      <c r="U74" s="10"/>
      <c r="V74" s="12" t="n">
        <f aca="false">K74*5.5017049523</f>
        <v>11449691.9867695</v>
      </c>
      <c r="W74" s="12" t="n">
        <f aca="false">M74*5.5017049523</f>
        <v>354114.18515782</v>
      </c>
      <c r="X74" s="12" t="n">
        <f aca="false">N74*5.1890047538+L74*5.5017049523</f>
        <v>21398996.3265697</v>
      </c>
      <c r="Y74" s="12" t="n">
        <f aca="false">N74*5.1890047538</f>
        <v>15854838.1421749</v>
      </c>
      <c r="Z74" s="12" t="n">
        <f aca="false">L74*5.5017049523</f>
        <v>5544158.18439482</v>
      </c>
      <c r="AA74" s="12"/>
      <c r="AB74" s="12"/>
      <c r="AC74" s="12"/>
      <c r="AD74" s="12"/>
    </row>
    <row r="75" s="13" customFormat="true" ht="12.8" hidden="false" customHeight="false" outlineLevel="0" collapsed="false">
      <c r="C75" s="13" t="n">
        <f aca="false">C71+1</f>
        <v>2030</v>
      </c>
      <c r="D75" s="13" t="n">
        <f aca="false">D71</f>
        <v>2</v>
      </c>
      <c r="E75" s="13" t="n">
        <v>222</v>
      </c>
      <c r="F75" s="33" t="n">
        <v>25351118.558271</v>
      </c>
      <c r="G75" s="33" t="n">
        <v>24271065.0971484</v>
      </c>
      <c r="H75" s="15" t="n">
        <f aca="false">F75-J75</f>
        <v>23127491.7808993</v>
      </c>
      <c r="I75" s="15" t="n">
        <f aca="false">G75-K75</f>
        <v>22114147.1230978</v>
      </c>
      <c r="J75" s="33" t="n">
        <v>2223626.77737174</v>
      </c>
      <c r="K75" s="33" t="n">
        <v>2156917.97405059</v>
      </c>
      <c r="L75" s="15" t="n">
        <f aca="false">H75-I75</f>
        <v>1013344.65780148</v>
      </c>
      <c r="M75" s="15" t="n">
        <f aca="false">J75-K75</f>
        <v>66708.8033211525</v>
      </c>
      <c r="N75" s="33" t="n">
        <v>2537588.98398923</v>
      </c>
      <c r="Q75" s="15" t="n">
        <f aca="false">I75*5.5017049523</f>
        <v>121665512.743038</v>
      </c>
      <c r="R75" s="15"/>
      <c r="S75" s="15"/>
      <c r="V75" s="15" t="n">
        <f aca="false">K75*5.5017049523</f>
        <v>11866726.299539</v>
      </c>
      <c r="W75" s="15" t="n">
        <f aca="false">M75*5.5017049523</f>
        <v>367012.153593991</v>
      </c>
      <c r="X75" s="15" t="n">
        <f aca="false">N75*5.1890047538+L75*5.5017049523</f>
        <v>18742684.6233238</v>
      </c>
      <c r="Y75" s="15" t="n">
        <f aca="false">N75*5.1890047538</f>
        <v>13167561.3011106</v>
      </c>
      <c r="Z75" s="15" t="n">
        <f aca="false">L75*5.5017049523</f>
        <v>5575123.32221317</v>
      </c>
      <c r="AA75" s="15"/>
      <c r="AB75" s="15"/>
      <c r="AC75" s="15"/>
      <c r="AD75" s="15"/>
    </row>
    <row r="76" s="13" customFormat="true" ht="12.8" hidden="false" customHeight="false" outlineLevel="0" collapsed="false">
      <c r="C76" s="13" t="n">
        <f aca="false">C72+1</f>
        <v>2030</v>
      </c>
      <c r="D76" s="13" t="n">
        <f aca="false">D72</f>
        <v>3</v>
      </c>
      <c r="E76" s="13" t="n">
        <v>223</v>
      </c>
      <c r="F76" s="33" t="n">
        <v>25544476.0598538</v>
      </c>
      <c r="G76" s="33" t="n">
        <v>24454451.0596447</v>
      </c>
      <c r="H76" s="15" t="n">
        <f aca="false">F76-J76</f>
        <v>23286398.5670728</v>
      </c>
      <c r="I76" s="15" t="n">
        <f aca="false">G76-K76</f>
        <v>22264115.8916471</v>
      </c>
      <c r="J76" s="33" t="n">
        <v>2258077.49278099</v>
      </c>
      <c r="K76" s="33" t="n">
        <v>2190335.16799756</v>
      </c>
      <c r="L76" s="15" t="n">
        <f aca="false">H76-I76</f>
        <v>1022282.67542562</v>
      </c>
      <c r="M76" s="15" t="n">
        <f aca="false">J76-K76</f>
        <v>67742.324783429</v>
      </c>
      <c r="N76" s="33" t="n">
        <v>2513077.41068144</v>
      </c>
      <c r="Q76" s="15" t="n">
        <f aca="false">I76*5.5017049523</f>
        <v>122490596.659656</v>
      </c>
      <c r="R76" s="15"/>
      <c r="S76" s="15"/>
      <c r="V76" s="15" t="n">
        <f aca="false">K76*5.5017049523</f>
        <v>12050577.840969</v>
      </c>
      <c r="W76" s="15" t="n">
        <f aca="false">M76*5.5017049523</f>
        <v>372698.283741307</v>
      </c>
      <c r="X76" s="15" t="n">
        <f aca="false">N76*5.1890047538+L76*5.5017049523</f>
        <v>18664668.288733</v>
      </c>
      <c r="Y76" s="15" t="n">
        <f aca="false">N76*5.1890047538</f>
        <v>13040370.6306934</v>
      </c>
      <c r="Z76" s="15" t="n">
        <f aca="false">L76*5.5017049523</f>
        <v>5624297.65803964</v>
      </c>
      <c r="AA76" s="15"/>
      <c r="AB76" s="15"/>
      <c r="AC76" s="15"/>
      <c r="AD76" s="15"/>
    </row>
    <row r="77" s="13" customFormat="true" ht="12.8" hidden="false" customHeight="false" outlineLevel="0" collapsed="false">
      <c r="C77" s="13" t="n">
        <f aca="false">C73+1</f>
        <v>2030</v>
      </c>
      <c r="D77" s="13" t="n">
        <f aca="false">D73</f>
        <v>4</v>
      </c>
      <c r="E77" s="13" t="n">
        <v>224</v>
      </c>
      <c r="F77" s="33" t="n">
        <v>25637632.4475718</v>
      </c>
      <c r="G77" s="33" t="n">
        <v>24542553.2854865</v>
      </c>
      <c r="H77" s="15" t="n">
        <f aca="false">F77-J77</f>
        <v>23369647.2602979</v>
      </c>
      <c r="I77" s="15" t="n">
        <f aca="false">G77-K77</f>
        <v>22342607.6538308</v>
      </c>
      <c r="J77" s="33" t="n">
        <v>2267985.18727392</v>
      </c>
      <c r="K77" s="33" t="n">
        <v>2199945.6316557</v>
      </c>
      <c r="L77" s="15" t="n">
        <f aca="false">H77-I77</f>
        <v>1027039.60646711</v>
      </c>
      <c r="M77" s="15" t="n">
        <f aca="false">J77-K77</f>
        <v>68039.5556182177</v>
      </c>
      <c r="N77" s="33" t="n">
        <v>2502909.78358113</v>
      </c>
      <c r="Q77" s="15" t="n">
        <f aca="false">I77*5.5017049523</f>
        <v>122922435.176377</v>
      </c>
      <c r="R77" s="15"/>
      <c r="S77" s="15"/>
      <c r="V77" s="15" t="n">
        <f aca="false">K77*5.5017049523</f>
        <v>12103451.7764709</v>
      </c>
      <c r="W77" s="15" t="n">
        <f aca="false">M77*5.5017049523</f>
        <v>374333.560097039</v>
      </c>
      <c r="X77" s="15" t="n">
        <f aca="false">N77*5.1890047538+L77*5.5017049523</f>
        <v>18638079.6544434</v>
      </c>
      <c r="Y77" s="15" t="n">
        <f aca="false">N77*5.1890047538</f>
        <v>12987610.765335</v>
      </c>
      <c r="Z77" s="15" t="n">
        <f aca="false">L77*5.5017049523</f>
        <v>5650468.88910834</v>
      </c>
      <c r="AA77" s="15"/>
      <c r="AB77" s="15"/>
      <c r="AC77" s="15"/>
      <c r="AD77" s="15"/>
    </row>
    <row r="78" s="9" customFormat="true" ht="12.8" hidden="false" customHeight="false" outlineLevel="0" collapsed="false">
      <c r="B78" s="10"/>
      <c r="C78" s="9" t="n">
        <f aca="false">C74+1</f>
        <v>2031</v>
      </c>
      <c r="D78" s="9" t="n">
        <f aca="false">D74</f>
        <v>1</v>
      </c>
      <c r="E78" s="9" t="n">
        <v>225</v>
      </c>
      <c r="F78" s="31" t="n">
        <v>25807388.1803082</v>
      </c>
      <c r="G78" s="31" t="n">
        <v>24703816.3183709</v>
      </c>
      <c r="H78" s="12" t="n">
        <f aca="false">F78-J78</f>
        <v>23448863.1287981</v>
      </c>
      <c r="I78" s="12" t="n">
        <f aca="false">G78-K78</f>
        <v>22416047.0184062</v>
      </c>
      <c r="J78" s="31" t="n">
        <v>2358525.05151005</v>
      </c>
      <c r="K78" s="31" t="n">
        <v>2287769.29996475</v>
      </c>
      <c r="L78" s="12" t="n">
        <f aca="false">H78-I78</f>
        <v>1032816.11039195</v>
      </c>
      <c r="M78" s="12" t="n">
        <f aca="false">J78-K78</f>
        <v>70755.7515453016</v>
      </c>
      <c r="N78" s="31" t="n">
        <v>3070551.00543276</v>
      </c>
      <c r="O78" s="10"/>
      <c r="P78" s="10"/>
      <c r="Q78" s="12" t="n">
        <f aca="false">I78*5.5017049523</f>
        <v>123326476.892155</v>
      </c>
      <c r="R78" s="12"/>
      <c r="S78" s="12"/>
      <c r="T78" s="10"/>
      <c r="U78" s="10"/>
      <c r="V78" s="12" t="n">
        <f aca="false">K78*5.5017049523</f>
        <v>12586631.687336</v>
      </c>
      <c r="W78" s="12" t="n">
        <f aca="false">M78*5.5017049523</f>
        <v>389277.268680494</v>
      </c>
      <c r="X78" s="12" t="n">
        <f aca="false">N78*5.1890047538+L78*5.5017049523</f>
        <v>21615353.2733346</v>
      </c>
      <c r="Y78" s="12" t="n">
        <f aca="false">N78*5.1890047538</f>
        <v>15933103.7639759</v>
      </c>
      <c r="Z78" s="12" t="n">
        <f aca="false">L78*5.5017049523</f>
        <v>5682249.50935863</v>
      </c>
      <c r="AA78" s="12"/>
      <c r="AB78" s="12"/>
      <c r="AC78" s="12"/>
      <c r="AD78" s="12"/>
    </row>
    <row r="79" s="13" customFormat="true" ht="12.8" hidden="false" customHeight="false" outlineLevel="0" collapsed="false">
      <c r="C79" s="13" t="n">
        <f aca="false">C75+1</f>
        <v>2031</v>
      </c>
      <c r="D79" s="13" t="n">
        <f aca="false">D75</f>
        <v>2</v>
      </c>
      <c r="E79" s="13" t="n">
        <v>226</v>
      </c>
      <c r="F79" s="33" t="n">
        <v>25831457.3163862</v>
      </c>
      <c r="G79" s="33" t="n">
        <v>24725505.2461498</v>
      </c>
      <c r="H79" s="15" t="n">
        <f aca="false">F79-J79</f>
        <v>23434739.0543647</v>
      </c>
      <c r="I79" s="15" t="n">
        <f aca="false">G79-K79</f>
        <v>22400688.531989</v>
      </c>
      <c r="J79" s="33" t="n">
        <v>2396718.26202144</v>
      </c>
      <c r="K79" s="33" t="n">
        <v>2324816.71416079</v>
      </c>
      <c r="L79" s="15" t="n">
        <f aca="false">H79-I79</f>
        <v>1034050.52237577</v>
      </c>
      <c r="M79" s="15" t="n">
        <f aca="false">J79-K79</f>
        <v>71901.5478606429</v>
      </c>
      <c r="N79" s="33" t="n">
        <v>2499705.76098331</v>
      </c>
      <c r="Q79" s="15" t="n">
        <f aca="false">I79*5.5017049523</f>
        <v>123241979.031374</v>
      </c>
      <c r="R79" s="15"/>
      <c r="S79" s="15"/>
      <c r="V79" s="15" t="n">
        <f aca="false">K79*5.5017049523</f>
        <v>12790455.6294883</v>
      </c>
      <c r="W79" s="15" t="n">
        <f aca="false">M79*5.5017049523</f>
        <v>395581.101942934</v>
      </c>
      <c r="X79" s="15" t="n">
        <f aca="false">N79*5.1890047538+L79*5.5017049523</f>
        <v>18660025.9567268</v>
      </c>
      <c r="Y79" s="15" t="n">
        <f aca="false">N79*5.1890047538</f>
        <v>12970985.0768437</v>
      </c>
      <c r="Z79" s="15" t="n">
        <f aca="false">L79*5.5017049523</f>
        <v>5689040.87988315</v>
      </c>
      <c r="AA79" s="15"/>
      <c r="AB79" s="15"/>
      <c r="AC79" s="15"/>
      <c r="AD79" s="15"/>
    </row>
    <row r="80" s="13" customFormat="true" ht="12.8" hidden="false" customHeight="false" outlineLevel="0" collapsed="false">
      <c r="C80" s="13" t="n">
        <f aca="false">C76+1</f>
        <v>2031</v>
      </c>
      <c r="D80" s="13" t="n">
        <f aca="false">D76</f>
        <v>3</v>
      </c>
      <c r="E80" s="13" t="n">
        <v>227</v>
      </c>
      <c r="F80" s="33" t="n">
        <v>25983007.5587695</v>
      </c>
      <c r="G80" s="33" t="n">
        <v>24868872.7308753</v>
      </c>
      <c r="H80" s="15" t="n">
        <f aca="false">F80-J80</f>
        <v>23516298.9147884</v>
      </c>
      <c r="I80" s="15" t="n">
        <f aca="false">G80-K80</f>
        <v>22476165.3462136</v>
      </c>
      <c r="J80" s="33" t="n">
        <v>2466708.64398111</v>
      </c>
      <c r="K80" s="33" t="n">
        <v>2392707.38466168</v>
      </c>
      <c r="L80" s="15" t="n">
        <f aca="false">H80-I80</f>
        <v>1040133.56857477</v>
      </c>
      <c r="M80" s="15" t="n">
        <f aca="false">J80-K80</f>
        <v>74001.2593194339</v>
      </c>
      <c r="N80" s="33" t="n">
        <v>2471623.72392408</v>
      </c>
      <c r="Q80" s="15" t="n">
        <f aca="false">I80*5.5017049523</f>
        <v>123657230.193977</v>
      </c>
      <c r="R80" s="15"/>
      <c r="S80" s="15"/>
      <c r="V80" s="15" t="n">
        <f aca="false">K80*5.5017049523</f>
        <v>13163970.0675979</v>
      </c>
      <c r="W80" s="15" t="n">
        <f aca="false">M80*5.5017049523</f>
        <v>407133.094874166</v>
      </c>
      <c r="X80" s="15" t="n">
        <f aca="false">N80*5.1890047538+L80*5.5017049523</f>
        <v>18547775.2583282</v>
      </c>
      <c r="Y80" s="15" t="n">
        <f aca="false">N80*5.1890047538</f>
        <v>12825267.2530469</v>
      </c>
      <c r="Z80" s="15" t="n">
        <f aca="false">L80*5.5017049523</f>
        <v>5722508.00528127</v>
      </c>
      <c r="AA80" s="15"/>
      <c r="AB80" s="15"/>
      <c r="AC80" s="15"/>
      <c r="AD80" s="15"/>
    </row>
    <row r="81" s="13" customFormat="true" ht="12.8" hidden="false" customHeight="false" outlineLevel="0" collapsed="false">
      <c r="C81" s="13" t="n">
        <f aca="false">C77+1</f>
        <v>2031</v>
      </c>
      <c r="D81" s="13" t="n">
        <f aca="false">D77</f>
        <v>4</v>
      </c>
      <c r="E81" s="13" t="n">
        <v>228</v>
      </c>
      <c r="F81" s="33" t="n">
        <v>26039613.4492592</v>
      </c>
      <c r="G81" s="33" t="n">
        <v>24923701.9559296</v>
      </c>
      <c r="H81" s="15" t="n">
        <f aca="false">F81-J81</f>
        <v>23512512.1089971</v>
      </c>
      <c r="I81" s="15" t="n">
        <f aca="false">G81-K81</f>
        <v>22472413.6558755</v>
      </c>
      <c r="J81" s="33" t="n">
        <v>2527101.34026204</v>
      </c>
      <c r="K81" s="33" t="n">
        <v>2451288.30005418</v>
      </c>
      <c r="L81" s="15" t="n">
        <f aca="false">H81-I81</f>
        <v>1040098.45312167</v>
      </c>
      <c r="M81" s="15" t="n">
        <f aca="false">J81-K81</f>
        <v>75813.0402078605</v>
      </c>
      <c r="N81" s="33" t="n">
        <v>2436099.99663896</v>
      </c>
      <c r="Q81" s="15" t="n">
        <f aca="false">I81*5.5017049523</f>
        <v>123636589.500664</v>
      </c>
      <c r="R81" s="15"/>
      <c r="S81" s="15"/>
      <c r="V81" s="15" t="n">
        <f aca="false">K81*5.5017049523</f>
        <v>13486264.9799232</v>
      </c>
      <c r="W81" s="15" t="n">
        <f aca="false">M81*5.5017049523</f>
        <v>417100.978760505</v>
      </c>
      <c r="X81" s="15" t="n">
        <f aca="false">N81*5.1890047538+L81*5.5017049523</f>
        <v>18363249.2737108</v>
      </c>
      <c r="Y81" s="15" t="n">
        <f aca="false">N81*5.1890047538</f>
        <v>12640934.4632917</v>
      </c>
      <c r="Z81" s="15" t="n">
        <f aca="false">L81*5.5017049523</f>
        <v>5722314.81041906</v>
      </c>
      <c r="AA81" s="15"/>
      <c r="AB81" s="15"/>
      <c r="AC81" s="15"/>
      <c r="AD81" s="15"/>
    </row>
    <row r="82" s="9" customFormat="true" ht="12.8" hidden="false" customHeight="false" outlineLevel="0" collapsed="false">
      <c r="B82" s="10"/>
      <c r="C82" s="9" t="n">
        <f aca="false">C78+1</f>
        <v>2032</v>
      </c>
      <c r="D82" s="9" t="n">
        <f aca="false">D78</f>
        <v>1</v>
      </c>
      <c r="E82" s="9" t="n">
        <v>229</v>
      </c>
      <c r="F82" s="31" t="n">
        <v>26113016.4726711</v>
      </c>
      <c r="G82" s="31" t="n">
        <v>24993965.0530546</v>
      </c>
      <c r="H82" s="12" t="n">
        <f aca="false">F82-J82</f>
        <v>23517275.225869</v>
      </c>
      <c r="I82" s="12" t="n">
        <f aca="false">G82-K82</f>
        <v>22476096.0436565</v>
      </c>
      <c r="J82" s="31" t="n">
        <v>2595741.24680215</v>
      </c>
      <c r="K82" s="31" t="n">
        <v>2517869.00939809</v>
      </c>
      <c r="L82" s="12" t="n">
        <f aca="false">H82-I82</f>
        <v>1041179.1822125</v>
      </c>
      <c r="M82" s="12" t="n">
        <f aca="false">J82-K82</f>
        <v>77872.2374040647</v>
      </c>
      <c r="N82" s="31" t="n">
        <v>2944190.55211168</v>
      </c>
      <c r="O82" s="10"/>
      <c r="P82" s="10"/>
      <c r="Q82" s="12" t="n">
        <f aca="false">I82*5.5017049523</f>
        <v>123656848.911755</v>
      </c>
      <c r="R82" s="12"/>
      <c r="S82" s="12"/>
      <c r="T82" s="10"/>
      <c r="U82" s="10"/>
      <c r="V82" s="12" t="n">
        <f aca="false">K82*5.5017049523</f>
        <v>13852572.3982482</v>
      </c>
      <c r="W82" s="12" t="n">
        <f aca="false">M82*5.5017049523</f>
        <v>428430.074172624</v>
      </c>
      <c r="X82" s="12" t="n">
        <f aca="false">N82*5.1890047538+L82*5.5017049523</f>
        <v>21005679.4340107</v>
      </c>
      <c r="Y82" s="12" t="n">
        <f aca="false">N82*5.1890047538</f>
        <v>15277418.7710005</v>
      </c>
      <c r="Z82" s="12" t="n">
        <f aca="false">L82*5.5017049523</f>
        <v>5728260.66301016</v>
      </c>
      <c r="AA82" s="12"/>
      <c r="AB82" s="12"/>
      <c r="AC82" s="12"/>
      <c r="AD82" s="12"/>
    </row>
    <row r="83" s="13" customFormat="true" ht="12.8" hidden="false" customHeight="false" outlineLevel="0" collapsed="false">
      <c r="C83" s="13" t="n">
        <f aca="false">C79+1</f>
        <v>2032</v>
      </c>
      <c r="D83" s="13" t="n">
        <f aca="false">D79</f>
        <v>2</v>
      </c>
      <c r="E83" s="13" t="n">
        <v>230</v>
      </c>
      <c r="F83" s="33" t="n">
        <v>26203453.9846824</v>
      </c>
      <c r="G83" s="33" t="n">
        <v>25080054.9305329</v>
      </c>
      <c r="H83" s="15" t="n">
        <f aca="false">F83-J83</f>
        <v>23558225.2237492</v>
      </c>
      <c r="I83" s="15" t="n">
        <f aca="false">G83-K83</f>
        <v>22514183.0324277</v>
      </c>
      <c r="J83" s="33" t="n">
        <v>2645228.7609332</v>
      </c>
      <c r="K83" s="33" t="n">
        <v>2565871.89810521</v>
      </c>
      <c r="L83" s="15" t="n">
        <f aca="false">H83-I83</f>
        <v>1044042.1913215</v>
      </c>
      <c r="M83" s="15" t="n">
        <f aca="false">J83-K83</f>
        <v>79356.8628279958</v>
      </c>
      <c r="N83" s="33" t="n">
        <v>2440594.55510165</v>
      </c>
      <c r="Q83" s="15" t="n">
        <f aca="false">I83*5.5017049523</f>
        <v>123866392.286496</v>
      </c>
      <c r="R83" s="15"/>
      <c r="S83" s="15"/>
      <c r="V83" s="15" t="n">
        <f aca="false">K83*5.5017049523</f>
        <v>14116670.1287728</v>
      </c>
      <c r="W83" s="15" t="n">
        <f aca="false">M83*5.5017049523</f>
        <v>436598.045219776</v>
      </c>
      <c r="X83" s="15" t="n">
        <f aca="false">N83*5.1890047538+L83*5.5017049523</f>
        <v>18408268.8429245</v>
      </c>
      <c r="Y83" s="15" t="n">
        <f aca="false">N83*5.1890047538</f>
        <v>12664256.7485208</v>
      </c>
      <c r="Z83" s="15" t="n">
        <f aca="false">L83*5.5017049523</f>
        <v>5744012.09440366</v>
      </c>
      <c r="AA83" s="15"/>
      <c r="AB83" s="15"/>
      <c r="AC83" s="15"/>
      <c r="AD83" s="15"/>
    </row>
    <row r="84" s="13" customFormat="true" ht="12.8" hidden="false" customHeight="false" outlineLevel="0" collapsed="false">
      <c r="C84" s="13" t="n">
        <f aca="false">C80+1</f>
        <v>2032</v>
      </c>
      <c r="D84" s="13" t="n">
        <f aca="false">D80</f>
        <v>3</v>
      </c>
      <c r="E84" s="13" t="n">
        <v>231</v>
      </c>
      <c r="F84" s="33" t="n">
        <v>26397634.4279136</v>
      </c>
      <c r="G84" s="33" t="n">
        <v>25264973.5419136</v>
      </c>
      <c r="H84" s="15" t="n">
        <f aca="false">F84-J84</f>
        <v>23631224.0877857</v>
      </c>
      <c r="I84" s="15" t="n">
        <f aca="false">G84-K84</f>
        <v>22581555.5119895</v>
      </c>
      <c r="J84" s="33" t="n">
        <v>2766410.34012792</v>
      </c>
      <c r="K84" s="33" t="n">
        <v>2683418.02992408</v>
      </c>
      <c r="L84" s="15" t="n">
        <f aca="false">H84-I84</f>
        <v>1049668.57579613</v>
      </c>
      <c r="M84" s="15" t="n">
        <f aca="false">J84-K84</f>
        <v>82992.3102038382</v>
      </c>
      <c r="N84" s="33" t="n">
        <v>2410687.75648777</v>
      </c>
      <c r="Q84" s="15" t="n">
        <f aca="false">I84*5.5017049523</f>
        <v>124237055.79095</v>
      </c>
      <c r="R84" s="15"/>
      <c r="S84" s="15"/>
      <c r="V84" s="15" t="n">
        <f aca="false">K84*5.5017049523</f>
        <v>14763374.2643244</v>
      </c>
      <c r="W84" s="15" t="n">
        <f aca="false">M84*5.5017049523</f>
        <v>456599.204051274</v>
      </c>
      <c r="X84" s="15" t="n">
        <f aca="false">N84*5.1890047538+L84*5.5017049523</f>
        <v>18284037.0300738</v>
      </c>
      <c r="Y84" s="15" t="n">
        <f aca="false">N84*5.1890047538</f>
        <v>12509070.2283425</v>
      </c>
      <c r="Z84" s="15" t="n">
        <f aca="false">L84*5.5017049523</f>
        <v>5774966.80173126</v>
      </c>
      <c r="AA84" s="15"/>
      <c r="AB84" s="15"/>
      <c r="AC84" s="15"/>
      <c r="AD84" s="15"/>
    </row>
    <row r="85" s="13" customFormat="true" ht="12.8" hidden="false" customHeight="false" outlineLevel="0" collapsed="false">
      <c r="C85" s="13" t="n">
        <f aca="false">C81+1</f>
        <v>2032</v>
      </c>
      <c r="D85" s="13" t="n">
        <f aca="false">D81</f>
        <v>4</v>
      </c>
      <c r="E85" s="13" t="n">
        <v>232</v>
      </c>
      <c r="F85" s="33" t="n">
        <v>26459530.1296251</v>
      </c>
      <c r="G85" s="33" t="n">
        <v>25324584.3111571</v>
      </c>
      <c r="H85" s="15" t="n">
        <f aca="false">F85-J85</f>
        <v>23620438.4977564</v>
      </c>
      <c r="I85" s="15" t="n">
        <f aca="false">G85-K85</f>
        <v>22570665.4282445</v>
      </c>
      <c r="J85" s="33" t="n">
        <v>2839091.63186874</v>
      </c>
      <c r="K85" s="33" t="n">
        <v>2753918.88291268</v>
      </c>
      <c r="L85" s="15" t="n">
        <f aca="false">H85-I85</f>
        <v>1049773.06951191</v>
      </c>
      <c r="M85" s="15" t="n">
        <f aca="false">J85-K85</f>
        <v>85172.7489560619</v>
      </c>
      <c r="N85" s="33" t="n">
        <v>2377555.95488925</v>
      </c>
      <c r="Q85" s="15" t="n">
        <f aca="false">I85*5.5017049523</f>
        <v>124177141.763279</v>
      </c>
      <c r="R85" s="15"/>
      <c r="S85" s="15"/>
      <c r="V85" s="15" t="n">
        <f aca="false">K85*5.5017049523</f>
        <v>15151249.1563532</v>
      </c>
      <c r="W85" s="15" t="n">
        <f aca="false">M85*5.5017049523</f>
        <v>468595.33473257</v>
      </c>
      <c r="X85" s="15" t="n">
        <f aca="false">N85*5.1890047538+L85*5.5017049523</f>
        <v>18112690.8476706</v>
      </c>
      <c r="Y85" s="15" t="n">
        <f aca="false">N85*5.1890047538</f>
        <v>12337149.1523458</v>
      </c>
      <c r="Z85" s="15" t="n">
        <f aca="false">L85*5.5017049523</f>
        <v>5775541.69532482</v>
      </c>
      <c r="AA85" s="15"/>
      <c r="AB85" s="15"/>
      <c r="AC85" s="15"/>
      <c r="AD85" s="15"/>
    </row>
    <row r="86" s="9" customFormat="true" ht="12.8" hidden="false" customHeight="false" outlineLevel="0" collapsed="false">
      <c r="B86" s="10"/>
      <c r="C86" s="9" t="n">
        <f aca="false">C82+1</f>
        <v>2033</v>
      </c>
      <c r="D86" s="9" t="n">
        <f aca="false">D82</f>
        <v>1</v>
      </c>
      <c r="E86" s="9" t="n">
        <v>233</v>
      </c>
      <c r="F86" s="31" t="n">
        <v>26531941.9571982</v>
      </c>
      <c r="G86" s="31" t="n">
        <v>25393660.5051841</v>
      </c>
      <c r="H86" s="12" t="n">
        <f aca="false">F86-J86</f>
        <v>23644192.637112</v>
      </c>
      <c r="I86" s="12" t="n">
        <f aca="false">G86-K86</f>
        <v>22592543.6647005</v>
      </c>
      <c r="J86" s="31" t="n">
        <v>2887749.32008622</v>
      </c>
      <c r="K86" s="31" t="n">
        <v>2801116.84048363</v>
      </c>
      <c r="L86" s="12" t="n">
        <f aca="false">H86-I86</f>
        <v>1051648.97241151</v>
      </c>
      <c r="M86" s="12" t="n">
        <f aca="false">J86-K86</f>
        <v>86632.4796025874</v>
      </c>
      <c r="N86" s="31" t="n">
        <v>2908682.01178686</v>
      </c>
      <c r="O86" s="10"/>
      <c r="P86" s="10"/>
      <c r="Q86" s="12" t="n">
        <f aca="false">I86*5.5017049523</f>
        <v>124297509.365137</v>
      </c>
      <c r="R86" s="12"/>
      <c r="S86" s="12"/>
      <c r="T86" s="10"/>
      <c r="U86" s="10"/>
      <c r="V86" s="12" t="n">
        <f aca="false">K86*5.5017049523</f>
        <v>15410918.3932597</v>
      </c>
      <c r="W86" s="12" t="n">
        <f aca="false">M86*5.5017049523</f>
        <v>476626.342059584</v>
      </c>
      <c r="X86" s="12" t="n">
        <f aca="false">N86*5.1890047538+L86*5.5017049523</f>
        <v>20879027.1460522</v>
      </c>
      <c r="Y86" s="12" t="n">
        <f aca="false">N86*5.1890047538</f>
        <v>15093164.7864545</v>
      </c>
      <c r="Z86" s="12" t="n">
        <f aca="false">L86*5.5017049523</f>
        <v>5785862.35959763</v>
      </c>
      <c r="AA86" s="12"/>
      <c r="AB86" s="12"/>
      <c r="AC86" s="12"/>
      <c r="AD86" s="12"/>
    </row>
    <row r="87" s="13" customFormat="true" ht="12.8" hidden="false" customHeight="false" outlineLevel="0" collapsed="false">
      <c r="C87" s="13" t="n">
        <f aca="false">C83+1</f>
        <v>2033</v>
      </c>
      <c r="D87" s="13" t="n">
        <f aca="false">D83</f>
        <v>2</v>
      </c>
      <c r="E87" s="13" t="n">
        <v>234</v>
      </c>
      <c r="F87" s="33" t="n">
        <v>26675527.151023</v>
      </c>
      <c r="G87" s="33" t="n">
        <v>25530123.8093257</v>
      </c>
      <c r="H87" s="15" t="n">
        <f aca="false">F87-J87</f>
        <v>23699247.9038167</v>
      </c>
      <c r="I87" s="15" t="n">
        <f aca="false">G87-K87</f>
        <v>22643132.9395356</v>
      </c>
      <c r="J87" s="33" t="n">
        <v>2976279.2472063</v>
      </c>
      <c r="K87" s="33" t="n">
        <v>2886990.86979011</v>
      </c>
      <c r="L87" s="15" t="n">
        <f aca="false">H87-I87</f>
        <v>1056114.96428109</v>
      </c>
      <c r="M87" s="15" t="n">
        <f aca="false">J87-K87</f>
        <v>89288.3774161888</v>
      </c>
      <c r="N87" s="33" t="n">
        <v>2418022.24527334</v>
      </c>
      <c r="Q87" s="15" t="n">
        <f aca="false">I87*5.5017049523</f>
        <v>124575836.62903</v>
      </c>
      <c r="R87" s="15"/>
      <c r="S87" s="15"/>
      <c r="V87" s="15" t="n">
        <f aca="false">K87*5.5017049523</f>
        <v>15883371.9655691</v>
      </c>
      <c r="W87" s="15" t="n">
        <f aca="false">M87*5.5017049523</f>
        <v>491238.308213478</v>
      </c>
      <c r="X87" s="15" t="n">
        <f aca="false">N87*5.1890047538+L87*5.5017049523</f>
        <v>18357561.8547009</v>
      </c>
      <c r="Y87" s="15" t="n">
        <f aca="false">N87*5.1890047538</f>
        <v>12547128.9255175</v>
      </c>
      <c r="Z87" s="15" t="n">
        <f aca="false">L87*5.5017049523</f>
        <v>5810432.92918339</v>
      </c>
      <c r="AA87" s="15"/>
      <c r="AB87" s="15"/>
      <c r="AC87" s="15"/>
      <c r="AD87" s="15"/>
    </row>
    <row r="88" s="13" customFormat="true" ht="12.8" hidden="false" customHeight="false" outlineLevel="0" collapsed="false">
      <c r="C88" s="13" t="n">
        <f aca="false">C84+1</f>
        <v>2033</v>
      </c>
      <c r="D88" s="13" t="n">
        <f aca="false">D84</f>
        <v>3</v>
      </c>
      <c r="E88" s="13" t="n">
        <v>235</v>
      </c>
      <c r="F88" s="33" t="n">
        <v>26791476.6695243</v>
      </c>
      <c r="G88" s="33" t="n">
        <v>25640793.8378886</v>
      </c>
      <c r="H88" s="15" t="n">
        <f aca="false">F88-J88</f>
        <v>23786599.1872127</v>
      </c>
      <c r="I88" s="15" t="n">
        <f aca="false">G88-K88</f>
        <v>22726062.6800463</v>
      </c>
      <c r="J88" s="33" t="n">
        <v>3004877.48231162</v>
      </c>
      <c r="K88" s="33" t="n">
        <v>2914731.15784227</v>
      </c>
      <c r="L88" s="15" t="n">
        <f aca="false">H88-I88</f>
        <v>1060536.50716638</v>
      </c>
      <c r="M88" s="15" t="n">
        <f aca="false">J88-K88</f>
        <v>90146.3244693484</v>
      </c>
      <c r="N88" s="33" t="n">
        <v>2348237.77745844</v>
      </c>
      <c r="Q88" s="15" t="n">
        <f aca="false">I88*5.5017049523</f>
        <v>125032091.593091</v>
      </c>
      <c r="R88" s="15"/>
      <c r="S88" s="15"/>
      <c r="V88" s="15" t="n">
        <f aca="false">K88*5.5017049523</f>
        <v>16035990.8457239</v>
      </c>
      <c r="W88" s="15" t="n">
        <f aca="false">M88*5.5017049523</f>
        <v>495958.479764657</v>
      </c>
      <c r="X88" s="15" t="n">
        <f aca="false">N88*5.1890047538+L88*5.5017049523</f>
        <v>18019775.9438568</v>
      </c>
      <c r="Y88" s="15" t="n">
        <f aca="false">N88*5.1890047538</f>
        <v>12185016.9902846</v>
      </c>
      <c r="Z88" s="15" t="n">
        <f aca="false">L88*5.5017049523</f>
        <v>5834758.95357221</v>
      </c>
      <c r="AA88" s="15"/>
      <c r="AB88" s="15"/>
      <c r="AC88" s="15"/>
      <c r="AD88" s="15"/>
    </row>
    <row r="89" s="13" customFormat="true" ht="12.8" hidden="false" customHeight="false" outlineLevel="0" collapsed="false">
      <c r="C89" s="13" t="n">
        <f aca="false">C85+1</f>
        <v>2033</v>
      </c>
      <c r="D89" s="13" t="n">
        <f aca="false">D85</f>
        <v>4</v>
      </c>
      <c r="E89" s="13" t="n">
        <v>236</v>
      </c>
      <c r="F89" s="33" t="n">
        <v>26850259.9646872</v>
      </c>
      <c r="G89" s="33" t="n">
        <v>25696766.7054517</v>
      </c>
      <c r="H89" s="15" t="n">
        <f aca="false">F89-J89</f>
        <v>23820341.5138617</v>
      </c>
      <c r="I89" s="15" t="n">
        <f aca="false">G89-K89</f>
        <v>22757745.8081509</v>
      </c>
      <c r="J89" s="33" t="n">
        <v>3029918.45082559</v>
      </c>
      <c r="K89" s="33" t="n">
        <v>2939020.89730082</v>
      </c>
      <c r="L89" s="15" t="n">
        <f aca="false">H89-I89</f>
        <v>1062595.70571079</v>
      </c>
      <c r="M89" s="15" t="n">
        <f aca="false">J89-K89</f>
        <v>90897.5535247689</v>
      </c>
      <c r="N89" s="33" t="n">
        <v>2357008.88330598</v>
      </c>
      <c r="Q89" s="15" t="n">
        <f aca="false">I89*5.5017049523</f>
        <v>125206402.815888</v>
      </c>
      <c r="R89" s="15"/>
      <c r="S89" s="15"/>
      <c r="V89" s="15" t="n">
        <f aca="false">K89*5.5017049523</f>
        <v>16169625.8255931</v>
      </c>
      <c r="W89" s="15" t="n">
        <f aca="false">M89*5.5017049523</f>
        <v>500091.520379175</v>
      </c>
      <c r="X89" s="15" t="n">
        <f aca="false">N89*5.1890047538+L89*5.5017049523</f>
        <v>18076618.3566253</v>
      </c>
      <c r="Y89" s="15" t="n">
        <f aca="false">N89*5.1890047538</f>
        <v>12230530.3002236</v>
      </c>
      <c r="Z89" s="15" t="n">
        <f aca="false">L89*5.5017049523</f>
        <v>5846088.05640175</v>
      </c>
      <c r="AA89" s="15"/>
      <c r="AB89" s="15"/>
      <c r="AC89" s="15"/>
      <c r="AD89" s="15"/>
    </row>
    <row r="90" s="9" customFormat="true" ht="12.8" hidden="false" customHeight="false" outlineLevel="0" collapsed="false">
      <c r="B90" s="10"/>
      <c r="C90" s="9" t="n">
        <f aca="false">C86+1</f>
        <v>2034</v>
      </c>
      <c r="D90" s="9" t="n">
        <f aca="false">D86</f>
        <v>1</v>
      </c>
      <c r="E90" s="9" t="n">
        <v>237</v>
      </c>
      <c r="F90" s="31" t="n">
        <v>26946001.8923935</v>
      </c>
      <c r="G90" s="31" t="n">
        <v>25788221.2604089</v>
      </c>
      <c r="H90" s="12" t="n">
        <f aca="false">F90-J90</f>
        <v>23850007.8967423</v>
      </c>
      <c r="I90" s="12" t="n">
        <f aca="false">G90-K90</f>
        <v>22785107.0846273</v>
      </c>
      <c r="J90" s="31" t="n">
        <v>3095993.99565117</v>
      </c>
      <c r="K90" s="31" t="n">
        <v>3003114.17578163</v>
      </c>
      <c r="L90" s="12" t="n">
        <f aca="false">H90-I90</f>
        <v>1064900.81211503</v>
      </c>
      <c r="M90" s="12" t="n">
        <f aca="false">J90-K90</f>
        <v>92879.819869536</v>
      </c>
      <c r="N90" s="31" t="n">
        <v>2869194.93088339</v>
      </c>
      <c r="O90" s="10"/>
      <c r="P90" s="10"/>
      <c r="Q90" s="12" t="n">
        <f aca="false">I90*5.5017049523</f>
        <v>125356936.48618</v>
      </c>
      <c r="R90" s="12"/>
      <c r="S90" s="12"/>
      <c r="T90" s="10"/>
      <c r="U90" s="10"/>
      <c r="V90" s="12" t="n">
        <f aca="false">K90*5.5017049523</f>
        <v>16522248.1332201</v>
      </c>
      <c r="W90" s="12" t="n">
        <f aca="false">M90*5.5017049523</f>
        <v>510997.364944958</v>
      </c>
      <c r="X90" s="12" t="n">
        <f aca="false">N90*5.1890047538+L90*5.5017049523</f>
        <v>20747036.2076543</v>
      </c>
      <c r="Y90" s="12" t="n">
        <f aca="false">N90*5.1890047538</f>
        <v>14888266.1359327</v>
      </c>
      <c r="Z90" s="12" t="n">
        <f aca="false">L90*5.5017049523</f>
        <v>5858770.07172154</v>
      </c>
      <c r="AA90" s="12"/>
      <c r="AB90" s="12"/>
      <c r="AC90" s="12"/>
      <c r="AD90" s="12"/>
    </row>
    <row r="91" s="13" customFormat="true" ht="12.8" hidden="false" customHeight="false" outlineLevel="0" collapsed="false">
      <c r="C91" s="13" t="n">
        <f aca="false">C87+1</f>
        <v>2034</v>
      </c>
      <c r="D91" s="13" t="n">
        <f aca="false">D87</f>
        <v>2</v>
      </c>
      <c r="E91" s="13" t="n">
        <v>238</v>
      </c>
      <c r="F91" s="33" t="n">
        <v>27210814.2610934</v>
      </c>
      <c r="G91" s="33" t="n">
        <v>26041282.0523262</v>
      </c>
      <c r="H91" s="15" t="n">
        <f aca="false">F91-J91</f>
        <v>24010127.1588599</v>
      </c>
      <c r="I91" s="15" t="n">
        <f aca="false">G91-K91</f>
        <v>22936615.5631597</v>
      </c>
      <c r="J91" s="33" t="n">
        <v>3200687.1022335</v>
      </c>
      <c r="K91" s="33" t="n">
        <v>3104666.48916649</v>
      </c>
      <c r="L91" s="15" t="n">
        <f aca="false">H91-I91</f>
        <v>1073511.59570024</v>
      </c>
      <c r="M91" s="15" t="n">
        <f aca="false">J91-K91</f>
        <v>96020.6130670053</v>
      </c>
      <c r="N91" s="33" t="n">
        <v>2319700.67673339</v>
      </c>
      <c r="Q91" s="15" t="n">
        <f aca="false">I91*5.5017049523</f>
        <v>126190491.432837</v>
      </c>
      <c r="R91" s="15"/>
      <c r="S91" s="15"/>
      <c r="V91" s="15" t="n">
        <f aca="false">K91*5.5017049523</f>
        <v>17080958.9986871</v>
      </c>
      <c r="W91" s="15" t="n">
        <f aca="false">M91*5.5017049523</f>
        <v>528277.082433625</v>
      </c>
      <c r="X91" s="15" t="n">
        <f aca="false">N91*5.1890047538+L91*5.5017049523</f>
        <v>17943081.9013781</v>
      </c>
      <c r="Y91" s="15" t="n">
        <f aca="false">N91*5.1890047538</f>
        <v>12036937.8389627</v>
      </c>
      <c r="Z91" s="15" t="n">
        <f aca="false">L91*5.5017049523</f>
        <v>5906144.06241547</v>
      </c>
      <c r="AA91" s="15"/>
      <c r="AB91" s="15"/>
      <c r="AC91" s="15"/>
      <c r="AD91" s="15"/>
    </row>
    <row r="92" s="13" customFormat="true" ht="12.8" hidden="false" customHeight="false" outlineLevel="0" collapsed="false">
      <c r="C92" s="13" t="n">
        <f aca="false">C88+1</f>
        <v>2034</v>
      </c>
      <c r="D92" s="13" t="n">
        <f aca="false">D88</f>
        <v>3</v>
      </c>
      <c r="E92" s="13" t="n">
        <v>239</v>
      </c>
      <c r="F92" s="33" t="n">
        <v>27294575.6160735</v>
      </c>
      <c r="G92" s="33" t="n">
        <v>26120291.884711</v>
      </c>
      <c r="H92" s="15" t="n">
        <f aca="false">F92-J92</f>
        <v>24058657.5007517</v>
      </c>
      <c r="I92" s="15" t="n">
        <f aca="false">G92-K92</f>
        <v>22981451.3128488</v>
      </c>
      <c r="J92" s="33" t="n">
        <v>3235918.11532181</v>
      </c>
      <c r="K92" s="33" t="n">
        <v>3138840.57186216</v>
      </c>
      <c r="L92" s="15" t="n">
        <f aca="false">H92-I92</f>
        <v>1077206.18790283</v>
      </c>
      <c r="M92" s="15" t="n">
        <f aca="false">J92-K92</f>
        <v>97077.5434596539</v>
      </c>
      <c r="N92" s="33" t="n">
        <v>2324428.60436393</v>
      </c>
      <c r="Q92" s="15" t="n">
        <f aca="false">I92*5.5017049523</f>
        <v>126437164.498942</v>
      </c>
      <c r="R92" s="15"/>
      <c r="S92" s="15"/>
      <c r="V92" s="15" t="n">
        <f aca="false">K92*5.5017049523</f>
        <v>17268974.7186942</v>
      </c>
      <c r="W92" s="15" t="n">
        <f aca="false">M92*5.5017049523</f>
        <v>534092.001609096</v>
      </c>
      <c r="X92" s="15" t="n">
        <f aca="false">N92*5.1890047538+L92*5.5017049523</f>
        <v>17987941.6965463</v>
      </c>
      <c r="Y92" s="15" t="n">
        <f aca="false">N92*5.1890047538</f>
        <v>12061471.0779131</v>
      </c>
      <c r="Z92" s="15" t="n">
        <f aca="false">L92*5.5017049523</f>
        <v>5926470.61863319</v>
      </c>
      <c r="AA92" s="15"/>
      <c r="AB92" s="15"/>
      <c r="AC92" s="15"/>
      <c r="AD92" s="15"/>
    </row>
    <row r="93" s="13" customFormat="true" ht="12.8" hidden="false" customHeight="false" outlineLevel="0" collapsed="false">
      <c r="C93" s="13" t="n">
        <f aca="false">C89+1</f>
        <v>2034</v>
      </c>
      <c r="D93" s="13" t="n">
        <f aca="false">D89</f>
        <v>4</v>
      </c>
      <c r="E93" s="13" t="n">
        <v>240</v>
      </c>
      <c r="F93" s="33" t="n">
        <v>27377583.2220546</v>
      </c>
      <c r="G93" s="33" t="n">
        <v>26199315.6083254</v>
      </c>
      <c r="H93" s="15" t="n">
        <f aca="false">F93-J93</f>
        <v>24086066.5302492</v>
      </c>
      <c r="I93" s="15" t="n">
        <f aca="false">G93-K93</f>
        <v>23006544.4172742</v>
      </c>
      <c r="J93" s="33" t="n">
        <v>3291516.69180537</v>
      </c>
      <c r="K93" s="33" t="n">
        <v>3192771.19105121</v>
      </c>
      <c r="L93" s="15" t="n">
        <f aca="false">H93-I93</f>
        <v>1079522.11297506</v>
      </c>
      <c r="M93" s="15" t="n">
        <f aca="false">J93-K93</f>
        <v>98745.5007541613</v>
      </c>
      <c r="N93" s="33" t="n">
        <v>2319351.62034761</v>
      </c>
      <c r="Q93" s="15" t="n">
        <f aca="false">I93*5.5017049523</f>
        <v>126575219.355827</v>
      </c>
      <c r="R93" s="15"/>
      <c r="S93" s="15"/>
      <c r="V93" s="15" t="n">
        <f aca="false">K93*5.5017049523</f>
        <v>17565685.0733672</v>
      </c>
      <c r="W93" s="15" t="n">
        <f aca="false">M93*5.5017049523</f>
        <v>543268.610516512</v>
      </c>
      <c r="X93" s="15" t="n">
        <f aca="false">N93*5.1890047538+L93*5.5017049523</f>
        <v>17974338.7387897</v>
      </c>
      <c r="Y93" s="15" t="n">
        <f aca="false">N93*5.1890047538</f>
        <v>12035126.5837175</v>
      </c>
      <c r="Z93" s="15" t="n">
        <f aca="false">L93*5.5017049523</f>
        <v>5939212.15507227</v>
      </c>
      <c r="AA93" s="15"/>
      <c r="AB93" s="15"/>
      <c r="AC93" s="15"/>
      <c r="AD93" s="15"/>
    </row>
    <row r="94" s="9" customFormat="true" ht="12.8" hidden="false" customHeight="false" outlineLevel="0" collapsed="false">
      <c r="B94" s="10"/>
      <c r="C94" s="9" t="n">
        <f aca="false">C90+1</f>
        <v>2035</v>
      </c>
      <c r="D94" s="9" t="n">
        <f aca="false">D90</f>
        <v>1</v>
      </c>
      <c r="E94" s="9" t="n">
        <v>241</v>
      </c>
      <c r="F94" s="31" t="n">
        <v>27541744.0286302</v>
      </c>
      <c r="G94" s="31" t="n">
        <v>26355858.0619474</v>
      </c>
      <c r="H94" s="12" t="n">
        <f aca="false">F94-J94</f>
        <v>24188347.1991372</v>
      </c>
      <c r="I94" s="12" t="n">
        <f aca="false">G94-K94</f>
        <v>23103063.1373391</v>
      </c>
      <c r="J94" s="31" t="n">
        <v>3353396.82949308</v>
      </c>
      <c r="K94" s="31" t="n">
        <v>3252794.92460828</v>
      </c>
      <c r="L94" s="12" t="n">
        <f aca="false">H94-I94</f>
        <v>1085284.06179806</v>
      </c>
      <c r="M94" s="12" t="n">
        <f aca="false">J94-K94</f>
        <v>100601.904884792</v>
      </c>
      <c r="N94" s="31" t="n">
        <v>2819524.10849031</v>
      </c>
      <c r="O94" s="10"/>
      <c r="P94" s="10"/>
      <c r="Q94" s="12" t="n">
        <f aca="false">I94*5.5017049523</f>
        <v>127106236.875998</v>
      </c>
      <c r="R94" s="12"/>
      <c r="S94" s="12"/>
      <c r="T94" s="10"/>
      <c r="U94" s="10"/>
      <c r="V94" s="12" t="n">
        <f aca="false">K94*5.5017049523</f>
        <v>17895917.9455337</v>
      </c>
      <c r="W94" s="12" t="n">
        <f aca="false">M94*5.5017049523</f>
        <v>553481.998315476</v>
      </c>
      <c r="X94" s="12" t="n">
        <f aca="false">N94*5.1890047538+L94*5.5017049523</f>
        <v>20601436.6998566</v>
      </c>
      <c r="Y94" s="12" t="n">
        <f aca="false">N94*5.1890047538</f>
        <v>14630524.0024099</v>
      </c>
      <c r="Z94" s="12" t="n">
        <f aca="false">L94*5.5017049523</f>
        <v>5970912.69744664</v>
      </c>
      <c r="AA94" s="12"/>
      <c r="AB94" s="12"/>
      <c r="AC94" s="12"/>
      <c r="AD94" s="12"/>
    </row>
    <row r="95" s="13" customFormat="true" ht="12.8" hidden="false" customHeight="false" outlineLevel="0" collapsed="false">
      <c r="C95" s="13" t="n">
        <f aca="false">C91+1</f>
        <v>2035</v>
      </c>
      <c r="D95" s="13" t="n">
        <f aca="false">D91</f>
        <v>2</v>
      </c>
      <c r="E95" s="13" t="n">
        <v>242</v>
      </c>
      <c r="F95" s="33" t="n">
        <v>27635950.6495349</v>
      </c>
      <c r="G95" s="33" t="n">
        <v>26446135.3109334</v>
      </c>
      <c r="H95" s="15" t="n">
        <f aca="false">F95-J95</f>
        <v>24193084.6440048</v>
      </c>
      <c r="I95" s="15" t="n">
        <f aca="false">G95-K95</f>
        <v>23106555.2855691</v>
      </c>
      <c r="J95" s="33" t="n">
        <v>3442866.00553014</v>
      </c>
      <c r="K95" s="33" t="n">
        <v>3339580.02536424</v>
      </c>
      <c r="L95" s="15" t="n">
        <f aca="false">H95-I95</f>
        <v>1086529.35843569</v>
      </c>
      <c r="M95" s="15" t="n">
        <f aca="false">J95-K95</f>
        <v>103285.980165905</v>
      </c>
      <c r="N95" s="33" t="n">
        <v>2390408.27094233</v>
      </c>
      <c r="Q95" s="15" t="n">
        <f aca="false">I95*5.5017049523</f>
        <v>127125449.645209</v>
      </c>
      <c r="R95" s="15"/>
      <c r="S95" s="15"/>
      <c r="V95" s="15" t="n">
        <f aca="false">K95*5.5017049523</f>
        <v>18373383.9641486</v>
      </c>
      <c r="W95" s="15" t="n">
        <f aca="false">M95*5.5017049523</f>
        <v>568248.988581918</v>
      </c>
      <c r="X95" s="15" t="n">
        <f aca="false">N95*5.1890047538+L95*5.5017049523</f>
        <v>18381603.8335676</v>
      </c>
      <c r="Y95" s="15" t="n">
        <f aca="false">N95*5.1890047538</f>
        <v>12403839.8814426</v>
      </c>
      <c r="Z95" s="15" t="n">
        <f aca="false">L95*5.5017049523</f>
        <v>5977763.95212498</v>
      </c>
      <c r="AA95" s="15"/>
      <c r="AB95" s="15"/>
      <c r="AC95" s="15"/>
      <c r="AD95" s="15"/>
    </row>
    <row r="96" s="13" customFormat="true" ht="12.8" hidden="false" customHeight="false" outlineLevel="0" collapsed="false">
      <c r="C96" s="13" t="n">
        <f aca="false">C92+1</f>
        <v>2035</v>
      </c>
      <c r="D96" s="13" t="n">
        <f aca="false">D92</f>
        <v>3</v>
      </c>
      <c r="E96" s="13" t="n">
        <v>243</v>
      </c>
      <c r="F96" s="33" t="n">
        <v>27756186.4844797</v>
      </c>
      <c r="G96" s="33" t="n">
        <v>26560558.7092513</v>
      </c>
      <c r="H96" s="15" t="n">
        <f aca="false">F96-J96</f>
        <v>24288369.1179391</v>
      </c>
      <c r="I96" s="15" t="n">
        <f aca="false">G96-K96</f>
        <v>23196775.8637069</v>
      </c>
      <c r="J96" s="33" t="n">
        <v>3467817.36654057</v>
      </c>
      <c r="K96" s="33" t="n">
        <v>3363782.84554435</v>
      </c>
      <c r="L96" s="15" t="n">
        <f aca="false">H96-I96</f>
        <v>1091593.25423225</v>
      </c>
      <c r="M96" s="15" t="n">
        <f aca="false">J96-K96</f>
        <v>104034.520996217</v>
      </c>
      <c r="N96" s="33" t="n">
        <v>2350792.6056734</v>
      </c>
      <c r="Q96" s="15" t="n">
        <f aca="false">I96*5.5017049523</f>
        <v>127621816.646749</v>
      </c>
      <c r="R96" s="15"/>
      <c r="S96" s="15"/>
      <c r="V96" s="15" t="n">
        <f aca="false">K96*5.5017049523</f>
        <v>18506540.7397931</v>
      </c>
      <c r="W96" s="15" t="n">
        <f aca="false">M96*5.5017049523</f>
        <v>572367.239375044</v>
      </c>
      <c r="X96" s="15" t="n">
        <f aca="false">N96*5.1890047538+L96*5.5017049523</f>
        <v>18203898.018744</v>
      </c>
      <c r="Y96" s="15" t="n">
        <f aca="false">N96*5.1890047538</f>
        <v>12198274.0060372</v>
      </c>
      <c r="Z96" s="15" t="n">
        <f aca="false">L96*5.5017049523</f>
        <v>6005624.01270682</v>
      </c>
      <c r="AA96" s="15"/>
      <c r="AB96" s="15"/>
      <c r="AC96" s="15"/>
      <c r="AD96" s="15"/>
    </row>
    <row r="97" s="13" customFormat="true" ht="12.8" hidden="false" customHeight="false" outlineLevel="0" collapsed="false">
      <c r="C97" s="13" t="n">
        <f aca="false">C93+1</f>
        <v>2035</v>
      </c>
      <c r="D97" s="13" t="n">
        <f aca="false">D93</f>
        <v>4</v>
      </c>
      <c r="E97" s="13" t="n">
        <v>244</v>
      </c>
      <c r="F97" s="33" t="n">
        <v>27777892.4696232</v>
      </c>
      <c r="G97" s="33" t="n">
        <v>26580939.284608</v>
      </c>
      <c r="H97" s="15" t="n">
        <f aca="false">F97-J97</f>
        <v>24284674.8247471</v>
      </c>
      <c r="I97" s="15" t="n">
        <f aca="false">G97-K97</f>
        <v>23192518.1690782</v>
      </c>
      <c r="J97" s="33" t="n">
        <v>3493217.64487609</v>
      </c>
      <c r="K97" s="33" t="n">
        <v>3388421.11552981</v>
      </c>
      <c r="L97" s="15" t="n">
        <f aca="false">H97-I97</f>
        <v>1092156.65566888</v>
      </c>
      <c r="M97" s="15" t="n">
        <f aca="false">J97-K97</f>
        <v>104796.529346284</v>
      </c>
      <c r="N97" s="33" t="n">
        <v>2327671.83796113</v>
      </c>
      <c r="Q97" s="15" t="n">
        <f aca="false">I97*5.5017049523</f>
        <v>127598392.067125</v>
      </c>
      <c r="R97" s="15"/>
      <c r="S97" s="15"/>
      <c r="V97" s="15" t="n">
        <f aca="false">K97*5.5017049523</f>
        <v>18642093.2317883</v>
      </c>
      <c r="W97" s="15" t="n">
        <f aca="false">M97*5.5017049523</f>
        <v>576559.5844883</v>
      </c>
      <c r="X97" s="15" t="n">
        <f aca="false">N97*5.1890047538+L97*5.5017049523</f>
        <v>18087023.9136476</v>
      </c>
      <c r="Y97" s="15" t="n">
        <f aca="false">N97*5.1890047538</f>
        <v>12078300.2324667</v>
      </c>
      <c r="Z97" s="15" t="n">
        <f aca="false">L97*5.5017049523</f>
        <v>6008723.68118091</v>
      </c>
      <c r="AA97" s="15"/>
      <c r="AB97" s="15"/>
      <c r="AC97" s="15"/>
      <c r="AD97" s="15"/>
    </row>
    <row r="98" s="9" customFormat="true" ht="12.8" hidden="false" customHeight="false" outlineLevel="0" collapsed="false">
      <c r="B98" s="10"/>
      <c r="C98" s="9" t="n">
        <f aca="false">C94+1</f>
        <v>2036</v>
      </c>
      <c r="D98" s="9" t="n">
        <f aca="false">D94</f>
        <v>1</v>
      </c>
      <c r="E98" s="9" t="n">
        <v>245</v>
      </c>
      <c r="F98" s="31" t="n">
        <v>27760155.1916849</v>
      </c>
      <c r="G98" s="31" t="n">
        <v>26564809.975758</v>
      </c>
      <c r="H98" s="12" t="n">
        <f aca="false">F98-J98</f>
        <v>24202179.1644244</v>
      </c>
      <c r="I98" s="12" t="n">
        <f aca="false">G98-K98</f>
        <v>23113573.2293153</v>
      </c>
      <c r="J98" s="31" t="n">
        <v>3557976.02726048</v>
      </c>
      <c r="K98" s="31" t="n">
        <v>3451236.74644267</v>
      </c>
      <c r="L98" s="12" t="n">
        <f aca="false">H98-I98</f>
        <v>1088605.9351091</v>
      </c>
      <c r="M98" s="12" t="n">
        <f aca="false">J98-K98</f>
        <v>106739.280817815</v>
      </c>
      <c r="N98" s="31" t="n">
        <v>2860118.86627837</v>
      </c>
      <c r="O98" s="10"/>
      <c r="P98" s="10"/>
      <c r="Q98" s="12" t="n">
        <f aca="false">I98*5.5017049523</f>
        <v>127164060.301073</v>
      </c>
      <c r="R98" s="12"/>
      <c r="S98" s="12"/>
      <c r="T98" s="10"/>
      <c r="U98" s="10"/>
      <c r="V98" s="12" t="n">
        <f aca="false">K98*5.5017049523</f>
        <v>18987686.2994634</v>
      </c>
      <c r="W98" s="12" t="n">
        <f aca="false">M98*5.5017049523</f>
        <v>587248.029880314</v>
      </c>
      <c r="X98" s="12" t="n">
        <f aca="false">N98*5.1890047538+L98*5.5017049523</f>
        <v>20830359.0578445</v>
      </c>
      <c r="Y98" s="12" t="n">
        <f aca="false">N98*5.1890047538</f>
        <v>14841170.3935515</v>
      </c>
      <c r="Z98" s="12" t="n">
        <f aca="false">L98*5.5017049523</f>
        <v>5989188.66429294</v>
      </c>
      <c r="AA98" s="12"/>
      <c r="AB98" s="12"/>
      <c r="AC98" s="12"/>
      <c r="AD98" s="12"/>
    </row>
    <row r="99" s="13" customFormat="true" ht="12.8" hidden="false" customHeight="false" outlineLevel="0" collapsed="false">
      <c r="C99" s="13" t="n">
        <f aca="false">C95+1</f>
        <v>2036</v>
      </c>
      <c r="D99" s="13" t="n">
        <f aca="false">D95</f>
        <v>2</v>
      </c>
      <c r="E99" s="13" t="n">
        <v>246</v>
      </c>
      <c r="F99" s="33" t="n">
        <v>27976600.2527657</v>
      </c>
      <c r="G99" s="33" t="n">
        <v>26771599.4402702</v>
      </c>
      <c r="H99" s="15" t="n">
        <f aca="false">F99-J99</f>
        <v>24352534.9185662</v>
      </c>
      <c r="I99" s="15" t="n">
        <f aca="false">G99-K99</f>
        <v>23256256.0660967</v>
      </c>
      <c r="J99" s="33" t="n">
        <v>3624065.3341995</v>
      </c>
      <c r="K99" s="33" t="n">
        <v>3515343.37417351</v>
      </c>
      <c r="L99" s="15" t="n">
        <f aca="false">H99-I99</f>
        <v>1096278.85246946</v>
      </c>
      <c r="M99" s="15" t="n">
        <f aca="false">J99-K99</f>
        <v>108721.960025985</v>
      </c>
      <c r="N99" s="33" t="n">
        <v>2413651.14525481</v>
      </c>
      <c r="Q99" s="15" t="n">
        <f aca="false">I99*5.5017049523</f>
        <v>127949059.170801</v>
      </c>
      <c r="R99" s="15"/>
      <c r="S99" s="15"/>
      <c r="V99" s="15" t="n">
        <f aca="false">K99*5.5017049523</f>
        <v>19340382.0507254</v>
      </c>
      <c r="W99" s="15" t="n">
        <f aca="false">M99*5.5017049523</f>
        <v>598156.145898723</v>
      </c>
      <c r="X99" s="15" t="n">
        <f aca="false">N99*5.1890047538+L99*5.5017049523</f>
        <v>18555850.058475</v>
      </c>
      <c r="Y99" s="15" t="n">
        <f aca="false">N99*5.1890047538</f>
        <v>12524447.266742</v>
      </c>
      <c r="Z99" s="15" t="n">
        <f aca="false">L99*5.5017049523</f>
        <v>6031402.79173301</v>
      </c>
      <c r="AA99" s="15"/>
      <c r="AB99" s="15"/>
      <c r="AC99" s="15"/>
      <c r="AD99" s="15"/>
    </row>
    <row r="100" s="13" customFormat="true" ht="12.8" hidden="false" customHeight="false" outlineLevel="0" collapsed="false">
      <c r="C100" s="13" t="n">
        <f aca="false">C96+1</f>
        <v>2036</v>
      </c>
      <c r="D100" s="13" t="n">
        <f aca="false">D96</f>
        <v>3</v>
      </c>
      <c r="E100" s="13" t="n">
        <v>247</v>
      </c>
      <c r="F100" s="33" t="n">
        <v>28093001.0485798</v>
      </c>
      <c r="G100" s="33" t="n">
        <v>26883090.3793184</v>
      </c>
      <c r="H100" s="15" t="n">
        <f aca="false">F100-J100</f>
        <v>24391828.4512605</v>
      </c>
      <c r="I100" s="15" t="n">
        <f aca="false">G100-K100</f>
        <v>23292952.9599187</v>
      </c>
      <c r="J100" s="33" t="n">
        <v>3701172.59731933</v>
      </c>
      <c r="K100" s="33" t="n">
        <v>3590137.41939975</v>
      </c>
      <c r="L100" s="15" t="n">
        <f aca="false">H100-I100</f>
        <v>1098875.49134181</v>
      </c>
      <c r="M100" s="15" t="n">
        <f aca="false">J100-K100</f>
        <v>111035.17791958</v>
      </c>
      <c r="N100" s="33" t="n">
        <v>2374903.88449923</v>
      </c>
      <c r="Q100" s="15" t="n">
        <f aca="false">I100*5.5017049523</f>
        <v>128150954.653276</v>
      </c>
      <c r="R100" s="15"/>
      <c r="S100" s="15"/>
      <c r="V100" s="15" t="n">
        <f aca="false">K100*5.5017049523</f>
        <v>19751876.8197492</v>
      </c>
      <c r="W100" s="15" t="n">
        <f aca="false">M100*5.5017049523</f>
        <v>610882.788239663</v>
      </c>
      <c r="X100" s="15" t="n">
        <f aca="false">N100*5.1890047538+L100*5.5017049523</f>
        <v>18369076.279161</v>
      </c>
      <c r="Y100" s="15" t="n">
        <f aca="false">N100*5.1890047538</f>
        <v>12323387.5464846</v>
      </c>
      <c r="Z100" s="15" t="n">
        <f aca="false">L100*5.5017049523</f>
        <v>6045688.73267636</v>
      </c>
      <c r="AA100" s="15"/>
      <c r="AB100" s="15"/>
      <c r="AC100" s="15"/>
      <c r="AD100" s="15"/>
    </row>
    <row r="101" s="13" customFormat="true" ht="12.8" hidden="false" customHeight="false" outlineLevel="0" collapsed="false">
      <c r="C101" s="13" t="n">
        <f aca="false">C97+1</f>
        <v>2036</v>
      </c>
      <c r="D101" s="13" t="n">
        <f aca="false">D97</f>
        <v>4</v>
      </c>
      <c r="E101" s="13" t="n">
        <v>248</v>
      </c>
      <c r="F101" s="33" t="n">
        <v>28300645.6023404</v>
      </c>
      <c r="G101" s="33" t="n">
        <v>27081916.7251931</v>
      </c>
      <c r="H101" s="15" t="n">
        <f aca="false">F101-J101</f>
        <v>24504618.5756164</v>
      </c>
      <c r="I101" s="15" t="n">
        <f aca="false">G101-K101</f>
        <v>23399770.5092708</v>
      </c>
      <c r="J101" s="33" t="n">
        <v>3796027.02672397</v>
      </c>
      <c r="K101" s="33" t="n">
        <v>3682146.21592225</v>
      </c>
      <c r="L101" s="15" t="n">
        <f aca="false">H101-I101</f>
        <v>1104848.06634557</v>
      </c>
      <c r="M101" s="15" t="n">
        <f aca="false">J101-K101</f>
        <v>113880.810801719</v>
      </c>
      <c r="N101" s="33" t="n">
        <v>2292587.96138367</v>
      </c>
      <c r="Q101" s="15" t="n">
        <f aca="false">I101*5.5017049523</f>
        <v>128738633.293539</v>
      </c>
      <c r="R101" s="15"/>
      <c r="S101" s="15"/>
      <c r="V101" s="15" t="n">
        <f aca="false">K101*5.5017049523</f>
        <v>20258082.0712321</v>
      </c>
      <c r="W101" s="15" t="n">
        <f aca="false">M101*5.5017049523</f>
        <v>626538.620759759</v>
      </c>
      <c r="X101" s="15" t="n">
        <f aca="false">N101*5.1890047538+L101*5.5017049523</f>
        <v>17974797.908277</v>
      </c>
      <c r="Y101" s="15" t="n">
        <f aca="false">N101*5.1890047538</f>
        <v>11896249.8301245</v>
      </c>
      <c r="Z101" s="15" t="n">
        <f aca="false">L101*5.5017049523</f>
        <v>6078548.0781525</v>
      </c>
      <c r="AA101" s="15"/>
      <c r="AB101" s="15"/>
      <c r="AC101" s="15"/>
      <c r="AD101" s="15"/>
    </row>
    <row r="102" s="9" customFormat="true" ht="12.8" hidden="false" customHeight="false" outlineLevel="0" collapsed="false">
      <c r="B102" s="10"/>
      <c r="C102" s="9" t="n">
        <f aca="false">C98+1</f>
        <v>2037</v>
      </c>
      <c r="D102" s="9" t="n">
        <f aca="false">D98</f>
        <v>1</v>
      </c>
      <c r="E102" s="9" t="n">
        <v>249</v>
      </c>
      <c r="F102" s="31" t="n">
        <v>28500447.8023213</v>
      </c>
      <c r="G102" s="31" t="n">
        <v>27272035.6773172</v>
      </c>
      <c r="H102" s="12" t="n">
        <f aca="false">F102-J102</f>
        <v>24634763.7750343</v>
      </c>
      <c r="I102" s="12" t="n">
        <f aca="false">G102-K102</f>
        <v>23522322.1708488</v>
      </c>
      <c r="J102" s="31" t="n">
        <v>3865684.02728698</v>
      </c>
      <c r="K102" s="31" t="n">
        <v>3749713.50646837</v>
      </c>
      <c r="L102" s="12" t="n">
        <f aca="false">H102-I102</f>
        <v>1112441.60418548</v>
      </c>
      <c r="M102" s="12" t="n">
        <f aca="false">J102-K102</f>
        <v>115970.52081861</v>
      </c>
      <c r="N102" s="31" t="n">
        <v>2821380.21750568</v>
      </c>
      <c r="O102" s="10"/>
      <c r="P102" s="10"/>
      <c r="Q102" s="12" t="n">
        <f aca="false">I102*5.5017049523</f>
        <v>129412876.376955</v>
      </c>
      <c r="R102" s="12"/>
      <c r="S102" s="12"/>
      <c r="T102" s="10"/>
      <c r="U102" s="10"/>
      <c r="V102" s="12" t="n">
        <f aca="false">K102*5.5017049523</f>
        <v>20629817.3682432</v>
      </c>
      <c r="W102" s="12" t="n">
        <f aca="false">M102*5.5017049523</f>
        <v>638035.588708558</v>
      </c>
      <c r="X102" s="12" t="n">
        <f aca="false">N102*5.1890047538+L102*5.5017049523</f>
        <v>20760480.8438061</v>
      </c>
      <c r="Y102" s="12" t="n">
        <f aca="false">N102*5.1890047538</f>
        <v>14640155.3609143</v>
      </c>
      <c r="Z102" s="12" t="n">
        <f aca="false">L102*5.5017049523</f>
        <v>6120325.48289182</v>
      </c>
      <c r="AA102" s="12"/>
      <c r="AB102" s="12"/>
      <c r="AC102" s="12"/>
      <c r="AD102" s="12"/>
    </row>
    <row r="103" s="13" customFormat="true" ht="12.8" hidden="false" customHeight="false" outlineLevel="0" collapsed="false">
      <c r="C103" s="13" t="n">
        <f aca="false">C99+1</f>
        <v>2037</v>
      </c>
      <c r="D103" s="13" t="n">
        <f aca="false">D99</f>
        <v>2</v>
      </c>
      <c r="E103" s="13" t="n">
        <v>250</v>
      </c>
      <c r="F103" s="33" t="n">
        <v>28658520.9412772</v>
      </c>
      <c r="G103" s="33" t="n">
        <v>27422960.9203504</v>
      </c>
      <c r="H103" s="15" t="n">
        <f aca="false">F103-J103</f>
        <v>24752403.3222963</v>
      </c>
      <c r="I103" s="15" t="n">
        <f aca="false">G103-K103</f>
        <v>23634026.8299389</v>
      </c>
      <c r="J103" s="33" t="n">
        <v>3906117.61898097</v>
      </c>
      <c r="K103" s="33" t="n">
        <v>3788934.09041154</v>
      </c>
      <c r="L103" s="15" t="n">
        <f aca="false">H103-I103</f>
        <v>1118376.49235738</v>
      </c>
      <c r="M103" s="15" t="n">
        <f aca="false">J103-K103</f>
        <v>117183.52856943</v>
      </c>
      <c r="N103" s="33" t="n">
        <v>2283669.54730455</v>
      </c>
      <c r="Q103" s="15" t="n">
        <f aca="false">I103*5.5017049523</f>
        <v>130027442.453066</v>
      </c>
      <c r="R103" s="15"/>
      <c r="S103" s="15"/>
      <c r="V103" s="15" t="n">
        <f aca="false">K103*5.5017049523</f>
        <v>20845597.4491555</v>
      </c>
      <c r="W103" s="15" t="n">
        <f aca="false">M103*5.5017049523</f>
        <v>644709.19945842</v>
      </c>
      <c r="X103" s="15" t="n">
        <f aca="false">N103*5.1890047538+L103*5.5017049523</f>
        <v>18002949.6236101</v>
      </c>
      <c r="Y103" s="15" t="n">
        <f aca="false">N103*5.1890047538</f>
        <v>11849972.1370716</v>
      </c>
      <c r="Z103" s="15" t="n">
        <f aca="false">L103*5.5017049523</f>
        <v>6152977.48653848</v>
      </c>
      <c r="AA103" s="15"/>
      <c r="AB103" s="15"/>
      <c r="AC103" s="15"/>
      <c r="AD103" s="15"/>
    </row>
    <row r="104" s="13" customFormat="true" ht="12.8" hidden="false" customHeight="false" outlineLevel="0" collapsed="false">
      <c r="C104" s="13" t="n">
        <f aca="false">C100+1</f>
        <v>2037</v>
      </c>
      <c r="D104" s="13" t="n">
        <f aca="false">D100</f>
        <v>3</v>
      </c>
      <c r="E104" s="13" t="n">
        <v>251</v>
      </c>
      <c r="F104" s="33" t="n">
        <v>28773990.5714544</v>
      </c>
      <c r="G104" s="33" t="n">
        <v>27533822.1439798</v>
      </c>
      <c r="H104" s="15" t="n">
        <f aca="false">F104-J104</f>
        <v>24739417.8479295</v>
      </c>
      <c r="I104" s="15" t="n">
        <f aca="false">G104-K104</f>
        <v>23620286.6021606</v>
      </c>
      <c r="J104" s="33" t="n">
        <v>4034572.72352493</v>
      </c>
      <c r="K104" s="33" t="n">
        <v>3913535.54181918</v>
      </c>
      <c r="L104" s="15" t="n">
        <f aca="false">H104-I104</f>
        <v>1119131.24576882</v>
      </c>
      <c r="M104" s="15" t="n">
        <f aca="false">J104-K104</f>
        <v>121037.181705748</v>
      </c>
      <c r="N104" s="33" t="n">
        <v>2298236.7945391</v>
      </c>
      <c r="Q104" s="15" t="n">
        <f aca="false">I104*5.5017049523</f>
        <v>129951847.773852</v>
      </c>
      <c r="R104" s="15"/>
      <c r="S104" s="15"/>
      <c r="V104" s="15" t="n">
        <f aca="false">K104*5.5017049523</f>
        <v>21531117.8714287</v>
      </c>
      <c r="W104" s="15" t="n">
        <f aca="false">M104*5.5017049523</f>
        <v>665910.86200295</v>
      </c>
      <c r="X104" s="15" t="n">
        <f aca="false">N104*5.1890047538+L104*5.5017049523</f>
        <v>18082691.5693414</v>
      </c>
      <c r="Y104" s="15" t="n">
        <f aca="false">N104*5.1890047538</f>
        <v>11925561.6522214</v>
      </c>
      <c r="Z104" s="15" t="n">
        <f aca="false">L104*5.5017049523</f>
        <v>6157129.91712</v>
      </c>
      <c r="AA104" s="15"/>
      <c r="AB104" s="15"/>
      <c r="AC104" s="15"/>
      <c r="AD104" s="15"/>
    </row>
    <row r="105" s="13" customFormat="true" ht="12.8" hidden="false" customHeight="false" outlineLevel="0" collapsed="false">
      <c r="C105" s="13" t="n">
        <f aca="false">C101+1</f>
        <v>2037</v>
      </c>
      <c r="D105" s="13" t="n">
        <f aca="false">D101</f>
        <v>4</v>
      </c>
      <c r="E105" s="13" t="n">
        <v>252</v>
      </c>
      <c r="F105" s="33" t="n">
        <v>28967328.2929622</v>
      </c>
      <c r="G105" s="33" t="n">
        <v>27719465.006842</v>
      </c>
      <c r="H105" s="15" t="n">
        <f aca="false">F105-J105</f>
        <v>24793997.3345203</v>
      </c>
      <c r="I105" s="15" t="n">
        <f aca="false">G105-K105</f>
        <v>23671333.9771534</v>
      </c>
      <c r="J105" s="33" t="n">
        <v>4173330.95844188</v>
      </c>
      <c r="K105" s="33" t="n">
        <v>4048131.02968862</v>
      </c>
      <c r="L105" s="15" t="n">
        <f aca="false">H105-I105</f>
        <v>1122663.35736696</v>
      </c>
      <c r="M105" s="15" t="n">
        <f aca="false">J105-K105</f>
        <v>125199.928753258</v>
      </c>
      <c r="N105" s="33" t="n">
        <v>2296791.19762211</v>
      </c>
      <c r="Q105" s="15" t="n">
        <f aca="false">I105*5.5017049523</f>
        <v>130232695.369652</v>
      </c>
      <c r="R105" s="15"/>
      <c r="S105" s="15"/>
      <c r="V105" s="15" t="n">
        <f aca="false">K105*5.5017049523</f>
        <v>22271622.5335972</v>
      </c>
      <c r="W105" s="15" t="n">
        <f aca="false">M105*5.5017049523</f>
        <v>688813.068049405</v>
      </c>
      <c r="X105" s="15" t="n">
        <f aca="false">N105*5.1890047538+L105*5.5017049523</f>
        <v>18094622.9959387</v>
      </c>
      <c r="Y105" s="15" t="n">
        <f aca="false">N105*5.1890047538</f>
        <v>11918060.4429471</v>
      </c>
      <c r="Z105" s="15" t="n">
        <f aca="false">L105*5.5017049523</f>
        <v>6176562.55299155</v>
      </c>
      <c r="AA105" s="15"/>
      <c r="AB105" s="15"/>
      <c r="AC105" s="15"/>
      <c r="AD105" s="15"/>
    </row>
    <row r="106" s="9" customFormat="true" ht="12.8" hidden="false" customHeight="false" outlineLevel="0" collapsed="false">
      <c r="B106" s="10"/>
      <c r="C106" s="9" t="n">
        <f aca="false">C102+1</f>
        <v>2038</v>
      </c>
      <c r="D106" s="9" t="n">
        <f aca="false">D102</f>
        <v>1</v>
      </c>
      <c r="E106" s="9" t="n">
        <v>253</v>
      </c>
      <c r="F106" s="31" t="n">
        <v>29007606.690725</v>
      </c>
      <c r="G106" s="31" t="n">
        <v>27758651.7570399</v>
      </c>
      <c r="H106" s="12" t="n">
        <f aca="false">F106-J106</f>
        <v>24773732.5078353</v>
      </c>
      <c r="I106" s="12" t="n">
        <f aca="false">G106-K106</f>
        <v>23651793.799637</v>
      </c>
      <c r="J106" s="31" t="n">
        <v>4233874.18288962</v>
      </c>
      <c r="K106" s="31" t="n">
        <v>4106857.95740293</v>
      </c>
      <c r="L106" s="12" t="n">
        <f aca="false">H106-I106</f>
        <v>1121938.70819836</v>
      </c>
      <c r="M106" s="12" t="n">
        <f aca="false">J106-K106</f>
        <v>127016.225486688</v>
      </c>
      <c r="N106" s="31" t="n">
        <v>2785486.78051229</v>
      </c>
      <c r="O106" s="10"/>
      <c r="P106" s="10"/>
      <c r="Q106" s="12" t="n">
        <f aca="false">I106*5.5017049523</f>
        <v>130125191.078241</v>
      </c>
      <c r="R106" s="12"/>
      <c r="S106" s="12"/>
      <c r="T106" s="10"/>
      <c r="U106" s="10"/>
      <c r="V106" s="12" t="n">
        <f aca="false">K106*5.5017049523</f>
        <v>22594720.7626364</v>
      </c>
      <c r="W106" s="12" t="n">
        <f aca="false">M106*5.5017049523</f>
        <v>698805.796782567</v>
      </c>
      <c r="X106" s="12" t="n">
        <f aca="false">N106*5.1890047538+L106*5.5017049523</f>
        <v>20626479.8927973</v>
      </c>
      <c r="Y106" s="12" t="n">
        <f aca="false">N106*5.1890047538</f>
        <v>14453904.1457253</v>
      </c>
      <c r="Z106" s="12" t="n">
        <f aca="false">L106*5.5017049523</f>
        <v>6172575.74707199</v>
      </c>
      <c r="AA106" s="12"/>
      <c r="AB106" s="12"/>
      <c r="AC106" s="12"/>
      <c r="AD106" s="12"/>
    </row>
    <row r="107" s="13" customFormat="true" ht="12.8" hidden="false" customHeight="false" outlineLevel="0" collapsed="false">
      <c r="C107" s="13" t="n">
        <f aca="false">C103+1</f>
        <v>2038</v>
      </c>
      <c r="D107" s="13" t="n">
        <f aca="false">D103</f>
        <v>2</v>
      </c>
      <c r="E107" s="13" t="n">
        <v>254</v>
      </c>
      <c r="F107" s="33" t="n">
        <v>29055428.2845926</v>
      </c>
      <c r="G107" s="33" t="n">
        <v>27804932.7461294</v>
      </c>
      <c r="H107" s="15" t="n">
        <f aca="false">F107-J107</f>
        <v>24763133.756881</v>
      </c>
      <c r="I107" s="15" t="n">
        <f aca="false">G107-K107</f>
        <v>23641407.0542492</v>
      </c>
      <c r="J107" s="33" t="n">
        <v>4292294.52771157</v>
      </c>
      <c r="K107" s="33" t="n">
        <v>4163525.69188023</v>
      </c>
      <c r="L107" s="15" t="n">
        <f aca="false">H107-I107</f>
        <v>1121726.70263181</v>
      </c>
      <c r="M107" s="15" t="n">
        <f aca="false">J107-K107</f>
        <v>128768.835831348</v>
      </c>
      <c r="N107" s="33" t="n">
        <v>2274211.36928864</v>
      </c>
      <c r="Q107" s="15" t="n">
        <f aca="false">I107*5.5017049523</f>
        <v>130068046.269703</v>
      </c>
      <c r="R107" s="15"/>
      <c r="S107" s="15"/>
      <c r="V107" s="15" t="n">
        <f aca="false">K107*5.5017049523</f>
        <v>22906489.9180457</v>
      </c>
      <c r="W107" s="15" t="n">
        <f aca="false">M107*5.5017049523</f>
        <v>708448.141795232</v>
      </c>
      <c r="X107" s="15" t="n">
        <f aca="false">N107*5.1890047538+L107*5.5017049523</f>
        <v>17972302.9613813</v>
      </c>
      <c r="Y107" s="15" t="n">
        <f aca="false">N107*5.1890047538</f>
        <v>11800893.6063848</v>
      </c>
      <c r="Z107" s="15" t="n">
        <f aca="false">L107*5.5017049523</f>
        <v>6171409.35499655</v>
      </c>
      <c r="AA107" s="15"/>
      <c r="AB107" s="15"/>
      <c r="AC107" s="15"/>
      <c r="AD107" s="15"/>
    </row>
    <row r="108" s="13" customFormat="true" ht="12.8" hidden="false" customHeight="false" outlineLevel="0" collapsed="false">
      <c r="C108" s="13" t="n">
        <f aca="false">C104+1</f>
        <v>2038</v>
      </c>
      <c r="D108" s="13" t="n">
        <f aca="false">D104</f>
        <v>3</v>
      </c>
      <c r="E108" s="13" t="n">
        <v>255</v>
      </c>
      <c r="F108" s="33" t="n">
        <v>29228984.5047608</v>
      </c>
      <c r="G108" s="33" t="n">
        <v>27970741.1890583</v>
      </c>
      <c r="H108" s="15" t="n">
        <f aca="false">F108-J108</f>
        <v>24853398.9579746</v>
      </c>
      <c r="I108" s="15" t="n">
        <f aca="false">G108-K108</f>
        <v>23726423.2086757</v>
      </c>
      <c r="J108" s="33" t="n">
        <v>4375585.54678617</v>
      </c>
      <c r="K108" s="33" t="n">
        <v>4244317.98038258</v>
      </c>
      <c r="L108" s="15" t="n">
        <f aca="false">H108-I108</f>
        <v>1126975.74929896</v>
      </c>
      <c r="M108" s="15" t="n">
        <f aca="false">J108-K108</f>
        <v>131267.566403585</v>
      </c>
      <c r="N108" s="33" t="n">
        <v>2271459.66056742</v>
      </c>
      <c r="Q108" s="15" t="n">
        <f aca="false">I108*5.5017049523</f>
        <v>130535780.067537</v>
      </c>
      <c r="R108" s="15"/>
      <c r="S108" s="15"/>
      <c r="V108" s="15" t="n">
        <f aca="false">K108*5.5017049523</f>
        <v>23350985.2518068</v>
      </c>
      <c r="W108" s="15" t="n">
        <f aca="false">M108*5.5017049523</f>
        <v>722195.42015897</v>
      </c>
      <c r="X108" s="15" t="n">
        <f aca="false">N108*5.1890047538+L108*5.5017049523</f>
        <v>17986903.0377893</v>
      </c>
      <c r="Y108" s="15" t="n">
        <f aca="false">N108*5.1890047538</f>
        <v>11786614.9767493</v>
      </c>
      <c r="Z108" s="15" t="n">
        <f aca="false">L108*5.5017049523</f>
        <v>6200288.06104007</v>
      </c>
      <c r="AA108" s="15"/>
      <c r="AB108" s="15"/>
      <c r="AC108" s="15"/>
      <c r="AD108" s="15"/>
    </row>
    <row r="109" s="13" customFormat="true" ht="12.8" hidden="false" customHeight="false" outlineLevel="0" collapsed="false">
      <c r="C109" s="13" t="n">
        <f aca="false">C105+1</f>
        <v>2038</v>
      </c>
      <c r="D109" s="13" t="n">
        <f aca="false">D105</f>
        <v>4</v>
      </c>
      <c r="E109" s="13" t="n">
        <v>256</v>
      </c>
      <c r="F109" s="33" t="n">
        <v>29353965.8453273</v>
      </c>
      <c r="G109" s="33" t="n">
        <v>28089327.1105283</v>
      </c>
      <c r="H109" s="15" t="n">
        <f aca="false">F109-J109</f>
        <v>24940513.8523117</v>
      </c>
      <c r="I109" s="15" t="n">
        <f aca="false">G109-K109</f>
        <v>23808278.6773032</v>
      </c>
      <c r="J109" s="33" t="n">
        <v>4413451.9930156</v>
      </c>
      <c r="K109" s="33" t="n">
        <v>4281048.43322513</v>
      </c>
      <c r="L109" s="15" t="n">
        <f aca="false">H109-I109</f>
        <v>1132235.17500852</v>
      </c>
      <c r="M109" s="15" t="n">
        <f aca="false">J109-K109</f>
        <v>132403.559790468</v>
      </c>
      <c r="N109" s="33" t="n">
        <v>2274473.45660839</v>
      </c>
      <c r="Q109" s="15" t="n">
        <f aca="false">I109*5.5017049523</f>
        <v>130986124.704657</v>
      </c>
      <c r="R109" s="15"/>
      <c r="S109" s="15"/>
      <c r="V109" s="15" t="n">
        <f aca="false">K109*5.5017049523</f>
        <v>23553065.3661109</v>
      </c>
      <c r="W109" s="15" t="n">
        <f aca="false">M109*5.5017049523</f>
        <v>728445.320601366</v>
      </c>
      <c r="X109" s="15" t="n">
        <f aca="false">N109*5.1890047538+L109*5.5017049523</f>
        <v>18031477.4482455</v>
      </c>
      <c r="Y109" s="15" t="n">
        <f aca="false">N109*5.1890047538</f>
        <v>11802253.5787329</v>
      </c>
      <c r="Z109" s="15" t="n">
        <f aca="false">L109*5.5017049523</f>
        <v>6229223.86951263</v>
      </c>
      <c r="AA109" s="15"/>
      <c r="AB109" s="15"/>
      <c r="AC109" s="15"/>
      <c r="AD109" s="15"/>
    </row>
    <row r="110" s="9" customFormat="true" ht="12.8" hidden="false" customHeight="false" outlineLevel="0" collapsed="false">
      <c r="B110" s="10"/>
      <c r="C110" s="9" t="n">
        <f aca="false">C106+1</f>
        <v>2039</v>
      </c>
      <c r="D110" s="9" t="n">
        <f aca="false">D106</f>
        <v>1</v>
      </c>
      <c r="E110" s="9" t="n">
        <v>257</v>
      </c>
      <c r="F110" s="31" t="n">
        <v>29652182.8428189</v>
      </c>
      <c r="G110" s="31" t="n">
        <v>28374363.1043202</v>
      </c>
      <c r="H110" s="12" t="n">
        <f aca="false">F110-J110</f>
        <v>25148985.8860613</v>
      </c>
      <c r="I110" s="12" t="n">
        <f aca="false">G110-K110</f>
        <v>24006262.0562654</v>
      </c>
      <c r="J110" s="31" t="n">
        <v>4503196.9567576</v>
      </c>
      <c r="K110" s="31" t="n">
        <v>4368101.04805487</v>
      </c>
      <c r="L110" s="12" t="n">
        <f aca="false">H110-I110</f>
        <v>1142723.82979592</v>
      </c>
      <c r="M110" s="12" t="n">
        <f aca="false">J110-K110</f>
        <v>135095.908702728</v>
      </c>
      <c r="N110" s="31" t="n">
        <v>2741367.35791363</v>
      </c>
      <c r="O110" s="10"/>
      <c r="P110" s="10"/>
      <c r="Q110" s="12" t="n">
        <f aca="false">I110*5.5017049523</f>
        <v>132075370.841167</v>
      </c>
      <c r="R110" s="12"/>
      <c r="S110" s="12"/>
      <c r="T110" s="10"/>
      <c r="U110" s="10"/>
      <c r="V110" s="12" t="n">
        <f aca="false">K110*5.5017049523</f>
        <v>24032003.1682303</v>
      </c>
      <c r="W110" s="12" t="n">
        <f aca="false">M110*5.5017049523</f>
        <v>743257.829945269</v>
      </c>
      <c r="X110" s="12" t="n">
        <f aca="false">N110*5.1890047538+L110*5.5017049523</f>
        <v>20511897.6056254</v>
      </c>
      <c r="Y110" s="12" t="n">
        <f aca="false">N110*5.1890047538</f>
        <v>14224968.252126</v>
      </c>
      <c r="Z110" s="12" t="n">
        <f aca="false">L110*5.5017049523</f>
        <v>6286929.35349943</v>
      </c>
      <c r="AA110" s="12"/>
      <c r="AB110" s="12"/>
      <c r="AC110" s="12"/>
      <c r="AD110" s="12"/>
    </row>
    <row r="111" s="13" customFormat="true" ht="12.8" hidden="false" customHeight="false" outlineLevel="0" collapsed="false">
      <c r="C111" s="13" t="n">
        <f aca="false">C107+1</f>
        <v>2039</v>
      </c>
      <c r="D111" s="13" t="n">
        <f aca="false">D107</f>
        <v>2</v>
      </c>
      <c r="E111" s="13" t="n">
        <v>258</v>
      </c>
      <c r="F111" s="33" t="n">
        <v>29890226.4943882</v>
      </c>
      <c r="G111" s="33" t="n">
        <v>28602346.2757427</v>
      </c>
      <c r="H111" s="15" t="n">
        <f aca="false">F111-J111</f>
        <v>25292121.8989774</v>
      </c>
      <c r="I111" s="15" t="n">
        <f aca="false">G111-K111</f>
        <v>24142184.8181941</v>
      </c>
      <c r="J111" s="33" t="n">
        <v>4598104.59541085</v>
      </c>
      <c r="K111" s="33" t="n">
        <v>4460161.45754852</v>
      </c>
      <c r="L111" s="15" t="n">
        <f aca="false">H111-I111</f>
        <v>1149937.08078324</v>
      </c>
      <c r="M111" s="15" t="n">
        <f aca="false">J111-K111</f>
        <v>137943.137862326</v>
      </c>
      <c r="N111" s="33" t="n">
        <v>2282784.46150335</v>
      </c>
      <c r="Q111" s="15" t="n">
        <f aca="false">I111*5.5017049523</f>
        <v>132823177.773601</v>
      </c>
      <c r="R111" s="15"/>
      <c r="S111" s="15"/>
      <c r="V111" s="15" t="n">
        <f aca="false">K111*5.5017049523</f>
        <v>24538492.3790523</v>
      </c>
      <c r="W111" s="15" t="n">
        <f aca="false">M111*5.5017049523</f>
        <v>758922.444712959</v>
      </c>
      <c r="X111" s="15" t="n">
        <f aca="false">N111*5.1890047538+L111*5.5017049523</f>
        <v>18171993.9548202</v>
      </c>
      <c r="Y111" s="15" t="n">
        <f aca="false">N111*5.1890047538</f>
        <v>11845379.4226416</v>
      </c>
      <c r="Z111" s="15" t="n">
        <f aca="false">L111*5.5017049523</f>
        <v>6326614.53217856</v>
      </c>
      <c r="AA111" s="15"/>
      <c r="AB111" s="15"/>
      <c r="AC111" s="15"/>
      <c r="AD111" s="15"/>
    </row>
    <row r="112" customFormat="false" ht="12.8" hidden="false" customHeight="false" outlineLevel="0" collapsed="false">
      <c r="A112" s="13"/>
      <c r="B112" s="13"/>
      <c r="C112" s="13" t="n">
        <f aca="false">C108+1</f>
        <v>2039</v>
      </c>
      <c r="D112" s="13" t="n">
        <f aca="false">D108</f>
        <v>3</v>
      </c>
      <c r="E112" s="13" t="n">
        <v>259</v>
      </c>
      <c r="F112" s="33" t="n">
        <v>29973589.1050178</v>
      </c>
      <c r="G112" s="33" t="n">
        <v>28682777.6771727</v>
      </c>
      <c r="H112" s="15" t="n">
        <f aca="false">F112-J112</f>
        <v>25305119.8462278</v>
      </c>
      <c r="I112" s="15" t="n">
        <f aca="false">G112-K112</f>
        <v>24154362.4961464</v>
      </c>
      <c r="J112" s="33" t="n">
        <v>4668469.25878996</v>
      </c>
      <c r="K112" s="33" t="n">
        <v>4528415.18102627</v>
      </c>
      <c r="L112" s="15" t="n">
        <f aca="false">H112-I112</f>
        <v>1150757.35008143</v>
      </c>
      <c r="M112" s="15" t="n">
        <f aca="false">J112-K112</f>
        <v>140054.077763699</v>
      </c>
      <c r="N112" s="33" t="n">
        <v>2265235.26034302</v>
      </c>
      <c r="Q112" s="15" t="n">
        <f aca="false">I112*5.5017049523</f>
        <v>132890175.764698</v>
      </c>
      <c r="R112" s="15"/>
      <c r="S112" s="15"/>
      <c r="V112" s="15" t="n">
        <f aca="false">K112*5.5017049523</f>
        <v>24914004.2275227</v>
      </c>
      <c r="W112" s="15" t="n">
        <f aca="false">M112*5.5017049523</f>
        <v>770536.213222352</v>
      </c>
      <c r="X112" s="15" t="n">
        <f aca="false">N112*5.1890047538+L112*5.5017049523</f>
        <v>18085443.946234</v>
      </c>
      <c r="Y112" s="15" t="n">
        <f aca="false">N112*5.1890047538</f>
        <v>11754316.5343953</v>
      </c>
      <c r="Z112" s="15" t="n">
        <f aca="false">L112*5.5017049523</f>
        <v>6331127.41183862</v>
      </c>
      <c r="AA112" s="15"/>
      <c r="AB112" s="15"/>
      <c r="AC112" s="15"/>
      <c r="AD112" s="15"/>
    </row>
    <row r="113" customFormat="false" ht="12.8" hidden="false" customHeight="false" outlineLevel="0" collapsed="false">
      <c r="A113" s="13"/>
      <c r="B113" s="13"/>
      <c r="C113" s="13" t="n">
        <f aca="false">C109+1</f>
        <v>2039</v>
      </c>
      <c r="D113" s="13" t="n">
        <f aca="false">D109</f>
        <v>4</v>
      </c>
      <c r="E113" s="13" t="n">
        <v>260</v>
      </c>
      <c r="F113" s="33" t="n">
        <v>30161470.3951342</v>
      </c>
      <c r="G113" s="33" t="n">
        <v>28862244.2609349</v>
      </c>
      <c r="H113" s="15" t="n">
        <f aca="false">F113-J113</f>
        <v>25427153.4146855</v>
      </c>
      <c r="I113" s="15" t="n">
        <f aca="false">G113-K113</f>
        <v>24269956.7898997</v>
      </c>
      <c r="J113" s="33" t="n">
        <v>4734316.98044869</v>
      </c>
      <c r="K113" s="33" t="n">
        <v>4592287.47103523</v>
      </c>
      <c r="L113" s="15" t="n">
        <f aca="false">H113-I113</f>
        <v>1157196.62478581</v>
      </c>
      <c r="M113" s="15" t="n">
        <f aca="false">J113-K113</f>
        <v>142029.50941346</v>
      </c>
      <c r="N113" s="33" t="n">
        <v>2246608.44731031</v>
      </c>
      <c r="Q113" s="15" t="n">
        <f aca="false">I113*5.5017049523</f>
        <v>133526141.463098</v>
      </c>
      <c r="R113" s="15"/>
      <c r="S113" s="15"/>
      <c r="V113" s="15" t="n">
        <f aca="false">K113*5.5017049523</f>
        <v>25265410.7217797</v>
      </c>
      <c r="W113" s="15" t="n">
        <f aca="false">M113*5.5017049523</f>
        <v>781404.455312774</v>
      </c>
      <c r="X113" s="15" t="n">
        <f aca="false">N113*5.1890047538+L113*5.5017049523</f>
        <v>18024216.3143894</v>
      </c>
      <c r="Y113" s="15" t="n">
        <f aca="false">N113*5.1890047538</f>
        <v>11657661.9130204</v>
      </c>
      <c r="Z113" s="15" t="n">
        <f aca="false">L113*5.5017049523</f>
        <v>6366554.40136896</v>
      </c>
      <c r="AA113" s="15"/>
      <c r="AB113" s="15"/>
      <c r="AC113" s="15"/>
      <c r="AD113" s="15"/>
    </row>
    <row r="114" s="9" customFormat="true" ht="12.8" hidden="false" customHeight="false" outlineLevel="0" collapsed="false">
      <c r="B114" s="10"/>
      <c r="C114" s="9" t="n">
        <f aca="false">C110+1</f>
        <v>2040</v>
      </c>
      <c r="D114" s="9" t="n">
        <f aca="false">D110</f>
        <v>1</v>
      </c>
      <c r="E114" s="9" t="n">
        <v>261</v>
      </c>
      <c r="F114" s="31" t="n">
        <v>30274060.4523495</v>
      </c>
      <c r="G114" s="31" t="n">
        <v>28969159.5771572</v>
      </c>
      <c r="H114" s="12" t="n">
        <f aca="false">F114-J114</f>
        <v>25510306.3536585</v>
      </c>
      <c r="I114" s="12" t="n">
        <f aca="false">G114-K114</f>
        <v>24348318.101427</v>
      </c>
      <c r="J114" s="31" t="n">
        <v>4763754.09869094</v>
      </c>
      <c r="K114" s="31" t="n">
        <v>4620841.47573021</v>
      </c>
      <c r="L114" s="12" t="n">
        <f aca="false">H114-I114</f>
        <v>1161988.25223154</v>
      </c>
      <c r="M114" s="12" t="n">
        <f aca="false">J114-K114</f>
        <v>142912.622960729</v>
      </c>
      <c r="N114" s="31" t="n">
        <v>2791772.01744974</v>
      </c>
      <c r="O114" s="10"/>
      <c r="P114" s="10"/>
      <c r="Q114" s="12" t="n">
        <f aca="false">I114*5.5017049523</f>
        <v>133957262.278797</v>
      </c>
      <c r="R114" s="12"/>
      <c r="S114" s="12"/>
      <c r="T114" s="10"/>
      <c r="U114" s="10"/>
      <c r="V114" s="12" t="n">
        <f aca="false">K114*5.5017049523</f>
        <v>25422506.4308181</v>
      </c>
      <c r="W114" s="12" t="n">
        <f aca="false">M114*5.5017049523</f>
        <v>786263.085489223</v>
      </c>
      <c r="X114" s="12" t="n">
        <f aca="false">N114*5.1890047538+L114*5.5017049523</f>
        <v>20879434.7918892</v>
      </c>
      <c r="Y114" s="12" t="n">
        <f aca="false">N114*5.1890047538</f>
        <v>14486518.2700725</v>
      </c>
      <c r="Z114" s="12" t="n">
        <f aca="false">L114*5.5017049523</f>
        <v>6392916.52181668</v>
      </c>
      <c r="AA114" s="12"/>
      <c r="AB114" s="12"/>
      <c r="AC114" s="12"/>
      <c r="AD114" s="12"/>
    </row>
    <row r="115" s="13" customFormat="true" ht="12.8" hidden="false" customHeight="false" outlineLevel="0" collapsed="false">
      <c r="C115" s="13" t="n">
        <f aca="false">C111+1</f>
        <v>2040</v>
      </c>
      <c r="D115" s="13" t="n">
        <f aca="false">D111</f>
        <v>2</v>
      </c>
      <c r="E115" s="13" t="n">
        <v>262</v>
      </c>
      <c r="F115" s="33" t="n">
        <v>30358280.9137613</v>
      </c>
      <c r="G115" s="33" t="n">
        <v>29049429.7872919</v>
      </c>
      <c r="H115" s="15" t="n">
        <f aca="false">F115-J115</f>
        <v>25564973.9904548</v>
      </c>
      <c r="I115" s="15" t="n">
        <f aca="false">G115-K115</f>
        <v>24399922.0716845</v>
      </c>
      <c r="J115" s="33" t="n">
        <v>4793306.92330658</v>
      </c>
      <c r="K115" s="33" t="n">
        <v>4649507.71560739</v>
      </c>
      <c r="L115" s="15" t="n">
        <f aca="false">H115-I115</f>
        <v>1165051.91877029</v>
      </c>
      <c r="M115" s="15" t="n">
        <f aca="false">J115-K115</f>
        <v>143799.207699196</v>
      </c>
      <c r="N115" s="33" t="n">
        <v>2226092.30795154</v>
      </c>
      <c r="Q115" s="15" t="n">
        <f aca="false">I115*5.5017049523</f>
        <v>134241172.097521</v>
      </c>
      <c r="R115" s="15"/>
      <c r="S115" s="15"/>
      <c r="V115" s="15" t="n">
        <f aca="false">K115*5.5017049523</f>
        <v>25580219.6247142</v>
      </c>
      <c r="W115" s="15" t="n">
        <f aca="false">M115*5.5017049523</f>
        <v>791140.813135485</v>
      </c>
      <c r="X115" s="15" t="n">
        <f aca="false">N115*5.1890047538+L115*5.5017049523</f>
        <v>17960975.4795433</v>
      </c>
      <c r="Y115" s="15" t="n">
        <f aca="false">N115*5.1890047538</f>
        <v>11551203.5683582</v>
      </c>
      <c r="Z115" s="15" t="n">
        <f aca="false">L115*5.5017049523</f>
        <v>6409771.91118511</v>
      </c>
      <c r="AA115" s="15"/>
      <c r="AB115" s="15"/>
      <c r="AC115" s="15"/>
      <c r="AD115" s="15"/>
    </row>
    <row r="116" s="13" customFormat="true" ht="12.8" hidden="false" customHeight="false" outlineLevel="0" collapsed="false">
      <c r="C116" s="13" t="n">
        <f aca="false">C112+1</f>
        <v>2040</v>
      </c>
      <c r="D116" s="13" t="n">
        <f aca="false">D112</f>
        <v>3</v>
      </c>
      <c r="E116" s="13" t="n">
        <v>263</v>
      </c>
      <c r="F116" s="33" t="n">
        <v>30582247.8111062</v>
      </c>
      <c r="G116" s="33" t="n">
        <v>29263200.4305745</v>
      </c>
      <c r="H116" s="15" t="n">
        <f aca="false">F116-J116</f>
        <v>25682374.6672131</v>
      </c>
      <c r="I116" s="15" t="n">
        <f aca="false">G116-K116</f>
        <v>24510323.4809983</v>
      </c>
      <c r="J116" s="33" t="n">
        <v>4899873.14389301</v>
      </c>
      <c r="K116" s="33" t="n">
        <v>4752876.94957622</v>
      </c>
      <c r="L116" s="15" t="n">
        <f aca="false">H116-I116</f>
        <v>1172051.18621481</v>
      </c>
      <c r="M116" s="15" t="n">
        <f aca="false">J116-K116</f>
        <v>146996.19431679</v>
      </c>
      <c r="N116" s="33" t="n">
        <v>2281365.53583983</v>
      </c>
      <c r="Q116" s="15" t="n">
        <f aca="false">I116*5.5017049523</f>
        <v>134848568.077884</v>
      </c>
      <c r="R116" s="15"/>
      <c r="S116" s="15"/>
      <c r="V116" s="15" t="n">
        <f aca="false">K116*5.5017049523</f>
        <v>26148926.651156</v>
      </c>
      <c r="W116" s="15" t="n">
        <f aca="false">M116*5.5017049523</f>
        <v>808729.690241934</v>
      </c>
      <c r="X116" s="15" t="n">
        <f aca="false">N116*5.1890047538+L116*5.5017049523</f>
        <v>18286296.4261755</v>
      </c>
      <c r="Y116" s="15" t="n">
        <f aca="false">N116*5.1890047538</f>
        <v>11838016.6106284</v>
      </c>
      <c r="Z116" s="15" t="n">
        <f aca="false">L116*5.5017049523</f>
        <v>6448279.81554712</v>
      </c>
      <c r="AA116" s="15"/>
      <c r="AB116" s="15"/>
      <c r="AC116" s="15"/>
      <c r="AD116" s="15"/>
    </row>
    <row r="117" s="13" customFormat="true" ht="12.8" hidden="false" customHeight="false" outlineLevel="0" collapsed="false">
      <c r="C117" s="13" t="n">
        <f aca="false">C113+1</f>
        <v>2040</v>
      </c>
      <c r="D117" s="13" t="n">
        <f aca="false">D113</f>
        <v>4</v>
      </c>
      <c r="E117" s="13" t="n">
        <v>264</v>
      </c>
      <c r="F117" s="33" t="n">
        <v>30877560.1509557</v>
      </c>
      <c r="G117" s="33" t="n">
        <v>29544852.4294142</v>
      </c>
      <c r="H117" s="15" t="n">
        <f aca="false">F117-J117</f>
        <v>25893384.985278</v>
      </c>
      <c r="I117" s="15" t="n">
        <f aca="false">G117-K117</f>
        <v>24710202.5187068</v>
      </c>
      <c r="J117" s="33" t="n">
        <v>4984175.16567764</v>
      </c>
      <c r="K117" s="33" t="n">
        <v>4834649.91070731</v>
      </c>
      <c r="L117" s="15" t="n">
        <f aca="false">H117-I117</f>
        <v>1183182.4665712</v>
      </c>
      <c r="M117" s="15" t="n">
        <f aca="false">J117-K117</f>
        <v>149525.254970329</v>
      </c>
      <c r="N117" s="33" t="n">
        <v>2193151.76337878</v>
      </c>
      <c r="Q117" s="15" t="n">
        <f aca="false">I117*5.5017049523</f>
        <v>135948243.569505</v>
      </c>
      <c r="R117" s="15"/>
      <c r="S117" s="15"/>
      <c r="V117" s="15" t="n">
        <f aca="false">K117*5.5017049523</f>
        <v>26598817.3563751</v>
      </c>
      <c r="W117" s="15" t="n">
        <f aca="false">M117*5.5017049523</f>
        <v>822643.835764178</v>
      </c>
      <c r="X117" s="15" t="n">
        <f aca="false">N117*5.1890047538+L117*5.5017049523</f>
        <v>17889795.7617867</v>
      </c>
      <c r="Y117" s="15" t="n">
        <f aca="false">N117*5.1890047538</f>
        <v>11380274.9259774</v>
      </c>
      <c r="Z117" s="15" t="n">
        <f aca="false">L117*5.5017049523</f>
        <v>6509520.8358093</v>
      </c>
      <c r="AA117" s="15"/>
      <c r="AB117" s="15"/>
      <c r="AC117" s="15"/>
      <c r="AD117" s="15"/>
    </row>
    <row r="120" customFormat="false" ht="12.8" hidden="false" customHeight="false" outlineLevel="0" collapsed="false">
      <c r="F120" s="17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22"/>
  <sheetViews>
    <sheetView showFormulas="false" showGridLines="true" showRowColHeaders="true" showZeros="true" rightToLeft="false" tabSelected="false" showOutlineSymbols="true" defaultGridColor="true" view="normal" topLeftCell="A4" colorId="64" zoomScale="125" zoomScaleNormal="125" zoomScalePageLayoutView="100" workbookViewId="0">
      <selection pane="topLeft" activeCell="E16" activeCellId="0" sqref="E16"/>
    </sheetView>
  </sheetViews>
  <sheetFormatPr defaultColWidth="8.84765625" defaultRowHeight="12" zeroHeight="false" outlineLevelRow="0" outlineLevelCol="0"/>
  <cols>
    <col collapsed="false" customWidth="true" hidden="false" outlineLevel="0" max="9" min="6" style="0" width="16.01"/>
  </cols>
  <sheetData>
    <row r="1" s="3" customFormat="true" ht="12.8" hidden="false" customHeight="true" outlineLevel="0" collapsed="false">
      <c r="A1" s="18"/>
      <c r="B1" s="19"/>
      <c r="C1" s="18"/>
      <c r="D1" s="18"/>
      <c r="E1" s="18"/>
      <c r="F1" s="20" t="s">
        <v>16</v>
      </c>
      <c r="G1" s="20" t="s">
        <v>17</v>
      </c>
      <c r="H1" s="18"/>
      <c r="I1" s="18"/>
      <c r="J1" s="21" t="s">
        <v>18</v>
      </c>
      <c r="K1" s="21" t="s">
        <v>19</v>
      </c>
      <c r="L1" s="18"/>
      <c r="M1" s="22"/>
      <c r="N1" s="23" t="s">
        <v>20</v>
      </c>
      <c r="O1" s="18"/>
      <c r="P1" s="19"/>
      <c r="Q1" s="18"/>
      <c r="R1" s="18"/>
      <c r="S1" s="18"/>
      <c r="T1" s="18"/>
      <c r="U1" s="19"/>
      <c r="V1" s="18"/>
      <c r="W1" s="18"/>
      <c r="X1" s="18"/>
      <c r="Y1" s="18"/>
      <c r="Z1" s="18"/>
      <c r="AA1" s="18"/>
    </row>
    <row r="2" s="3" customFormat="true" ht="12.8" hidden="false" customHeight="true" outlineLevel="0" collapsed="false">
      <c r="A2" s="18"/>
      <c r="B2" s="19"/>
      <c r="C2" s="18"/>
      <c r="D2" s="18"/>
      <c r="E2" s="18"/>
      <c r="F2" s="21" t="s">
        <v>21</v>
      </c>
      <c r="G2" s="21" t="s">
        <v>22</v>
      </c>
      <c r="H2" s="18"/>
      <c r="I2" s="18"/>
      <c r="J2" s="23"/>
      <c r="K2" s="23"/>
      <c r="L2" s="18"/>
      <c r="M2" s="22"/>
      <c r="N2" s="23" t="s">
        <v>23</v>
      </c>
      <c r="O2" s="18"/>
      <c r="P2" s="19"/>
      <c r="Q2" s="18"/>
      <c r="R2" s="18"/>
      <c r="S2" s="18"/>
      <c r="T2" s="18"/>
      <c r="U2" s="19"/>
      <c r="V2" s="18"/>
      <c r="W2" s="18"/>
      <c r="X2" s="18"/>
      <c r="Y2" s="18"/>
      <c r="Z2" s="18"/>
      <c r="AA2" s="18"/>
    </row>
    <row r="3" s="3" customFormat="true" ht="71.75" hidden="false" customHeight="true" outlineLevel="0" collapsed="false">
      <c r="A3" s="1" t="s">
        <v>24</v>
      </c>
      <c r="B3" s="25"/>
      <c r="C3" s="1" t="s">
        <v>1</v>
      </c>
      <c r="D3" s="1" t="s">
        <v>2</v>
      </c>
      <c r="E3" s="1" t="s">
        <v>25</v>
      </c>
      <c r="F3" s="26" t="s">
        <v>26</v>
      </c>
      <c r="G3" s="26" t="s">
        <v>27</v>
      </c>
      <c r="H3" s="1" t="s">
        <v>28</v>
      </c>
      <c r="I3" s="1" t="s">
        <v>29</v>
      </c>
      <c r="J3" s="26" t="s">
        <v>30</v>
      </c>
      <c r="K3" s="26" t="s">
        <v>31</v>
      </c>
      <c r="L3" s="1" t="s">
        <v>32</v>
      </c>
      <c r="M3" s="2" t="s">
        <v>33</v>
      </c>
      <c r="N3" s="26" t="s">
        <v>34</v>
      </c>
      <c r="O3" s="1" t="s">
        <v>35</v>
      </c>
      <c r="P3" s="25" t="s">
        <v>36</v>
      </c>
      <c r="Q3" s="1" t="s">
        <v>37</v>
      </c>
      <c r="R3" s="1" t="s">
        <v>38</v>
      </c>
      <c r="S3" s="1" t="s">
        <v>39</v>
      </c>
      <c r="T3" s="1" t="s">
        <v>40</v>
      </c>
      <c r="U3" s="25" t="s">
        <v>41</v>
      </c>
      <c r="V3" s="1" t="s">
        <v>42</v>
      </c>
      <c r="W3" s="1" t="s">
        <v>43</v>
      </c>
      <c r="X3" s="1" t="s">
        <v>44</v>
      </c>
      <c r="Y3" s="1" t="s">
        <v>45</v>
      </c>
      <c r="Z3" s="1" t="s">
        <v>46</v>
      </c>
    </row>
    <row r="4" s="4" customFormat="true" ht="12.8" hidden="false" customHeight="false" outlineLevel="0" collapsed="false">
      <c r="A4" s="4" t="s">
        <v>47</v>
      </c>
      <c r="B4" s="5"/>
      <c r="C4" s="4" t="n">
        <v>2014</v>
      </c>
      <c r="D4" s="4" t="n">
        <v>1</v>
      </c>
      <c r="E4" s="4" t="n">
        <v>1005</v>
      </c>
      <c r="F4" s="27" t="n">
        <v>13919743</v>
      </c>
      <c r="G4" s="27" t="n">
        <v>13367098</v>
      </c>
      <c r="H4" s="7" t="n">
        <f aca="false">F4-J4</f>
        <v>13919743</v>
      </c>
      <c r="I4" s="7" t="n">
        <f aca="false">G4-K4</f>
        <v>13367098</v>
      </c>
      <c r="J4" s="28"/>
      <c r="K4" s="28"/>
      <c r="L4" s="7" t="n">
        <f aca="false">H4-I4</f>
        <v>552645</v>
      </c>
      <c r="M4" s="7" t="n">
        <f aca="false">J4-K4</f>
        <v>0</v>
      </c>
      <c r="N4" s="27" t="n">
        <v>2431521</v>
      </c>
      <c r="O4" s="29" t="n">
        <v>68064666.1181856</v>
      </c>
      <c r="P4" s="4" t="n">
        <f aca="false">O4/I4</f>
        <v>5.09195534574412</v>
      </c>
      <c r="Q4" s="7" t="n">
        <f aca="false">I4*5.5017049523</f>
        <v>73541829.2644794</v>
      </c>
      <c r="R4" s="7" t="n">
        <v>11018747.8054275</v>
      </c>
      <c r="S4" s="7" t="n">
        <v>2463940.91347832</v>
      </c>
      <c r="T4" s="29" t="n">
        <v>13733232.3112091</v>
      </c>
      <c r="U4" s="4" t="n">
        <f aca="false">R4/N4</f>
        <v>4.53162765422445</v>
      </c>
      <c r="V4" s="5"/>
      <c r="W4" s="5"/>
      <c r="X4" s="7" t="n">
        <f aca="false">N4*U12+L4*P13</f>
        <v>15657663.7612308</v>
      </c>
      <c r="Y4" s="7" t="n">
        <f aca="false">N4*5.1890047538</f>
        <v>12617174.0279645</v>
      </c>
      <c r="Z4" s="7" t="n">
        <f aca="false">L4*5.5017049523</f>
        <v>3040489.73336383</v>
      </c>
    </row>
    <row r="5" customFormat="false" ht="12.8" hidden="false" customHeight="false" outlineLevel="0" collapsed="false">
      <c r="B5" s="5"/>
      <c r="C5" s="4" t="n">
        <v>2014</v>
      </c>
      <c r="D5" s="4" t="n">
        <v>2</v>
      </c>
      <c r="E5" s="4" t="n">
        <v>1004</v>
      </c>
      <c r="F5" s="27" t="n">
        <v>14482790</v>
      </c>
      <c r="G5" s="27" t="n">
        <v>13911325</v>
      </c>
      <c r="H5" s="7" t="n">
        <f aca="false">F5-J5</f>
        <v>14482790</v>
      </c>
      <c r="I5" s="7" t="n">
        <f aca="false">G5-K5</f>
        <v>13911325</v>
      </c>
      <c r="J5" s="28"/>
      <c r="K5" s="28"/>
      <c r="L5" s="7" t="n">
        <f aca="false">H5-I5</f>
        <v>571465</v>
      </c>
      <c r="M5" s="7" t="n">
        <f aca="false">J5-K5</f>
        <v>0</v>
      </c>
      <c r="N5" s="27" t="n">
        <v>2156056</v>
      </c>
      <c r="O5" s="29" t="n">
        <v>80470827.8892677</v>
      </c>
      <c r="P5" s="4" t="n">
        <f aca="false">O5/I5</f>
        <v>5.78455523749662</v>
      </c>
      <c r="Q5" s="7" t="n">
        <f aca="false">I5*5.5017049523</f>
        <v>76536005.6455548</v>
      </c>
      <c r="R5" s="7" t="n">
        <v>13090128.797517</v>
      </c>
      <c r="S5" s="7" t="n">
        <v>2913043.96959149</v>
      </c>
      <c r="T5" s="29" t="n">
        <v>16270046.9661959</v>
      </c>
      <c r="U5" s="4" t="n">
        <f aca="false">R5/N5</f>
        <v>6.07133061363759</v>
      </c>
      <c r="V5" s="5"/>
      <c r="W5" s="5"/>
      <c r="X5" s="7" t="n">
        <f aca="false">N5*5.1890047538+L5*5.5017049523</f>
        <v>14331816.6540251</v>
      </c>
      <c r="Y5" s="7" t="n">
        <f aca="false">N5*5.1890047538</f>
        <v>11187784.833459</v>
      </c>
      <c r="Z5" s="7" t="n">
        <f aca="false">L5*5.5017049523</f>
        <v>3144031.82056612</v>
      </c>
    </row>
    <row r="6" customFormat="false" ht="12.8" hidden="false" customHeight="false" outlineLevel="0" collapsed="false">
      <c r="B6" s="5"/>
      <c r="C6" s="4" t="n">
        <v>2014</v>
      </c>
      <c r="D6" s="4" t="n">
        <v>3</v>
      </c>
      <c r="E6" s="4" t="n">
        <v>1003</v>
      </c>
      <c r="F6" s="27" t="n">
        <v>15149966</v>
      </c>
      <c r="G6" s="27" t="n">
        <v>14531608</v>
      </c>
      <c r="H6" s="7" t="n">
        <f aca="false">F6-J6</f>
        <v>15149966</v>
      </c>
      <c r="I6" s="7" t="n">
        <f aca="false">G6-K6</f>
        <v>14531608</v>
      </c>
      <c r="J6" s="28"/>
      <c r="K6" s="28"/>
      <c r="L6" s="7" t="n">
        <f aca="false">H6-I6</f>
        <v>618358</v>
      </c>
      <c r="M6" s="7" t="n">
        <f aca="false">J6-K6</f>
        <v>0</v>
      </c>
      <c r="N6" s="27" t="n">
        <v>2697106</v>
      </c>
      <c r="O6" s="29" t="n">
        <v>71025009.1540406</v>
      </c>
      <c r="P6" s="4" t="n">
        <f aca="false">O6/I6</f>
        <v>4.88762215124717</v>
      </c>
      <c r="Q6" s="7" t="n">
        <f aca="false">I6*5.5017049523</f>
        <v>79948619.6984823</v>
      </c>
      <c r="R6" s="7" t="n">
        <v>13303482.9648562</v>
      </c>
      <c r="S6" s="7" t="n">
        <v>2571105.33137627</v>
      </c>
      <c r="T6" s="29" t="n">
        <v>17670963.688597</v>
      </c>
      <c r="U6" s="4" t="n">
        <f aca="false">R6/N6</f>
        <v>4.93250282519716</v>
      </c>
      <c r="V6" s="5"/>
      <c r="W6" s="5"/>
      <c r="X6" s="7" t="n">
        <f aca="false">N6*5.1890047538+L6*5.5017049523</f>
        <v>17397319.1263968</v>
      </c>
      <c r="Y6" s="7" t="n">
        <f aca="false">N6*5.1890047538</f>
        <v>13995295.8555025</v>
      </c>
      <c r="Z6" s="7" t="n">
        <f aca="false">L6*5.5017049523</f>
        <v>3402023.27089432</v>
      </c>
    </row>
    <row r="7" customFormat="false" ht="12.8" hidden="false" customHeight="false" outlineLevel="0" collapsed="false">
      <c r="B7" s="5"/>
      <c r="C7" s="4" t="n">
        <v>2014</v>
      </c>
      <c r="D7" s="4" t="n">
        <v>4</v>
      </c>
      <c r="E7" s="4" t="n">
        <v>160</v>
      </c>
      <c r="F7" s="27" t="n">
        <v>15745971</v>
      </c>
      <c r="G7" s="27" t="n">
        <v>15148486</v>
      </c>
      <c r="H7" s="7" t="n">
        <f aca="false">F7-J7</f>
        <v>15745971</v>
      </c>
      <c r="I7" s="7" t="n">
        <f aca="false">G7-K7</f>
        <v>15148486</v>
      </c>
      <c r="J7" s="28"/>
      <c r="K7" s="28"/>
      <c r="L7" s="7" t="n">
        <f aca="false">H7-I7</f>
        <v>597485</v>
      </c>
      <c r="M7" s="7" t="n">
        <f aca="false">J7-K7</f>
        <v>0</v>
      </c>
      <c r="N7" s="27" t="n">
        <v>2598761</v>
      </c>
      <c r="O7" s="29" t="n">
        <v>90838150.786</v>
      </c>
      <c r="P7" s="4" t="n">
        <f aca="false">O7/I7</f>
        <v>5.99651679950062</v>
      </c>
      <c r="Q7" s="7" t="n">
        <f aca="false">I7*5.5017049523</f>
        <v>83342500.4460472</v>
      </c>
      <c r="R7" s="7" t="n">
        <v>12713686.068</v>
      </c>
      <c r="S7" s="7" t="n">
        <v>3288341.0584532</v>
      </c>
      <c r="T7" s="29" t="n">
        <v>17161490.7544532</v>
      </c>
      <c r="U7" s="4" t="n">
        <f aca="false">R7/N7</f>
        <v>4.89221058342803</v>
      </c>
      <c r="V7" s="5"/>
      <c r="W7" s="5"/>
      <c r="X7" s="7" t="n">
        <f aca="false">N7*5.1890047538+L7*5.5017049523</f>
        <v>16772169.366415</v>
      </c>
      <c r="Y7" s="7" t="n">
        <f aca="false">N7*5.1890047538</f>
        <v>13484983.18299</v>
      </c>
      <c r="Z7" s="7" t="n">
        <f aca="false">L7*5.5017049523</f>
        <v>3287186.18342497</v>
      </c>
    </row>
    <row r="8" customFormat="false" ht="12.8" hidden="false" customHeight="false" outlineLevel="0" collapsed="false">
      <c r="B8" s="5"/>
      <c r="C8" s="4" t="n">
        <f aca="false">C4+1</f>
        <v>2015</v>
      </c>
      <c r="D8" s="4" t="n">
        <f aca="false">D4</f>
        <v>1</v>
      </c>
      <c r="E8" s="4" t="n">
        <v>1001</v>
      </c>
      <c r="F8" s="27" t="n">
        <v>16507879</v>
      </c>
      <c r="G8" s="27" t="n">
        <v>15853349</v>
      </c>
      <c r="H8" s="7" t="n">
        <f aca="false">F8-J8</f>
        <v>16507879</v>
      </c>
      <c r="I8" s="7" t="n">
        <f aca="false">G8-K8</f>
        <v>15853349</v>
      </c>
      <c r="J8" s="28"/>
      <c r="K8" s="28"/>
      <c r="L8" s="7" t="n">
        <f aca="false">H8-I8</f>
        <v>654530</v>
      </c>
      <c r="M8" s="7" t="n">
        <f aca="false">J8-K8</f>
        <v>0</v>
      </c>
      <c r="N8" s="27" t="n">
        <v>3002195</v>
      </c>
      <c r="O8" s="29" t="n">
        <v>81897043.9675653</v>
      </c>
      <c r="P8" s="4" t="n">
        <f aca="false">O8/I8</f>
        <v>5.16591440506137</v>
      </c>
      <c r="Q8" s="7" t="n">
        <f aca="false">I8*5.5017049523</f>
        <v>87220448.7038403</v>
      </c>
      <c r="R8" s="7" t="n">
        <v>13986686.083894</v>
      </c>
      <c r="S8" s="7" t="n">
        <v>2964672.99162586</v>
      </c>
      <c r="T8" s="29" t="n">
        <v>18231627.4986104</v>
      </c>
      <c r="U8" s="4" t="n">
        <f aca="false">R8/N8</f>
        <v>4.65881999133767</v>
      </c>
      <c r="V8" s="5"/>
      <c r="W8" s="5"/>
      <c r="X8" s="7" t="n">
        <f aca="false">N8*5.1890047538+L8*5.5017049523</f>
        <v>19179435.0692635</v>
      </c>
      <c r="Y8" s="7" t="n">
        <f aca="false">N8*5.1890047538</f>
        <v>15578404.1268346</v>
      </c>
      <c r="Z8" s="7" t="n">
        <f aca="false">L8*5.5017049523</f>
        <v>3601030.94242892</v>
      </c>
    </row>
    <row r="9" customFormat="false" ht="12.8" hidden="false" customHeight="false" outlineLevel="0" collapsed="false">
      <c r="B9" s="5"/>
      <c r="C9" s="4" t="n">
        <f aca="false">C5+1</f>
        <v>2015</v>
      </c>
      <c r="D9" s="4" t="n">
        <f aca="false">D5</f>
        <v>2</v>
      </c>
      <c r="E9" s="4" t="n">
        <v>1000</v>
      </c>
      <c r="F9" s="27" t="n">
        <v>17877475</v>
      </c>
      <c r="G9" s="27" t="n">
        <v>17180984</v>
      </c>
      <c r="H9" s="7" t="n">
        <f aca="false">F9-J9</f>
        <v>17877475</v>
      </c>
      <c r="I9" s="7" t="n">
        <f aca="false">G9-K9</f>
        <v>17180984</v>
      </c>
      <c r="J9" s="28"/>
      <c r="K9" s="28"/>
      <c r="L9" s="7" t="n">
        <f aca="false">H9-I9</f>
        <v>696491</v>
      </c>
      <c r="M9" s="7" t="n">
        <f aca="false">J9-K9</f>
        <v>0</v>
      </c>
      <c r="N9" s="27" t="n">
        <v>2371185</v>
      </c>
      <c r="O9" s="29" t="n">
        <v>104523364.336654</v>
      </c>
      <c r="P9" s="4" t="n">
        <f aca="false">O9/I9</f>
        <v>6.08366577471081</v>
      </c>
      <c r="Q9" s="7" t="n">
        <f aca="false">I9*5.5017049523</f>
        <v>94524704.7581871</v>
      </c>
      <c r="R9" s="7" t="n">
        <v>14339828.6769147</v>
      </c>
      <c r="S9" s="7" t="n">
        <v>3783745.78898687</v>
      </c>
      <c r="T9" s="29" t="n">
        <v>19687951.5296409</v>
      </c>
      <c r="U9" s="4" t="n">
        <f aca="false">R9/N9</f>
        <v>6.04753685474339</v>
      </c>
      <c r="V9" s="5"/>
      <c r="W9" s="5"/>
      <c r="X9" s="7" t="n">
        <f aca="false">N9*5.1890047538+L9*5.5017049523</f>
        <v>16135978.2210716</v>
      </c>
      <c r="Y9" s="7" t="n">
        <f aca="false">N9*5.1890047538</f>
        <v>12304090.2371393</v>
      </c>
      <c r="Z9" s="7" t="n">
        <f aca="false">L9*5.5017049523</f>
        <v>3831887.98393238</v>
      </c>
    </row>
    <row r="10" customFormat="false" ht="12.8" hidden="false" customHeight="false" outlineLevel="0" collapsed="false">
      <c r="B10" s="5"/>
      <c r="C10" s="4" t="n">
        <v>2016</v>
      </c>
      <c r="D10" s="4" t="n">
        <v>2</v>
      </c>
      <c r="E10" s="4" t="n">
        <v>996</v>
      </c>
      <c r="F10" s="27" t="n">
        <v>18529945</v>
      </c>
      <c r="G10" s="27" t="n">
        <v>17797215</v>
      </c>
      <c r="H10" s="7" t="n">
        <f aca="false">F10-J10</f>
        <v>18529945</v>
      </c>
      <c r="I10" s="7" t="n">
        <f aca="false">G10-K10</f>
        <v>17797215</v>
      </c>
      <c r="J10" s="28"/>
      <c r="K10" s="28"/>
      <c r="L10" s="7" t="n">
        <f aca="false">H10-I10</f>
        <v>732730</v>
      </c>
      <c r="M10" s="7" t="n">
        <f aca="false">J10-K10</f>
        <v>0</v>
      </c>
      <c r="N10" s="28"/>
      <c r="O10" s="5"/>
      <c r="P10" s="5"/>
      <c r="Q10" s="7" t="n">
        <f aca="false">I10*5.5017049523</f>
        <v>97915025.9026478</v>
      </c>
      <c r="R10" s="7"/>
      <c r="S10" s="7"/>
      <c r="T10" s="5"/>
      <c r="U10" s="5"/>
      <c r="V10" s="5"/>
      <c r="W10" s="5"/>
      <c r="X10" s="7"/>
      <c r="Y10" s="7"/>
      <c r="Z10" s="7"/>
    </row>
    <row r="11" customFormat="false" ht="12.8" hidden="false" customHeight="false" outlineLevel="0" collapsed="false">
      <c r="B11" s="5"/>
      <c r="C11" s="4" t="n">
        <v>2016</v>
      </c>
      <c r="D11" s="4" t="n">
        <v>3</v>
      </c>
      <c r="E11" s="4" t="n">
        <v>995</v>
      </c>
      <c r="F11" s="27" t="n">
        <v>19118239</v>
      </c>
      <c r="G11" s="27" t="n">
        <v>18342944</v>
      </c>
      <c r="H11" s="7" t="n">
        <f aca="false">F11-J11</f>
        <v>19118239</v>
      </c>
      <c r="I11" s="7" t="n">
        <f aca="false">G11-K11</f>
        <v>18342944</v>
      </c>
      <c r="J11" s="28"/>
      <c r="K11" s="28"/>
      <c r="L11" s="7" t="n">
        <f aca="false">H11-I11</f>
        <v>775295</v>
      </c>
      <c r="M11" s="7" t="n">
        <f aca="false">J11-K11</f>
        <v>0</v>
      </c>
      <c r="N11" s="28"/>
      <c r="O11" s="5"/>
      <c r="P11" s="5"/>
      <c r="Q11" s="7" t="n">
        <f aca="false">I11*5.5017049523</f>
        <v>100917465.844562</v>
      </c>
      <c r="R11" s="7"/>
      <c r="S11" s="7"/>
      <c r="T11" s="5"/>
      <c r="U11" s="5"/>
      <c r="V11" s="5"/>
      <c r="W11" s="5"/>
      <c r="X11" s="7"/>
      <c r="Y11" s="7"/>
      <c r="Z11" s="7"/>
    </row>
    <row r="12" customFormat="false" ht="12.8" hidden="false" customHeight="false" outlineLevel="0" collapsed="false">
      <c r="B12" s="5"/>
      <c r="C12" s="4" t="n">
        <v>2016</v>
      </c>
      <c r="D12" s="4" t="n">
        <v>4</v>
      </c>
      <c r="E12" s="4" t="n">
        <v>994</v>
      </c>
      <c r="F12" s="27" t="n">
        <v>20592277</v>
      </c>
      <c r="G12" s="27" t="n">
        <v>19759371</v>
      </c>
      <c r="H12" s="7" t="n">
        <f aca="false">F12-J12</f>
        <v>20592277</v>
      </c>
      <c r="I12" s="7" t="n">
        <f aca="false">G12-K12</f>
        <v>19759371</v>
      </c>
      <c r="J12" s="28"/>
      <c r="K12" s="28"/>
      <c r="L12" s="7" t="n">
        <f aca="false">H12-I12</f>
        <v>832906</v>
      </c>
      <c r="M12" s="7" t="n">
        <f aca="false">J12-K12</f>
        <v>0</v>
      </c>
      <c r="N12" s="28"/>
      <c r="O12" s="5"/>
      <c r="P12" s="5" t="s">
        <v>48</v>
      </c>
      <c r="Q12" s="7" t="n">
        <f aca="false">I12*5.5017049523</f>
        <v>108710229.285033</v>
      </c>
      <c r="R12" s="7"/>
      <c r="S12" s="7"/>
      <c r="T12" s="5"/>
      <c r="U12" s="4" t="n">
        <f aca="false">AVERAGE(U4:U9)</f>
        <v>5.18900475376138</v>
      </c>
      <c r="V12" s="5"/>
      <c r="W12" s="5"/>
      <c r="X12" s="7"/>
      <c r="Y12" s="7"/>
      <c r="Z12" s="7"/>
    </row>
    <row r="13" customFormat="false" ht="12.8" hidden="false" customHeight="false" outlineLevel="0" collapsed="false">
      <c r="B13" s="5"/>
      <c r="C13" s="4" t="n">
        <v>2017</v>
      </c>
      <c r="D13" s="4" t="n">
        <v>1</v>
      </c>
      <c r="E13" s="4" t="n">
        <v>993</v>
      </c>
      <c r="F13" s="27" t="n">
        <v>20242858</v>
      </c>
      <c r="G13" s="27" t="n">
        <v>19409870</v>
      </c>
      <c r="H13" s="7" t="n">
        <f aca="false">F13-J13</f>
        <v>20242858</v>
      </c>
      <c r="I13" s="7" t="n">
        <f aca="false">G13-K13</f>
        <v>19409870</v>
      </c>
      <c r="J13" s="28"/>
      <c r="K13" s="28"/>
      <c r="L13" s="7" t="n">
        <f aca="false">H13-I13</f>
        <v>832988</v>
      </c>
      <c r="M13" s="7" t="n">
        <f aca="false">J13-K13</f>
        <v>0</v>
      </c>
      <c r="N13" s="28"/>
      <c r="O13" s="5"/>
      <c r="P13" s="4" t="n">
        <f aca="false">AVERAGE(P4:P9)</f>
        <v>5.50170495229345</v>
      </c>
      <c r="Q13" s="7" t="n">
        <f aca="false">I13*5.5017049523</f>
        <v>106787377.902499</v>
      </c>
      <c r="R13" s="7"/>
      <c r="S13" s="7"/>
      <c r="T13" s="5"/>
      <c r="U13" s="5"/>
      <c r="V13" s="5"/>
      <c r="W13" s="5"/>
      <c r="X13" s="7"/>
      <c r="Y13" s="7"/>
      <c r="Z13" s="7"/>
    </row>
    <row r="14" s="9" customFormat="true" ht="12.8" hidden="false" customHeight="false" outlineLevel="0" collapsed="false">
      <c r="A14" s="9" t="s">
        <v>49</v>
      </c>
      <c r="B14" s="10"/>
      <c r="C14" s="9" t="n">
        <v>2015</v>
      </c>
      <c r="D14" s="9" t="n">
        <v>1</v>
      </c>
      <c r="E14" s="9" t="n">
        <v>161</v>
      </c>
      <c r="F14" s="30" t="n">
        <v>17715091.2971215</v>
      </c>
      <c r="G14" s="30" t="n">
        <v>17023151.8533019</v>
      </c>
      <c r="H14" s="12" t="n">
        <f aca="false">F14-J14</f>
        <v>17715091.2971215</v>
      </c>
      <c r="I14" s="12" t="n">
        <f aca="false">G14-K14</f>
        <v>17023151.8533019</v>
      </c>
      <c r="J14" s="31" t="n">
        <v>0</v>
      </c>
      <c r="K14" s="31" t="n">
        <v>0</v>
      </c>
      <c r="L14" s="12" t="n">
        <f aca="false">H14-I14</f>
        <v>691939.443819586</v>
      </c>
      <c r="M14" s="12" t="n">
        <f aca="false">J14-K14</f>
        <v>0</v>
      </c>
      <c r="N14" s="31" t="n">
        <v>2735454.99361358</v>
      </c>
      <c r="O14" s="10"/>
      <c r="P14" s="10"/>
      <c r="Q14" s="12" t="n">
        <f aca="false">I14*5.5017049523</f>
        <v>93656358.855066</v>
      </c>
      <c r="R14" s="12"/>
      <c r="S14" s="12"/>
      <c r="T14" s="10"/>
      <c r="U14" s="10"/>
      <c r="V14" s="12" t="n">
        <f aca="false">K14*P13</f>
        <v>0</v>
      </c>
      <c r="W14" s="12" t="n">
        <f aca="false">M14*5.5017049523</f>
        <v>0</v>
      </c>
      <c r="X14" s="12" t="n">
        <f aca="false">N14*5.1890047538+L14*5.5017049523</f>
        <v>18001135.6304208</v>
      </c>
      <c r="Y14" s="12" t="n">
        <f aca="false">N14*5.1890047538</f>
        <v>14194288.9656668</v>
      </c>
      <c r="Z14" s="12" t="n">
        <f aca="false">L14*5.5017049523</f>
        <v>3806846.66475392</v>
      </c>
    </row>
    <row r="15" s="13" customFormat="true" ht="12.8" hidden="false" customHeight="false" outlineLevel="0" collapsed="false">
      <c r="C15" s="13" t="n">
        <v>2015</v>
      </c>
      <c r="D15" s="13" t="n">
        <v>2</v>
      </c>
      <c r="E15" s="13" t="n">
        <v>162</v>
      </c>
      <c r="F15" s="32" t="n">
        <v>20422747.1350974</v>
      </c>
      <c r="G15" s="32" t="n">
        <v>19622770.7038608</v>
      </c>
      <c r="H15" s="15" t="n">
        <f aca="false">F15-J15</f>
        <v>20422747.1350974</v>
      </c>
      <c r="I15" s="15" t="n">
        <f aca="false">G15-K15</f>
        <v>19622770.7038608</v>
      </c>
      <c r="J15" s="33" t="n">
        <v>0</v>
      </c>
      <c r="K15" s="33" t="n">
        <v>0</v>
      </c>
      <c r="L15" s="15" t="n">
        <f aca="false">H15-I15</f>
        <v>799976.431236576</v>
      </c>
      <c r="M15" s="15" t="n">
        <f aca="false">J15-K15</f>
        <v>0</v>
      </c>
      <c r="N15" s="33" t="n">
        <v>2478245.90902603</v>
      </c>
      <c r="Q15" s="15" t="n">
        <f aca="false">I15*5.5017049523</f>
        <v>107958694.759278</v>
      </c>
      <c r="R15" s="15"/>
      <c r="S15" s="15"/>
      <c r="V15" s="15" t="n">
        <f aca="false">K15*5.5017049523</f>
        <v>0</v>
      </c>
      <c r="W15" s="15" t="n">
        <f aca="false">M15*5.5017049523</f>
        <v>0</v>
      </c>
      <c r="X15" s="15" t="n">
        <f aca="false">N15*5.1890047538+L15*5.5017049523</f>
        <v>17260864.096479</v>
      </c>
      <c r="Y15" s="15" t="n">
        <f aca="false">N15*5.1890047538</f>
        <v>12859629.8030215</v>
      </c>
      <c r="Z15" s="15" t="n">
        <f aca="false">L15*5.5017049523</f>
        <v>4401234.29345755</v>
      </c>
    </row>
    <row r="16" customFormat="false" ht="12.8" hidden="false" customHeight="false" outlineLevel="0" collapsed="false">
      <c r="A16" s="13" t="n">
        <v>1000</v>
      </c>
      <c r="B16" s="13"/>
      <c r="C16" s="13" t="n">
        <v>2015</v>
      </c>
      <c r="D16" s="13" t="n">
        <v>3</v>
      </c>
      <c r="E16" s="13" t="n">
        <v>163</v>
      </c>
      <c r="F16" s="32" t="n">
        <v>19803746.8364793</v>
      </c>
      <c r="G16" s="32" t="n">
        <v>19026261.3047871</v>
      </c>
      <c r="H16" s="15" t="n">
        <f aca="false">F16-J16</f>
        <v>19803746.8364793</v>
      </c>
      <c r="I16" s="15" t="n">
        <f aca="false">G16-K16</f>
        <v>19026261.3047871</v>
      </c>
      <c r="J16" s="33" t="n">
        <v>0</v>
      </c>
      <c r="K16" s="33" t="n">
        <v>0</v>
      </c>
      <c r="L16" s="15" t="n">
        <f aca="false">H16-I16</f>
        <v>777485.531692129</v>
      </c>
      <c r="M16" s="15" t="n">
        <f aca="false">J16-K16</f>
        <v>0</v>
      </c>
      <c r="N16" s="33" t="n">
        <v>2919136.76234831</v>
      </c>
      <c r="O16" s="34" t="n">
        <v>94527377.1142455</v>
      </c>
      <c r="Q16" s="15" t="n">
        <f aca="false">I16*5.5017049523</f>
        <v>104676876.044301</v>
      </c>
      <c r="R16" s="15" t="n">
        <v>16695329.1346057</v>
      </c>
      <c r="S16" s="15" t="n">
        <v>3421891.05153569</v>
      </c>
      <c r="T16" s="34" t="n">
        <v>22190060.6351791</v>
      </c>
      <c r="U16" s="13" t="n">
        <f aca="false">R22/N16</f>
        <v>7.11783128484034</v>
      </c>
      <c r="V16" s="15" t="n">
        <f aca="false">K16*5.5017049523</f>
        <v>0</v>
      </c>
      <c r="W16" s="15" t="n">
        <f aca="false">M16*5.5017049523</f>
        <v>0</v>
      </c>
      <c r="X16" s="15" t="n">
        <f aca="false">N16*5.1890047538+L16*5.5017049523</f>
        <v>19424910.5368699</v>
      </c>
      <c r="Y16" s="15" t="n">
        <f aca="false">N16*5.1890047538</f>
        <v>15147414.5368177</v>
      </c>
      <c r="Z16" s="15" t="n">
        <f aca="false">L16*5.5017049523</f>
        <v>4277496.00005218</v>
      </c>
    </row>
    <row r="17" customFormat="false" ht="12.8" hidden="false" customHeight="false" outlineLevel="0" collapsed="false">
      <c r="B17" s="13"/>
      <c r="C17" s="13" t="n">
        <v>2015</v>
      </c>
      <c r="D17" s="13" t="n">
        <v>4</v>
      </c>
      <c r="E17" s="13" t="n">
        <v>164</v>
      </c>
      <c r="F17" s="32" t="n">
        <v>21421804.3950487</v>
      </c>
      <c r="G17" s="32" t="n">
        <v>20579647.3943859</v>
      </c>
      <c r="H17" s="15" t="n">
        <f aca="false">F17-J17</f>
        <v>21421804.3950487</v>
      </c>
      <c r="I17" s="15" t="n">
        <f aca="false">G17-K17</f>
        <v>20579647.3943859</v>
      </c>
      <c r="J17" s="33" t="n">
        <v>0</v>
      </c>
      <c r="K17" s="33" t="n">
        <v>0</v>
      </c>
      <c r="L17" s="15" t="n">
        <f aca="false">H17-I17</f>
        <v>842157.000662804</v>
      </c>
      <c r="M17" s="15" t="n">
        <f aca="false">J17-K17</f>
        <v>0</v>
      </c>
      <c r="N17" s="33" t="n">
        <v>2757062.56989139</v>
      </c>
      <c r="O17" s="34" t="n">
        <v>111875162.875528</v>
      </c>
      <c r="Q17" s="15" t="n">
        <f aca="false">I17*5.5017049523</f>
        <v>113223147.986281</v>
      </c>
      <c r="R17" s="15" t="n">
        <v>16337001.0457356</v>
      </c>
      <c r="S17" s="15" t="n">
        <v>4049880.89609411</v>
      </c>
      <c r="T17" s="34" t="n">
        <v>22729747.8617584</v>
      </c>
      <c r="U17" s="13" t="n">
        <f aca="false">R23/N17</f>
        <v>6.72286264506212</v>
      </c>
      <c r="V17" s="15" t="n">
        <f aca="false">K17*5.5017049523</f>
        <v>0</v>
      </c>
      <c r="W17" s="15" t="n">
        <f aca="false">M17*5.5017049523</f>
        <v>0</v>
      </c>
      <c r="X17" s="15" t="n">
        <f aca="false">N17*5.1890047538+L17*5.5017049523</f>
        <v>18939710.1228511</v>
      </c>
      <c r="Y17" s="15" t="n">
        <f aca="false">N17*5.1890047538</f>
        <v>14306410.7816905</v>
      </c>
      <c r="Z17" s="15" t="n">
        <f aca="false">L17*5.5017049523</f>
        <v>4633299.34116066</v>
      </c>
    </row>
    <row r="18" s="9" customFormat="true" ht="12.8" hidden="false" customHeight="false" outlineLevel="0" collapsed="false">
      <c r="B18" s="10"/>
      <c r="C18" s="9" t="n">
        <f aca="false">C14+1</f>
        <v>2016</v>
      </c>
      <c r="D18" s="9" t="n">
        <f aca="false">D14</f>
        <v>1</v>
      </c>
      <c r="E18" s="9" t="n">
        <v>165</v>
      </c>
      <c r="F18" s="30" t="n">
        <v>18798652.8327858</v>
      </c>
      <c r="G18" s="30" t="n">
        <v>18061142.4327455</v>
      </c>
      <c r="H18" s="12" t="n">
        <f aca="false">F18-J18</f>
        <v>18798652.8327858</v>
      </c>
      <c r="I18" s="12" t="n">
        <f aca="false">G18-K18</f>
        <v>18061142.4327455</v>
      </c>
      <c r="J18" s="31" t="n">
        <v>0</v>
      </c>
      <c r="K18" s="31" t="n">
        <v>0</v>
      </c>
      <c r="L18" s="12" t="n">
        <f aca="false">H18-I18</f>
        <v>737510.400040284</v>
      </c>
      <c r="M18" s="12" t="n">
        <f aca="false">J18-K18</f>
        <v>0</v>
      </c>
      <c r="N18" s="31" t="n">
        <v>2795658.97722293</v>
      </c>
      <c r="O18" s="35" t="n">
        <v>91414555.2301573</v>
      </c>
      <c r="P18" s="10"/>
      <c r="Q18" s="12" t="n">
        <f aca="false">I18*5.5017049523</f>
        <v>99367076.7664315</v>
      </c>
      <c r="R18" s="12" t="n">
        <v>17527446.3296216</v>
      </c>
      <c r="S18" s="12" t="n">
        <v>3309206.89933169</v>
      </c>
      <c r="T18" s="35" t="n">
        <v>22762488.8207359</v>
      </c>
      <c r="U18" s="10" t="n">
        <f aca="false">R24/N18</f>
        <v>6.62340305491053</v>
      </c>
      <c r="V18" s="12" t="n">
        <f aca="false">K18*5.5017049523</f>
        <v>0</v>
      </c>
      <c r="W18" s="12" t="n">
        <f aca="false">M18*5.5017049523</f>
        <v>0</v>
      </c>
      <c r="X18" s="12" t="n">
        <f aca="false">N18*5.1890047538+L18*5.5017049523</f>
        <v>18564252.3430878</v>
      </c>
      <c r="Y18" s="12" t="n">
        <f aca="false">N18*5.1890047538</f>
        <v>14506687.7228134</v>
      </c>
      <c r="Z18" s="12" t="n">
        <f aca="false">L18*5.5017049523</f>
        <v>4057564.62027438</v>
      </c>
    </row>
    <row r="19" s="13" customFormat="true" ht="12.8" hidden="false" customHeight="false" outlineLevel="0" collapsed="false">
      <c r="C19" s="13" t="n">
        <f aca="false">C15+1</f>
        <v>2016</v>
      </c>
      <c r="D19" s="13" t="n">
        <f aca="false">D15</f>
        <v>2</v>
      </c>
      <c r="E19" s="13" t="n">
        <v>166</v>
      </c>
      <c r="F19" s="32" t="n">
        <v>19381974.1868191</v>
      </c>
      <c r="G19" s="32" t="n">
        <v>18619675.7274242</v>
      </c>
      <c r="H19" s="15" t="n">
        <f aca="false">F19-J19</f>
        <v>19381974.1868191</v>
      </c>
      <c r="I19" s="15" t="n">
        <f aca="false">G19-K19</f>
        <v>18619675.7274242</v>
      </c>
      <c r="J19" s="33" t="n">
        <v>0</v>
      </c>
      <c r="K19" s="33" t="n">
        <v>0</v>
      </c>
      <c r="L19" s="15" t="n">
        <f aca="false">H19-I19</f>
        <v>762298.459394895</v>
      </c>
      <c r="M19" s="15" t="n">
        <f aca="false">J19-K19</f>
        <v>0</v>
      </c>
      <c r="N19" s="33" t="n">
        <v>2828183.68633319</v>
      </c>
      <c r="O19" s="34" t="n">
        <v>104116643.411142</v>
      </c>
      <c r="Q19" s="15" t="n">
        <f aca="false">I19*5.5017049523</f>
        <v>102439962.15979</v>
      </c>
      <c r="R19" s="15" t="n">
        <v>18813591.3018501</v>
      </c>
      <c r="S19" s="15" t="n">
        <v>3769022.49148334</v>
      </c>
      <c r="T19" s="34" t="n">
        <v>24440890.5830178</v>
      </c>
      <c r="U19" s="13" t="n">
        <f aca="false">R19/N19</f>
        <v>6.6521815371343</v>
      </c>
      <c r="V19" s="15" t="n">
        <f aca="false">K19*5.5017049523</f>
        <v>0</v>
      </c>
      <c r="W19" s="15" t="n">
        <f aca="false">M19*5.5017049523</f>
        <v>0</v>
      </c>
      <c r="X19" s="15" t="n">
        <f aca="false">N19*5.1890047538+L19*5.5017049523</f>
        <v>18869399.8021861</v>
      </c>
      <c r="Y19" s="15" t="n">
        <f aca="false">N19*5.1890047538</f>
        <v>14675458.5930026</v>
      </c>
      <c r="Z19" s="15" t="n">
        <f aca="false">L19*5.5017049523</f>
        <v>4193941.20918355</v>
      </c>
    </row>
    <row r="20" s="13" customFormat="true" ht="12.8" hidden="false" customHeight="false" outlineLevel="0" collapsed="false">
      <c r="C20" s="13" t="n">
        <f aca="false">C16+1</f>
        <v>2016</v>
      </c>
      <c r="D20" s="13" t="n">
        <f aca="false">D16</f>
        <v>3</v>
      </c>
      <c r="E20" s="13" t="n">
        <v>167</v>
      </c>
      <c r="F20" s="33" t="n">
        <v>18503713.2101988</v>
      </c>
      <c r="G20" s="33" t="n">
        <v>17773463.8633579</v>
      </c>
      <c r="H20" s="15" t="n">
        <f aca="false">F20-J20</f>
        <v>18503713.2101988</v>
      </c>
      <c r="I20" s="15" t="n">
        <f aca="false">G20-K20</f>
        <v>17773463.8633579</v>
      </c>
      <c r="J20" s="33" t="n">
        <v>0</v>
      </c>
      <c r="K20" s="33" t="n">
        <v>0</v>
      </c>
      <c r="L20" s="15" t="n">
        <f aca="false">H20-I20</f>
        <v>730249.346840963</v>
      </c>
      <c r="M20" s="15" t="n">
        <f aca="false">J20-K20</f>
        <v>0</v>
      </c>
      <c r="N20" s="33" t="n">
        <v>2477813.00409058</v>
      </c>
      <c r="O20" s="34" t="n">
        <v>90764685.8571572</v>
      </c>
      <c r="Q20" s="15" t="n">
        <f aca="false">I20*5.5017049523</f>
        <v>97784354.1565611</v>
      </c>
      <c r="R20" s="15" t="n">
        <v>16989362.3248539</v>
      </c>
      <c r="S20" s="15" t="n">
        <v>3285681.62802909</v>
      </c>
      <c r="T20" s="34" t="n">
        <v>22167728.6392591</v>
      </c>
      <c r="U20" s="13" t="n">
        <f aca="false">R20/N20</f>
        <v>6.85659583544298</v>
      </c>
      <c r="V20" s="15" t="n">
        <f aca="false">K20*5.5017049523</f>
        <v>0</v>
      </c>
      <c r="W20" s="15" t="n">
        <f aca="false">M20*5.5017049523</f>
        <v>0</v>
      </c>
      <c r="X20" s="15" t="n">
        <f aca="false">N20*5.1890047538+L20*5.5017049523</f>
        <v>16874999.9051822</v>
      </c>
      <c r="Y20" s="15" t="n">
        <f aca="false">N20*5.1890047538</f>
        <v>12857383.4572535</v>
      </c>
      <c r="Z20" s="15" t="n">
        <f aca="false">L20*5.5017049523</f>
        <v>4017616.44792877</v>
      </c>
    </row>
    <row r="21" s="13" customFormat="true" ht="12.8" hidden="false" customHeight="false" outlineLevel="0" collapsed="false">
      <c r="C21" s="13" t="n">
        <f aca="false">C17+1</f>
        <v>2016</v>
      </c>
      <c r="D21" s="13" t="n">
        <f aca="false">D17</f>
        <v>4</v>
      </c>
      <c r="E21" s="13" t="n">
        <v>168</v>
      </c>
      <c r="F21" s="33" t="n">
        <v>20254615.8512826</v>
      </c>
      <c r="G21" s="33" t="n">
        <v>19452949.3858272</v>
      </c>
      <c r="H21" s="15" t="n">
        <f aca="false">F21-J21</f>
        <v>20217167.5584862</v>
      </c>
      <c r="I21" s="15" t="n">
        <f aca="false">G21-K21</f>
        <v>19416624.5418146</v>
      </c>
      <c r="J21" s="33" t="n">
        <v>37448.2927964077</v>
      </c>
      <c r="K21" s="33" t="n">
        <v>36324.8440125154</v>
      </c>
      <c r="L21" s="15" t="n">
        <f aca="false">H21-I21</f>
        <v>800543.016671553</v>
      </c>
      <c r="M21" s="15" t="n">
        <f aca="false">J21-K21</f>
        <v>1123.44878389224</v>
      </c>
      <c r="N21" s="33" t="n">
        <v>3910348.4398605</v>
      </c>
      <c r="O21" s="34" t="n">
        <v>112083822.294624</v>
      </c>
      <c r="Q21" s="15" t="n">
        <f aca="false">I21*5.5017049523</f>
        <v>106824539.398651</v>
      </c>
      <c r="R21" s="15" t="n">
        <v>21412355.8556138</v>
      </c>
      <c r="S21" s="15" t="n">
        <v>4057434.36706539</v>
      </c>
      <c r="T21" s="34" t="n">
        <v>27652287.4723871</v>
      </c>
      <c r="U21" s="13" t="n">
        <f aca="false">R21/N21</f>
        <v>5.47581786762146</v>
      </c>
      <c r="V21" s="15" t="n">
        <f aca="false">K21*5.5017049523</f>
        <v>199848.574195181</v>
      </c>
      <c r="W21" s="15" t="n">
        <f aca="false">M21*5.5017049523</f>
        <v>6180.88373799533</v>
      </c>
      <c r="X21" s="15" t="n">
        <f aca="false">N21*5.1890047538+L21*5.5017049523</f>
        <v>24695168.1228016</v>
      </c>
      <c r="Y21" s="15" t="n">
        <f aca="false">N21*5.1890047538</f>
        <v>20290816.6434505</v>
      </c>
      <c r="Z21" s="15" t="n">
        <f aca="false">L21*5.5017049523</f>
        <v>4404351.47935107</v>
      </c>
    </row>
    <row r="22" s="9" customFormat="true" ht="12.8" hidden="false" customHeight="false" outlineLevel="0" collapsed="false">
      <c r="B22" s="10"/>
      <c r="C22" s="9" t="n">
        <f aca="false">C18+1</f>
        <v>2017</v>
      </c>
      <c r="D22" s="9" t="n">
        <f aca="false">D18</f>
        <v>1</v>
      </c>
      <c r="E22" s="9" t="n">
        <v>169</v>
      </c>
      <c r="F22" s="31" t="n">
        <v>19377172.7510706</v>
      </c>
      <c r="G22" s="31" t="n">
        <v>18610102.6096751</v>
      </c>
      <c r="H22" s="12" t="n">
        <f aca="false">F22-J22</f>
        <v>19308428.2669391</v>
      </c>
      <c r="I22" s="12" t="n">
        <f aca="false">G22-K22</f>
        <v>18543420.4600676</v>
      </c>
      <c r="J22" s="31" t="n">
        <v>68744.4841315014</v>
      </c>
      <c r="K22" s="31" t="n">
        <v>66682.1496075563</v>
      </c>
      <c r="L22" s="12" t="n">
        <f aca="false">H22-I22</f>
        <v>765007.806871563</v>
      </c>
      <c r="M22" s="12" t="n">
        <f aca="false">J22-K22</f>
        <v>2062.33452394504</v>
      </c>
      <c r="N22" s="31" t="n">
        <v>4299591.36744104</v>
      </c>
      <c r="O22" s="35" t="n">
        <v>99073334.5554007</v>
      </c>
      <c r="P22" s="10"/>
      <c r="Q22" s="12" t="n">
        <f aca="false">I22*5.5017049523</f>
        <v>102020428.177735</v>
      </c>
      <c r="R22" s="12" t="n">
        <v>20777922.9717703</v>
      </c>
      <c r="S22" s="12" t="n">
        <v>3586454.71090551</v>
      </c>
      <c r="T22" s="35" t="n">
        <v>25889654.8342129</v>
      </c>
      <c r="U22" s="10" t="n">
        <f aca="false">R22/N22</f>
        <v>4.83253434945298</v>
      </c>
      <c r="V22" s="12" t="n">
        <f aca="false">K22*5.5017049523</f>
        <v>366865.512725902</v>
      </c>
      <c r="W22" s="12" t="n">
        <f aca="false">M22*5.5017049523</f>
        <v>11346.3560636877</v>
      </c>
      <c r="X22" s="12" t="n">
        <f aca="false">N22*5.1890047538+L22*5.5017049523</f>
        <v>26519447.2846624</v>
      </c>
      <c r="Y22" s="12" t="n">
        <f aca="false">N22*5.1890047538</f>
        <v>22310600.045049</v>
      </c>
      <c r="Z22" s="12" t="n">
        <f aca="false">L22*5.5017049523</f>
        <v>4208847.23961344</v>
      </c>
    </row>
    <row r="23" s="13" customFormat="true" ht="12.8" hidden="false" customHeight="false" outlineLevel="0" collapsed="false">
      <c r="C23" s="13" t="n">
        <f aca="false">C19+1</f>
        <v>2017</v>
      </c>
      <c r="D23" s="13" t="n">
        <f aca="false">D19</f>
        <v>2</v>
      </c>
      <c r="E23" s="13" t="n">
        <v>170</v>
      </c>
      <c r="F23" s="33" t="n">
        <v>20709754.3962264</v>
      </c>
      <c r="G23" s="33" t="n">
        <v>19888095.1774069</v>
      </c>
      <c r="H23" s="15" t="n">
        <f aca="false">F23-J23</f>
        <v>20604347.9858498</v>
      </c>
      <c r="I23" s="15" t="n">
        <f aca="false">G23-K23</f>
        <v>19785850.9593415</v>
      </c>
      <c r="J23" s="33" t="n">
        <v>105406.410376622</v>
      </c>
      <c r="K23" s="33" t="n">
        <v>102244.218065323</v>
      </c>
      <c r="L23" s="15" t="n">
        <f aca="false">H23-I23</f>
        <v>818497.026508227</v>
      </c>
      <c r="M23" s="15" t="n">
        <f aca="false">J23-K23</f>
        <v>3162.19231129867</v>
      </c>
      <c r="N23" s="33" t="n">
        <v>3939404.98436416</v>
      </c>
      <c r="O23" s="34" t="n">
        <v>118311548.494431</v>
      </c>
      <c r="Q23" s="15" t="n">
        <f aca="false">I23*5.5017049523</f>
        <v>108855914.208479</v>
      </c>
      <c r="R23" s="15" t="n">
        <v>18535352.9612218</v>
      </c>
      <c r="S23" s="15" t="n">
        <v>4282878.0554984</v>
      </c>
      <c r="T23" s="34" t="n">
        <v>24020927.7863425</v>
      </c>
      <c r="U23" s="13" t="n">
        <f aca="false">R23/N23</f>
        <v>4.70511486754731</v>
      </c>
      <c r="V23" s="15" t="n">
        <f aca="false">K23*5.5017049523</f>
        <v>562517.520874031</v>
      </c>
      <c r="W23" s="15" t="n">
        <f aca="false">M23*5.5017049523</f>
        <v>17397.4490991969</v>
      </c>
      <c r="X23" s="15" t="n">
        <f aca="false">N23*5.1890047538+L23*5.5017049523</f>
        <v>24944720.3351922</v>
      </c>
      <c r="Y23" s="15" t="n">
        <f aca="false">N23*5.1890047538</f>
        <v>20441591.1910091</v>
      </c>
      <c r="Z23" s="15" t="n">
        <f aca="false">L23*5.5017049523</f>
        <v>4503129.14418314</v>
      </c>
    </row>
    <row r="24" s="13" customFormat="true" ht="12.8" hidden="false" customHeight="false" outlineLevel="0" collapsed="false">
      <c r="C24" s="13" t="n">
        <f aca="false">C20+1</f>
        <v>2017</v>
      </c>
      <c r="D24" s="13" t="n">
        <f aca="false">D20</f>
        <v>3</v>
      </c>
      <c r="E24" s="13" t="n">
        <v>171</v>
      </c>
      <c r="F24" s="33" t="n">
        <v>19896829.3534218</v>
      </c>
      <c r="G24" s="33" t="n">
        <v>19106774.747813</v>
      </c>
      <c r="H24" s="15" t="n">
        <f aca="false">F24-J24</f>
        <v>19743761.0822813</v>
      </c>
      <c r="I24" s="15" t="n">
        <f aca="false">G24-K24</f>
        <v>18958298.5248066</v>
      </c>
      <c r="J24" s="33" t="n">
        <v>153068.271140567</v>
      </c>
      <c r="K24" s="33" t="n">
        <v>148476.22300635</v>
      </c>
      <c r="L24" s="15" t="n">
        <f aca="false">H24-I24</f>
        <v>785462.557474628</v>
      </c>
      <c r="M24" s="15" t="n">
        <f aca="false">J24-K24</f>
        <v>4592.04813421701</v>
      </c>
      <c r="N24" s="33" t="n">
        <v>3599614.55233288</v>
      </c>
      <c r="O24" s="34" t="n">
        <v>103254577.736778</v>
      </c>
      <c r="Q24" s="15" t="n">
        <f aca="false">I24*5.5017049523</f>
        <v>104302964.88111</v>
      </c>
      <c r="R24" s="15" t="n">
        <v>18516776.2102264</v>
      </c>
      <c r="S24" s="15" t="n">
        <v>3737815.71407136</v>
      </c>
      <c r="T24" s="34" t="n">
        <v>24278813.7103198</v>
      </c>
      <c r="U24" s="13" t="n">
        <f aca="false">R24/N24</f>
        <v>5.14409971985079</v>
      </c>
      <c r="V24" s="15" t="n">
        <f aca="false">K24*5.5017049523</f>
        <v>816872.371412834</v>
      </c>
      <c r="W24" s="15" t="n">
        <f aca="false">M24*5.5017049523</f>
        <v>25264.0939612217</v>
      </c>
      <c r="X24" s="15" t="n">
        <f aca="false">N24*5.1890047538+L24*5.5017049523</f>
        <v>22999800.2662074</v>
      </c>
      <c r="Y24" s="15" t="n">
        <f aca="false">N24*5.1890047538</f>
        <v>18678417.023903</v>
      </c>
      <c r="Z24" s="15" t="n">
        <f aca="false">L24*5.5017049523</f>
        <v>4321383.24230438</v>
      </c>
    </row>
    <row r="25" customFormat="false" ht="12.8" hidden="false" customHeight="false" outlineLevel="0" collapsed="false">
      <c r="A25" s="13"/>
      <c r="B25" s="13"/>
      <c r="C25" s="13" t="n">
        <f aca="false">C21+1</f>
        <v>2017</v>
      </c>
      <c r="D25" s="13" t="n">
        <f aca="false">D21</f>
        <v>4</v>
      </c>
      <c r="E25" s="13" t="n">
        <v>172</v>
      </c>
      <c r="F25" s="33" t="n">
        <v>21657648.3940755</v>
      </c>
      <c r="G25" s="33" t="n">
        <v>20795351.1775164</v>
      </c>
      <c r="H25" s="15" t="n">
        <f aca="false">F25-J25</f>
        <v>21461931.4097843</v>
      </c>
      <c r="I25" s="15" t="n">
        <f aca="false">G25-K25</f>
        <v>20605505.7027539</v>
      </c>
      <c r="J25" s="33" t="n">
        <v>195716.984291222</v>
      </c>
      <c r="K25" s="33" t="n">
        <v>189845.474762486</v>
      </c>
      <c r="L25" s="15" t="n">
        <f aca="false">H25-I25</f>
        <v>856425.707030401</v>
      </c>
      <c r="M25" s="15" t="n">
        <f aca="false">J25-K25</f>
        <v>5871.50952873667</v>
      </c>
      <c r="N25" s="33" t="n">
        <v>4012507.36812272</v>
      </c>
      <c r="O25" s="36" t="n">
        <v>124728426.724285</v>
      </c>
      <c r="Q25" s="15" t="n">
        <f aca="false">I25*5.5017049523</f>
        <v>113365412.769487</v>
      </c>
      <c r="R25" s="15" t="n">
        <v>18747481.3987943</v>
      </c>
      <c r="S25" s="15" t="n">
        <v>4515169.04741912</v>
      </c>
      <c r="T25" s="36" t="n">
        <v>24785174.0476736</v>
      </c>
      <c r="V25" s="15" t="n">
        <f aca="false">K25*5.5017049523</f>
        <v>1044473.78867251</v>
      </c>
      <c r="W25" s="15" t="n">
        <f aca="false">M25*5.5017049523</f>
        <v>32303.3130517272</v>
      </c>
      <c r="X25" s="15" t="n">
        <f aca="false">N25*5.1890047538+L25*5.5017049523</f>
        <v>25532721.3614925</v>
      </c>
      <c r="Y25" s="15" t="n">
        <f aca="false">N25*5.1890047538</f>
        <v>20820919.8078463</v>
      </c>
      <c r="Z25" s="15" t="n">
        <f aca="false">L25*5.5017049523</f>
        <v>4711801.55364618</v>
      </c>
    </row>
    <row r="26" s="9" customFormat="true" ht="12.8" hidden="false" customHeight="false" outlineLevel="0" collapsed="false">
      <c r="B26" s="10"/>
      <c r="C26" s="9" t="n">
        <f aca="false">C22+1</f>
        <v>2018</v>
      </c>
      <c r="D26" s="9" t="n">
        <f aca="false">D22</f>
        <v>1</v>
      </c>
      <c r="E26" s="9" t="n">
        <v>173</v>
      </c>
      <c r="F26" s="31" t="n">
        <v>20172881.22473</v>
      </c>
      <c r="G26" s="31" t="n">
        <v>19369680.2252632</v>
      </c>
      <c r="H26" s="12" t="n">
        <f aca="false">F26-J26</f>
        <v>19973260.123662</v>
      </c>
      <c r="I26" s="12" t="n">
        <f aca="false">G26-K26</f>
        <v>19176047.7572272</v>
      </c>
      <c r="J26" s="31" t="n">
        <v>199621.10106806</v>
      </c>
      <c r="K26" s="31" t="n">
        <v>193632.468036018</v>
      </c>
      <c r="L26" s="12" t="n">
        <f aca="false">H26-I26</f>
        <v>797212.366434828</v>
      </c>
      <c r="M26" s="12" t="n">
        <f aca="false">J26-K26</f>
        <v>5988.63303204181</v>
      </c>
      <c r="N26" s="31" t="n">
        <v>4266228.99960084</v>
      </c>
      <c r="O26" s="10"/>
      <c r="P26" s="10"/>
      <c r="Q26" s="12" t="n">
        <f aca="false">I26*5.5017049523</f>
        <v>105500956.911478</v>
      </c>
      <c r="R26" s="12"/>
      <c r="S26" s="12"/>
      <c r="T26" s="10"/>
      <c r="U26" s="10"/>
      <c r="V26" s="12" t="n">
        <f aca="false">K26*5.5017049523</f>
        <v>1065308.70831983</v>
      </c>
      <c r="W26" s="12" t="n">
        <f aca="false">M26*5.5017049523</f>
        <v>32947.6920098918</v>
      </c>
      <c r="X26" s="12" t="n">
        <f aca="false">N26*5.1890047538+L26*5.5017049523</f>
        <v>26523509.7841774</v>
      </c>
      <c r="Y26" s="12" t="n">
        <f aca="false">N26*5.1890047538</f>
        <v>22137482.5597282</v>
      </c>
      <c r="Z26" s="12" t="n">
        <f aca="false">L26*5.5017049523</f>
        <v>4386027.22444929</v>
      </c>
    </row>
    <row r="27" s="13" customFormat="true" ht="12.8" hidden="false" customHeight="false" outlineLevel="0" collapsed="false">
      <c r="C27" s="13" t="n">
        <f aca="false">C23+1</f>
        <v>2018</v>
      </c>
      <c r="D27" s="13" t="n">
        <f aca="false">D23</f>
        <v>2</v>
      </c>
      <c r="E27" s="13" t="n">
        <v>174</v>
      </c>
      <c r="F27" s="33" t="n">
        <v>20013236.9648825</v>
      </c>
      <c r="G27" s="33" t="n">
        <v>19215792.833044</v>
      </c>
      <c r="H27" s="15" t="n">
        <f aca="false">F27-J27</f>
        <v>19795475.0663016</v>
      </c>
      <c r="I27" s="15" t="n">
        <f aca="false">G27-K27</f>
        <v>19004563.7914206</v>
      </c>
      <c r="J27" s="33" t="n">
        <v>217761.898580891</v>
      </c>
      <c r="K27" s="33" t="n">
        <v>211229.041623464</v>
      </c>
      <c r="L27" s="15" t="n">
        <f aca="false">H27-I27</f>
        <v>790911.274880998</v>
      </c>
      <c r="M27" s="15" t="n">
        <f aca="false">J27-K27</f>
        <v>6532.85695742682</v>
      </c>
      <c r="N27" s="33" t="n">
        <v>3381171.90764194</v>
      </c>
      <c r="Q27" s="15" t="n">
        <f aca="false">I27*5.5017049523</f>
        <v>104557502.72756</v>
      </c>
      <c r="R27" s="15"/>
      <c r="S27" s="15"/>
      <c r="V27" s="15" t="n">
        <f aca="false">K27*5.5017049523</f>
        <v>1162119.8643694</v>
      </c>
      <c r="W27" s="15" t="n">
        <f aca="false">M27*5.5017049523</f>
        <v>35941.8514753426</v>
      </c>
      <c r="X27" s="15" t="n">
        <f aca="false">N27*5.1890047538+L27*5.5017049523</f>
        <v>21896277.5800117</v>
      </c>
      <c r="Y27" s="15" t="n">
        <f aca="false">N27*5.1890047538</f>
        <v>17544917.1021691</v>
      </c>
      <c r="Z27" s="15" t="n">
        <f aca="false">L27*5.5017049523</f>
        <v>4351360.47784269</v>
      </c>
    </row>
    <row r="28" s="13" customFormat="true" ht="12.8" hidden="false" customHeight="false" outlineLevel="0" collapsed="false">
      <c r="C28" s="13" t="n">
        <f aca="false">C24+1</f>
        <v>2018</v>
      </c>
      <c r="D28" s="13" t="n">
        <f aca="false">D24</f>
        <v>3</v>
      </c>
      <c r="E28" s="13" t="n">
        <v>175</v>
      </c>
      <c r="F28" s="33" t="n">
        <v>19049763.4221667</v>
      </c>
      <c r="G28" s="33" t="n">
        <v>18291807.8709222</v>
      </c>
      <c r="H28" s="15" t="n">
        <f aca="false">F28-J28</f>
        <v>18814716.2989425</v>
      </c>
      <c r="I28" s="15" t="n">
        <f aca="false">G28-K28</f>
        <v>18063812.1613947</v>
      </c>
      <c r="J28" s="33" t="n">
        <v>235047.123224172</v>
      </c>
      <c r="K28" s="33" t="n">
        <v>227995.709527446</v>
      </c>
      <c r="L28" s="15" t="n">
        <f aca="false">H28-I28</f>
        <v>750904.13754778</v>
      </c>
      <c r="M28" s="15" t="n">
        <f aca="false">J28-K28</f>
        <v>7051.41369672515</v>
      </c>
      <c r="N28" s="33" t="n">
        <v>3202211.13417862</v>
      </c>
      <c r="Q28" s="15" t="n">
        <f aca="false">I28*5.5017049523</f>
        <v>99381764.8257622</v>
      </c>
      <c r="R28" s="15"/>
      <c r="S28" s="15"/>
      <c r="V28" s="15" t="n">
        <f aca="false">K28*5.5017049523</f>
        <v>1254365.1242103</v>
      </c>
      <c r="W28" s="15" t="n">
        <f aca="false">M28*5.5017049523</f>
        <v>38794.7976559888</v>
      </c>
      <c r="X28" s="15" t="n">
        <f aca="false">N28*5.1890047538+L28*5.5017049523</f>
        <v>20747541.8101734</v>
      </c>
      <c r="Y28" s="15" t="n">
        <f aca="false">N28*5.1890047538</f>
        <v>16616288.7979242</v>
      </c>
      <c r="Z28" s="15" t="n">
        <f aca="false">L28*5.5017049523</f>
        <v>4131253.01224918</v>
      </c>
    </row>
    <row r="29" s="13" customFormat="true" ht="12.8" hidden="false" customHeight="false" outlineLevel="0" collapsed="false">
      <c r="C29" s="13" t="n">
        <f aca="false">C25+1</f>
        <v>2018</v>
      </c>
      <c r="D29" s="13" t="n">
        <f aca="false">D25</f>
        <v>4</v>
      </c>
      <c r="E29" s="13" t="n">
        <v>176</v>
      </c>
      <c r="F29" s="33" t="n">
        <v>17489467.6471069</v>
      </c>
      <c r="G29" s="33" t="n">
        <v>16795460.0305107</v>
      </c>
      <c r="H29" s="15" t="n">
        <f aca="false">F29-J29</f>
        <v>17249076.3250698</v>
      </c>
      <c r="I29" s="15" t="n">
        <f aca="false">G29-K29</f>
        <v>16562280.4481347</v>
      </c>
      <c r="J29" s="33" t="n">
        <v>240391.322037069</v>
      </c>
      <c r="K29" s="33" t="n">
        <v>233179.582375956</v>
      </c>
      <c r="L29" s="15" t="n">
        <f aca="false">H29-I29</f>
        <v>686795.876935104</v>
      </c>
      <c r="M29" s="15" t="n">
        <f aca="false">J29-K29</f>
        <v>7211.73966111208</v>
      </c>
      <c r="N29" s="33" t="n">
        <v>3094461.00226498</v>
      </c>
      <c r="Q29" s="15" t="n">
        <f aca="false">I29*5.5017049523</f>
        <v>91120780.3628841</v>
      </c>
      <c r="R29" s="15"/>
      <c r="S29" s="15"/>
      <c r="V29" s="15" t="n">
        <f aca="false">K29*5.5017049523</f>
        <v>1282885.26313305</v>
      </c>
      <c r="W29" s="15" t="n">
        <f aca="false">M29*5.5017049523</f>
        <v>39676.8638082386</v>
      </c>
      <c r="X29" s="15" t="n">
        <f aca="false">N29*5.1890047538+L29*5.5017049523</f>
        <v>19835721.1285548</v>
      </c>
      <c r="Y29" s="15" t="n">
        <f aca="false">N29*5.1890047538</f>
        <v>16057172.8512017</v>
      </c>
      <c r="Z29" s="15" t="n">
        <f aca="false">L29*5.5017049523</f>
        <v>3778548.27735308</v>
      </c>
    </row>
    <row r="30" s="9" customFormat="true" ht="12.8" hidden="false" customHeight="false" outlineLevel="0" collapsed="false">
      <c r="B30" s="10"/>
      <c r="C30" s="9" t="n">
        <f aca="false">C26+1</f>
        <v>2019</v>
      </c>
      <c r="D30" s="9" t="n">
        <f aca="false">D26</f>
        <v>1</v>
      </c>
      <c r="E30" s="9" t="n">
        <v>177</v>
      </c>
      <c r="F30" s="31" t="n">
        <v>17348358.6939188</v>
      </c>
      <c r="G30" s="31" t="n">
        <v>16659067.6180816</v>
      </c>
      <c r="H30" s="12" t="n">
        <f aca="false">F30-J30</f>
        <v>17152606.1631486</v>
      </c>
      <c r="I30" s="12" t="n">
        <f aca="false">G30-K30</f>
        <v>16469187.6632345</v>
      </c>
      <c r="J30" s="31" t="n">
        <v>195752.530770185</v>
      </c>
      <c r="K30" s="31" t="n">
        <v>189879.95484708</v>
      </c>
      <c r="L30" s="12" t="n">
        <f aca="false">H30-I30</f>
        <v>683418.499914089</v>
      </c>
      <c r="M30" s="12" t="n">
        <f aca="false">J30-K30</f>
        <v>5872.57592310553</v>
      </c>
      <c r="N30" s="31" t="n">
        <v>3259887.13066368</v>
      </c>
      <c r="O30" s="10"/>
      <c r="P30" s="10"/>
      <c r="Q30" s="12" t="n">
        <f aca="false">I30*5.5017049523</f>
        <v>90608611.3271754</v>
      </c>
      <c r="R30" s="12"/>
      <c r="S30" s="12"/>
      <c r="T30" s="10"/>
      <c r="U30" s="10"/>
      <c r="V30" s="12" t="n">
        <f aca="false">K30*5.5017049523</f>
        <v>1044663.48792468</v>
      </c>
      <c r="W30" s="12" t="n">
        <f aca="false">M30*5.5017049523</f>
        <v>32309.1800389074</v>
      </c>
      <c r="X30" s="12" t="n">
        <f aca="false">N30*5.1890047538+L30*5.5017049523</f>
        <v>20675536.7633361</v>
      </c>
      <c r="Y30" s="12" t="n">
        <f aca="false">N30*5.1890047538</f>
        <v>16915569.8178653</v>
      </c>
      <c r="Z30" s="12" t="n">
        <f aca="false">L30*5.5017049523</f>
        <v>3759966.94547078</v>
      </c>
    </row>
    <row r="31" s="13" customFormat="true" ht="12.8" hidden="false" customHeight="false" outlineLevel="0" collapsed="false">
      <c r="C31" s="13" t="n">
        <f aca="false">C27+1</f>
        <v>2019</v>
      </c>
      <c r="D31" s="13" t="n">
        <f aca="false">D27</f>
        <v>2</v>
      </c>
      <c r="E31" s="13" t="n">
        <v>178</v>
      </c>
      <c r="F31" s="33" t="n">
        <v>17520608.0538506</v>
      </c>
      <c r="G31" s="33" t="n">
        <v>16823490.0275895</v>
      </c>
      <c r="H31" s="15" t="n">
        <f aca="false">F31-J31</f>
        <v>17321999.2117387</v>
      </c>
      <c r="I31" s="15" t="n">
        <f aca="false">G31-K31</f>
        <v>16630839.450741</v>
      </c>
      <c r="J31" s="33" t="n">
        <v>198608.842111893</v>
      </c>
      <c r="K31" s="33" t="n">
        <v>192650.576848536</v>
      </c>
      <c r="L31" s="15" t="n">
        <f aca="false">H31-I31</f>
        <v>691159.760997769</v>
      </c>
      <c r="M31" s="15" t="n">
        <f aca="false">J31-K31</f>
        <v>5958.26526335682</v>
      </c>
      <c r="N31" s="33" t="n">
        <v>2983997.22603285</v>
      </c>
      <c r="Q31" s="15" t="n">
        <f aca="false">I31*5.5017049523</f>
        <v>91497971.7670478</v>
      </c>
      <c r="R31" s="15"/>
      <c r="S31" s="15"/>
      <c r="V31" s="15" t="n">
        <f aca="false">K31*5.5017049523</f>
        <v>1059906.63271104</v>
      </c>
      <c r="W31" s="15" t="n">
        <f aca="false">M31*5.5017049523</f>
        <v>32780.6175065273</v>
      </c>
      <c r="X31" s="15" t="n">
        <f aca="false">N31*5.1890047538+L31*5.5017049523</f>
        <v>19286532.8711224</v>
      </c>
      <c r="Y31" s="15" t="n">
        <f aca="false">N31*5.1890047538</f>
        <v>15483975.7912105</v>
      </c>
      <c r="Z31" s="15" t="n">
        <f aca="false">L31*5.5017049523</f>
        <v>3802557.07991191</v>
      </c>
    </row>
    <row r="32" s="13" customFormat="true" ht="12.8" hidden="false" customHeight="false" outlineLevel="0" collapsed="false">
      <c r="C32" s="13" t="n">
        <f aca="false">C28+1</f>
        <v>2019</v>
      </c>
      <c r="D32" s="13" t="n">
        <f aca="false">D28</f>
        <v>3</v>
      </c>
      <c r="E32" s="13" t="n">
        <v>179</v>
      </c>
      <c r="F32" s="33" t="n">
        <v>17909999.0352618</v>
      </c>
      <c r="G32" s="33" t="n">
        <v>17195826.4541515</v>
      </c>
      <c r="H32" s="15" t="n">
        <f aca="false">F32-J32</f>
        <v>17720424.4507937</v>
      </c>
      <c r="I32" s="15" t="n">
        <f aca="false">G32-K32</f>
        <v>17011939.1072175</v>
      </c>
      <c r="J32" s="33" t="n">
        <v>189574.584468079</v>
      </c>
      <c r="K32" s="33" t="n">
        <v>183887.346934037</v>
      </c>
      <c r="L32" s="15" t="n">
        <f aca="false">H32-I32</f>
        <v>708485.343576212</v>
      </c>
      <c r="M32" s="15" t="n">
        <f aca="false">J32-K32</f>
        <v>5687.23753404239</v>
      </c>
      <c r="N32" s="33" t="n">
        <v>2869955.56157726</v>
      </c>
      <c r="Q32" s="15" t="n">
        <f aca="false">I32*5.5017049523</f>
        <v>93594669.6344045</v>
      </c>
      <c r="R32" s="15"/>
      <c r="S32" s="15"/>
      <c r="V32" s="15" t="n">
        <f aca="false">K32*5.5017049523</f>
        <v>1011693.9272923</v>
      </c>
      <c r="W32" s="15" t="n">
        <f aca="false">M32*5.5017049523</f>
        <v>31289.5029059475</v>
      </c>
      <c r="X32" s="15" t="n">
        <f aca="false">N32*5.1890047538+L32*5.5017049523</f>
        <v>18790090.3756044</v>
      </c>
      <c r="Y32" s="15" t="n">
        <f aca="false">N32*5.1890047538</f>
        <v>14892213.0522192</v>
      </c>
      <c r="Z32" s="15" t="n">
        <f aca="false">L32*5.5017049523</f>
        <v>3897877.32338521</v>
      </c>
    </row>
    <row r="33" s="13" customFormat="true" ht="12.8" hidden="false" customHeight="false" outlineLevel="0" collapsed="false">
      <c r="C33" s="13" t="n">
        <f aca="false">C29+1</f>
        <v>2019</v>
      </c>
      <c r="D33" s="13" t="n">
        <f aca="false">D29</f>
        <v>4</v>
      </c>
      <c r="E33" s="13" t="n">
        <v>180</v>
      </c>
      <c r="F33" s="33" t="n">
        <v>17486416.6996695</v>
      </c>
      <c r="G33" s="33" t="n">
        <v>16788499.2979611</v>
      </c>
      <c r="H33" s="15" t="n">
        <f aca="false">F33-J33</f>
        <v>17292345.9411599</v>
      </c>
      <c r="I33" s="15" t="n">
        <f aca="false">G33-K33</f>
        <v>16600250.6622069</v>
      </c>
      <c r="J33" s="33" t="n">
        <v>194070.758509529</v>
      </c>
      <c r="K33" s="33" t="n">
        <v>188248.635754243</v>
      </c>
      <c r="L33" s="15" t="n">
        <f aca="false">H33-I33</f>
        <v>692095.278953049</v>
      </c>
      <c r="M33" s="15" t="n">
        <f aca="false">J33-K33</f>
        <v>5822.12275528593</v>
      </c>
      <c r="N33" s="33" t="n">
        <v>2747503.24788039</v>
      </c>
      <c r="Q33" s="15" t="n">
        <f aca="false">I33*5.5017049523</f>
        <v>91329681.277685</v>
      </c>
      <c r="R33" s="15"/>
      <c r="S33" s="15"/>
      <c r="V33" s="15" t="n">
        <f aca="false">K33*5.5017049523</f>
        <v>1035688.45159284</v>
      </c>
      <c r="W33" s="15" t="n">
        <f aca="false">M33*5.5017049523</f>
        <v>32031.6015956551</v>
      </c>
      <c r="X33" s="15" t="n">
        <f aca="false">N33*5.1890047538+L33*5.5017049523</f>
        <v>18064511.4380117</v>
      </c>
      <c r="Y33" s="15" t="n">
        <f aca="false">N33*5.1890047538</f>
        <v>14256807.4143323</v>
      </c>
      <c r="Z33" s="15" t="n">
        <f aca="false">L33*5.5017049523</f>
        <v>3807704.02367944</v>
      </c>
    </row>
    <row r="34" s="9" customFormat="true" ht="12.8" hidden="false" customHeight="false" outlineLevel="0" collapsed="false">
      <c r="B34" s="10"/>
      <c r="C34" s="9" t="n">
        <f aca="false">C30+1</f>
        <v>2020</v>
      </c>
      <c r="D34" s="9" t="n">
        <f aca="false">D30</f>
        <v>1</v>
      </c>
      <c r="E34" s="9" t="n">
        <v>181</v>
      </c>
      <c r="F34" s="31" t="n">
        <v>17147905.9072787</v>
      </c>
      <c r="G34" s="31" t="n">
        <v>16462739.2432879</v>
      </c>
      <c r="H34" s="12" t="n">
        <f aca="false">F34-J34</f>
        <v>16935270.4664887</v>
      </c>
      <c r="I34" s="12" t="n">
        <f aca="false">G34-K34</f>
        <v>16256482.8657216</v>
      </c>
      <c r="J34" s="31" t="n">
        <v>212635.440790014</v>
      </c>
      <c r="K34" s="31" t="n">
        <v>206256.377566314</v>
      </c>
      <c r="L34" s="12" t="n">
        <f aca="false">H34-I34</f>
        <v>678787.600767121</v>
      </c>
      <c r="M34" s="12" t="n">
        <f aca="false">J34-K34</f>
        <v>6379.06322370045</v>
      </c>
      <c r="N34" s="31" t="n">
        <v>3009155.37054249</v>
      </c>
      <c r="O34" s="10"/>
      <c r="P34" s="10"/>
      <c r="Q34" s="12" t="n">
        <f aca="false">I34*5.5017049523</f>
        <v>89438372.2893205</v>
      </c>
      <c r="R34" s="12"/>
      <c r="S34" s="12"/>
      <c r="T34" s="10"/>
      <c r="U34" s="10"/>
      <c r="V34" s="12" t="n">
        <f aca="false">K34*5.5017049523</f>
        <v>1134761.73390005</v>
      </c>
      <c r="W34" s="12" t="n">
        <f aca="false">M34*5.5017049523</f>
        <v>35095.7237288675</v>
      </c>
      <c r="X34" s="12" t="n">
        <f aca="false">N34*5.1890047538+L34*5.5017049523</f>
        <v>19349010.6273681</v>
      </c>
      <c r="Y34" s="12" t="n">
        <f aca="false">N34*5.1890047538</f>
        <v>15614521.5226678</v>
      </c>
      <c r="Z34" s="12" t="n">
        <f aca="false">L34*5.5017049523</f>
        <v>3734489.1047003</v>
      </c>
    </row>
    <row r="35" s="13" customFormat="true" ht="12.8" hidden="false" customHeight="false" outlineLevel="0" collapsed="false">
      <c r="C35" s="13" t="n">
        <f aca="false">C31+1</f>
        <v>2020</v>
      </c>
      <c r="D35" s="13" t="n">
        <f aca="false">D31</f>
        <v>2</v>
      </c>
      <c r="E35" s="13" t="n">
        <v>182</v>
      </c>
      <c r="F35" s="33" t="n">
        <v>17282665.3130179</v>
      </c>
      <c r="G35" s="33" t="n">
        <v>16590550.6277634</v>
      </c>
      <c r="H35" s="15" t="n">
        <f aca="false">F35-J35</f>
        <v>17043513.7328506</v>
      </c>
      <c r="I35" s="15" t="n">
        <f aca="false">G35-K35</f>
        <v>16358573.5950012</v>
      </c>
      <c r="J35" s="33" t="n">
        <v>239151.580167271</v>
      </c>
      <c r="K35" s="33" t="n">
        <v>231977.032762253</v>
      </c>
      <c r="L35" s="15" t="n">
        <f aca="false">H35-I35</f>
        <v>684940.137849461</v>
      </c>
      <c r="M35" s="15" t="n">
        <f aca="false">J35-K35</f>
        <v>7174.54740501812</v>
      </c>
      <c r="N35" s="33" t="n">
        <v>2370661.72336814</v>
      </c>
      <c r="Q35" s="15" t="n">
        <f aca="false">I35*5.5017049523</f>
        <v>90000045.360182</v>
      </c>
      <c r="R35" s="15"/>
      <c r="S35" s="15"/>
      <c r="V35" s="15" t="n">
        <f aca="false">K35*5.5017049523</f>
        <v>1276269.18996795</v>
      </c>
      <c r="W35" s="15" t="n">
        <f aca="false">M35*5.5017049523</f>
        <v>39472.2429886993</v>
      </c>
      <c r="X35" s="15" t="n">
        <f aca="false">N35*5.1890047538+L35*5.5017049523</f>
        <v>16069713.5006444</v>
      </c>
      <c r="Y35" s="15" t="n">
        <f aca="false">N35*5.1890047538</f>
        <v>12301374.952209</v>
      </c>
      <c r="Z35" s="15" t="n">
        <f aca="false">L35*5.5017049523</f>
        <v>3768338.54843543</v>
      </c>
    </row>
    <row r="36" s="13" customFormat="true" ht="12.8" hidden="false" customHeight="false" outlineLevel="0" collapsed="false">
      <c r="C36" s="13" t="n">
        <f aca="false">C32+1</f>
        <v>2020</v>
      </c>
      <c r="D36" s="13" t="n">
        <f aca="false">D32</f>
        <v>3</v>
      </c>
      <c r="E36" s="13" t="n">
        <v>183</v>
      </c>
      <c r="F36" s="33" t="n">
        <v>17415522.0138142</v>
      </c>
      <c r="G36" s="33" t="n">
        <v>16716768.4453221</v>
      </c>
      <c r="H36" s="15" t="n">
        <f aca="false">F36-J36</f>
        <v>17149068.6023072</v>
      </c>
      <c r="I36" s="15" t="n">
        <f aca="false">G36-K36</f>
        <v>16458308.6361604</v>
      </c>
      <c r="J36" s="33" t="n">
        <v>266453.411506964</v>
      </c>
      <c r="K36" s="33" t="n">
        <v>258459.809161755</v>
      </c>
      <c r="L36" s="15" t="n">
        <f aca="false">H36-I36</f>
        <v>690759.966146849</v>
      </c>
      <c r="M36" s="15" t="n">
        <f aca="false">J36-K36</f>
        <v>7993.60234520887</v>
      </c>
      <c r="N36" s="33" t="n">
        <v>2374035.83737366</v>
      </c>
      <c r="Q36" s="15" t="n">
        <f aca="false">I36*5.5017049523</f>
        <v>90548758.1300454</v>
      </c>
      <c r="R36" s="15"/>
      <c r="S36" s="15"/>
      <c r="V36" s="15" t="n">
        <f aca="false">K36*5.5017049523</f>
        <v>1421969.61203574</v>
      </c>
      <c r="W36" s="15" t="n">
        <f aca="false">M36*5.5017049523</f>
        <v>43978.4416093525</v>
      </c>
      <c r="X36" s="15" t="n">
        <f aca="false">N36*5.1890047538+L36*5.5017049523</f>
        <v>16119240.7724242</v>
      </c>
      <c r="Y36" s="15" t="n">
        <f aca="false">N36*5.1890047538</f>
        <v>12318883.2458235</v>
      </c>
      <c r="Z36" s="15" t="n">
        <f aca="false">L36*5.5017049523</f>
        <v>3800357.5266007</v>
      </c>
    </row>
    <row r="37" s="13" customFormat="true" ht="12.8" hidden="false" customHeight="false" outlineLevel="0" collapsed="false">
      <c r="C37" s="13" t="n">
        <f aca="false">C33+1</f>
        <v>2020</v>
      </c>
      <c r="D37" s="13" t="n">
        <f aca="false">D33</f>
        <v>4</v>
      </c>
      <c r="E37" s="13" t="n">
        <v>184</v>
      </c>
      <c r="F37" s="33" t="n">
        <v>17914304.2986955</v>
      </c>
      <c r="G37" s="33" t="n">
        <v>17193969.0621547</v>
      </c>
      <c r="H37" s="15" t="n">
        <f aca="false">F37-J37</f>
        <v>17619647.8907861</v>
      </c>
      <c r="I37" s="15" t="n">
        <f aca="false">G37-K37</f>
        <v>16908152.3464826</v>
      </c>
      <c r="J37" s="33" t="n">
        <v>294656.407909451</v>
      </c>
      <c r="K37" s="33" t="n">
        <v>285816.715672168</v>
      </c>
      <c r="L37" s="15" t="n">
        <f aca="false">H37-I37</f>
        <v>711495.544303514</v>
      </c>
      <c r="M37" s="15" t="n">
        <f aca="false">J37-K37</f>
        <v>8839.69223728351</v>
      </c>
      <c r="N37" s="33" t="n">
        <v>2374963.55223102</v>
      </c>
      <c r="Q37" s="15" t="n">
        <f aca="false">I37*5.5017049523</f>
        <v>93023665.498886</v>
      </c>
      <c r="R37" s="15"/>
      <c r="S37" s="15"/>
      <c r="V37" s="15" t="n">
        <f aca="false">K37*5.5017049523</f>
        <v>1572479.24006369</v>
      </c>
      <c r="W37" s="15" t="n">
        <f aca="false">M37*5.5017049523</f>
        <v>48633.3785586706</v>
      </c>
      <c r="X37" s="15" t="n">
        <f aca="false">N37*5.1890047538+L37*5.5017049523</f>
        <v>16238135.7222625</v>
      </c>
      <c r="Y37" s="15" t="n">
        <f aca="false">N37*5.1890047538</f>
        <v>12323697.1626285</v>
      </c>
      <c r="Z37" s="15" t="n">
        <f aca="false">L37*5.5017049523</f>
        <v>3914438.55963403</v>
      </c>
    </row>
    <row r="38" s="9" customFormat="true" ht="12.8" hidden="false" customHeight="false" outlineLevel="0" collapsed="false">
      <c r="B38" s="10"/>
      <c r="C38" s="9" t="n">
        <f aca="false">C34+1</f>
        <v>2021</v>
      </c>
      <c r="D38" s="9" t="n">
        <f aca="false">D34</f>
        <v>1</v>
      </c>
      <c r="E38" s="9" t="n">
        <v>185</v>
      </c>
      <c r="F38" s="31" t="n">
        <v>18957415.9232807</v>
      </c>
      <c r="G38" s="31" t="n">
        <v>18193257.5468818</v>
      </c>
      <c r="H38" s="12" t="n">
        <f aca="false">F38-J38</f>
        <v>18616591.4637809</v>
      </c>
      <c r="I38" s="12" t="n">
        <f aca="false">G38-K38</f>
        <v>17862657.821167</v>
      </c>
      <c r="J38" s="31" t="n">
        <v>340824.459499788</v>
      </c>
      <c r="K38" s="31" t="n">
        <v>330599.725714795</v>
      </c>
      <c r="L38" s="12" t="n">
        <f aca="false">H38-I38</f>
        <v>753933.642613944</v>
      </c>
      <c r="M38" s="12" t="n">
        <f aca="false">J38-K38</f>
        <v>10224.7337849937</v>
      </c>
      <c r="N38" s="31" t="n">
        <v>2997969.76979697</v>
      </c>
      <c r="O38" s="10"/>
      <c r="P38" s="10"/>
      <c r="Q38" s="12" t="n">
        <f aca="false">I38*5.5017049523</f>
        <v>98275072.9959548</v>
      </c>
      <c r="R38" s="12"/>
      <c r="S38" s="12"/>
      <c r="T38" s="10"/>
      <c r="U38" s="10"/>
      <c r="V38" s="12" t="n">
        <f aca="false">K38*5.5017049523</f>
        <v>1818862.14819411</v>
      </c>
      <c r="W38" s="12" t="n">
        <f aca="false">M38*5.5017049523</f>
        <v>56253.468500849</v>
      </c>
      <c r="X38" s="12" t="n">
        <f aca="false">N38*5.1890047538+L38*5.5017049523</f>
        <v>19704399.8424999</v>
      </c>
      <c r="Y38" s="12" t="n">
        <f aca="false">N38*5.1890047538</f>
        <v>15556479.3872252</v>
      </c>
      <c r="Z38" s="12" t="n">
        <f aca="false">L38*5.5017049523</f>
        <v>4147920.45527471</v>
      </c>
    </row>
    <row r="39" s="13" customFormat="true" ht="12.8" hidden="false" customHeight="false" outlineLevel="0" collapsed="false">
      <c r="C39" s="13" t="n">
        <f aca="false">C35+1</f>
        <v>2021</v>
      </c>
      <c r="D39" s="13" t="n">
        <f aca="false">D35</f>
        <v>2</v>
      </c>
      <c r="E39" s="13" t="n">
        <v>186</v>
      </c>
      <c r="F39" s="33" t="n">
        <v>18983812.2510274</v>
      </c>
      <c r="G39" s="33" t="n">
        <v>18217521.4120735</v>
      </c>
      <c r="H39" s="15" t="n">
        <f aca="false">F39-J39</f>
        <v>18623204.0737971</v>
      </c>
      <c r="I39" s="15" t="n">
        <f aca="false">G39-K39</f>
        <v>17867731.4801602</v>
      </c>
      <c r="J39" s="33" t="n">
        <v>360608.177230276</v>
      </c>
      <c r="K39" s="33" t="n">
        <v>349789.931913368</v>
      </c>
      <c r="L39" s="15" t="n">
        <f aca="false">H39-I39</f>
        <v>755472.593636919</v>
      </c>
      <c r="M39" s="15" t="n">
        <f aca="false">J39-K39</f>
        <v>10818.2453169083</v>
      </c>
      <c r="N39" s="33" t="n">
        <v>2649636.43029257</v>
      </c>
      <c r="Q39" s="15" t="n">
        <f aca="false">I39*5.5017049523</f>
        <v>98302986.7707639</v>
      </c>
      <c r="R39" s="15"/>
      <c r="S39" s="15"/>
      <c r="V39" s="15" t="n">
        <f aca="false">K39*5.5017049523</f>
        <v>1924441.00067246</v>
      </c>
      <c r="W39" s="15" t="n">
        <f aca="false">M39*5.5017049523</f>
        <v>59518.7938352306</v>
      </c>
      <c r="X39" s="15" t="n">
        <f aca="false">N39*5.1890047538+L39*5.5017049523</f>
        <v>17905363.342369</v>
      </c>
      <c r="Y39" s="15" t="n">
        <f aca="false">N39*5.1890047538</f>
        <v>13748976.0326298</v>
      </c>
      <c r="Z39" s="15" t="n">
        <f aca="false">L39*5.5017049523</f>
        <v>4156387.30973916</v>
      </c>
    </row>
    <row r="40" s="13" customFormat="true" ht="12.8" hidden="false" customHeight="false" outlineLevel="0" collapsed="false">
      <c r="C40" s="13" t="n">
        <f aca="false">C36+1</f>
        <v>2021</v>
      </c>
      <c r="D40" s="13" t="n">
        <f aca="false">D36</f>
        <v>3</v>
      </c>
      <c r="E40" s="13" t="n">
        <v>187</v>
      </c>
      <c r="F40" s="33" t="n">
        <v>19053145.6344301</v>
      </c>
      <c r="G40" s="33" t="n">
        <v>18282150.3274672</v>
      </c>
      <c r="H40" s="15" t="n">
        <f aca="false">F40-J40</f>
        <v>18673900.3258002</v>
      </c>
      <c r="I40" s="15" t="n">
        <f aca="false">G40-K40</f>
        <v>17914282.3780962</v>
      </c>
      <c r="J40" s="33" t="n">
        <v>379245.308629906</v>
      </c>
      <c r="K40" s="33" t="n">
        <v>367867.949371009</v>
      </c>
      <c r="L40" s="15" t="n">
        <f aca="false">H40-I40</f>
        <v>759617.947704054</v>
      </c>
      <c r="M40" s="15" t="n">
        <f aca="false">J40-K40</f>
        <v>11377.3592588972</v>
      </c>
      <c r="N40" s="33" t="n">
        <v>2624829.18754619</v>
      </c>
      <c r="Q40" s="15" t="n">
        <f aca="false">I40*5.5017049523</f>
        <v>98559096.0764723</v>
      </c>
      <c r="R40" s="15"/>
      <c r="S40" s="15"/>
      <c r="V40" s="15" t="n">
        <f aca="false">K40*5.5017049523</f>
        <v>2023900.91884692</v>
      </c>
      <c r="W40" s="15" t="n">
        <f aca="false">M40*5.5017049523</f>
        <v>62594.873778771</v>
      </c>
      <c r="X40" s="15" t="n">
        <f aca="false">N40*5.1890047538+L40*5.5017049523</f>
        <v>17799444.9568295</v>
      </c>
      <c r="Y40" s="15" t="n">
        <f aca="false">N40*5.1890047538</f>
        <v>13620251.1320902</v>
      </c>
      <c r="Z40" s="15" t="n">
        <f aca="false">L40*5.5017049523</f>
        <v>4179193.82473936</v>
      </c>
    </row>
    <row r="41" s="13" customFormat="true" ht="12.8" hidden="false" customHeight="false" outlineLevel="0" collapsed="false">
      <c r="C41" s="13" t="n">
        <f aca="false">C37+1</f>
        <v>2021</v>
      </c>
      <c r="D41" s="13" t="n">
        <f aca="false">D37</f>
        <v>4</v>
      </c>
      <c r="E41" s="13" t="n">
        <v>188</v>
      </c>
      <c r="F41" s="33" t="n">
        <v>18921182.6188232</v>
      </c>
      <c r="G41" s="33" t="n">
        <v>18154240.2461254</v>
      </c>
      <c r="H41" s="15" t="n">
        <f aca="false">F41-J41</f>
        <v>18524280.9610703</v>
      </c>
      <c r="I41" s="15" t="n">
        <f aca="false">G41-K41</f>
        <v>17769245.6381051</v>
      </c>
      <c r="J41" s="33" t="n">
        <v>396901.657752878</v>
      </c>
      <c r="K41" s="33" t="n">
        <v>384994.608020291</v>
      </c>
      <c r="L41" s="15" t="n">
        <f aca="false">H41-I41</f>
        <v>755035.32296519</v>
      </c>
      <c r="M41" s="15" t="n">
        <f aca="false">J41-K41</f>
        <v>11907.0497325863</v>
      </c>
      <c r="N41" s="33" t="n">
        <v>2599318.7071975</v>
      </c>
      <c r="Q41" s="15" t="n">
        <f aca="false">I41*5.5017049523</f>
        <v>97761146.7257982</v>
      </c>
      <c r="R41" s="15"/>
      <c r="S41" s="15"/>
      <c r="V41" s="15" t="n">
        <f aca="false">K41*5.5017049523</f>
        <v>2118126.74155403</v>
      </c>
      <c r="W41" s="15" t="n">
        <f aca="false">M41*5.5017049523</f>
        <v>65509.0744810525</v>
      </c>
      <c r="X41" s="15" t="n">
        <f aca="false">N41*5.1890047538+L41*5.5017049523</f>
        <v>17641858.7038081</v>
      </c>
      <c r="Y41" s="15" t="n">
        <f aca="false">N41*5.1890047538</f>
        <v>13487877.1282891</v>
      </c>
      <c r="Z41" s="15" t="n">
        <f aca="false">L41*5.5017049523</f>
        <v>4153981.57551901</v>
      </c>
    </row>
    <row r="42" s="9" customFormat="true" ht="12.8" hidden="false" customHeight="false" outlineLevel="0" collapsed="false">
      <c r="B42" s="10"/>
      <c r="C42" s="9" t="n">
        <f aca="false">C38+1</f>
        <v>2022</v>
      </c>
      <c r="D42" s="9" t="n">
        <f aca="false">D38</f>
        <v>1</v>
      </c>
      <c r="E42" s="9" t="n">
        <v>189</v>
      </c>
      <c r="F42" s="31" t="n">
        <v>19172853.3100437</v>
      </c>
      <c r="G42" s="31" t="n">
        <v>18393155.5633357</v>
      </c>
      <c r="H42" s="12" t="n">
        <f aca="false">F42-J42</f>
        <v>18762623.1430547</v>
      </c>
      <c r="I42" s="12" t="n">
        <f aca="false">G42-K42</f>
        <v>17995232.3013563</v>
      </c>
      <c r="J42" s="31" t="n">
        <v>410230.166989024</v>
      </c>
      <c r="K42" s="31" t="n">
        <v>397923.261979353</v>
      </c>
      <c r="L42" s="12" t="n">
        <f aca="false">H42-I42</f>
        <v>767390.841698371</v>
      </c>
      <c r="M42" s="12" t="n">
        <f aca="false">J42-K42</f>
        <v>12306.9050096706</v>
      </c>
      <c r="N42" s="31" t="n">
        <v>3069451.52661885</v>
      </c>
      <c r="O42" s="10"/>
      <c r="P42" s="10"/>
      <c r="Q42" s="12" t="n">
        <f aca="false">I42*5.5017049523</f>
        <v>99004458.6701609</v>
      </c>
      <c r="R42" s="12"/>
      <c r="S42" s="12"/>
      <c r="T42" s="10"/>
      <c r="U42" s="10"/>
      <c r="V42" s="12" t="n">
        <f aca="false">K42*5.5017049523</f>
        <v>2189256.38106718</v>
      </c>
      <c r="W42" s="12" t="n">
        <f aca="false">M42*5.5017049523</f>
        <v>67708.9602391904</v>
      </c>
      <c r="X42" s="12" t="n">
        <f aca="false">N42*5.1890047538+L42*5.5017049523</f>
        <v>20149356.5573055</v>
      </c>
      <c r="Y42" s="12" t="n">
        <f aca="false">N42*5.1890047538</f>
        <v>15927398.5631839</v>
      </c>
      <c r="Z42" s="12" t="n">
        <f aca="false">L42*5.5017049523</f>
        <v>4221957.99412159</v>
      </c>
    </row>
    <row r="43" s="13" customFormat="true" ht="12.8" hidden="false" customHeight="false" outlineLevel="0" collapsed="false">
      <c r="C43" s="13" t="n">
        <f aca="false">C39+1</f>
        <v>2022</v>
      </c>
      <c r="D43" s="13" t="n">
        <f aca="false">D39</f>
        <v>2</v>
      </c>
      <c r="E43" s="13" t="n">
        <v>190</v>
      </c>
      <c r="F43" s="33" t="n">
        <v>19289726.985596</v>
      </c>
      <c r="G43" s="33" t="n">
        <v>18503249.6340485</v>
      </c>
      <c r="H43" s="15" t="n">
        <f aca="false">F43-J43</f>
        <v>18846722.505837</v>
      </c>
      <c r="I43" s="15" t="n">
        <f aca="false">G43-K43</f>
        <v>18073535.2886823</v>
      </c>
      <c r="J43" s="33" t="n">
        <v>443004.479758939</v>
      </c>
      <c r="K43" s="33" t="n">
        <v>429714.345366171</v>
      </c>
      <c r="L43" s="15" t="n">
        <f aca="false">H43-I43</f>
        <v>773187.217154715</v>
      </c>
      <c r="M43" s="15" t="n">
        <f aca="false">J43-K43</f>
        <v>13290.1343927682</v>
      </c>
      <c r="N43" s="33" t="n">
        <v>2585419.51275403</v>
      </c>
      <c r="Q43" s="15" t="n">
        <f aca="false">I43*5.5017049523</f>
        <v>99435258.6033124</v>
      </c>
      <c r="R43" s="15"/>
      <c r="S43" s="15"/>
      <c r="V43" s="15" t="n">
        <f aca="false">K43*5.5017049523</f>
        <v>2364161.54197541</v>
      </c>
      <c r="W43" s="15" t="n">
        <f aca="false">M43*5.5017049523</f>
        <v>73118.3982054254</v>
      </c>
      <c r="X43" s="15" t="n">
        <f aca="false">N43*5.1890047538+L43*5.5017049523</f>
        <v>17669602.0839231</v>
      </c>
      <c r="Y43" s="15" t="n">
        <f aca="false">N43*5.1890047538</f>
        <v>13415754.1422479</v>
      </c>
      <c r="Z43" s="15" t="n">
        <f aca="false">L43*5.5017049523</f>
        <v>4253847.94167515</v>
      </c>
    </row>
    <row r="44" s="13" customFormat="true" ht="12.8" hidden="false" customHeight="false" outlineLevel="0" collapsed="false">
      <c r="C44" s="13" t="n">
        <f aca="false">C40+1</f>
        <v>2022</v>
      </c>
      <c r="D44" s="13" t="n">
        <f aca="false">D40</f>
        <v>3</v>
      </c>
      <c r="E44" s="13" t="n">
        <v>191</v>
      </c>
      <c r="F44" s="33" t="n">
        <v>19393427.3597635</v>
      </c>
      <c r="G44" s="33" t="n">
        <v>18601117.6912261</v>
      </c>
      <c r="H44" s="15" t="n">
        <f aca="false">F44-J44</f>
        <v>18928581.079516</v>
      </c>
      <c r="I44" s="15" t="n">
        <f aca="false">G44-K44</f>
        <v>18150216.7993861</v>
      </c>
      <c r="J44" s="33" t="n">
        <v>464846.280247432</v>
      </c>
      <c r="K44" s="33" t="n">
        <v>450900.89184001</v>
      </c>
      <c r="L44" s="15" t="n">
        <f aca="false">H44-I44</f>
        <v>778364.280129921</v>
      </c>
      <c r="M44" s="15" t="n">
        <f aca="false">J44-K44</f>
        <v>13945.3884074229</v>
      </c>
      <c r="N44" s="33" t="n">
        <v>2524891.17641801</v>
      </c>
      <c r="Q44" s="15" t="n">
        <f aca="false">I44*5.5017049523</f>
        <v>99857137.6505012</v>
      </c>
      <c r="R44" s="15"/>
      <c r="S44" s="15"/>
      <c r="V44" s="15" t="n">
        <f aca="false">K44*5.5017049523</f>
        <v>2480723.66963267</v>
      </c>
      <c r="W44" s="15" t="n">
        <f aca="false">M44*5.5017049523</f>
        <v>76723.4124628657</v>
      </c>
      <c r="X44" s="15" t="n">
        <f aca="false">N44*5.1890047538+L44*5.5017049523</f>
        <v>17384002.9319449</v>
      </c>
      <c r="Y44" s="15" t="n">
        <f aca="false">N44*5.1890047538</f>
        <v>13101672.3172607</v>
      </c>
      <c r="Z44" s="15" t="n">
        <f aca="false">L44*5.5017049523</f>
        <v>4282330.61468421</v>
      </c>
    </row>
    <row r="45" s="13" customFormat="true" ht="12.8" hidden="false" customHeight="false" outlineLevel="0" collapsed="false">
      <c r="C45" s="13" t="n">
        <f aca="false">C41+1</f>
        <v>2022</v>
      </c>
      <c r="D45" s="13" t="n">
        <f aca="false">D41</f>
        <v>4</v>
      </c>
      <c r="E45" s="13" t="n">
        <v>192</v>
      </c>
      <c r="F45" s="33" t="n">
        <v>19817810.5554613</v>
      </c>
      <c r="G45" s="33" t="n">
        <v>19006578.3231502</v>
      </c>
      <c r="H45" s="15" t="n">
        <f aca="false">F45-J45</f>
        <v>19325322.4904709</v>
      </c>
      <c r="I45" s="15" t="n">
        <f aca="false">G45-K45</f>
        <v>18528864.9001095</v>
      </c>
      <c r="J45" s="33" t="n">
        <v>492488.064990419</v>
      </c>
      <c r="K45" s="33" t="n">
        <v>477713.423040707</v>
      </c>
      <c r="L45" s="15" t="n">
        <f aca="false">H45-I45</f>
        <v>796457.590361461</v>
      </c>
      <c r="M45" s="15" t="n">
        <f aca="false">J45-K45</f>
        <v>14774.6419497126</v>
      </c>
      <c r="N45" s="33" t="n">
        <v>2589918.95267508</v>
      </c>
      <c r="Q45" s="15" t="n">
        <f aca="false">I45*5.5017049523</f>
        <v>101940347.78143</v>
      </c>
      <c r="R45" s="15"/>
      <c r="S45" s="15"/>
      <c r="V45" s="15" t="n">
        <f aca="false">K45*5.5017049523</f>
        <v>2628238.30532324</v>
      </c>
      <c r="W45" s="15" t="n">
        <f aca="false">M45*5.5017049523</f>
        <v>81285.7207831934</v>
      </c>
      <c r="X45" s="15" t="n">
        <f aca="false">N45*5.1890047538+L45*5.5017049523</f>
        <v>17820976.4265763</v>
      </c>
      <c r="Y45" s="15" t="n">
        <f aca="false">N45*5.1890047538</f>
        <v>13439101.7573877</v>
      </c>
      <c r="Z45" s="15" t="n">
        <f aca="false">L45*5.5017049523</f>
        <v>4381874.66918857</v>
      </c>
    </row>
    <row r="46" s="9" customFormat="true" ht="12.8" hidden="false" customHeight="false" outlineLevel="0" collapsed="false">
      <c r="B46" s="10"/>
      <c r="C46" s="9" t="n">
        <f aca="false">C42+1</f>
        <v>2023</v>
      </c>
      <c r="D46" s="9" t="n">
        <f aca="false">D42</f>
        <v>1</v>
      </c>
      <c r="E46" s="9" t="n">
        <v>193</v>
      </c>
      <c r="F46" s="31" t="n">
        <v>20216110.60134</v>
      </c>
      <c r="G46" s="31" t="n">
        <v>19386808.4074412</v>
      </c>
      <c r="H46" s="12" t="n">
        <f aca="false">F46-J46</f>
        <v>19702245.3630024</v>
      </c>
      <c r="I46" s="12" t="n">
        <f aca="false">G46-K46</f>
        <v>18888359.1262537</v>
      </c>
      <c r="J46" s="31" t="n">
        <v>513865.238337644</v>
      </c>
      <c r="K46" s="31" t="n">
        <v>498449.281187515</v>
      </c>
      <c r="L46" s="12" t="n">
        <f aca="false">H46-I46</f>
        <v>813886.236748669</v>
      </c>
      <c r="M46" s="12" t="n">
        <f aca="false">J46-K46</f>
        <v>15415.9571501294</v>
      </c>
      <c r="N46" s="31" t="n">
        <v>3225904.16733884</v>
      </c>
      <c r="O46" s="10"/>
      <c r="P46" s="10"/>
      <c r="Q46" s="12" t="n">
        <f aca="false">I46*5.5017049523</f>
        <v>103918178.945731</v>
      </c>
      <c r="R46" s="12"/>
      <c r="S46" s="12"/>
      <c r="T46" s="10"/>
      <c r="U46" s="10"/>
      <c r="V46" s="12" t="n">
        <f aca="false">K46*5.5017049523</f>
        <v>2742320.87877972</v>
      </c>
      <c r="W46" s="12" t="n">
        <f aca="false">M46*5.5017049523</f>
        <v>84814.0477973117</v>
      </c>
      <c r="X46" s="12" t="n">
        <f aca="false">N46*5.1890047538+L46*5.5017049523</f>
        <v>21216993.9989534</v>
      </c>
      <c r="Y46" s="12" t="n">
        <f aca="false">N46*5.1890047538</f>
        <v>16739232.0596245</v>
      </c>
      <c r="Z46" s="12" t="n">
        <f aca="false">L46*5.5017049523</f>
        <v>4477761.93932896</v>
      </c>
    </row>
    <row r="47" s="13" customFormat="true" ht="12.8" hidden="false" customHeight="false" outlineLevel="0" collapsed="false">
      <c r="C47" s="13" t="n">
        <f aca="false">C43+1</f>
        <v>2023</v>
      </c>
      <c r="D47" s="13" t="n">
        <f aca="false">D43</f>
        <v>2</v>
      </c>
      <c r="E47" s="13" t="n">
        <v>194</v>
      </c>
      <c r="F47" s="33" t="n">
        <v>20420094.5425995</v>
      </c>
      <c r="G47" s="33" t="n">
        <v>19581859.9164117</v>
      </c>
      <c r="H47" s="15" t="n">
        <f aca="false">F47-J47</f>
        <v>19869494.4230131</v>
      </c>
      <c r="I47" s="15" t="n">
        <f aca="false">G47-K47</f>
        <v>19047777.8004128</v>
      </c>
      <c r="J47" s="33" t="n">
        <v>550600.119586458</v>
      </c>
      <c r="K47" s="33" t="n">
        <v>534082.115998864</v>
      </c>
      <c r="L47" s="15" t="n">
        <f aca="false">H47-I47</f>
        <v>821716.62260025</v>
      </c>
      <c r="M47" s="15" t="n">
        <f aca="false">J47-K47</f>
        <v>16518.0035875938</v>
      </c>
      <c r="N47" s="33" t="n">
        <v>2714253.79106202</v>
      </c>
      <c r="Q47" s="15" t="n">
        <f aca="false">I47*5.5017049523</f>
        <v>104795253.454841</v>
      </c>
      <c r="R47" s="15"/>
      <c r="S47" s="15"/>
      <c r="V47" s="15" t="n">
        <f aca="false">K47*5.5017049523</f>
        <v>2938362.22252581</v>
      </c>
      <c r="W47" s="15" t="n">
        <f aca="false">M47*5.5017049523</f>
        <v>90877.1821399739</v>
      </c>
      <c r="X47" s="15" t="n">
        <f aca="false">N47*5.1890047538+L47*5.5017049523</f>
        <v>18605118.2367875</v>
      </c>
      <c r="Y47" s="15" t="n">
        <f aca="false">N47*5.1890047538</f>
        <v>14084275.8248405</v>
      </c>
      <c r="Z47" s="15" t="n">
        <f aca="false">L47*5.5017049523</f>
        <v>4520842.41194703</v>
      </c>
    </row>
    <row r="48" s="13" customFormat="true" ht="12.8" hidden="false" customHeight="false" outlineLevel="0" collapsed="false">
      <c r="C48" s="13" t="n">
        <f aca="false">C44+1</f>
        <v>2023</v>
      </c>
      <c r="D48" s="13" t="n">
        <f aca="false">D44</f>
        <v>3</v>
      </c>
      <c r="E48" s="13" t="n">
        <v>195</v>
      </c>
      <c r="F48" s="33" t="n">
        <v>20414579.8323521</v>
      </c>
      <c r="G48" s="33" t="n">
        <v>19575660.0370946</v>
      </c>
      <c r="H48" s="15" t="n">
        <f aca="false">F48-J48</f>
        <v>19843832.5372518</v>
      </c>
      <c r="I48" s="15" t="n">
        <f aca="false">G48-K48</f>
        <v>19022035.1608473</v>
      </c>
      <c r="J48" s="33" t="n">
        <v>570747.295100317</v>
      </c>
      <c r="K48" s="33" t="n">
        <v>553624.876247308</v>
      </c>
      <c r="L48" s="15" t="n">
        <f aca="false">H48-I48</f>
        <v>821797.376404565</v>
      </c>
      <c r="M48" s="15" t="n">
        <f aca="false">J48-K48</f>
        <v>17122.4188530095</v>
      </c>
      <c r="N48" s="33" t="n">
        <v>2719280.94224196</v>
      </c>
      <c r="Q48" s="15" t="n">
        <f aca="false">I48*5.5017049523</f>
        <v>104653625.047258</v>
      </c>
      <c r="R48" s="15"/>
      <c r="S48" s="15"/>
      <c r="V48" s="15" t="n">
        <f aca="false">K48*5.5017049523</f>
        <v>3045880.72336629</v>
      </c>
      <c r="W48" s="15" t="n">
        <f aca="false">M48*5.5017049523</f>
        <v>94202.4965989571</v>
      </c>
      <c r="X48" s="15" t="n">
        <f aca="false">N48*5.1890047538+L48*5.5017049523</f>
        <v>18631648.4317634</v>
      </c>
      <c r="Y48" s="15" t="n">
        <f aca="false">N48*5.1890047538</f>
        <v>14110361.7362113</v>
      </c>
      <c r="Z48" s="15" t="n">
        <f aca="false">L48*5.5017049523</f>
        <v>4521286.69555214</v>
      </c>
    </row>
    <row r="49" s="13" customFormat="true" ht="12.8" hidden="false" customHeight="false" outlineLevel="0" collapsed="false">
      <c r="C49" s="13" t="n">
        <f aca="false">C45+1</f>
        <v>2023</v>
      </c>
      <c r="D49" s="13" t="n">
        <f aca="false">D45</f>
        <v>4</v>
      </c>
      <c r="E49" s="13" t="n">
        <v>196</v>
      </c>
      <c r="F49" s="33" t="n">
        <v>20493578.2412242</v>
      </c>
      <c r="G49" s="33" t="n">
        <v>19649921.3722601</v>
      </c>
      <c r="H49" s="15" t="n">
        <f aca="false">F49-J49</f>
        <v>19910990.3235104</v>
      </c>
      <c r="I49" s="15" t="n">
        <f aca="false">G49-K49</f>
        <v>19084811.0920777</v>
      </c>
      <c r="J49" s="33" t="n">
        <v>582587.917713846</v>
      </c>
      <c r="K49" s="33" t="n">
        <v>565110.28018243</v>
      </c>
      <c r="L49" s="15" t="n">
        <f aca="false">H49-I49</f>
        <v>826179.231432695</v>
      </c>
      <c r="M49" s="15" t="n">
        <f aca="false">J49-K49</f>
        <v>17477.6375314153</v>
      </c>
      <c r="N49" s="33" t="n">
        <v>2721898.39641569</v>
      </c>
      <c r="Q49" s="15" t="n">
        <f aca="false">I49*5.5017049523</f>
        <v>104998999.698994</v>
      </c>
      <c r="R49" s="15"/>
      <c r="S49" s="15"/>
      <c r="V49" s="15" t="n">
        <f aca="false">K49*5.5017049523</f>
        <v>3109070.02707532</v>
      </c>
      <c r="W49" s="15" t="n">
        <f aca="false">M49*5.5017049523</f>
        <v>96156.804961092</v>
      </c>
      <c r="X49" s="15" t="n">
        <f aca="false">N49*5.1890047538+L49*5.5017049523</f>
        <v>18669338.0874223</v>
      </c>
      <c r="Y49" s="15" t="n">
        <f aca="false">N49*5.1890047538</f>
        <v>14123943.7183616</v>
      </c>
      <c r="Z49" s="15" t="n">
        <f aca="false">L49*5.5017049523</f>
        <v>4545394.36906067</v>
      </c>
    </row>
    <row r="50" s="9" customFormat="true" ht="12.8" hidden="false" customHeight="false" outlineLevel="0" collapsed="false">
      <c r="B50" s="10"/>
      <c r="C50" s="9" t="n">
        <f aca="false">C46+1</f>
        <v>2024</v>
      </c>
      <c r="D50" s="9" t="n">
        <f aca="false">D46</f>
        <v>1</v>
      </c>
      <c r="E50" s="9" t="n">
        <v>197</v>
      </c>
      <c r="F50" s="31" t="n">
        <v>20550475.3077806</v>
      </c>
      <c r="G50" s="31" t="n">
        <v>19703164.5517552</v>
      </c>
      <c r="H50" s="12" t="n">
        <f aca="false">F50-J50</f>
        <v>19948281.2448882</v>
      </c>
      <c r="I50" s="12" t="n">
        <f aca="false">G50-K50</f>
        <v>19119036.3107495</v>
      </c>
      <c r="J50" s="31" t="n">
        <v>602194.062892399</v>
      </c>
      <c r="K50" s="31" t="n">
        <v>584128.241005627</v>
      </c>
      <c r="L50" s="12" t="n">
        <f aca="false">H50-I50</f>
        <v>829244.934138685</v>
      </c>
      <c r="M50" s="12" t="n">
        <f aca="false">J50-K50</f>
        <v>18065.8218867719</v>
      </c>
      <c r="N50" s="31" t="n">
        <v>3273593.29550981</v>
      </c>
      <c r="O50" s="10"/>
      <c r="P50" s="10"/>
      <c r="Q50" s="12" t="n">
        <f aca="false">I50*5.5017049523</f>
        <v>105187296.754054</v>
      </c>
      <c r="R50" s="12"/>
      <c r="S50" s="12"/>
      <c r="T50" s="10"/>
      <c r="U50" s="10"/>
      <c r="V50" s="12" t="n">
        <f aca="false">K50*5.5017049523</f>
        <v>3213701.23631894</v>
      </c>
      <c r="W50" s="12" t="n">
        <f aca="false">M50*5.5017049523</f>
        <v>99392.8217418229</v>
      </c>
      <c r="X50" s="12" t="n">
        <f aca="false">N50*5.1890047538+L50*5.5017049523</f>
        <v>21548952.1332287</v>
      </c>
      <c r="Y50" s="12" t="n">
        <f aca="false">N50*5.1890047538</f>
        <v>16986691.1724082</v>
      </c>
      <c r="Z50" s="12" t="n">
        <f aca="false">L50*5.5017049523</f>
        <v>4562260.96082049</v>
      </c>
    </row>
    <row r="51" s="13" customFormat="true" ht="12.8" hidden="false" customHeight="false" outlineLevel="0" collapsed="false">
      <c r="C51" s="13" t="n">
        <f aca="false">C47+1</f>
        <v>2024</v>
      </c>
      <c r="D51" s="13" t="n">
        <f aca="false">D47</f>
        <v>2</v>
      </c>
      <c r="E51" s="13" t="n">
        <v>198</v>
      </c>
      <c r="F51" s="33" t="n">
        <v>20805847.6692235</v>
      </c>
      <c r="G51" s="33" t="n">
        <v>19945626.444978</v>
      </c>
      <c r="H51" s="15" t="n">
        <f aca="false">F51-J51</f>
        <v>20175289.2834828</v>
      </c>
      <c r="I51" s="15" t="n">
        <f aca="false">G51-K51</f>
        <v>19333984.8108095</v>
      </c>
      <c r="J51" s="33" t="n">
        <v>630558.385740715</v>
      </c>
      <c r="K51" s="33" t="n">
        <v>611641.634168494</v>
      </c>
      <c r="L51" s="15" t="n">
        <f aca="false">H51-I51</f>
        <v>841304.472673308</v>
      </c>
      <c r="M51" s="15" t="n">
        <f aca="false">J51-K51</f>
        <v>18916.7515722213</v>
      </c>
      <c r="N51" s="33" t="n">
        <v>2748580.4984729</v>
      </c>
      <c r="Q51" s="15" t="n">
        <f aca="false">I51*5.5017049523</f>
        <v>106369879.981324</v>
      </c>
      <c r="R51" s="15"/>
      <c r="S51" s="15"/>
      <c r="V51" s="15" t="n">
        <f aca="false">K51*5.5017049523</f>
        <v>3365071.80773767</v>
      </c>
      <c r="W51" s="15" t="n">
        <f aca="false">M51*5.5017049523</f>
        <v>104074.385806319</v>
      </c>
      <c r="X51" s="15" t="n">
        <f aca="false">N51*5.1890047538+L51*5.5017049523</f>
        <v>18891006.2564767</v>
      </c>
      <c r="Y51" s="15" t="n">
        <f aca="false">N51*5.1890047538</f>
        <v>14262397.2727779</v>
      </c>
      <c r="Z51" s="15" t="n">
        <f aca="false">L51*5.5017049523</f>
        <v>4628608.98369888</v>
      </c>
    </row>
    <row r="52" s="13" customFormat="true" ht="12.8" hidden="false" customHeight="false" outlineLevel="0" collapsed="false">
      <c r="C52" s="13" t="n">
        <f aca="false">C48+1</f>
        <v>2024</v>
      </c>
      <c r="D52" s="13" t="n">
        <f aca="false">D48</f>
        <v>3</v>
      </c>
      <c r="E52" s="13" t="n">
        <v>199</v>
      </c>
      <c r="F52" s="33" t="n">
        <v>21125283.4960421</v>
      </c>
      <c r="G52" s="33" t="n">
        <v>20249997.6154915</v>
      </c>
      <c r="H52" s="15" t="n">
        <f aca="false">F52-J52</f>
        <v>20468793.4967472</v>
      </c>
      <c r="I52" s="15" t="n">
        <f aca="false">G52-K52</f>
        <v>19613202.3161755</v>
      </c>
      <c r="J52" s="33" t="n">
        <v>656489.999294897</v>
      </c>
      <c r="K52" s="33" t="n">
        <v>636795.29931605</v>
      </c>
      <c r="L52" s="15" t="n">
        <f aca="false">H52-I52</f>
        <v>855591.180571746</v>
      </c>
      <c r="M52" s="15" t="n">
        <f aca="false">J52-K52</f>
        <v>19694.6999788469</v>
      </c>
      <c r="N52" s="33" t="n">
        <v>2835420.08911889</v>
      </c>
      <c r="Q52" s="15" t="n">
        <f aca="false">I52*5.5017049523</f>
        <v>107906052.313364</v>
      </c>
      <c r="R52" s="15"/>
      <c r="S52" s="15"/>
      <c r="V52" s="15" t="n">
        <f aca="false">K52*5.5017049523</f>
        <v>3503459.85184847</v>
      </c>
      <c r="W52" s="15" t="n">
        <f aca="false">M52*5.5017049523</f>
        <v>108354.428407685</v>
      </c>
      <c r="X52" s="15" t="n">
        <f aca="false">N52*5.1890047538+L52*5.5017049523</f>
        <v>19420218.5567537</v>
      </c>
      <c r="Y52" s="15" t="n">
        <f aca="false">N52*5.1890047538</f>
        <v>14713008.321458</v>
      </c>
      <c r="Z52" s="15" t="n">
        <f aca="false">L52*5.5017049523</f>
        <v>4707210.23529578</v>
      </c>
    </row>
    <row r="53" s="13" customFormat="true" ht="12.8" hidden="false" customHeight="false" outlineLevel="0" collapsed="false">
      <c r="C53" s="13" t="n">
        <f aca="false">C49+1</f>
        <v>2024</v>
      </c>
      <c r="D53" s="13" t="n">
        <f aca="false">D49</f>
        <v>4</v>
      </c>
      <c r="E53" s="13" t="n">
        <v>200</v>
      </c>
      <c r="F53" s="33" t="n">
        <v>21251590.080722</v>
      </c>
      <c r="G53" s="33" t="n">
        <v>20370256.8995411</v>
      </c>
      <c r="H53" s="15" t="n">
        <f aca="false">F53-J53</f>
        <v>20532553.6473434</v>
      </c>
      <c r="I53" s="15" t="n">
        <f aca="false">G53-K53</f>
        <v>19672791.5591639</v>
      </c>
      <c r="J53" s="33" t="n">
        <v>719036.433378603</v>
      </c>
      <c r="K53" s="33" t="n">
        <v>697465.340377245</v>
      </c>
      <c r="L53" s="15" t="n">
        <f aca="false">H53-I53</f>
        <v>859762.088179555</v>
      </c>
      <c r="M53" s="15" t="n">
        <f aca="false">J53-K53</f>
        <v>21571.0930013581</v>
      </c>
      <c r="N53" s="33" t="n">
        <v>2832089.5427491</v>
      </c>
      <c r="Q53" s="15" t="n">
        <f aca="false">I53*5.5017049523</f>
        <v>108233894.746617</v>
      </c>
      <c r="R53" s="15"/>
      <c r="S53" s="15"/>
      <c r="V53" s="15" t="n">
        <f aca="false">K53*5.5017049523</f>
        <v>3837248.51721109</v>
      </c>
      <c r="W53" s="15" t="n">
        <f aca="false">M53*5.5017049523</f>
        <v>118677.789192096</v>
      </c>
      <c r="X53" s="15" t="n">
        <f aca="false">N53*5.1890047538+L53*5.5017049523</f>
        <v>19425883.4388496</v>
      </c>
      <c r="Y53" s="15" t="n">
        <f aca="false">N53*5.1890047538</f>
        <v>14695726.1005123</v>
      </c>
      <c r="Z53" s="15" t="n">
        <f aca="false">L53*5.5017049523</f>
        <v>4730157.33833725</v>
      </c>
    </row>
    <row r="54" s="9" customFormat="true" ht="12.8" hidden="false" customHeight="false" outlineLevel="0" collapsed="false">
      <c r="B54" s="10"/>
      <c r="C54" s="9" t="n">
        <f aca="false">C50+1</f>
        <v>2025</v>
      </c>
      <c r="D54" s="9" t="n">
        <f aca="false">D50</f>
        <v>1</v>
      </c>
      <c r="E54" s="9" t="n">
        <v>201</v>
      </c>
      <c r="F54" s="31" t="n">
        <v>21433285.7789603</v>
      </c>
      <c r="G54" s="31" t="n">
        <v>20542440.9579898</v>
      </c>
      <c r="H54" s="12" t="n">
        <f aca="false">F54-J54</f>
        <v>20648825.6744858</v>
      </c>
      <c r="I54" s="12" t="n">
        <f aca="false">G54-K54</f>
        <v>19781514.6566496</v>
      </c>
      <c r="J54" s="31" t="n">
        <v>784460.104474479</v>
      </c>
      <c r="K54" s="31" t="n">
        <v>760926.301340245</v>
      </c>
      <c r="L54" s="12" t="n">
        <f aca="false">H54-I54</f>
        <v>867311.017836217</v>
      </c>
      <c r="M54" s="12" t="n">
        <f aca="false">J54-K54</f>
        <v>23533.8031342344</v>
      </c>
      <c r="N54" s="31" t="n">
        <v>3419608.19734808</v>
      </c>
      <c r="O54" s="10"/>
      <c r="P54" s="10"/>
      <c r="Q54" s="12" t="n">
        <f aca="false">I54*5.5017049523</f>
        <v>108832057.150484</v>
      </c>
      <c r="R54" s="12"/>
      <c r="S54" s="12"/>
      <c r="T54" s="10"/>
      <c r="U54" s="10"/>
      <c r="V54" s="12" t="n">
        <f aca="false">K54*5.5017049523</f>
        <v>4186392.00041895</v>
      </c>
      <c r="W54" s="12" t="n">
        <f aca="false">M54*5.5017049523</f>
        <v>129476.041250071</v>
      </c>
      <c r="X54" s="12" t="n">
        <f aca="false">N54*5.1890047538+L54*5.5017049523</f>
        <v>22516052.5141865</v>
      </c>
      <c r="Y54" s="12" t="n">
        <f aca="false">N54*5.1890047538</f>
        <v>17744363.1921727</v>
      </c>
      <c r="Z54" s="12" t="n">
        <f aca="false">L54*5.5017049523</f>
        <v>4771689.32201387</v>
      </c>
    </row>
    <row r="55" s="13" customFormat="true" ht="12.8" hidden="false" customHeight="false" outlineLevel="0" collapsed="false">
      <c r="C55" s="13" t="n">
        <f aca="false">C51+1</f>
        <v>2025</v>
      </c>
      <c r="D55" s="13" t="n">
        <f aca="false">D51</f>
        <v>2</v>
      </c>
      <c r="E55" s="13" t="n">
        <v>202</v>
      </c>
      <c r="F55" s="33" t="n">
        <v>21707655.0008404</v>
      </c>
      <c r="G55" s="33" t="n">
        <v>20803895.1415381</v>
      </c>
      <c r="H55" s="15" t="n">
        <f aca="false">F55-J55</f>
        <v>20835318.1598999</v>
      </c>
      <c r="I55" s="15" t="n">
        <f aca="false">G55-K55</f>
        <v>19957728.4058258</v>
      </c>
      <c r="J55" s="33" t="n">
        <v>872336.840940518</v>
      </c>
      <c r="K55" s="33" t="n">
        <v>846166.735712303</v>
      </c>
      <c r="L55" s="15" t="n">
        <f aca="false">H55-I55</f>
        <v>877589.754074097</v>
      </c>
      <c r="M55" s="15" t="n">
        <f aca="false">J55-K55</f>
        <v>26170.1052282157</v>
      </c>
      <c r="N55" s="33" t="n">
        <v>2848128.82345751</v>
      </c>
      <c r="Q55" s="15" t="n">
        <f aca="false">I55*5.5017049523</f>
        <v>109801533.20699</v>
      </c>
      <c r="R55" s="15"/>
      <c r="S55" s="15"/>
      <c r="V55" s="15" t="n">
        <f aca="false">K55*5.5017049523</f>
        <v>4655359.7203399</v>
      </c>
      <c r="W55" s="15" t="n">
        <f aca="false">M55*5.5017049523</f>
        <v>143980.197536286</v>
      </c>
      <c r="X55" s="15" t="n">
        <f aca="false">N55*5.1890047538+L55*5.5017049523</f>
        <v>19607193.900433</v>
      </c>
      <c r="Y55" s="15" t="n">
        <f aca="false">N55*5.1890047538</f>
        <v>14778954.0043558</v>
      </c>
      <c r="Z55" s="15" t="n">
        <f aca="false">L55*5.5017049523</f>
        <v>4828239.8960772</v>
      </c>
    </row>
    <row r="56" s="13" customFormat="true" ht="12.8" hidden="false" customHeight="false" outlineLevel="0" collapsed="false">
      <c r="C56" s="13" t="n">
        <f aca="false">C52+1</f>
        <v>2025</v>
      </c>
      <c r="D56" s="13" t="n">
        <f aca="false">D52</f>
        <v>3</v>
      </c>
      <c r="E56" s="13" t="n">
        <v>203</v>
      </c>
      <c r="F56" s="33" t="n">
        <v>22016703.7320515</v>
      </c>
      <c r="G56" s="33" t="n">
        <v>21099064.9661336</v>
      </c>
      <c r="H56" s="15" t="n">
        <f aca="false">F56-J56</f>
        <v>21073175.108406</v>
      </c>
      <c r="I56" s="15" t="n">
        <f aca="false">G56-K56</f>
        <v>20183842.2011975</v>
      </c>
      <c r="J56" s="33" t="n">
        <v>943528.623645485</v>
      </c>
      <c r="K56" s="33" t="n">
        <v>915222.76493612</v>
      </c>
      <c r="L56" s="15" t="n">
        <f aca="false">H56-I56</f>
        <v>889332.90720848</v>
      </c>
      <c r="M56" s="15" t="n">
        <f aca="false">J56-K56</f>
        <v>28305.8587093647</v>
      </c>
      <c r="N56" s="33" t="n">
        <v>2846753.76435045</v>
      </c>
      <c r="Q56" s="15" t="n">
        <f aca="false">I56*5.5017049523</f>
        <v>111045544.59477</v>
      </c>
      <c r="R56" s="15"/>
      <c r="S56" s="15"/>
      <c r="V56" s="15" t="n">
        <f aca="false">K56*5.5017049523</f>
        <v>5035285.61830675</v>
      </c>
      <c r="W56" s="15" t="n">
        <f aca="false">M56*5.5017049523</f>
        <v>155730.483040416</v>
      </c>
      <c r="X56" s="15" t="n">
        <f aca="false">N56*5.1890047538+L56*5.5017049523</f>
        <v>19664666.0759448</v>
      </c>
      <c r="Y56" s="15" t="n">
        <f aca="false">N56*5.1890047538</f>
        <v>14771818.8161125</v>
      </c>
      <c r="Z56" s="15" t="n">
        <f aca="false">L56*5.5017049523</f>
        <v>4892847.25983225</v>
      </c>
    </row>
    <row r="57" s="13" customFormat="true" ht="12.8" hidden="false" customHeight="false" outlineLevel="0" collapsed="false">
      <c r="C57" s="13" t="n">
        <f aca="false">C53+1</f>
        <v>2025</v>
      </c>
      <c r="D57" s="13" t="n">
        <f aca="false">D53</f>
        <v>4</v>
      </c>
      <c r="E57" s="13" t="n">
        <v>204</v>
      </c>
      <c r="F57" s="33" t="n">
        <v>22187386.556252</v>
      </c>
      <c r="G57" s="33" t="n">
        <v>21260924.6428079</v>
      </c>
      <c r="H57" s="15" t="n">
        <f aca="false">F57-J57</f>
        <v>21169881.4961149</v>
      </c>
      <c r="I57" s="15" t="n">
        <f aca="false">G57-K57</f>
        <v>20273944.734475</v>
      </c>
      <c r="J57" s="33" t="n">
        <v>1017505.06013709</v>
      </c>
      <c r="K57" s="33" t="n">
        <v>986979.908332979</v>
      </c>
      <c r="L57" s="15" t="n">
        <f aca="false">H57-I57</f>
        <v>895936.761639915</v>
      </c>
      <c r="M57" s="15" t="n">
        <f aca="false">J57-K57</f>
        <v>30525.1518041129</v>
      </c>
      <c r="N57" s="33" t="n">
        <v>2846289.55595091</v>
      </c>
      <c r="Q57" s="15" t="n">
        <f aca="false">I57*5.5017049523</f>
        <v>111541262.148317</v>
      </c>
      <c r="R57" s="15"/>
      <c r="S57" s="15"/>
      <c r="V57" s="15" t="n">
        <f aca="false">K57*5.5017049523</f>
        <v>5430072.24949615</v>
      </c>
      <c r="W57" s="15" t="n">
        <f aca="false">M57*5.5017049523</f>
        <v>167940.378850397</v>
      </c>
      <c r="X57" s="15" t="n">
        <f aca="false">N57*5.1890047538+L57*5.5017049523</f>
        <v>19698589.7549825</v>
      </c>
      <c r="Y57" s="15" t="n">
        <f aca="false">N57*5.1890047538</f>
        <v>14769410.0365206</v>
      </c>
      <c r="Z57" s="15" t="n">
        <f aca="false">L57*5.5017049523</f>
        <v>4929179.71846195</v>
      </c>
    </row>
    <row r="58" s="9" customFormat="true" ht="12.8" hidden="false" customHeight="false" outlineLevel="0" collapsed="false">
      <c r="B58" s="10"/>
      <c r="C58" s="9" t="n">
        <f aca="false">C54+1</f>
        <v>2026</v>
      </c>
      <c r="D58" s="9" t="n">
        <f aca="false">D54</f>
        <v>1</v>
      </c>
      <c r="E58" s="9" t="n">
        <v>205</v>
      </c>
      <c r="F58" s="31" t="n">
        <v>22336445.7483214</v>
      </c>
      <c r="G58" s="31" t="n">
        <v>21403329.1083894</v>
      </c>
      <c r="H58" s="12" t="n">
        <f aca="false">F58-J58</f>
        <v>21210266.5882466</v>
      </c>
      <c r="I58" s="12" t="n">
        <f aca="false">G58-K58</f>
        <v>20310935.3231167</v>
      </c>
      <c r="J58" s="31" t="n">
        <v>1126179.16007488</v>
      </c>
      <c r="K58" s="31" t="n">
        <v>1092393.78527263</v>
      </c>
      <c r="L58" s="12" t="n">
        <f aca="false">H58-I58</f>
        <v>899331.265129816</v>
      </c>
      <c r="M58" s="12" t="n">
        <f aca="false">J58-K58</f>
        <v>33785.3748022465</v>
      </c>
      <c r="N58" s="31" t="n">
        <v>3361547.40357416</v>
      </c>
      <c r="O58" s="10"/>
      <c r="P58" s="10"/>
      <c r="Q58" s="12" t="n">
        <f aca="false">I58*5.5017049523</f>
        <v>111744773.453036</v>
      </c>
      <c r="R58" s="12"/>
      <c r="S58" s="12"/>
      <c r="T58" s="10"/>
      <c r="U58" s="10"/>
      <c r="V58" s="12" t="n">
        <f aca="false">K58*5.5017049523</f>
        <v>6010028.29829617</v>
      </c>
      <c r="W58" s="12" t="n">
        <f aca="false">M58*5.5017049523</f>
        <v>185877.163864831</v>
      </c>
      <c r="X58" s="12" t="n">
        <f aca="false">N58*5.1890047538+L58*5.5017049523</f>
        <v>22390940.7323933</v>
      </c>
      <c r="Y58" s="12" t="n">
        <f aca="false">N58*5.1890047538</f>
        <v>17443085.4572704</v>
      </c>
      <c r="Z58" s="12" t="n">
        <f aca="false">L58*5.5017049523</f>
        <v>4947855.27512293</v>
      </c>
    </row>
    <row r="59" s="13" customFormat="true" ht="12.8" hidden="false" customHeight="false" outlineLevel="0" collapsed="false">
      <c r="C59" s="13" t="n">
        <f aca="false">C55+1</f>
        <v>2026</v>
      </c>
      <c r="D59" s="13" t="n">
        <f aca="false">D55</f>
        <v>2</v>
      </c>
      <c r="E59" s="13" t="n">
        <v>206</v>
      </c>
      <c r="F59" s="33" t="n">
        <v>22482197.1267775</v>
      </c>
      <c r="G59" s="33" t="n">
        <v>21541789.5229768</v>
      </c>
      <c r="H59" s="15" t="n">
        <f aca="false">F59-J59</f>
        <v>21297586.9677793</v>
      </c>
      <c r="I59" s="15" t="n">
        <f aca="false">G59-K59</f>
        <v>20392717.6687486</v>
      </c>
      <c r="J59" s="33" t="n">
        <v>1184610.15899821</v>
      </c>
      <c r="K59" s="33" t="n">
        <v>1149071.85422826</v>
      </c>
      <c r="L59" s="15" t="n">
        <f aca="false">H59-I59</f>
        <v>904869.299030717</v>
      </c>
      <c r="M59" s="15" t="n">
        <f aca="false">J59-K59</f>
        <v>35538.304769946</v>
      </c>
      <c r="N59" s="33" t="n">
        <v>2785107.39643975</v>
      </c>
      <c r="Q59" s="15" t="n">
        <f aca="false">I59*5.5017049523</f>
        <v>112194715.78901</v>
      </c>
      <c r="R59" s="15"/>
      <c r="S59" s="15"/>
      <c r="V59" s="15" t="n">
        <f aca="false">K59*5.5017049523</f>
        <v>6321854.31095616</v>
      </c>
      <c r="W59" s="15" t="n">
        <f aca="false">M59*5.5017049523</f>
        <v>195521.267349159</v>
      </c>
      <c r="X59" s="15" t="n">
        <f aca="false">N59*5.1890047538+L59*5.5017049523</f>
        <v>19430259.4236309</v>
      </c>
      <c r="Y59" s="15" t="n">
        <f aca="false">N59*5.1890047538</f>
        <v>14451935.5199694</v>
      </c>
      <c r="Z59" s="15" t="n">
        <f aca="false">L59*5.5017049523</f>
        <v>4978323.90366153</v>
      </c>
    </row>
    <row r="60" s="13" customFormat="true" ht="12.8" hidden="false" customHeight="false" outlineLevel="0" collapsed="false">
      <c r="C60" s="13" t="n">
        <f aca="false">C56+1</f>
        <v>2026</v>
      </c>
      <c r="D60" s="13" t="n">
        <f aca="false">D56</f>
        <v>3</v>
      </c>
      <c r="E60" s="13" t="n">
        <v>207</v>
      </c>
      <c r="F60" s="33" t="n">
        <v>22573214.7218598</v>
      </c>
      <c r="G60" s="33" t="n">
        <v>21628194.8041975</v>
      </c>
      <c r="H60" s="15" t="n">
        <f aca="false">F60-J60</f>
        <v>21358405.7444203</v>
      </c>
      <c r="I60" s="15" t="n">
        <f aca="false">G60-K60</f>
        <v>20449830.0960811</v>
      </c>
      <c r="J60" s="33" t="n">
        <v>1214808.97743951</v>
      </c>
      <c r="K60" s="33" t="n">
        <v>1178364.70811632</v>
      </c>
      <c r="L60" s="15" t="n">
        <f aca="false">H60-I60</f>
        <v>908575.648339123</v>
      </c>
      <c r="M60" s="15" t="n">
        <f aca="false">J60-K60</f>
        <v>36444.2693231856</v>
      </c>
      <c r="N60" s="33" t="n">
        <v>2831149.44871933</v>
      </c>
      <c r="Q60" s="15" t="n">
        <f aca="false">I60*5.5017049523</f>
        <v>112508931.513303</v>
      </c>
      <c r="R60" s="15"/>
      <c r="S60" s="15"/>
      <c r="V60" s="15" t="n">
        <f aca="false">K60*5.5017049523</f>
        <v>6483014.95025911</v>
      </c>
      <c r="W60" s="15" t="n">
        <f aca="false">M60*5.5017049523</f>
        <v>200505.617018325</v>
      </c>
      <c r="X60" s="15" t="n">
        <f aca="false">N60*5.1890047538+L60*5.5017049523</f>
        <v>19689563.0921294</v>
      </c>
      <c r="Y60" s="15" t="n">
        <f aca="false">N60*5.1890047538</f>
        <v>14690847.9481229</v>
      </c>
      <c r="Z60" s="15" t="n">
        <f aca="false">L60*5.5017049523</f>
        <v>4998715.14400653</v>
      </c>
    </row>
    <row r="61" s="13" customFormat="true" ht="12.8" hidden="false" customHeight="false" outlineLevel="0" collapsed="false">
      <c r="C61" s="13" t="n">
        <f aca="false">C57+1</f>
        <v>2026</v>
      </c>
      <c r="D61" s="13" t="n">
        <f aca="false">D57</f>
        <v>4</v>
      </c>
      <c r="E61" s="13" t="n">
        <v>208</v>
      </c>
      <c r="F61" s="33" t="n">
        <v>22660856.5207259</v>
      </c>
      <c r="G61" s="33" t="n">
        <v>21711468.7972527</v>
      </c>
      <c r="H61" s="15" t="n">
        <f aca="false">F61-J61</f>
        <v>21388166.6888379</v>
      </c>
      <c r="I61" s="15" t="n">
        <f aca="false">G61-K61</f>
        <v>20476959.6603214</v>
      </c>
      <c r="J61" s="33" t="n">
        <v>1272689.83188796</v>
      </c>
      <c r="K61" s="33" t="n">
        <v>1234509.13693132</v>
      </c>
      <c r="L61" s="15" t="n">
        <f aca="false">H61-I61</f>
        <v>911207.028516483</v>
      </c>
      <c r="M61" s="15" t="n">
        <f aca="false">J61-K61</f>
        <v>38180.6949566386</v>
      </c>
      <c r="N61" s="33" t="n">
        <v>2756635.27589246</v>
      </c>
      <c r="Q61" s="15" t="n">
        <f aca="false">I61*5.5017049523</f>
        <v>112658190.371238</v>
      </c>
      <c r="R61" s="15"/>
      <c r="S61" s="15"/>
      <c r="V61" s="15" t="n">
        <f aca="false">K61*5.5017049523</f>
        <v>6791905.03231462</v>
      </c>
      <c r="W61" s="15" t="n">
        <f aca="false">M61*5.5017049523</f>
        <v>210058.918525194</v>
      </c>
      <c r="X61" s="15" t="n">
        <f aca="false">N61*5.1890047538+L61*5.5017049523</f>
        <v>19317385.7724584</v>
      </c>
      <c r="Y61" s="15" t="n">
        <f aca="false">N61*5.1890047538</f>
        <v>14304193.5510987</v>
      </c>
      <c r="Z61" s="15" t="n">
        <f aca="false">L61*5.5017049523</f>
        <v>5013192.2213597</v>
      </c>
    </row>
    <row r="62" s="9" customFormat="true" ht="12.8" hidden="false" customHeight="false" outlineLevel="0" collapsed="false">
      <c r="B62" s="10"/>
      <c r="C62" s="9" t="n">
        <f aca="false">C58+1</f>
        <v>2027</v>
      </c>
      <c r="D62" s="9" t="n">
        <f aca="false">D58</f>
        <v>1</v>
      </c>
      <c r="E62" s="9" t="n">
        <v>209</v>
      </c>
      <c r="F62" s="31" t="n">
        <v>22762140.7570439</v>
      </c>
      <c r="G62" s="31" t="n">
        <v>21808162.6721453</v>
      </c>
      <c r="H62" s="12" t="n">
        <f aca="false">F62-J62</f>
        <v>21411001.3513452</v>
      </c>
      <c r="I62" s="12" t="n">
        <f aca="false">G62-K62</f>
        <v>20497557.4486176</v>
      </c>
      <c r="J62" s="31" t="n">
        <v>1351139.4056987</v>
      </c>
      <c r="K62" s="31" t="n">
        <v>1310605.22352773</v>
      </c>
      <c r="L62" s="12" t="n">
        <f aca="false">H62-I62</f>
        <v>913443.902727611</v>
      </c>
      <c r="M62" s="12" t="n">
        <f aca="false">J62-K62</f>
        <v>40534.1821709608</v>
      </c>
      <c r="N62" s="31" t="n">
        <v>3395986.11078239</v>
      </c>
      <c r="O62" s="10"/>
      <c r="P62" s="10"/>
      <c r="Q62" s="12" t="n">
        <f aca="false">I62*5.5017049523</f>
        <v>112771513.325113</v>
      </c>
      <c r="R62" s="12"/>
      <c r="S62" s="12"/>
      <c r="T62" s="10"/>
      <c r="U62" s="10"/>
      <c r="V62" s="12" t="n">
        <f aca="false">K62*5.5017049523</f>
        <v>7210563.24879279</v>
      </c>
      <c r="W62" s="12" t="n">
        <f aca="false">M62*5.5017049523</f>
        <v>223007.110787405</v>
      </c>
      <c r="X62" s="12" t="n">
        <f aca="false">N62*5.1890047538+L62*5.5017049523</f>
        <v>22647286.9159734</v>
      </c>
      <c r="Y62" s="12" t="n">
        <f aca="false">N62*5.1890047538</f>
        <v>17621788.0726886</v>
      </c>
      <c r="Z62" s="12" t="n">
        <f aca="false">L62*5.5017049523</f>
        <v>5025498.84328474</v>
      </c>
    </row>
    <row r="63" s="13" customFormat="true" ht="12.8" hidden="false" customHeight="false" outlineLevel="0" collapsed="false">
      <c r="C63" s="13" t="n">
        <f aca="false">C59+1</f>
        <v>2027</v>
      </c>
      <c r="D63" s="13" t="n">
        <f aca="false">D59</f>
        <v>2</v>
      </c>
      <c r="E63" s="13" t="n">
        <v>210</v>
      </c>
      <c r="F63" s="33" t="n">
        <v>22856109.4882153</v>
      </c>
      <c r="G63" s="33" t="n">
        <v>21897567.9672416</v>
      </c>
      <c r="H63" s="15" t="n">
        <f aca="false">F63-J63</f>
        <v>21455575.3351316</v>
      </c>
      <c r="I63" s="15" t="n">
        <f aca="false">G63-K63</f>
        <v>20539049.8387504</v>
      </c>
      <c r="J63" s="33" t="n">
        <v>1400534.15308366</v>
      </c>
      <c r="K63" s="33" t="n">
        <v>1358518.12849115</v>
      </c>
      <c r="L63" s="15" t="n">
        <f aca="false">H63-I63</f>
        <v>916525.496381186</v>
      </c>
      <c r="M63" s="15" t="n">
        <f aca="false">J63-K63</f>
        <v>42016.0245925097</v>
      </c>
      <c r="N63" s="33" t="n">
        <v>2740008.22286699</v>
      </c>
      <c r="Q63" s="15" t="n">
        <f aca="false">I63*5.5017049523</f>
        <v>112999792.21339</v>
      </c>
      <c r="R63" s="15"/>
      <c r="S63" s="15"/>
      <c r="V63" s="15" t="n">
        <f aca="false">K63*5.5017049523</f>
        <v>7474165.91530909</v>
      </c>
      <c r="W63" s="15" t="n">
        <f aca="false">M63*5.5017049523</f>
        <v>231159.770576569</v>
      </c>
      <c r="X63" s="15" t="n">
        <f aca="false">N63*5.1890047538+L63*5.5017049523</f>
        <v>19260368.5562575</v>
      </c>
      <c r="Y63" s="15" t="n">
        <f aca="false">N63*5.1890047538</f>
        <v>14217915.6939079</v>
      </c>
      <c r="Z63" s="15" t="n">
        <f aca="false">L63*5.5017049523</f>
        <v>5042452.86234959</v>
      </c>
    </row>
    <row r="64" s="13" customFormat="true" ht="12.8" hidden="false" customHeight="false" outlineLevel="0" collapsed="false">
      <c r="C64" s="13" t="n">
        <f aca="false">C60+1</f>
        <v>2027</v>
      </c>
      <c r="D64" s="13" t="n">
        <f aca="false">D60</f>
        <v>3</v>
      </c>
      <c r="E64" s="13" t="n">
        <v>211</v>
      </c>
      <c r="F64" s="33" t="n">
        <v>22968121.905528</v>
      </c>
      <c r="G64" s="33" t="n">
        <v>22003061.0646459</v>
      </c>
      <c r="H64" s="15" t="n">
        <f aca="false">F64-J64</f>
        <v>21491778.3579593</v>
      </c>
      <c r="I64" s="15" t="n">
        <f aca="false">G64-K64</f>
        <v>20571007.8235043</v>
      </c>
      <c r="J64" s="33" t="n">
        <v>1476343.54756868</v>
      </c>
      <c r="K64" s="33" t="n">
        <v>1432053.24114162</v>
      </c>
      <c r="L64" s="15" t="n">
        <f aca="false">H64-I64</f>
        <v>920770.534455024</v>
      </c>
      <c r="M64" s="15" t="n">
        <f aca="false">J64-K64</f>
        <v>44290.3064270604</v>
      </c>
      <c r="N64" s="33" t="n">
        <v>2798153.0541854</v>
      </c>
      <c r="Q64" s="15" t="n">
        <f aca="false">I64*5.5017049523</f>
        <v>113175615.616375</v>
      </c>
      <c r="R64" s="15"/>
      <c r="S64" s="15"/>
      <c r="V64" s="15" t="n">
        <f aca="false">K64*5.5017049523</f>
        <v>7878734.40874612</v>
      </c>
      <c r="W64" s="15" t="n">
        <f aca="false">M64*5.5017049523</f>
        <v>243672.198208643</v>
      </c>
      <c r="X64" s="15" t="n">
        <f aca="false">N64*5.1890047538+L64*5.5017049523</f>
        <v>19585437.3093711</v>
      </c>
      <c r="Y64" s="15" t="n">
        <f aca="false">N64*5.1890047538</f>
        <v>14519629.500028</v>
      </c>
      <c r="Z64" s="15" t="n">
        <f aca="false">L64*5.5017049523</f>
        <v>5065807.80934312</v>
      </c>
    </row>
    <row r="65" s="13" customFormat="true" ht="12.8" hidden="false" customHeight="false" outlineLevel="0" collapsed="false">
      <c r="C65" s="13" t="n">
        <f aca="false">C61+1</f>
        <v>2027</v>
      </c>
      <c r="D65" s="13" t="n">
        <f aca="false">D61</f>
        <v>4</v>
      </c>
      <c r="E65" s="13" t="n">
        <v>212</v>
      </c>
      <c r="F65" s="33" t="n">
        <v>23098095.411194</v>
      </c>
      <c r="G65" s="33" t="n">
        <v>22126074.5889058</v>
      </c>
      <c r="H65" s="15" t="n">
        <f aca="false">F65-J65</f>
        <v>21531247.9559701</v>
      </c>
      <c r="I65" s="15" t="n">
        <f aca="false">G65-K65</f>
        <v>20606232.5573386</v>
      </c>
      <c r="J65" s="33" t="n">
        <v>1566847.45522392</v>
      </c>
      <c r="K65" s="33" t="n">
        <v>1519842.0315672</v>
      </c>
      <c r="L65" s="15" t="n">
        <f aca="false">H65-I65</f>
        <v>925015.398631532</v>
      </c>
      <c r="M65" s="15" t="n">
        <f aca="false">J65-K65</f>
        <v>47005.4236567179</v>
      </c>
      <c r="N65" s="33" t="n">
        <v>2733624.22429118</v>
      </c>
      <c r="Q65" s="15" t="n">
        <f aca="false">I65*5.5017049523</f>
        <v>113369411.708955</v>
      </c>
      <c r="R65" s="15"/>
      <c r="S65" s="15"/>
      <c r="V65" s="15" t="n">
        <f aca="false">K65*5.5017049523</f>
        <v>8361722.43178695</v>
      </c>
      <c r="W65" s="15" t="n">
        <f aca="false">M65*5.5017049523</f>
        <v>258609.972117124</v>
      </c>
      <c r="X65" s="15" t="n">
        <f aca="false">N65*5.1890047538+L65*5.5017049523</f>
        <v>19273950.8945547</v>
      </c>
      <c r="Y65" s="15" t="n">
        <f aca="false">N65*5.1890047538</f>
        <v>14184789.0949498</v>
      </c>
      <c r="Z65" s="15" t="n">
        <f aca="false">L65*5.5017049523</f>
        <v>5089161.79960486</v>
      </c>
    </row>
    <row r="66" s="9" customFormat="true" ht="12.8" hidden="false" customHeight="false" outlineLevel="0" collapsed="false">
      <c r="B66" s="10"/>
      <c r="C66" s="9" t="n">
        <f aca="false">C62+1</f>
        <v>2028</v>
      </c>
      <c r="D66" s="9" t="n">
        <f aca="false">D62</f>
        <v>1</v>
      </c>
      <c r="E66" s="9" t="n">
        <v>213</v>
      </c>
      <c r="F66" s="31" t="n">
        <v>23319404.3334852</v>
      </c>
      <c r="G66" s="31" t="n">
        <v>22337398.5812877</v>
      </c>
      <c r="H66" s="12" t="n">
        <f aca="false">F66-J66</f>
        <v>21695143.9036933</v>
      </c>
      <c r="I66" s="12" t="n">
        <f aca="false">G66-K66</f>
        <v>20761865.9643896</v>
      </c>
      <c r="J66" s="31" t="n">
        <v>1624260.42979186</v>
      </c>
      <c r="K66" s="31" t="n">
        <v>1575532.6168981</v>
      </c>
      <c r="L66" s="12" t="n">
        <f aca="false">H66-I66</f>
        <v>933277.939303711</v>
      </c>
      <c r="M66" s="12" t="n">
        <f aca="false">J66-K66</f>
        <v>48727.8128937557</v>
      </c>
      <c r="N66" s="31" t="n">
        <v>3321651.95449265</v>
      </c>
      <c r="O66" s="10"/>
      <c r="P66" s="10"/>
      <c r="Q66" s="12" t="n">
        <f aca="false">I66*5.5017049523</f>
        <v>114225660.795271</v>
      </c>
      <c r="R66" s="12"/>
      <c r="S66" s="12"/>
      <c r="T66" s="10"/>
      <c r="U66" s="10"/>
      <c r="V66" s="12" t="n">
        <f aca="false">K66*5.5017049523</f>
        <v>8668115.60089846</v>
      </c>
      <c r="W66" s="12" t="n">
        <f aca="false">M66*5.5017049523</f>
        <v>268086.049512324</v>
      </c>
      <c r="X66" s="12" t="n">
        <f aca="false">N66*5.1890047538+L66*5.5017049523</f>
        <v>22370687.642871</v>
      </c>
      <c r="Y66" s="12" t="n">
        <f aca="false">N66*5.1890047538</f>
        <v>17236067.7823314</v>
      </c>
      <c r="Z66" s="12" t="n">
        <f aca="false">L66*5.5017049523</f>
        <v>5134619.86053957</v>
      </c>
    </row>
    <row r="67" s="13" customFormat="true" ht="12.8" hidden="false" customHeight="false" outlineLevel="0" collapsed="false">
      <c r="C67" s="13" t="n">
        <f aca="false">C63+1</f>
        <v>2028</v>
      </c>
      <c r="D67" s="13" t="n">
        <f aca="false">D63</f>
        <v>2</v>
      </c>
      <c r="E67" s="13" t="n">
        <v>214</v>
      </c>
      <c r="F67" s="33" t="n">
        <v>23418670.6463417</v>
      </c>
      <c r="G67" s="33" t="n">
        <v>22431733.9061059</v>
      </c>
      <c r="H67" s="15" t="n">
        <f aca="false">F67-J67</f>
        <v>21690258.0985341</v>
      </c>
      <c r="I67" s="15" t="n">
        <f aca="false">G67-K67</f>
        <v>20755173.7347326</v>
      </c>
      <c r="J67" s="33" t="n">
        <v>1728412.5478076</v>
      </c>
      <c r="K67" s="33" t="n">
        <v>1676560.17137337</v>
      </c>
      <c r="L67" s="15" t="n">
        <f aca="false">H67-I67</f>
        <v>935084.36380158</v>
      </c>
      <c r="M67" s="15" t="n">
        <f aca="false">J67-K67</f>
        <v>51852.3764342279</v>
      </c>
      <c r="N67" s="33" t="n">
        <v>2747582.61173538</v>
      </c>
      <c r="Q67" s="15" t="n">
        <f aca="false">I67*5.5017049523</f>
        <v>114188842.122225</v>
      </c>
      <c r="R67" s="15"/>
      <c r="S67" s="15"/>
      <c r="V67" s="15" t="n">
        <f aca="false">K67*5.5017049523</f>
        <v>9223939.3976738</v>
      </c>
      <c r="W67" s="15" t="n">
        <f aca="false">M67*5.5017049523</f>
        <v>285276.476216716</v>
      </c>
      <c r="X67" s="15" t="n">
        <f aca="false">N67*5.1890047538+L67*5.5017049523</f>
        <v>19401777.5088985</v>
      </c>
      <c r="Y67" s="15" t="n">
        <f aca="false">N67*5.1890047538</f>
        <v>14257219.2337531</v>
      </c>
      <c r="Z67" s="15" t="n">
        <f aca="false">L67*5.5017049523</f>
        <v>5144558.27514545</v>
      </c>
    </row>
    <row r="68" s="13" customFormat="true" ht="12.8" hidden="false" customHeight="false" outlineLevel="0" collapsed="false">
      <c r="C68" s="13" t="n">
        <f aca="false">C64+1</f>
        <v>2028</v>
      </c>
      <c r="D68" s="13" t="n">
        <f aca="false">D64</f>
        <v>3</v>
      </c>
      <c r="E68" s="13" t="n">
        <v>215</v>
      </c>
      <c r="F68" s="33" t="n">
        <v>23507294.5258693</v>
      </c>
      <c r="G68" s="33" t="n">
        <v>22515835.6851614</v>
      </c>
      <c r="H68" s="15" t="n">
        <f aca="false">F68-J68</f>
        <v>21742233.1012677</v>
      </c>
      <c r="I68" s="15" t="n">
        <f aca="false">G68-K68</f>
        <v>20803726.1032978</v>
      </c>
      <c r="J68" s="33" t="n">
        <v>1765061.4246016</v>
      </c>
      <c r="K68" s="33" t="n">
        <v>1712109.58186356</v>
      </c>
      <c r="L68" s="15" t="n">
        <f aca="false">H68-I68</f>
        <v>938506.997969922</v>
      </c>
      <c r="M68" s="15" t="n">
        <f aca="false">J68-K68</f>
        <v>52951.8427380486</v>
      </c>
      <c r="N68" s="33" t="n">
        <v>2695650.44973297</v>
      </c>
      <c r="Q68" s="15" t="n">
        <f aca="false">I68*5.5017049523</f>
        <v>114455962.928806</v>
      </c>
      <c r="R68" s="15"/>
      <c r="S68" s="15"/>
      <c r="V68" s="15" t="n">
        <f aca="false">K68*5.5017049523</f>
        <v>9419521.765419</v>
      </c>
      <c r="W68" s="15" t="n">
        <f aca="false">M68*5.5017049523</f>
        <v>291325.415425333</v>
      </c>
      <c r="X68" s="15" t="n">
        <f aca="false">N68*5.1890047538+L68*5.5017049523</f>
        <v>19151131.5967468</v>
      </c>
      <c r="Y68" s="15" t="n">
        <f aca="false">N68*5.1890047538</f>
        <v>13987742.9982475</v>
      </c>
      <c r="Z68" s="15" t="n">
        <f aca="false">L68*5.5017049523</f>
        <v>5163388.59849932</v>
      </c>
    </row>
    <row r="69" s="13" customFormat="true" ht="12.8" hidden="false" customHeight="false" outlineLevel="0" collapsed="false">
      <c r="C69" s="13" t="n">
        <f aca="false">C65+1</f>
        <v>2028</v>
      </c>
      <c r="D69" s="13" t="n">
        <f aca="false">D65</f>
        <v>4</v>
      </c>
      <c r="E69" s="13" t="n">
        <v>216</v>
      </c>
      <c r="F69" s="33" t="n">
        <v>23608638.07449</v>
      </c>
      <c r="G69" s="33" t="n">
        <v>22612462.3405553</v>
      </c>
      <c r="H69" s="15" t="n">
        <f aca="false">F69-J69</f>
        <v>21765245.331432</v>
      </c>
      <c r="I69" s="15" t="n">
        <f aca="false">G69-K69</f>
        <v>20824371.3797891</v>
      </c>
      <c r="J69" s="33" t="n">
        <v>1843392.74305793</v>
      </c>
      <c r="K69" s="33" t="n">
        <v>1788090.96076619</v>
      </c>
      <c r="L69" s="15" t="n">
        <f aca="false">H69-I69</f>
        <v>940873.95164289</v>
      </c>
      <c r="M69" s="15" t="n">
        <f aca="false">J69-K69</f>
        <v>55301.7822917379</v>
      </c>
      <c r="N69" s="33" t="n">
        <v>2715394.67812563</v>
      </c>
      <c r="Q69" s="15" t="n">
        <f aca="false">I69*5.5017049523</f>
        <v>114569547.14872</v>
      </c>
      <c r="R69" s="15"/>
      <c r="S69" s="15"/>
      <c r="V69" s="15" t="n">
        <f aca="false">K69*5.5017049523</f>
        <v>9837548.89401023</v>
      </c>
      <c r="W69" s="15" t="n">
        <f aca="false">M69*5.5017049523</f>
        <v>304254.089505471</v>
      </c>
      <c r="X69" s="15" t="n">
        <f aca="false">N69*5.1890047538+L69*5.5017049523</f>
        <v>19266606.7724809</v>
      </c>
      <c r="Y69" s="15" t="n">
        <f aca="false">N69*5.1890047538</f>
        <v>14090195.8932371</v>
      </c>
      <c r="Z69" s="15" t="n">
        <f aca="false">L69*5.5017049523</f>
        <v>5176410.87924376</v>
      </c>
    </row>
    <row r="70" s="9" customFormat="true" ht="12.8" hidden="false" customHeight="false" outlineLevel="0" collapsed="false">
      <c r="B70" s="10"/>
      <c r="C70" s="9" t="n">
        <f aca="false">C66+1</f>
        <v>2029</v>
      </c>
      <c r="D70" s="9" t="n">
        <f aca="false">D66</f>
        <v>1</v>
      </c>
      <c r="E70" s="9" t="n">
        <v>217</v>
      </c>
      <c r="F70" s="31" t="n">
        <v>23787947.4316815</v>
      </c>
      <c r="G70" s="31" t="n">
        <v>22783128.5240563</v>
      </c>
      <c r="H70" s="12" t="n">
        <f aca="false">F70-J70</f>
        <v>21849341.1329404</v>
      </c>
      <c r="I70" s="12" t="n">
        <f aca="false">G70-K70</f>
        <v>20902680.4142774</v>
      </c>
      <c r="J70" s="31" t="n">
        <v>1938606.29874113</v>
      </c>
      <c r="K70" s="31" t="n">
        <v>1880448.10977889</v>
      </c>
      <c r="L70" s="12" t="n">
        <f aca="false">H70-I70</f>
        <v>946660.718663033</v>
      </c>
      <c r="M70" s="12" t="n">
        <f aca="false">J70-K70</f>
        <v>58158.1889622337</v>
      </c>
      <c r="N70" s="31" t="n">
        <v>3249511.9686032</v>
      </c>
      <c r="O70" s="10"/>
      <c r="P70" s="10"/>
      <c r="Q70" s="12" t="n">
        <f aca="false">I70*5.5017049523</f>
        <v>115000380.351574</v>
      </c>
      <c r="R70" s="12"/>
      <c r="S70" s="12"/>
      <c r="T70" s="10"/>
      <c r="U70" s="10"/>
      <c r="V70" s="12" t="n">
        <f aca="false">K70*5.5017049523</f>
        <v>10345670.6781137</v>
      </c>
      <c r="W70" s="12" t="n">
        <f aca="false">M70*5.5017049523</f>
        <v>319969.19623032</v>
      </c>
      <c r="X70" s="12" t="n">
        <f aca="false">N70*5.1890047538+L70*5.5017049523</f>
        <v>22069981.0166283</v>
      </c>
      <c r="Y70" s="12" t="n">
        <f aca="false">N70*5.1890047538</f>
        <v>16861733.052612</v>
      </c>
      <c r="Z70" s="12" t="n">
        <f aca="false">L70*5.5017049523</f>
        <v>5208247.96401629</v>
      </c>
    </row>
    <row r="71" s="13" customFormat="true" ht="12.8" hidden="false" customHeight="false" outlineLevel="0" collapsed="false">
      <c r="C71" s="13" t="n">
        <f aca="false">C67+1</f>
        <v>2029</v>
      </c>
      <c r="D71" s="13" t="n">
        <f aca="false">D67</f>
        <v>2</v>
      </c>
      <c r="E71" s="13" t="n">
        <v>218</v>
      </c>
      <c r="F71" s="33" t="n">
        <v>23857214.9321999</v>
      </c>
      <c r="G71" s="33" t="n">
        <v>22849223.082496</v>
      </c>
      <c r="H71" s="15" t="n">
        <f aca="false">F71-J71</f>
        <v>21841791.4976927</v>
      </c>
      <c r="I71" s="15" t="n">
        <f aca="false">G71-K71</f>
        <v>20894262.351024</v>
      </c>
      <c r="J71" s="33" t="n">
        <v>2015423.43450724</v>
      </c>
      <c r="K71" s="33" t="n">
        <v>1954960.73147202</v>
      </c>
      <c r="L71" s="15" t="n">
        <f aca="false">H71-I71</f>
        <v>947529.14666868</v>
      </c>
      <c r="M71" s="15" t="n">
        <f aca="false">J71-K71</f>
        <v>60462.703035217</v>
      </c>
      <c r="N71" s="33" t="n">
        <v>2669129.9862332</v>
      </c>
      <c r="Q71" s="15" t="n">
        <f aca="false">I71*5.5017049523</f>
        <v>114954066.651284</v>
      </c>
      <c r="R71" s="15"/>
      <c r="S71" s="15"/>
      <c r="V71" s="15" t="n">
        <f aca="false">K71*5.5017049523</f>
        <v>10755617.1378917</v>
      </c>
      <c r="W71" s="15" t="n">
        <f aca="false">M71*5.5017049523</f>
        <v>332647.952718298</v>
      </c>
      <c r="X71" s="15" t="n">
        <f aca="false">N71*5.1890047538+L71*5.5017049523</f>
        <v>19063153.9857499</v>
      </c>
      <c r="Y71" s="15" t="n">
        <f aca="false">N71*5.1890047538</f>
        <v>13850128.1870742</v>
      </c>
      <c r="Z71" s="15" t="n">
        <f aca="false">L71*5.5017049523</f>
        <v>5213025.79867567</v>
      </c>
    </row>
    <row r="72" s="13" customFormat="true" ht="12.8" hidden="false" customHeight="false" outlineLevel="0" collapsed="false">
      <c r="C72" s="13" t="n">
        <f aca="false">C68+1</f>
        <v>2029</v>
      </c>
      <c r="D72" s="13" t="n">
        <f aca="false">D68</f>
        <v>3</v>
      </c>
      <c r="E72" s="13" t="n">
        <v>219</v>
      </c>
      <c r="F72" s="33" t="n">
        <v>23971095.1337781</v>
      </c>
      <c r="G72" s="33" t="n">
        <v>22956930.9009858</v>
      </c>
      <c r="H72" s="15" t="n">
        <f aca="false">F72-J72</f>
        <v>21902924.6696651</v>
      </c>
      <c r="I72" s="15" t="n">
        <f aca="false">G72-K72</f>
        <v>20950805.5507963</v>
      </c>
      <c r="J72" s="33" t="n">
        <v>2068170.46411298</v>
      </c>
      <c r="K72" s="33" t="n">
        <v>2006125.35018959</v>
      </c>
      <c r="L72" s="15" t="n">
        <f aca="false">H72-I72</f>
        <v>952119.118868824</v>
      </c>
      <c r="M72" s="15" t="n">
        <f aca="false">J72-K72</f>
        <v>62045.1139233897</v>
      </c>
      <c r="N72" s="33" t="n">
        <v>2666264.44702166</v>
      </c>
      <c r="Q72" s="15" t="n">
        <f aca="false">I72*5.5017049523</f>
        <v>115265150.65349</v>
      </c>
      <c r="R72" s="15"/>
      <c r="S72" s="15"/>
      <c r="V72" s="15" t="n">
        <f aca="false">K72*5.5017049523</f>
        <v>11037109.7740726</v>
      </c>
      <c r="W72" s="15" t="n">
        <f aca="false">M72*5.5017049523</f>
        <v>341353.910538331</v>
      </c>
      <c r="X72" s="15" t="n">
        <f aca="false">N72*5.1890047538+L72*5.5017049523</f>
        <v>19073537.3619434</v>
      </c>
      <c r="Y72" s="15" t="n">
        <f aca="false">N72*5.1890047538</f>
        <v>13835258.8904833</v>
      </c>
      <c r="Z72" s="15" t="n">
        <f aca="false">L72*5.5017049523</f>
        <v>5238278.47146012</v>
      </c>
    </row>
    <row r="73" s="13" customFormat="true" ht="12.8" hidden="false" customHeight="false" outlineLevel="0" collapsed="false">
      <c r="C73" s="13" t="n">
        <f aca="false">C69+1</f>
        <v>2029</v>
      </c>
      <c r="D73" s="13" t="n">
        <f aca="false">D69</f>
        <v>4</v>
      </c>
      <c r="E73" s="13" t="n">
        <v>220</v>
      </c>
      <c r="F73" s="33" t="n">
        <v>24008559.7631731</v>
      </c>
      <c r="G73" s="33" t="n">
        <v>22992489.3578947</v>
      </c>
      <c r="H73" s="15" t="n">
        <f aca="false">F73-J73</f>
        <v>21877850.2119552</v>
      </c>
      <c r="I73" s="15" t="n">
        <f aca="false">G73-K73</f>
        <v>20925701.0932134</v>
      </c>
      <c r="J73" s="33" t="n">
        <v>2130709.55121791</v>
      </c>
      <c r="K73" s="33" t="n">
        <v>2066788.26468137</v>
      </c>
      <c r="L73" s="15" t="n">
        <f aca="false">H73-I73</f>
        <v>952149.118741866</v>
      </c>
      <c r="M73" s="15" t="n">
        <f aca="false">J73-K73</f>
        <v>63921.2865365373</v>
      </c>
      <c r="N73" s="33" t="n">
        <v>2675958.24505891</v>
      </c>
      <c r="Q73" s="15" t="n">
        <f aca="false">I73*5.5017049523</f>
        <v>115127033.334882</v>
      </c>
      <c r="R73" s="15"/>
      <c r="S73" s="15"/>
      <c r="V73" s="15" t="n">
        <f aca="false">K73*5.5017049523</f>
        <v>11370859.231153</v>
      </c>
      <c r="W73" s="15" t="n">
        <f aca="false">M73*5.5017049523</f>
        <v>351676.058695455</v>
      </c>
      <c r="X73" s="15" t="n">
        <f aca="false">N73*5.1890047538+L73*5.5017049523</f>
        <v>19124003.5764912</v>
      </c>
      <c r="Y73" s="15" t="n">
        <f aca="false">N73*5.1890047538</f>
        <v>13885560.054581</v>
      </c>
      <c r="Z73" s="15" t="n">
        <f aca="false">L73*5.5017049523</f>
        <v>5238443.52191021</v>
      </c>
    </row>
    <row r="74" s="9" customFormat="true" ht="12.8" hidden="false" customHeight="false" outlineLevel="0" collapsed="false">
      <c r="B74" s="10"/>
      <c r="C74" s="9" t="n">
        <f aca="false">C70+1</f>
        <v>2030</v>
      </c>
      <c r="D74" s="9" t="n">
        <f aca="false">D70</f>
        <v>1</v>
      </c>
      <c r="E74" s="9" t="n">
        <v>221</v>
      </c>
      <c r="F74" s="31" t="n">
        <v>24128301.7581035</v>
      </c>
      <c r="G74" s="31" t="n">
        <v>23106247.1795511</v>
      </c>
      <c r="H74" s="12" t="n">
        <f aca="false">F74-J74</f>
        <v>21936593.0101566</v>
      </c>
      <c r="I74" s="12" t="n">
        <f aca="false">G74-K74</f>
        <v>20980289.6940426</v>
      </c>
      <c r="J74" s="31" t="n">
        <v>2191708.74794688</v>
      </c>
      <c r="K74" s="31" t="n">
        <v>2125957.48550847</v>
      </c>
      <c r="L74" s="12" t="n">
        <f aca="false">H74-I74</f>
        <v>956303.316114046</v>
      </c>
      <c r="M74" s="12" t="n">
        <f aca="false">J74-K74</f>
        <v>65751.2624384067</v>
      </c>
      <c r="N74" s="31" t="n">
        <v>3241117.38491663</v>
      </c>
      <c r="O74" s="10"/>
      <c r="P74" s="10"/>
      <c r="Q74" s="12" t="n">
        <f aca="false">I74*5.5017049523</f>
        <v>115427363.710403</v>
      </c>
      <c r="R74" s="12"/>
      <c r="S74" s="12"/>
      <c r="T74" s="10"/>
      <c r="U74" s="10"/>
      <c r="V74" s="12" t="n">
        <f aca="false">K74*5.5017049523</f>
        <v>11696390.8264012</v>
      </c>
      <c r="W74" s="12" t="n">
        <f aca="false">M74*5.5017049523</f>
        <v>361744.046177359</v>
      </c>
      <c r="X74" s="12" t="n">
        <f aca="false">N74*5.1890047538+L74*5.5017049523</f>
        <v>22079472.2081218</v>
      </c>
      <c r="Y74" s="12" t="n">
        <f aca="false">N74*5.1890047538</f>
        <v>16818173.5179562</v>
      </c>
      <c r="Z74" s="12" t="n">
        <f aca="false">L74*5.5017049523</f>
        <v>5261298.69016556</v>
      </c>
    </row>
    <row r="75" s="13" customFormat="true" ht="12.8" hidden="false" customHeight="false" outlineLevel="0" collapsed="false">
      <c r="C75" s="13" t="n">
        <f aca="false">C71+1</f>
        <v>2030</v>
      </c>
      <c r="D75" s="13" t="n">
        <f aca="false">D71</f>
        <v>2</v>
      </c>
      <c r="E75" s="13" t="n">
        <v>222</v>
      </c>
      <c r="F75" s="33" t="n">
        <v>24232788.5316276</v>
      </c>
      <c r="G75" s="33" t="n">
        <v>23205768.1149322</v>
      </c>
      <c r="H75" s="15" t="n">
        <f aca="false">F75-J75</f>
        <v>21988872.6154756</v>
      </c>
      <c r="I75" s="15" t="n">
        <f aca="false">G75-K75</f>
        <v>21029169.6762648</v>
      </c>
      <c r="J75" s="33" t="n">
        <v>2243915.91615203</v>
      </c>
      <c r="K75" s="33" t="n">
        <v>2176598.43866747</v>
      </c>
      <c r="L75" s="15" t="n">
        <f aca="false">H75-I75</f>
        <v>959702.939210773</v>
      </c>
      <c r="M75" s="15" t="n">
        <f aca="false">J75-K75</f>
        <v>67317.4774845606</v>
      </c>
      <c r="N75" s="33" t="n">
        <v>2683809.88002971</v>
      </c>
      <c r="Q75" s="15" t="n">
        <f aca="false">I75*5.5017049523</f>
        <v>115696286.950663</v>
      </c>
      <c r="R75" s="15"/>
      <c r="S75" s="15"/>
      <c r="V75" s="15" t="n">
        <f aca="false">K75*5.5017049523</f>
        <v>11975002.4091853</v>
      </c>
      <c r="W75" s="15" t="n">
        <f aca="false">M75*5.5017049523</f>
        <v>370360.899253151</v>
      </c>
      <c r="X75" s="15" t="n">
        <f aca="false">N75*5.1890047538+L75*5.5017049523</f>
        <v>19206304.6391623</v>
      </c>
      <c r="Y75" s="15" t="n">
        <f aca="false">N75*5.1890047538</f>
        <v>13926302.2257696</v>
      </c>
      <c r="Z75" s="15" t="n">
        <f aca="false">L75*5.5017049523</f>
        <v>5280002.41339277</v>
      </c>
    </row>
    <row r="76" s="13" customFormat="true" ht="12.8" hidden="false" customHeight="false" outlineLevel="0" collapsed="false">
      <c r="C76" s="13" t="n">
        <f aca="false">C72+1</f>
        <v>2030</v>
      </c>
      <c r="D76" s="13" t="n">
        <f aca="false">D72</f>
        <v>3</v>
      </c>
      <c r="E76" s="13" t="n">
        <v>223</v>
      </c>
      <c r="F76" s="33" t="n">
        <v>24375237.6607884</v>
      </c>
      <c r="G76" s="33" t="n">
        <v>23340204.383151</v>
      </c>
      <c r="H76" s="15" t="n">
        <f aca="false">F76-J76</f>
        <v>22073104.1195047</v>
      </c>
      <c r="I76" s="15" t="n">
        <f aca="false">G76-K76</f>
        <v>21107134.8481058</v>
      </c>
      <c r="J76" s="33" t="n">
        <v>2302133.5412837</v>
      </c>
      <c r="K76" s="33" t="n">
        <v>2233069.53504519</v>
      </c>
      <c r="L76" s="15" t="n">
        <f aca="false">H76-I76</f>
        <v>965969.271398854</v>
      </c>
      <c r="M76" s="15" t="n">
        <f aca="false">J76-K76</f>
        <v>69064.0062385118</v>
      </c>
      <c r="N76" s="33" t="n">
        <v>2626883.80054274</v>
      </c>
      <c r="Q76" s="15" t="n">
        <f aca="false">I76*5.5017049523</f>
        <v>116125228.322688</v>
      </c>
      <c r="R76" s="15"/>
      <c r="S76" s="15"/>
      <c r="V76" s="15" t="n">
        <f aca="false">K76*5.5017049523</f>
        <v>12285689.7197884</v>
      </c>
      <c r="W76" s="15" t="n">
        <f aca="false">M76*5.5017049523</f>
        <v>379969.785148098</v>
      </c>
      <c r="X76" s="15" t="n">
        <f aca="false">N76*5.1890047538+L76*5.5017049523</f>
        <v>18945390.4529212</v>
      </c>
      <c r="Y76" s="15" t="n">
        <f aca="false">N76*5.1890047538</f>
        <v>13630912.5286965</v>
      </c>
      <c r="Z76" s="15" t="n">
        <f aca="false">L76*5.5017049523</f>
        <v>5314477.9242247</v>
      </c>
    </row>
    <row r="77" s="13" customFormat="true" ht="12.8" hidden="false" customHeight="false" outlineLevel="0" collapsed="false">
      <c r="C77" s="13" t="n">
        <f aca="false">C73+1</f>
        <v>2030</v>
      </c>
      <c r="D77" s="13" t="n">
        <f aca="false">D73</f>
        <v>4</v>
      </c>
      <c r="E77" s="13" t="n">
        <v>224</v>
      </c>
      <c r="F77" s="33" t="n">
        <v>24514015.0095883</v>
      </c>
      <c r="G77" s="33" t="n">
        <v>23471247.0042254</v>
      </c>
      <c r="H77" s="15" t="n">
        <f aca="false">F77-J77</f>
        <v>22207788.8047344</v>
      </c>
      <c r="I77" s="15" t="n">
        <f aca="false">G77-K77</f>
        <v>21234207.5855171</v>
      </c>
      <c r="J77" s="33" t="n">
        <v>2306226.20485385</v>
      </c>
      <c r="K77" s="33" t="n">
        <v>2237039.41870823</v>
      </c>
      <c r="L77" s="15" t="n">
        <f aca="false">H77-I77</f>
        <v>973581.219217304</v>
      </c>
      <c r="M77" s="15" t="n">
        <f aca="false">J77-K77</f>
        <v>69186.7861456159</v>
      </c>
      <c r="N77" s="33" t="n">
        <v>2640916.59631619</v>
      </c>
      <c r="Q77" s="15" t="n">
        <f aca="false">I77*5.5017049523</f>
        <v>116824345.031406</v>
      </c>
      <c r="R77" s="15"/>
      <c r="S77" s="15"/>
      <c r="V77" s="15" t="n">
        <f aca="false">K77*5.5017049523</f>
        <v>12307530.8483974</v>
      </c>
      <c r="W77" s="15" t="n">
        <f aca="false">M77*5.5017049523</f>
        <v>380645.283971056</v>
      </c>
      <c r="X77" s="15" t="n">
        <f aca="false">N77*5.1890047538+L77*5.5017049523</f>
        <v>19060085.3879082</v>
      </c>
      <c r="Y77" s="15" t="n">
        <f aca="false">N77*5.1890047538</f>
        <v>13703728.772674</v>
      </c>
      <c r="Z77" s="15" t="n">
        <f aca="false">L77*5.5017049523</f>
        <v>5356356.61523411</v>
      </c>
    </row>
    <row r="78" s="9" customFormat="true" ht="12.8" hidden="false" customHeight="false" outlineLevel="0" collapsed="false">
      <c r="B78" s="10"/>
      <c r="C78" s="9" t="n">
        <f aca="false">C74+1</f>
        <v>2031</v>
      </c>
      <c r="D78" s="9" t="n">
        <f aca="false">D74</f>
        <v>1</v>
      </c>
      <c r="E78" s="9" t="n">
        <v>225</v>
      </c>
      <c r="F78" s="31" t="n">
        <v>24591253.1810914</v>
      </c>
      <c r="G78" s="31" t="n">
        <v>23545146.2305936</v>
      </c>
      <c r="H78" s="12" t="n">
        <f aca="false">F78-J78</f>
        <v>22215438.8417022</v>
      </c>
      <c r="I78" s="12" t="n">
        <f aca="false">G78-K78</f>
        <v>21240606.321386</v>
      </c>
      <c r="J78" s="31" t="n">
        <v>2375814.33938927</v>
      </c>
      <c r="K78" s="31" t="n">
        <v>2304539.90920759</v>
      </c>
      <c r="L78" s="12" t="n">
        <f aca="false">H78-I78</f>
        <v>974832.520316117</v>
      </c>
      <c r="M78" s="12" t="n">
        <f aca="false">J78-K78</f>
        <v>71274.4301816779</v>
      </c>
      <c r="N78" s="31" t="n">
        <v>3252466.35846247</v>
      </c>
      <c r="O78" s="10"/>
      <c r="P78" s="10"/>
      <c r="Q78" s="12" t="n">
        <f aca="false">I78*5.5017049523</f>
        <v>116859548.988224</v>
      </c>
      <c r="R78" s="12"/>
      <c r="S78" s="12"/>
      <c r="T78" s="10"/>
      <c r="U78" s="10"/>
      <c r="V78" s="12" t="n">
        <f aca="false">K78*5.5017049523</f>
        <v>12678898.6312604</v>
      </c>
      <c r="W78" s="12" t="n">
        <f aca="false">M78*5.5017049523</f>
        <v>392130.885502898</v>
      </c>
      <c r="X78" s="12" t="n">
        <f aca="false">N78*5.1890047538+L78*5.5017049523</f>
        <v>22240304.3003226</v>
      </c>
      <c r="Y78" s="12" t="n">
        <f aca="false">N78*5.1890047538</f>
        <v>16877063.3956363</v>
      </c>
      <c r="Z78" s="12" t="n">
        <f aca="false">L78*5.5017049523</f>
        <v>5363240.90468627</v>
      </c>
    </row>
    <row r="79" s="13" customFormat="true" ht="12.8" hidden="false" customHeight="false" outlineLevel="0" collapsed="false">
      <c r="C79" s="13" t="n">
        <f aca="false">C75+1</f>
        <v>2031</v>
      </c>
      <c r="D79" s="13" t="n">
        <f aca="false">D75</f>
        <v>2</v>
      </c>
      <c r="E79" s="13" t="n">
        <v>226</v>
      </c>
      <c r="F79" s="33" t="n">
        <v>24701392.700904</v>
      </c>
      <c r="G79" s="33" t="n">
        <v>23649676.514505</v>
      </c>
      <c r="H79" s="15" t="n">
        <f aca="false">F79-J79</f>
        <v>22265743.7229499</v>
      </c>
      <c r="I79" s="15" t="n">
        <f aca="false">G79-K79</f>
        <v>21287097.0058895</v>
      </c>
      <c r="J79" s="33" t="n">
        <v>2435648.97795412</v>
      </c>
      <c r="K79" s="33" t="n">
        <v>2362579.5086155</v>
      </c>
      <c r="L79" s="15" t="n">
        <f aca="false">H79-I79</f>
        <v>978646.717060398</v>
      </c>
      <c r="M79" s="15" t="n">
        <f aca="false">J79-K79</f>
        <v>73069.4693386243</v>
      </c>
      <c r="N79" s="33" t="n">
        <v>2633828.60465653</v>
      </c>
      <c r="Q79" s="15" t="n">
        <f aca="false">I79*5.5017049523</f>
        <v>117115327.017393</v>
      </c>
      <c r="R79" s="15"/>
      <c r="S79" s="15"/>
      <c r="V79" s="15" t="n">
        <f aca="false">K79*5.5017049523</f>
        <v>12998215.3827524</v>
      </c>
      <c r="W79" s="15" t="n">
        <f aca="false">M79*5.5017049523</f>
        <v>402006.661322242</v>
      </c>
      <c r="X79" s="15" t="n">
        <f aca="false">N79*5.1890047538+L79*5.5017049523</f>
        <v>19051174.6400605</v>
      </c>
      <c r="Y79" s="15" t="n">
        <f aca="false">N79*5.1890047538</f>
        <v>13666949.1502572</v>
      </c>
      <c r="Z79" s="15" t="n">
        <f aca="false">L79*5.5017049523</f>
        <v>5384225.48980333</v>
      </c>
    </row>
    <row r="80" s="13" customFormat="true" ht="12.8" hidden="false" customHeight="false" outlineLevel="0" collapsed="false">
      <c r="C80" s="13" t="n">
        <f aca="false">C76+1</f>
        <v>2031</v>
      </c>
      <c r="D80" s="13" t="n">
        <f aca="false">D76</f>
        <v>3</v>
      </c>
      <c r="E80" s="13" t="n">
        <v>227</v>
      </c>
      <c r="F80" s="33" t="n">
        <v>24776620.319289</v>
      </c>
      <c r="G80" s="33" t="n">
        <v>23720501.8573994</v>
      </c>
      <c r="H80" s="15" t="n">
        <f aca="false">F80-J80</f>
        <v>22297204.0063589</v>
      </c>
      <c r="I80" s="15" t="n">
        <f aca="false">G80-K80</f>
        <v>21315468.0338572</v>
      </c>
      <c r="J80" s="33" t="n">
        <v>2479416.31293013</v>
      </c>
      <c r="K80" s="33" t="n">
        <v>2405033.82354223</v>
      </c>
      <c r="L80" s="15" t="n">
        <f aca="false">H80-I80</f>
        <v>981735.972501695</v>
      </c>
      <c r="M80" s="15" t="n">
        <f aca="false">J80-K80</f>
        <v>74382.4893879043</v>
      </c>
      <c r="N80" s="33" t="n">
        <v>2712019.46830914</v>
      </c>
      <c r="Q80" s="15" t="n">
        <f aca="false">I80*5.5017049523</f>
        <v>117271416.042465</v>
      </c>
      <c r="R80" s="15"/>
      <c r="S80" s="15"/>
      <c r="V80" s="15" t="n">
        <f aca="false">K80*5.5017049523</f>
        <v>13231786.4974313</v>
      </c>
      <c r="W80" s="15" t="n">
        <f aca="false">M80*5.5017049523</f>
        <v>409230.510229835</v>
      </c>
      <c r="X80" s="15" t="n">
        <f aca="false">N80*5.1890047538+L80*5.5017049523</f>
        <v>19473903.5752179</v>
      </c>
      <c r="Y80" s="15" t="n">
        <f aca="false">N80*5.1890047538</f>
        <v>14072681.9134543</v>
      </c>
      <c r="Z80" s="15" t="n">
        <f aca="false">L80*5.5017049523</f>
        <v>5401221.66176363</v>
      </c>
    </row>
    <row r="81" s="13" customFormat="true" ht="12.8" hidden="false" customHeight="false" outlineLevel="0" collapsed="false">
      <c r="C81" s="13" t="n">
        <f aca="false">C77+1</f>
        <v>2031</v>
      </c>
      <c r="D81" s="13" t="n">
        <f aca="false">D77</f>
        <v>4</v>
      </c>
      <c r="E81" s="13" t="n">
        <v>228</v>
      </c>
      <c r="F81" s="33" t="n">
        <v>24920147.5918512</v>
      </c>
      <c r="G81" s="33" t="n">
        <v>23857765.070024</v>
      </c>
      <c r="H81" s="15" t="n">
        <f aca="false">F81-J81</f>
        <v>22330275.6363614</v>
      </c>
      <c r="I81" s="15" t="n">
        <f aca="false">G81-K81</f>
        <v>21345589.2731988</v>
      </c>
      <c r="J81" s="33" t="n">
        <v>2589871.95548985</v>
      </c>
      <c r="K81" s="33" t="n">
        <v>2512175.79682515</v>
      </c>
      <c r="L81" s="15" t="n">
        <f aca="false">H81-I81</f>
        <v>984686.363162551</v>
      </c>
      <c r="M81" s="15" t="n">
        <f aca="false">J81-K81</f>
        <v>77696.1586646959</v>
      </c>
      <c r="N81" s="33" t="n">
        <v>2670147.83513572</v>
      </c>
      <c r="Q81" s="15" t="n">
        <f aca="false">I81*5.5017049523</f>
        <v>117437134.21412</v>
      </c>
      <c r="R81" s="15"/>
      <c r="S81" s="15"/>
      <c r="V81" s="15" t="n">
        <f aca="false">K81*5.5017049523</f>
        <v>13821250.0224411</v>
      </c>
      <c r="W81" s="15" t="n">
        <f aca="false">M81*5.5017049523</f>
        <v>427461.340900244</v>
      </c>
      <c r="X81" s="15" t="n">
        <f aca="false">N81*5.1890047538+L81*5.5017049523</f>
        <v>19272863.6505417</v>
      </c>
      <c r="Y81" s="15" t="n">
        <f aca="false">N81*5.1890047538</f>
        <v>13855409.809868</v>
      </c>
      <c r="Z81" s="15" t="n">
        <f aca="false">L81*5.5017049523</f>
        <v>5417453.84067368</v>
      </c>
    </row>
    <row r="82" s="9" customFormat="true" ht="12.8" hidden="false" customHeight="false" outlineLevel="0" collapsed="false">
      <c r="B82" s="10"/>
      <c r="C82" s="9" t="n">
        <f aca="false">C78+1</f>
        <v>2032</v>
      </c>
      <c r="D82" s="9" t="n">
        <f aca="false">D78</f>
        <v>1</v>
      </c>
      <c r="E82" s="9" t="n">
        <v>229</v>
      </c>
      <c r="F82" s="31" t="n">
        <v>25043454.9424306</v>
      </c>
      <c r="G82" s="31" t="n">
        <v>23975849.6442326</v>
      </c>
      <c r="H82" s="12" t="n">
        <f aca="false">F82-J82</f>
        <v>22373336.4458966</v>
      </c>
      <c r="I82" s="12" t="n">
        <f aca="false">G82-K82</f>
        <v>21385834.7025947</v>
      </c>
      <c r="J82" s="31" t="n">
        <v>2670118.49653396</v>
      </c>
      <c r="K82" s="31" t="n">
        <v>2590014.94163794</v>
      </c>
      <c r="L82" s="12" t="n">
        <f aca="false">H82-I82</f>
        <v>987501.743301898</v>
      </c>
      <c r="M82" s="12" t="n">
        <f aca="false">J82-K82</f>
        <v>80103.5548960189</v>
      </c>
      <c r="N82" s="31" t="n">
        <v>3228120.43853086</v>
      </c>
      <c r="O82" s="10"/>
      <c r="P82" s="10"/>
      <c r="Q82" s="12" t="n">
        <f aca="false">I82*5.5017049523</f>
        <v>117658552.692335</v>
      </c>
      <c r="R82" s="12"/>
      <c r="S82" s="12"/>
      <c r="T82" s="10"/>
      <c r="U82" s="10"/>
      <c r="V82" s="12" t="n">
        <f aca="false">K82*5.5017049523</f>
        <v>14249498.0309405</v>
      </c>
      <c r="W82" s="12" t="n">
        <f aca="false">M82*5.5017049523</f>
        <v>440706.124668262</v>
      </c>
      <c r="X82" s="12" t="n">
        <f aca="false">N82*5.1890047538+L82*5.5017049523</f>
        <v>22183675.5329045</v>
      </c>
      <c r="Y82" s="12" t="n">
        <f aca="false">N82*5.1890047538</f>
        <v>16750732.3013756</v>
      </c>
      <c r="Z82" s="12" t="n">
        <f aca="false">L82*5.5017049523</f>
        <v>5432943.23152894</v>
      </c>
    </row>
    <row r="83" s="13" customFormat="true" ht="12.8" hidden="false" customHeight="false" outlineLevel="0" collapsed="false">
      <c r="C83" s="13" t="n">
        <f aca="false">C79+1</f>
        <v>2032</v>
      </c>
      <c r="D83" s="13" t="n">
        <f aca="false">D79</f>
        <v>2</v>
      </c>
      <c r="E83" s="13" t="n">
        <v>230</v>
      </c>
      <c r="F83" s="33" t="n">
        <v>25043064.1668313</v>
      </c>
      <c r="G83" s="33" t="n">
        <v>23975134.8196352</v>
      </c>
      <c r="H83" s="15" t="n">
        <f aca="false">F83-J83</f>
        <v>22350603.1206189</v>
      </c>
      <c r="I83" s="15" t="n">
        <f aca="false">G83-K83</f>
        <v>21363447.6048091</v>
      </c>
      <c r="J83" s="33" t="n">
        <v>2692461.04621247</v>
      </c>
      <c r="K83" s="33" t="n">
        <v>2611687.21482609</v>
      </c>
      <c r="L83" s="15" t="n">
        <f aca="false">H83-I83</f>
        <v>987155.515809812</v>
      </c>
      <c r="M83" s="15" t="n">
        <f aca="false">J83-K83</f>
        <v>80773.8313863748</v>
      </c>
      <c r="N83" s="33" t="n">
        <v>2605971.04653203</v>
      </c>
      <c r="Q83" s="15" t="n">
        <f aca="false">I83*5.5017049523</f>
        <v>117535385.48558</v>
      </c>
      <c r="R83" s="15"/>
      <c r="S83" s="15"/>
      <c r="V83" s="15" t="n">
        <f aca="false">K83*5.5017049523</f>
        <v>14368732.4836673</v>
      </c>
      <c r="W83" s="15" t="n">
        <f aca="false">M83*5.5017049523</f>
        <v>444393.788154663</v>
      </c>
      <c r="X83" s="15" t="n">
        <f aca="false">N83*5.1890047538+L83*5.5017049523</f>
        <v>18953434.538741</v>
      </c>
      <c r="Y83" s="15" t="n">
        <f aca="false">N83*5.1890047538</f>
        <v>13522396.1487199</v>
      </c>
      <c r="Z83" s="15" t="n">
        <f aca="false">L83*5.5017049523</f>
        <v>5431038.3900211</v>
      </c>
    </row>
    <row r="84" s="13" customFormat="true" ht="12.8" hidden="false" customHeight="false" outlineLevel="0" collapsed="false">
      <c r="C84" s="13" t="n">
        <f aca="false">C80+1</f>
        <v>2032</v>
      </c>
      <c r="D84" s="13" t="n">
        <f aca="false">D80</f>
        <v>3</v>
      </c>
      <c r="E84" s="13" t="n">
        <v>231</v>
      </c>
      <c r="F84" s="33" t="n">
        <v>25176957.2768121</v>
      </c>
      <c r="G84" s="33" t="n">
        <v>24102584.0571119</v>
      </c>
      <c r="H84" s="15" t="n">
        <f aca="false">F84-J84</f>
        <v>22402121.093176</v>
      </c>
      <c r="I84" s="15" t="n">
        <f aca="false">G84-K84</f>
        <v>21410992.958985</v>
      </c>
      <c r="J84" s="33" t="n">
        <v>2774836.18363603</v>
      </c>
      <c r="K84" s="33" t="n">
        <v>2691591.09812695</v>
      </c>
      <c r="L84" s="15" t="n">
        <f aca="false">H84-I84</f>
        <v>991128.134191055</v>
      </c>
      <c r="M84" s="15" t="n">
        <f aca="false">J84-K84</f>
        <v>83245.0855090814</v>
      </c>
      <c r="N84" s="33" t="n">
        <v>2543065.56413767</v>
      </c>
      <c r="Q84" s="15" t="n">
        <f aca="false">I84*5.5017049523</f>
        <v>117796965.996108</v>
      </c>
      <c r="R84" s="15"/>
      <c r="S84" s="15"/>
      <c r="V84" s="15" t="n">
        <f aca="false">K84*5.5017049523</f>
        <v>14808340.0741316</v>
      </c>
      <c r="W84" s="15" t="n">
        <f aca="false">M84*5.5017049523</f>
        <v>457989.89919995</v>
      </c>
      <c r="X84" s="15" t="n">
        <f aca="false">N84*5.1890047538+L84*5.5017049523</f>
        <v>18648873.8657782</v>
      </c>
      <c r="Y84" s="15" t="n">
        <f aca="false">N84*5.1890047538</f>
        <v>13195979.3015355</v>
      </c>
      <c r="Z84" s="15" t="n">
        <f aca="false">L84*5.5017049523</f>
        <v>5452894.56424278</v>
      </c>
    </row>
    <row r="85" s="13" customFormat="true" ht="12.8" hidden="false" customHeight="false" outlineLevel="0" collapsed="false">
      <c r="C85" s="13" t="n">
        <f aca="false">C81+1</f>
        <v>2032</v>
      </c>
      <c r="D85" s="13" t="n">
        <f aca="false">D81</f>
        <v>4</v>
      </c>
      <c r="E85" s="13" t="n">
        <v>232</v>
      </c>
      <c r="F85" s="33" t="n">
        <v>25274222.676984</v>
      </c>
      <c r="G85" s="33" t="n">
        <v>24195437.5937235</v>
      </c>
      <c r="H85" s="15" t="n">
        <f aca="false">F85-J85</f>
        <v>22465480.6266226</v>
      </c>
      <c r="I85" s="15" t="n">
        <f aca="false">G85-K85</f>
        <v>21470957.804873</v>
      </c>
      <c r="J85" s="33" t="n">
        <v>2808742.05036135</v>
      </c>
      <c r="K85" s="33" t="n">
        <v>2724479.78885051</v>
      </c>
      <c r="L85" s="15" t="n">
        <f aca="false">H85-I85</f>
        <v>994522.821749579</v>
      </c>
      <c r="M85" s="15" t="n">
        <f aca="false">J85-K85</f>
        <v>84262.2615108401</v>
      </c>
      <c r="N85" s="33" t="n">
        <v>2549494.05065788</v>
      </c>
      <c r="Q85" s="15" t="n">
        <f aca="false">I85*5.5017049523</f>
        <v>118126874.885694</v>
      </c>
      <c r="R85" s="15"/>
      <c r="S85" s="15"/>
      <c r="V85" s="15" t="n">
        <f aca="false">K85*5.5017049523</f>
        <v>14989283.9467601</v>
      </c>
      <c r="W85" s="15" t="n">
        <f aca="false">M85*5.5017049523</f>
        <v>463586.101446187</v>
      </c>
      <c r="X85" s="15" t="n">
        <f aca="false">N85*5.1890047538+L85*5.5017049523</f>
        <v>18700907.8822436</v>
      </c>
      <c r="Y85" s="15" t="n">
        <f aca="false">N85*5.1890047538</f>
        <v>13229336.7486485</v>
      </c>
      <c r="Z85" s="15" t="n">
        <f aca="false">L85*5.5017049523</f>
        <v>5471571.13359503</v>
      </c>
    </row>
    <row r="86" s="9" customFormat="true" ht="12.8" hidden="false" customHeight="false" outlineLevel="0" collapsed="false">
      <c r="B86" s="10"/>
      <c r="C86" s="9" t="n">
        <f aca="false">C82+1</f>
        <v>2033</v>
      </c>
      <c r="D86" s="9" t="n">
        <f aca="false">D82</f>
        <v>1</v>
      </c>
      <c r="E86" s="9" t="n">
        <v>233</v>
      </c>
      <c r="F86" s="31" t="n">
        <v>25346368.2234889</v>
      </c>
      <c r="G86" s="31" t="n">
        <v>24264783.9085073</v>
      </c>
      <c r="H86" s="12" t="n">
        <f aca="false">F86-J86</f>
        <v>22439985.8119103</v>
      </c>
      <c r="I86" s="12" t="n">
        <f aca="false">G86-K86</f>
        <v>21445592.9692761</v>
      </c>
      <c r="J86" s="31" t="n">
        <v>2906382.41157861</v>
      </c>
      <c r="K86" s="31" t="n">
        <v>2819190.93923125</v>
      </c>
      <c r="L86" s="12" t="n">
        <f aca="false">H86-I86</f>
        <v>994392.842634212</v>
      </c>
      <c r="M86" s="12" t="n">
        <f aca="false">J86-K86</f>
        <v>87191.4723473583</v>
      </c>
      <c r="N86" s="31" t="n">
        <v>3194265.76516454</v>
      </c>
      <c r="O86" s="10"/>
      <c r="P86" s="10"/>
      <c r="Q86" s="12" t="n">
        <f aca="false">I86*5.5017049523</f>
        <v>117987325.044076</v>
      </c>
      <c r="R86" s="12"/>
      <c r="S86" s="12"/>
      <c r="T86" s="10"/>
      <c r="U86" s="10"/>
      <c r="V86" s="12" t="n">
        <f aca="false">K86*5.5017049523</f>
        <v>15510356.7518478</v>
      </c>
      <c r="W86" s="12" t="n">
        <f aca="false">M86*5.5017049523</f>
        <v>479701.755211789</v>
      </c>
      <c r="X86" s="12" t="n">
        <f aca="false">N86*5.1890047538+L86*5.5017049523</f>
        <v>22045916.2671917</v>
      </c>
      <c r="Y86" s="12" t="n">
        <f aca="false">N86*5.1890047538</f>
        <v>16575060.2403394</v>
      </c>
      <c r="Z86" s="12" t="n">
        <f aca="false">L86*5.5017049523</f>
        <v>5470856.02685232</v>
      </c>
    </row>
    <row r="87" s="13" customFormat="true" ht="12.8" hidden="false" customHeight="false" outlineLevel="0" collapsed="false">
      <c r="C87" s="13" t="n">
        <f aca="false">C83+1</f>
        <v>2033</v>
      </c>
      <c r="D87" s="13" t="n">
        <f aca="false">D83</f>
        <v>2</v>
      </c>
      <c r="E87" s="13" t="n">
        <v>234</v>
      </c>
      <c r="F87" s="33" t="n">
        <v>25395828.2879347</v>
      </c>
      <c r="G87" s="33" t="n">
        <v>24311935.1192622</v>
      </c>
      <c r="H87" s="15" t="n">
        <f aca="false">F87-J87</f>
        <v>22470548.156567</v>
      </c>
      <c r="I87" s="15" t="n">
        <f aca="false">G87-K87</f>
        <v>21474413.3918355</v>
      </c>
      <c r="J87" s="33" t="n">
        <v>2925280.13136766</v>
      </c>
      <c r="K87" s="33" t="n">
        <v>2837521.72742663</v>
      </c>
      <c r="L87" s="15" t="n">
        <f aca="false">H87-I87</f>
        <v>996134.764731471</v>
      </c>
      <c r="M87" s="15" t="n">
        <f aca="false">J87-K87</f>
        <v>87758.4039410302</v>
      </c>
      <c r="N87" s="33" t="n">
        <v>2647360.32870499</v>
      </c>
      <c r="Q87" s="15" t="n">
        <f aca="false">I87*5.5017049523</f>
        <v>118145886.505599</v>
      </c>
      <c r="R87" s="15"/>
      <c r="S87" s="15"/>
      <c r="V87" s="15" t="n">
        <f aca="false">K87*5.5017049523</f>
        <v>15611207.3400419</v>
      </c>
      <c r="W87" s="15" t="n">
        <f aca="false">M87*5.5017049523</f>
        <v>482820.845568309</v>
      </c>
      <c r="X87" s="15" t="n">
        <f aca="false">N87*5.1890047538+L87*5.5017049523</f>
        <v>19217604.898953</v>
      </c>
      <c r="Y87" s="15" t="n">
        <f aca="false">N87*5.1890047538</f>
        <v>13737165.3306717</v>
      </c>
      <c r="Z87" s="15" t="n">
        <f aca="false">L87*5.5017049523</f>
        <v>5480439.56828133</v>
      </c>
    </row>
    <row r="88" s="13" customFormat="true" ht="12.8" hidden="false" customHeight="false" outlineLevel="0" collapsed="false">
      <c r="C88" s="13" t="n">
        <f aca="false">C84+1</f>
        <v>2033</v>
      </c>
      <c r="D88" s="13" t="n">
        <f aca="false">D84</f>
        <v>3</v>
      </c>
      <c r="E88" s="13" t="n">
        <v>235</v>
      </c>
      <c r="F88" s="33" t="n">
        <v>25492584.790055</v>
      </c>
      <c r="G88" s="33" t="n">
        <v>24404649.880426</v>
      </c>
      <c r="H88" s="15" t="n">
        <f aca="false">F88-J88</f>
        <v>22518727.415709</v>
      </c>
      <c r="I88" s="15" t="n">
        <f aca="false">G88-K88</f>
        <v>21520008.2273104</v>
      </c>
      <c r="J88" s="33" t="n">
        <v>2973857.37434602</v>
      </c>
      <c r="K88" s="33" t="n">
        <v>2884641.65311564</v>
      </c>
      <c r="L88" s="15" t="n">
        <f aca="false">H88-I88</f>
        <v>998719.188398644</v>
      </c>
      <c r="M88" s="15" t="n">
        <f aca="false">J88-K88</f>
        <v>89215.7212303812</v>
      </c>
      <c r="N88" s="33" t="n">
        <v>2602255.46291786</v>
      </c>
      <c r="Q88" s="15" t="n">
        <f aca="false">I88*5.5017049523</f>
        <v>118396735.83773</v>
      </c>
      <c r="R88" s="15"/>
      <c r="S88" s="15"/>
      <c r="V88" s="15" t="n">
        <f aca="false">K88*5.5017049523</f>
        <v>15870447.2685572</v>
      </c>
      <c r="W88" s="15" t="n">
        <f aca="false">M88*5.5017049523</f>
        <v>490838.575316204</v>
      </c>
      <c r="X88" s="15" t="n">
        <f aca="false">N88*5.1890047538+L88*5.5017049523</f>
        <v>18997774.2724526</v>
      </c>
      <c r="Y88" s="15" t="n">
        <f aca="false">N88*5.1890047538</f>
        <v>13503115.9676828</v>
      </c>
      <c r="Z88" s="15" t="n">
        <f aca="false">L88*5.5017049523</f>
        <v>5494658.30476986</v>
      </c>
    </row>
    <row r="89" s="13" customFormat="true" ht="12.8" hidden="false" customHeight="false" outlineLevel="0" collapsed="false">
      <c r="C89" s="13" t="n">
        <f aca="false">C85+1</f>
        <v>2033</v>
      </c>
      <c r="D89" s="13" t="n">
        <f aca="false">D85</f>
        <v>4</v>
      </c>
      <c r="E89" s="13" t="n">
        <v>236</v>
      </c>
      <c r="F89" s="33" t="n">
        <v>25561622.5153178</v>
      </c>
      <c r="G89" s="33" t="n">
        <v>24470221.6694275</v>
      </c>
      <c r="H89" s="15" t="n">
        <f aca="false">F89-J89</f>
        <v>22544653.3519822</v>
      </c>
      <c r="I89" s="15" t="n">
        <f aca="false">G89-K89</f>
        <v>21543761.580992</v>
      </c>
      <c r="J89" s="33" t="n">
        <v>3016969.16333561</v>
      </c>
      <c r="K89" s="33" t="n">
        <v>2926460.08843554</v>
      </c>
      <c r="L89" s="15" t="n">
        <f aca="false">H89-I89</f>
        <v>1000891.77099018</v>
      </c>
      <c r="M89" s="15" t="n">
        <f aca="false">J89-K89</f>
        <v>90509.0749000683</v>
      </c>
      <c r="N89" s="33" t="n">
        <v>2601035.31941183</v>
      </c>
      <c r="Q89" s="15" t="n">
        <f aca="false">I89*5.5017049523</f>
        <v>118527419.781314</v>
      </c>
      <c r="R89" s="15"/>
      <c r="S89" s="15"/>
      <c r="V89" s="15" t="n">
        <f aca="false">K89*5.5017049523</f>
        <v>16100519.9612541</v>
      </c>
      <c r="W89" s="15" t="n">
        <f aca="false">M89*5.5017049523</f>
        <v>497954.225605798</v>
      </c>
      <c r="X89" s="15" t="n">
        <f aca="false">N89*5.1890047538+L89*5.5017049523</f>
        <v>19003395.8504027</v>
      </c>
      <c r="Y89" s="15" t="n">
        <f aca="false">N89*5.1890047538</f>
        <v>13496784.6372297</v>
      </c>
      <c r="Z89" s="15" t="n">
        <f aca="false">L89*5.5017049523</f>
        <v>5506611.213173</v>
      </c>
    </row>
    <row r="90" s="9" customFormat="true" ht="12.8" hidden="false" customHeight="false" outlineLevel="0" collapsed="false">
      <c r="B90" s="10"/>
      <c r="C90" s="9" t="n">
        <f aca="false">C86+1</f>
        <v>2034</v>
      </c>
      <c r="D90" s="9" t="n">
        <f aca="false">D86</f>
        <v>1</v>
      </c>
      <c r="E90" s="9" t="n">
        <v>237</v>
      </c>
      <c r="F90" s="31" t="n">
        <v>25628596.8420625</v>
      </c>
      <c r="G90" s="31" t="n">
        <v>24534316.4552861</v>
      </c>
      <c r="H90" s="12" t="n">
        <f aca="false">F90-J90</f>
        <v>22548242.808761</v>
      </c>
      <c r="I90" s="12" t="n">
        <f aca="false">G90-K90</f>
        <v>21546373.0429837</v>
      </c>
      <c r="J90" s="31" t="n">
        <v>3080354.03330145</v>
      </c>
      <c r="K90" s="31" t="n">
        <v>2987943.4123024</v>
      </c>
      <c r="L90" s="12" t="n">
        <f aca="false">H90-I90</f>
        <v>1001869.7657773</v>
      </c>
      <c r="M90" s="12" t="n">
        <f aca="false">J90-K90</f>
        <v>92410.6209990438</v>
      </c>
      <c r="N90" s="31" t="n">
        <v>3041556.33741079</v>
      </c>
      <c r="O90" s="10"/>
      <c r="P90" s="10"/>
      <c r="Q90" s="12" t="n">
        <f aca="false">I90*5.5017049523</f>
        <v>118541787.274687</v>
      </c>
      <c r="R90" s="12"/>
      <c r="S90" s="12"/>
      <c r="T90" s="10"/>
      <c r="U90" s="10"/>
      <c r="V90" s="12" t="n">
        <f aca="false">K90*5.5017049523</f>
        <v>16438783.0686563</v>
      </c>
      <c r="W90" s="12" t="n">
        <f aca="false">M90*5.5017049523</f>
        <v>508415.971195558</v>
      </c>
      <c r="X90" s="12" t="n">
        <f aca="false">N90*5.1890047538+L90*5.5017049523</f>
        <v>21294642.1457117</v>
      </c>
      <c r="Y90" s="12" t="n">
        <f aca="false">N90*5.1890047538</f>
        <v>15782650.2937751</v>
      </c>
      <c r="Z90" s="12" t="n">
        <f aca="false">L90*5.5017049523</f>
        <v>5511991.8519366</v>
      </c>
    </row>
    <row r="91" s="13" customFormat="true" ht="12.8" hidden="false" customHeight="false" outlineLevel="0" collapsed="false">
      <c r="C91" s="13" t="n">
        <f aca="false">C87+1</f>
        <v>2034</v>
      </c>
      <c r="D91" s="13" t="n">
        <f aca="false">D87</f>
        <v>2</v>
      </c>
      <c r="E91" s="13" t="n">
        <v>238</v>
      </c>
      <c r="F91" s="33" t="n">
        <v>25687801.4098027</v>
      </c>
      <c r="G91" s="33" t="n">
        <v>24591676.2006584</v>
      </c>
      <c r="H91" s="15" t="n">
        <f aca="false">F91-J91</f>
        <v>22529707.334817</v>
      </c>
      <c r="I91" s="15" t="n">
        <f aca="false">G91-K91</f>
        <v>21528324.9479223</v>
      </c>
      <c r="J91" s="33" t="n">
        <v>3158094.0749857</v>
      </c>
      <c r="K91" s="33" t="n">
        <v>3063351.25273613</v>
      </c>
      <c r="L91" s="15" t="n">
        <f aca="false">H91-I91</f>
        <v>1001382.38689471</v>
      </c>
      <c r="M91" s="15" t="n">
        <f aca="false">J91-K91</f>
        <v>94742.8222495713</v>
      </c>
      <c r="N91" s="33" t="n">
        <v>2520359.40694959</v>
      </c>
      <c r="Q91" s="15" t="n">
        <f aca="false">I91*5.5017049523</f>
        <v>118442491.980708</v>
      </c>
      <c r="R91" s="15"/>
      <c r="S91" s="15"/>
      <c r="V91" s="15" t="n">
        <f aca="false">K91*5.5017049523</f>
        <v>16853654.7578128</v>
      </c>
      <c r="W91" s="15" t="n">
        <f aca="false">M91*5.5017049523</f>
        <v>521247.054365345</v>
      </c>
      <c r="X91" s="15" t="n">
        <f aca="false">N91*5.1890047538+L91*5.5017049523</f>
        <v>18587467.3810706</v>
      </c>
      <c r="Y91" s="15" t="n">
        <f aca="false">N91*5.1890047538</f>
        <v>13078156.943946</v>
      </c>
      <c r="Z91" s="15" t="n">
        <f aca="false">L91*5.5017049523</f>
        <v>5509310.43712464</v>
      </c>
    </row>
    <row r="92" s="13" customFormat="true" ht="12.8" hidden="false" customHeight="false" outlineLevel="0" collapsed="false">
      <c r="C92" s="13" t="n">
        <f aca="false">C88+1</f>
        <v>2034</v>
      </c>
      <c r="D92" s="13" t="n">
        <f aca="false">D88</f>
        <v>3</v>
      </c>
      <c r="E92" s="13" t="n">
        <v>239</v>
      </c>
      <c r="F92" s="33" t="n">
        <v>25759597.3328167</v>
      </c>
      <c r="G92" s="33" t="n">
        <v>24659911.8721758</v>
      </c>
      <c r="H92" s="15" t="n">
        <f aca="false">F92-J92</f>
        <v>22562563.8262373</v>
      </c>
      <c r="I92" s="15" t="n">
        <f aca="false">G92-K92</f>
        <v>21558789.3707938</v>
      </c>
      <c r="J92" s="33" t="n">
        <v>3197033.50657934</v>
      </c>
      <c r="K92" s="33" t="n">
        <v>3101122.50138196</v>
      </c>
      <c r="L92" s="15" t="n">
        <f aca="false">H92-I92</f>
        <v>1003774.4554435</v>
      </c>
      <c r="M92" s="15" t="n">
        <f aca="false">J92-K92</f>
        <v>95911.0051973802</v>
      </c>
      <c r="N92" s="33" t="n">
        <v>2497690.01688835</v>
      </c>
      <c r="Q92" s="15" t="n">
        <f aca="false">I92*5.5017049523</f>
        <v>118610098.246889</v>
      </c>
      <c r="R92" s="15"/>
      <c r="S92" s="15"/>
      <c r="V92" s="15" t="n">
        <f aca="false">K92*5.5017049523</f>
        <v>17061461.0235421</v>
      </c>
      <c r="W92" s="15" t="n">
        <f aca="false">M92*5.5017049523</f>
        <v>527674.052274498</v>
      </c>
      <c r="X92" s="15" t="n">
        <f aca="false">N92*5.1890047538+L92*5.5017049523</f>
        <v>18482996.2636582</v>
      </c>
      <c r="Y92" s="15" t="n">
        <f aca="false">N92*5.1890047538</f>
        <v>12960525.3711525</v>
      </c>
      <c r="Z92" s="15" t="n">
        <f aca="false">L92*5.5017049523</f>
        <v>5522470.89250575</v>
      </c>
    </row>
    <row r="93" s="13" customFormat="true" ht="12.8" hidden="false" customHeight="false" outlineLevel="0" collapsed="false">
      <c r="C93" s="13" t="n">
        <f aca="false">C89+1</f>
        <v>2034</v>
      </c>
      <c r="D93" s="13" t="n">
        <f aca="false">D89</f>
        <v>4</v>
      </c>
      <c r="E93" s="13" t="n">
        <v>240</v>
      </c>
      <c r="F93" s="33" t="n">
        <v>25822521.92668</v>
      </c>
      <c r="G93" s="33" t="n">
        <v>24720378.6929905</v>
      </c>
      <c r="H93" s="15" t="n">
        <f aca="false">F93-J93</f>
        <v>22571520.2754221</v>
      </c>
      <c r="I93" s="15" t="n">
        <f aca="false">G93-K93</f>
        <v>21566907.0912704</v>
      </c>
      <c r="J93" s="33" t="n">
        <v>3251001.65125783</v>
      </c>
      <c r="K93" s="33" t="n">
        <v>3153471.60172009</v>
      </c>
      <c r="L93" s="15" t="n">
        <f aca="false">H93-I93</f>
        <v>1004613.1841517</v>
      </c>
      <c r="M93" s="15" t="n">
        <f aca="false">J93-K93</f>
        <v>97530.0495377346</v>
      </c>
      <c r="N93" s="33" t="n">
        <v>2530922.63646259</v>
      </c>
      <c r="Q93" s="15" t="n">
        <f aca="false">I93*5.5017049523</f>
        <v>118654759.549837</v>
      </c>
      <c r="R93" s="15"/>
      <c r="S93" s="15"/>
      <c r="V93" s="15" t="n">
        <f aca="false">K93*5.5017049523</f>
        <v>17349470.3281209</v>
      </c>
      <c r="W93" s="15" t="n">
        <f aca="false">M93*5.5017049523</f>
        <v>536581.556539819</v>
      </c>
      <c r="X93" s="15" t="n">
        <f aca="false">N93*5.1890047538+L93*5.5017049523</f>
        <v>18660054.9224977</v>
      </c>
      <c r="Y93" s="15" t="n">
        <f aca="false">N93*5.1890047538</f>
        <v>13132969.5921044</v>
      </c>
      <c r="Z93" s="15" t="n">
        <f aca="false">L93*5.5017049523</f>
        <v>5527085.33039329</v>
      </c>
    </row>
    <row r="94" s="9" customFormat="true" ht="12.8" hidden="false" customHeight="false" outlineLevel="0" collapsed="false">
      <c r="B94" s="10"/>
      <c r="C94" s="9" t="n">
        <f aca="false">C90+1</f>
        <v>2035</v>
      </c>
      <c r="D94" s="9" t="n">
        <f aca="false">D90</f>
        <v>1</v>
      </c>
      <c r="E94" s="9" t="n">
        <v>241</v>
      </c>
      <c r="F94" s="31" t="n">
        <v>25905931.1738855</v>
      </c>
      <c r="G94" s="31" t="n">
        <v>24800614.3803487</v>
      </c>
      <c r="H94" s="12" t="n">
        <f aca="false">F94-J94</f>
        <v>22584151.1222424</v>
      </c>
      <c r="I94" s="12" t="n">
        <f aca="false">G94-K94</f>
        <v>21578487.7302548</v>
      </c>
      <c r="J94" s="31" t="n">
        <v>3321780.05164311</v>
      </c>
      <c r="K94" s="31" t="n">
        <v>3222126.65009382</v>
      </c>
      <c r="L94" s="12" t="n">
        <f aca="false">H94-I94</f>
        <v>1005663.39198758</v>
      </c>
      <c r="M94" s="12" t="n">
        <f aca="false">J94-K94</f>
        <v>99653.4015492941</v>
      </c>
      <c r="N94" s="31" t="n">
        <v>3104245.70950106</v>
      </c>
      <c r="O94" s="10"/>
      <c r="P94" s="10"/>
      <c r="Q94" s="12" t="n">
        <f aca="false">I94*5.5017049523</f>
        <v>118718472.808688</v>
      </c>
      <c r="R94" s="12"/>
      <c r="S94" s="12"/>
      <c r="T94" s="10"/>
      <c r="U94" s="10"/>
      <c r="V94" s="12" t="n">
        <f aca="false">K94*5.5017049523</f>
        <v>17727190.147759</v>
      </c>
      <c r="W94" s="12" t="n">
        <f aca="false">M94*5.5017049523</f>
        <v>548263.612817292</v>
      </c>
      <c r="X94" s="12" t="n">
        <f aca="false">N94*5.1890047538+L94*5.5017049523</f>
        <v>21640809.0076091</v>
      </c>
      <c r="Y94" s="12" t="n">
        <f aca="false">N94*5.1890047538</f>
        <v>16107945.7435643</v>
      </c>
      <c r="Z94" s="12" t="n">
        <f aca="false">L94*5.5017049523</f>
        <v>5532863.26404487</v>
      </c>
    </row>
    <row r="95" s="13" customFormat="true" ht="12.8" hidden="false" customHeight="false" outlineLevel="0" collapsed="false">
      <c r="C95" s="13" t="n">
        <f aca="false">C91+1</f>
        <v>2035</v>
      </c>
      <c r="D95" s="13" t="n">
        <f aca="false">D91</f>
        <v>2</v>
      </c>
      <c r="E95" s="13" t="n">
        <v>242</v>
      </c>
      <c r="F95" s="33" t="n">
        <v>26002057.5880871</v>
      </c>
      <c r="G95" s="33" t="n">
        <v>24892675.4396748</v>
      </c>
      <c r="H95" s="15" t="n">
        <f aca="false">F95-J95</f>
        <v>22609666.2360161</v>
      </c>
      <c r="I95" s="15" t="n">
        <f aca="false">G95-K95</f>
        <v>21602055.8281659</v>
      </c>
      <c r="J95" s="33" t="n">
        <v>3392391.35207107</v>
      </c>
      <c r="K95" s="33" t="n">
        <v>3290619.61150894</v>
      </c>
      <c r="L95" s="15" t="n">
        <f aca="false">H95-I95</f>
        <v>1007610.40785017</v>
      </c>
      <c r="M95" s="15" t="n">
        <f aca="false">J95-K95</f>
        <v>101771.740562133</v>
      </c>
      <c r="N95" s="33" t="n">
        <v>2528423.30590704</v>
      </c>
      <c r="Q95" s="15" t="n">
        <f aca="false">I95*5.5017049523</f>
        <v>118848137.529681</v>
      </c>
      <c r="R95" s="15"/>
      <c r="S95" s="15"/>
      <c r="V95" s="15" t="n">
        <f aca="false">K95*5.5017049523</f>
        <v>18104018.2127742</v>
      </c>
      <c r="W95" s="15" t="n">
        <f aca="false">M95*5.5017049523</f>
        <v>559918.089054875</v>
      </c>
      <c r="X95" s="15" t="n">
        <f aca="false">N95*5.1890047538+L95*5.5017049523</f>
        <v>18663575.7248287</v>
      </c>
      <c r="Y95" s="15" t="n">
        <f aca="false">N95*5.1890047538</f>
        <v>13120000.5539704</v>
      </c>
      <c r="Z95" s="15" t="n">
        <f aca="false">L95*5.5017049523</f>
        <v>5543575.17085832</v>
      </c>
    </row>
    <row r="96" s="13" customFormat="true" ht="12.8" hidden="false" customHeight="false" outlineLevel="0" collapsed="false">
      <c r="C96" s="13" t="n">
        <f aca="false">C92+1</f>
        <v>2035</v>
      </c>
      <c r="D96" s="13" t="n">
        <f aca="false">D92</f>
        <v>3</v>
      </c>
      <c r="E96" s="13" t="n">
        <v>243</v>
      </c>
      <c r="F96" s="33" t="n">
        <v>26094480.7753618</v>
      </c>
      <c r="G96" s="33" t="n">
        <v>24981479.1468672</v>
      </c>
      <c r="H96" s="15" t="n">
        <f aca="false">F96-J96</f>
        <v>22649458.0782708</v>
      </c>
      <c r="I96" s="15" t="n">
        <f aca="false">G96-K96</f>
        <v>21639807.130689</v>
      </c>
      <c r="J96" s="33" t="n">
        <v>3445022.69709097</v>
      </c>
      <c r="K96" s="33" t="n">
        <v>3341672.01617824</v>
      </c>
      <c r="L96" s="15" t="n">
        <f aca="false">H96-I96</f>
        <v>1009650.94758181</v>
      </c>
      <c r="M96" s="15" t="n">
        <f aca="false">J96-K96</f>
        <v>103350.680912728</v>
      </c>
      <c r="N96" s="33" t="n">
        <v>2560503.7981973</v>
      </c>
      <c r="Q96" s="15" t="n">
        <f aca="false">I96*5.5017049523</f>
        <v>119055834.057728</v>
      </c>
      <c r="R96" s="15"/>
      <c r="S96" s="15"/>
      <c r="V96" s="15" t="n">
        <f aca="false">K96*5.5017049523</f>
        <v>18384893.4803702</v>
      </c>
      <c r="W96" s="15" t="n">
        <f aca="false">M96*5.5017049523</f>
        <v>568604.953001135</v>
      </c>
      <c r="X96" s="15" t="n">
        <f aca="false">N96*5.1890047538+L96*5.5017049523</f>
        <v>18841267.999374</v>
      </c>
      <c r="Y96" s="15" t="n">
        <f aca="false">N96*5.1890047538</f>
        <v>13286466.3809687</v>
      </c>
      <c r="Z96" s="15" t="n">
        <f aca="false">L96*5.5017049523</f>
        <v>5554801.61840523</v>
      </c>
    </row>
    <row r="97" s="13" customFormat="true" ht="12.8" hidden="false" customHeight="false" outlineLevel="0" collapsed="false">
      <c r="C97" s="13" t="n">
        <f aca="false">C93+1</f>
        <v>2035</v>
      </c>
      <c r="D97" s="13" t="n">
        <f aca="false">D93</f>
        <v>4</v>
      </c>
      <c r="E97" s="13" t="n">
        <v>244</v>
      </c>
      <c r="F97" s="33" t="n">
        <v>26131271.468965</v>
      </c>
      <c r="G97" s="33" t="n">
        <v>25016861.5344936</v>
      </c>
      <c r="H97" s="15" t="n">
        <f aca="false">F97-J97</f>
        <v>22657679.8207088</v>
      </c>
      <c r="I97" s="15" t="n">
        <f aca="false">G97-K97</f>
        <v>21647477.635685</v>
      </c>
      <c r="J97" s="33" t="n">
        <v>3473591.64825622</v>
      </c>
      <c r="K97" s="33" t="n">
        <v>3369383.89880854</v>
      </c>
      <c r="L97" s="15" t="n">
        <f aca="false">H97-I97</f>
        <v>1010202.18502374</v>
      </c>
      <c r="M97" s="15" t="n">
        <f aca="false">J97-K97</f>
        <v>104207.749447687</v>
      </c>
      <c r="N97" s="33" t="n">
        <v>2501066.53231914</v>
      </c>
      <c r="Q97" s="15" t="n">
        <f aca="false">I97*5.5017049523</f>
        <v>119098034.913052</v>
      </c>
      <c r="R97" s="15"/>
      <c r="S97" s="15"/>
      <c r="V97" s="15" t="n">
        <f aca="false">K97*5.5017049523</f>
        <v>18537356.0822748</v>
      </c>
      <c r="W97" s="15" t="n">
        <f aca="false">M97*5.5017049523</f>
        <v>573320.291204375</v>
      </c>
      <c r="X97" s="15" t="n">
        <f aca="false">N97*5.1890047538+L97*5.5017049523</f>
        <v>18535880.4899435</v>
      </c>
      <c r="Y97" s="15" t="n">
        <f aca="false">N97*5.1890047538</f>
        <v>12978046.1257741</v>
      </c>
      <c r="Z97" s="15" t="n">
        <f aca="false">L97*5.5017049523</f>
        <v>5557834.36416941</v>
      </c>
    </row>
    <row r="98" s="9" customFormat="true" ht="12.8" hidden="false" customHeight="false" outlineLevel="0" collapsed="false">
      <c r="B98" s="10"/>
      <c r="C98" s="9" t="n">
        <f aca="false">C94+1</f>
        <v>2036</v>
      </c>
      <c r="D98" s="9" t="n">
        <f aca="false">D94</f>
        <v>1</v>
      </c>
      <c r="E98" s="9" t="n">
        <v>245</v>
      </c>
      <c r="F98" s="31" t="n">
        <v>26193156.9246219</v>
      </c>
      <c r="G98" s="31" t="n">
        <v>25076594.2401324</v>
      </c>
      <c r="H98" s="12" t="n">
        <f aca="false">F98-J98</f>
        <v>22678756.8960186</v>
      </c>
      <c r="I98" s="12" t="n">
        <f aca="false">G98-K98</f>
        <v>21667626.2123872</v>
      </c>
      <c r="J98" s="31" t="n">
        <v>3514400.02860331</v>
      </c>
      <c r="K98" s="31" t="n">
        <v>3408968.02774521</v>
      </c>
      <c r="L98" s="12" t="n">
        <f aca="false">H98-I98</f>
        <v>1011130.68363143</v>
      </c>
      <c r="M98" s="12" t="n">
        <f aca="false">J98-K98</f>
        <v>105432.000858099</v>
      </c>
      <c r="N98" s="31" t="n">
        <v>2977715.15382006</v>
      </c>
      <c r="O98" s="10"/>
      <c r="P98" s="10"/>
      <c r="Q98" s="12" t="n">
        <f aca="false">I98*5.5017049523</f>
        <v>119208886.437276</v>
      </c>
      <c r="R98" s="12"/>
      <c r="S98" s="12"/>
      <c r="T98" s="10"/>
      <c r="U98" s="10"/>
      <c r="V98" s="12" t="n">
        <f aca="false">K98*5.5017049523</f>
        <v>18755136.2804782</v>
      </c>
      <c r="W98" s="12" t="n">
        <f aca="false">M98*5.5017049523</f>
        <v>580055.761251902</v>
      </c>
      <c r="X98" s="12" t="n">
        <f aca="false">N98*5.1890047538+L98*5.5017049523</f>
        <v>21014320.7781921</v>
      </c>
      <c r="Y98" s="12" t="n">
        <f aca="false">N98*5.1890047538</f>
        <v>15451378.0886346</v>
      </c>
      <c r="Z98" s="12" t="n">
        <f aca="false">L98*5.5017049523</f>
        <v>5562942.68955753</v>
      </c>
    </row>
    <row r="99" s="13" customFormat="true" ht="12.8" hidden="false" customHeight="false" outlineLevel="0" collapsed="false">
      <c r="C99" s="13" t="n">
        <f aca="false">C95+1</f>
        <v>2036</v>
      </c>
      <c r="D99" s="13" t="n">
        <f aca="false">D95</f>
        <v>2</v>
      </c>
      <c r="E99" s="13" t="n">
        <v>246</v>
      </c>
      <c r="F99" s="33" t="n">
        <v>26261254.7609654</v>
      </c>
      <c r="G99" s="33" t="n">
        <v>25142600.1700307</v>
      </c>
      <c r="H99" s="15" t="n">
        <f aca="false">F99-J99</f>
        <v>22671022.2009599</v>
      </c>
      <c r="I99" s="15" t="n">
        <f aca="false">G99-K99</f>
        <v>21660074.5868253</v>
      </c>
      <c r="J99" s="33" t="n">
        <v>3590232.5600055</v>
      </c>
      <c r="K99" s="33" t="n">
        <v>3482525.58320533</v>
      </c>
      <c r="L99" s="15" t="n">
        <f aca="false">H99-I99</f>
        <v>1010947.61413457</v>
      </c>
      <c r="M99" s="15" t="n">
        <f aca="false">J99-K99</f>
        <v>107706.976800165</v>
      </c>
      <c r="N99" s="33" t="n">
        <v>2504547.92375797</v>
      </c>
      <c r="Q99" s="15" t="n">
        <f aca="false">I99*5.5017049523</f>
        <v>119167339.621524</v>
      </c>
      <c r="R99" s="15"/>
      <c r="S99" s="15"/>
      <c r="V99" s="15" t="n">
        <f aca="false">K99*5.5017049523</f>
        <v>19159828.2476322</v>
      </c>
      <c r="W99" s="15" t="n">
        <f aca="false">M99*5.5017049523</f>
        <v>592572.007658727</v>
      </c>
      <c r="X99" s="15" t="n">
        <f aca="false">N99*5.1890047538+L99*5.5017049523</f>
        <v>18558046.5777001</v>
      </c>
      <c r="Y99" s="15" t="n">
        <f aca="false">N99*5.1890047538</f>
        <v>12996111.0825</v>
      </c>
      <c r="Z99" s="15" t="n">
        <f aca="false">L99*5.5017049523</f>
        <v>5561935.49520001</v>
      </c>
    </row>
    <row r="100" s="13" customFormat="true" ht="12.8" hidden="false" customHeight="false" outlineLevel="0" collapsed="false">
      <c r="C100" s="13" t="n">
        <f aca="false">C96+1</f>
        <v>2036</v>
      </c>
      <c r="D100" s="13" t="n">
        <f aca="false">D96</f>
        <v>3</v>
      </c>
      <c r="E100" s="13" t="n">
        <v>247</v>
      </c>
      <c r="F100" s="33" t="n">
        <v>26269019.4143866</v>
      </c>
      <c r="G100" s="33" t="n">
        <v>25150485.2780531</v>
      </c>
      <c r="H100" s="15" t="n">
        <f aca="false">F100-J100</f>
        <v>22654487.9498176</v>
      </c>
      <c r="I100" s="15" t="n">
        <f aca="false">G100-K100</f>
        <v>21644389.7574212</v>
      </c>
      <c r="J100" s="33" t="n">
        <v>3614531.46456898</v>
      </c>
      <c r="K100" s="33" t="n">
        <v>3506095.52063191</v>
      </c>
      <c r="L100" s="15" t="n">
        <f aca="false">H100-I100</f>
        <v>1010098.19239648</v>
      </c>
      <c r="M100" s="15" t="n">
        <f aca="false">J100-K100</f>
        <v>108435.943937069</v>
      </c>
      <c r="N100" s="33" t="n">
        <v>2572002.81785397</v>
      </c>
      <c r="Q100" s="15" t="n">
        <f aca="false">I100*5.5017049523</f>
        <v>119081046.317915</v>
      </c>
      <c r="R100" s="15"/>
      <c r="S100" s="15"/>
      <c r="V100" s="15" t="n">
        <f aca="false">K100*5.5017049523</f>
        <v>19289503.0890974</v>
      </c>
      <c r="W100" s="15" t="n">
        <f aca="false">M100*5.5017049523</f>
        <v>596582.569765897</v>
      </c>
      <c r="X100" s="15" t="n">
        <f aca="false">N100*5.1890047538+L100*5.5017049523</f>
        <v>18903397.0760482</v>
      </c>
      <c r="Y100" s="15" t="n">
        <f aca="false">N100*5.1890047538</f>
        <v>13346134.8486312</v>
      </c>
      <c r="Z100" s="15" t="n">
        <f aca="false">L100*5.5017049523</f>
        <v>5557262.22741698</v>
      </c>
    </row>
    <row r="101" s="13" customFormat="true" ht="12.8" hidden="false" customHeight="false" outlineLevel="0" collapsed="false">
      <c r="C101" s="13" t="n">
        <f aca="false">C97+1</f>
        <v>2036</v>
      </c>
      <c r="D101" s="13" t="n">
        <f aca="false">D97</f>
        <v>4</v>
      </c>
      <c r="E101" s="13" t="n">
        <v>248</v>
      </c>
      <c r="F101" s="33" t="n">
        <v>26394802.5534968</v>
      </c>
      <c r="G101" s="33" t="n">
        <v>25270971.709434</v>
      </c>
      <c r="H101" s="15" t="n">
        <f aca="false">F101-J101</f>
        <v>22701703.2597627</v>
      </c>
      <c r="I101" s="15" t="n">
        <f aca="false">G101-K101</f>
        <v>21688665.3945119</v>
      </c>
      <c r="J101" s="33" t="n">
        <v>3693099.29373413</v>
      </c>
      <c r="K101" s="33" t="n">
        <v>3582306.31492211</v>
      </c>
      <c r="L101" s="15" t="n">
        <f aca="false">H101-I101</f>
        <v>1013037.86525079</v>
      </c>
      <c r="M101" s="15" t="n">
        <f aca="false">J101-K101</f>
        <v>110792.978812023</v>
      </c>
      <c r="N101" s="33" t="n">
        <v>2507299.23855966</v>
      </c>
      <c r="Q101" s="15" t="n">
        <f aca="false">I101*5.5017049523</f>
        <v>119324637.809764</v>
      </c>
      <c r="R101" s="15"/>
      <c r="S101" s="15"/>
      <c r="V101" s="15" t="n">
        <f aca="false">K101*5.5017049523</f>
        <v>19708792.3934625</v>
      </c>
      <c r="W101" s="15" t="n">
        <f aca="false">M101*5.5017049523</f>
        <v>609550.280210176</v>
      </c>
      <c r="X101" s="15" t="n">
        <f aca="false">N101*5.1890047538+L101*5.5017049523</f>
        <v>18583823.1082029</v>
      </c>
      <c r="Y101" s="15" t="n">
        <f aca="false">N101*5.1890047538</f>
        <v>13010387.6680852</v>
      </c>
      <c r="Z101" s="15" t="n">
        <f aca="false">L101*5.5017049523</f>
        <v>5573435.44011766</v>
      </c>
    </row>
    <row r="102" s="9" customFormat="true" ht="12.8" hidden="false" customHeight="false" outlineLevel="0" collapsed="false">
      <c r="B102" s="10"/>
      <c r="C102" s="9" t="n">
        <f aca="false">C98+1</f>
        <v>2037</v>
      </c>
      <c r="D102" s="9" t="n">
        <f aca="false">D98</f>
        <v>1</v>
      </c>
      <c r="E102" s="9" t="n">
        <v>249</v>
      </c>
      <c r="F102" s="31" t="n">
        <v>26438618.9160267</v>
      </c>
      <c r="G102" s="31" t="n">
        <v>25313401.3889083</v>
      </c>
      <c r="H102" s="12" t="n">
        <f aca="false">F102-J102</f>
        <v>22667424.8145451</v>
      </c>
      <c r="I102" s="12" t="n">
        <f aca="false">G102-K102</f>
        <v>21655343.1104711</v>
      </c>
      <c r="J102" s="31" t="n">
        <v>3771194.10148163</v>
      </c>
      <c r="K102" s="31" t="n">
        <v>3658058.27843718</v>
      </c>
      <c r="L102" s="12" t="n">
        <f aca="false">H102-I102</f>
        <v>1012081.70407398</v>
      </c>
      <c r="M102" s="12" t="n">
        <f aca="false">J102-K102</f>
        <v>113135.823044449</v>
      </c>
      <c r="N102" s="31" t="n">
        <v>3089671.87895963</v>
      </c>
      <c r="O102" s="10"/>
      <c r="P102" s="10"/>
      <c r="Q102" s="12" t="n">
        <f aca="false">I102*5.5017049523</f>
        <v>119141308.434635</v>
      </c>
      <c r="R102" s="12"/>
      <c r="S102" s="12"/>
      <c r="T102" s="10"/>
      <c r="U102" s="10"/>
      <c r="V102" s="12" t="n">
        <f aca="false">K102*5.5017049523</f>
        <v>20125557.3462799</v>
      </c>
      <c r="W102" s="12" t="n">
        <f aca="false">M102*5.5017049523</f>
        <v>622439.91792618</v>
      </c>
      <c r="X102" s="12" t="n">
        <f aca="false">N102*5.1890047538+L102*5.5017049523</f>
        <v>21600496.9910398</v>
      </c>
      <c r="Y102" s="12" t="n">
        <f aca="false">N102*5.1890047538</f>
        <v>16032322.0676037</v>
      </c>
      <c r="Z102" s="12" t="n">
        <f aca="false">L102*5.5017049523</f>
        <v>5568174.92343606</v>
      </c>
    </row>
    <row r="103" s="13" customFormat="true" ht="12.8" hidden="false" customHeight="false" outlineLevel="0" collapsed="false">
      <c r="C103" s="13" t="n">
        <f aca="false">C99+1</f>
        <v>2037</v>
      </c>
      <c r="D103" s="13" t="n">
        <f aca="false">D99</f>
        <v>2</v>
      </c>
      <c r="E103" s="13" t="n">
        <v>250</v>
      </c>
      <c r="F103" s="33" t="n">
        <v>26565658.2925758</v>
      </c>
      <c r="G103" s="33" t="n">
        <v>25434848.358268</v>
      </c>
      <c r="H103" s="15" t="n">
        <f aca="false">F103-J103</f>
        <v>22733521.5512739</v>
      </c>
      <c r="I103" s="15" t="n">
        <f aca="false">G103-K103</f>
        <v>21717675.7192051</v>
      </c>
      <c r="J103" s="33" t="n">
        <v>3832136.74130197</v>
      </c>
      <c r="K103" s="33" t="n">
        <v>3717172.63906291</v>
      </c>
      <c r="L103" s="15" t="n">
        <f aca="false">H103-I103</f>
        <v>1015845.8320688</v>
      </c>
      <c r="M103" s="15" t="n">
        <f aca="false">J103-K103</f>
        <v>114964.10223906</v>
      </c>
      <c r="N103" s="33" t="n">
        <v>2497855.08588089</v>
      </c>
      <c r="Q103" s="15" t="n">
        <f aca="false">I103*5.5017049523</f>
        <v>119484244.056796</v>
      </c>
      <c r="R103" s="15"/>
      <c r="S103" s="15"/>
      <c r="V103" s="15" t="n">
        <f aca="false">K103*5.5017049523</f>
        <v>20450787.1168865</v>
      </c>
      <c r="W103" s="15" t="n">
        <f aca="false">M103*5.5017049523</f>
        <v>632498.570625359</v>
      </c>
      <c r="X103" s="15" t="n">
        <f aca="false">N103*5.1890047538+L103*5.5017049523</f>
        <v>18550265.9600057</v>
      </c>
      <c r="Y103" s="15" t="n">
        <f aca="false">N103*5.1890047538</f>
        <v>12961381.9149395</v>
      </c>
      <c r="Z103" s="15" t="n">
        <f aca="false">L103*5.5017049523</f>
        <v>5588884.04506624</v>
      </c>
    </row>
    <row r="104" s="13" customFormat="true" ht="12.8" hidden="false" customHeight="false" outlineLevel="0" collapsed="false">
      <c r="C104" s="13" t="n">
        <f aca="false">C100+1</f>
        <v>2037</v>
      </c>
      <c r="D104" s="13" t="n">
        <f aca="false">D100</f>
        <v>3</v>
      </c>
      <c r="E104" s="13" t="n">
        <v>251</v>
      </c>
      <c r="F104" s="33" t="n">
        <v>26719886.4836006</v>
      </c>
      <c r="G104" s="33" t="n">
        <v>25582370.6599748</v>
      </c>
      <c r="H104" s="15" t="n">
        <f aca="false">F104-J104</f>
        <v>22778055.0472368</v>
      </c>
      <c r="I104" s="15" t="n">
        <f aca="false">G104-K104</f>
        <v>21758794.1667019</v>
      </c>
      <c r="J104" s="33" t="n">
        <v>3941831.43636372</v>
      </c>
      <c r="K104" s="33" t="n">
        <v>3823576.4932728</v>
      </c>
      <c r="L104" s="15" t="n">
        <f aca="false">H104-I104</f>
        <v>1019260.88053489</v>
      </c>
      <c r="M104" s="15" t="n">
        <f aca="false">J104-K104</f>
        <v>118254.943090912</v>
      </c>
      <c r="N104" s="33" t="n">
        <v>2530144.38833577</v>
      </c>
      <c r="Q104" s="15" t="n">
        <f aca="false">I104*5.5017049523</f>
        <v>119710465.62302</v>
      </c>
      <c r="R104" s="15"/>
      <c r="S104" s="15"/>
      <c r="V104" s="15" t="n">
        <f aca="false">K104*5.5017049523</f>
        <v>21036189.7285369</v>
      </c>
      <c r="W104" s="15" t="n">
        <f aca="false">M104*5.5017049523</f>
        <v>650603.806037222</v>
      </c>
      <c r="X104" s="15" t="n">
        <f aca="false">N104*5.1890047538+L104*5.5017049523</f>
        <v>18736603.8929992</v>
      </c>
      <c r="Y104" s="15" t="n">
        <f aca="false">N104*5.1890047538</f>
        <v>13128931.2588747</v>
      </c>
      <c r="Z104" s="15" t="n">
        <f aca="false">L104*5.5017049523</f>
        <v>5607672.63412449</v>
      </c>
    </row>
    <row r="105" s="13" customFormat="true" ht="12.8" hidden="false" customHeight="false" outlineLevel="0" collapsed="false">
      <c r="C105" s="13" t="n">
        <f aca="false">C101+1</f>
        <v>2037</v>
      </c>
      <c r="D105" s="13" t="n">
        <f aca="false">D101</f>
        <v>4</v>
      </c>
      <c r="E105" s="13" t="n">
        <v>252</v>
      </c>
      <c r="F105" s="33" t="n">
        <v>26933791.2919321</v>
      </c>
      <c r="G105" s="33" t="n">
        <v>25787519.1432849</v>
      </c>
      <c r="H105" s="15" t="n">
        <f aca="false">F105-J105</f>
        <v>22893825.9067849</v>
      </c>
      <c r="I105" s="15" t="n">
        <f aca="false">G105-K105</f>
        <v>21868752.7196921</v>
      </c>
      <c r="J105" s="33" t="n">
        <v>4039965.38514722</v>
      </c>
      <c r="K105" s="33" t="n">
        <v>3918766.4235928</v>
      </c>
      <c r="L105" s="15" t="n">
        <f aca="false">H105-I105</f>
        <v>1025073.18709278</v>
      </c>
      <c r="M105" s="15" t="n">
        <f aca="false">J105-K105</f>
        <v>121198.961554417</v>
      </c>
      <c r="N105" s="33" t="n">
        <v>2523711.49445654</v>
      </c>
      <c r="Q105" s="15" t="n">
        <f aca="false">I105*5.5017049523</f>
        <v>120315425.138554</v>
      </c>
      <c r="R105" s="15"/>
      <c r="S105" s="15"/>
      <c r="V105" s="15" t="n">
        <f aca="false">K105*5.5017049523</f>
        <v>21559896.6395875</v>
      </c>
      <c r="W105" s="15" t="n">
        <f aca="false">M105*5.5017049523</f>
        <v>666800.926997553</v>
      </c>
      <c r="X105" s="15" t="n">
        <f aca="false">N105*5.1890047538+L105*5.5017049523</f>
        <v>18735201.171853</v>
      </c>
      <c r="Y105" s="15" t="n">
        <f aca="false">N105*5.1890047538</f>
        <v>13095550.9419547</v>
      </c>
      <c r="Z105" s="15" t="n">
        <f aca="false">L105*5.5017049523</f>
        <v>5639650.2298983</v>
      </c>
    </row>
    <row r="106" s="9" customFormat="true" ht="12.8" hidden="false" customHeight="false" outlineLevel="0" collapsed="false">
      <c r="B106" s="10"/>
      <c r="C106" s="9" t="n">
        <f aca="false">C102+1</f>
        <v>2038</v>
      </c>
      <c r="D106" s="9" t="n">
        <f aca="false">D102</f>
        <v>1</v>
      </c>
      <c r="E106" s="9" t="n">
        <v>253</v>
      </c>
      <c r="F106" s="31" t="n">
        <v>26987301.8895587</v>
      </c>
      <c r="G106" s="31" t="n">
        <v>25839959.6465053</v>
      </c>
      <c r="H106" s="12" t="n">
        <f aca="false">F106-J106</f>
        <v>22907949.7590859</v>
      </c>
      <c r="I106" s="12" t="n">
        <f aca="false">G106-K106</f>
        <v>21882988.0799468</v>
      </c>
      <c r="J106" s="31" t="n">
        <v>4079352.13047277</v>
      </c>
      <c r="K106" s="31" t="n">
        <v>3956971.56655858</v>
      </c>
      <c r="L106" s="12" t="n">
        <f aca="false">H106-I106</f>
        <v>1024961.67913916</v>
      </c>
      <c r="M106" s="12" t="n">
        <f aca="false">J106-K106</f>
        <v>122380.563914184</v>
      </c>
      <c r="N106" s="31" t="n">
        <v>2990270.97373268</v>
      </c>
      <c r="O106" s="10"/>
      <c r="P106" s="10"/>
      <c r="Q106" s="12" t="n">
        <f aca="false">I106*5.5017049523</f>
        <v>120393743.890565</v>
      </c>
      <c r="R106" s="12"/>
      <c r="S106" s="12"/>
      <c r="T106" s="10"/>
      <c r="U106" s="10"/>
      <c r="V106" s="12" t="n">
        <f aca="false">K106*5.5017049523</f>
        <v>21770090.0638456</v>
      </c>
      <c r="W106" s="12" t="n">
        <f aca="false">M106*5.5017049523</f>
        <v>673301.75455193</v>
      </c>
      <c r="X106" s="12" t="n">
        <f aca="false">N106*5.1890047538+L106*5.5017049523</f>
        <v>21155567.0438866</v>
      </c>
      <c r="Y106" s="12" t="n">
        <f aca="false">N106*5.1890047538</f>
        <v>15516530.297849</v>
      </c>
      <c r="Z106" s="12" t="n">
        <f aca="false">L106*5.5017049523</f>
        <v>5639036.74603764</v>
      </c>
    </row>
    <row r="107" s="13" customFormat="true" ht="12.8" hidden="false" customHeight="false" outlineLevel="0" collapsed="false">
      <c r="C107" s="13" t="n">
        <f aca="false">C103+1</f>
        <v>2038</v>
      </c>
      <c r="D107" s="13" t="n">
        <f aca="false">D103</f>
        <v>2</v>
      </c>
      <c r="E107" s="13" t="n">
        <v>254</v>
      </c>
      <c r="F107" s="33" t="n">
        <v>27051728.0276464</v>
      </c>
      <c r="G107" s="33" t="n">
        <v>25900727.9529227</v>
      </c>
      <c r="H107" s="15" t="n">
        <f aca="false">F107-J107</f>
        <v>22941858.3034291</v>
      </c>
      <c r="I107" s="15" t="n">
        <f aca="false">G107-K107</f>
        <v>21914154.3204319</v>
      </c>
      <c r="J107" s="33" t="n">
        <v>4109869.72421727</v>
      </c>
      <c r="K107" s="33" t="n">
        <v>3986573.63249075</v>
      </c>
      <c r="L107" s="15" t="n">
        <f aca="false">H107-I107</f>
        <v>1027703.98299721</v>
      </c>
      <c r="M107" s="15" t="n">
        <f aca="false">J107-K107</f>
        <v>123296.091726518</v>
      </c>
      <c r="N107" s="33" t="n">
        <v>2518688.60861187</v>
      </c>
      <c r="Q107" s="15" t="n">
        <f aca="false">I107*5.5017049523</f>
        <v>120565211.350187</v>
      </c>
      <c r="R107" s="15"/>
      <c r="S107" s="15"/>
      <c r="V107" s="15" t="n">
        <f aca="false">K107*5.5017049523</f>
        <v>21932951.896583</v>
      </c>
      <c r="W107" s="15" t="n">
        <f aca="false">M107*5.5017049523</f>
        <v>678338.71845102</v>
      </c>
      <c r="X107" s="15" t="n">
        <f aca="false">N107*5.1890047538+L107*5.5017049523</f>
        <v>18723611.2561831</v>
      </c>
      <c r="Y107" s="15" t="n">
        <f aca="false">N107*5.1890047538</f>
        <v>13069487.1634289</v>
      </c>
      <c r="Z107" s="15" t="n">
        <f aca="false">L107*5.5017049523</f>
        <v>5654124.0927542</v>
      </c>
    </row>
    <row r="108" s="13" customFormat="true" ht="12.8" hidden="false" customHeight="false" outlineLevel="0" collapsed="false">
      <c r="C108" s="13" t="n">
        <f aca="false">C104+1</f>
        <v>2038</v>
      </c>
      <c r="D108" s="13" t="n">
        <f aca="false">D104</f>
        <v>3</v>
      </c>
      <c r="E108" s="13" t="n">
        <v>255</v>
      </c>
      <c r="F108" s="33" t="n">
        <v>27091010.2003796</v>
      </c>
      <c r="G108" s="33" t="n">
        <v>25938381.9250885</v>
      </c>
      <c r="H108" s="15" t="n">
        <f aca="false">F108-J108</f>
        <v>22944540.4439712</v>
      </c>
      <c r="I108" s="15" t="n">
        <f aca="false">G108-K108</f>
        <v>21916306.2613724</v>
      </c>
      <c r="J108" s="33" t="n">
        <v>4146469.75640837</v>
      </c>
      <c r="K108" s="33" t="n">
        <v>4022075.66371612</v>
      </c>
      <c r="L108" s="15" t="n">
        <f aca="false">H108-I108</f>
        <v>1028234.18259877</v>
      </c>
      <c r="M108" s="15" t="n">
        <f aca="false">J108-K108</f>
        <v>124394.092692252</v>
      </c>
      <c r="N108" s="33" t="n">
        <v>2477151.81841917</v>
      </c>
      <c r="Q108" s="15" t="n">
        <f aca="false">I108*5.5017049523</f>
        <v>120577050.694316</v>
      </c>
      <c r="R108" s="15"/>
      <c r="S108" s="15"/>
      <c r="V108" s="15" t="n">
        <f aca="false">K108*5.5017049523</f>
        <v>22128273.5975923</v>
      </c>
      <c r="W108" s="15" t="n">
        <f aca="false">M108*5.5017049523</f>
        <v>684379.595801827</v>
      </c>
      <c r="X108" s="15" t="n">
        <f aca="false">N108*5.1890047538+L108*5.5017049523</f>
        <v>18510993.6561892</v>
      </c>
      <c r="Y108" s="15" t="n">
        <f aca="false">N108*5.1890047538</f>
        <v>12853952.5616614</v>
      </c>
      <c r="Z108" s="15" t="n">
        <f aca="false">L108*5.5017049523</f>
        <v>5657041.09452777</v>
      </c>
    </row>
    <row r="109" s="13" customFormat="true" ht="12.8" hidden="false" customHeight="false" outlineLevel="0" collapsed="false">
      <c r="C109" s="13" t="n">
        <f aca="false">C105+1</f>
        <v>2038</v>
      </c>
      <c r="D109" s="13" t="n">
        <f aca="false">D105</f>
        <v>4</v>
      </c>
      <c r="E109" s="13" t="n">
        <v>256</v>
      </c>
      <c r="F109" s="33" t="n">
        <v>27126068.9380695</v>
      </c>
      <c r="G109" s="33" t="n">
        <v>25971662.8141336</v>
      </c>
      <c r="H109" s="15" t="n">
        <f aca="false">F109-J109</f>
        <v>22930422.949605</v>
      </c>
      <c r="I109" s="15" t="n">
        <f aca="false">G109-K109</f>
        <v>21901886.205323</v>
      </c>
      <c r="J109" s="33" t="n">
        <v>4195645.98846452</v>
      </c>
      <c r="K109" s="33" t="n">
        <v>4069776.60881059</v>
      </c>
      <c r="L109" s="15" t="n">
        <f aca="false">H109-I109</f>
        <v>1028536.74428196</v>
      </c>
      <c r="M109" s="15" t="n">
        <f aca="false">J109-K109</f>
        <v>125869.379653937</v>
      </c>
      <c r="N109" s="33" t="n">
        <v>2468171.97982444</v>
      </c>
      <c r="Q109" s="15" t="n">
        <f aca="false">I109*5.5017049523</f>
        <v>120497715.800537</v>
      </c>
      <c r="R109" s="15"/>
      <c r="S109" s="15"/>
      <c r="V109" s="15" t="n">
        <f aca="false">K109*5.5017049523</f>
        <v>22390710.1234479</v>
      </c>
      <c r="W109" s="15" t="n">
        <f aca="false">M109*5.5017049523</f>
        <v>692496.189384992</v>
      </c>
      <c r="X109" s="15" t="n">
        <f aca="false">N109*5.1890047538+L109*5.5017049523</f>
        <v>18466061.8361436</v>
      </c>
      <c r="Y109" s="15" t="n">
        <f aca="false">N109*5.1890047538</f>
        <v>12807356.136505</v>
      </c>
      <c r="Z109" s="15" t="n">
        <f aca="false">L109*5.5017049523</f>
        <v>5658705.69963859</v>
      </c>
    </row>
    <row r="110" s="9" customFormat="true" ht="12.8" hidden="false" customHeight="false" outlineLevel="0" collapsed="false">
      <c r="B110" s="10"/>
      <c r="C110" s="9" t="n">
        <f aca="false">C106+1</f>
        <v>2039</v>
      </c>
      <c r="D110" s="9" t="n">
        <f aca="false">D106</f>
        <v>1</v>
      </c>
      <c r="E110" s="9" t="n">
        <v>257</v>
      </c>
      <c r="F110" s="31" t="n">
        <v>27261206.0628482</v>
      </c>
      <c r="G110" s="31" t="n">
        <v>26100939.4420157</v>
      </c>
      <c r="H110" s="12" t="n">
        <f aca="false">F110-J110</f>
        <v>22944955.037493</v>
      </c>
      <c r="I110" s="12" t="n">
        <f aca="false">G110-K110</f>
        <v>21914175.9474211</v>
      </c>
      <c r="J110" s="31" t="n">
        <v>4316251.02535524</v>
      </c>
      <c r="K110" s="31" t="n">
        <v>4186763.49459458</v>
      </c>
      <c r="L110" s="12" t="n">
        <f aca="false">H110-I110</f>
        <v>1030779.09007185</v>
      </c>
      <c r="M110" s="12" t="n">
        <f aca="false">J110-K110</f>
        <v>129487.530760657</v>
      </c>
      <c r="N110" s="31" t="n">
        <v>3026279.13201731</v>
      </c>
      <c r="O110" s="10"/>
      <c r="P110" s="10"/>
      <c r="Q110" s="12" t="n">
        <f aca="false">I110*5.5017049523</f>
        <v>120565330.3355</v>
      </c>
      <c r="R110" s="12"/>
      <c r="S110" s="12"/>
      <c r="T110" s="10"/>
      <c r="U110" s="10"/>
      <c r="V110" s="12" t="n">
        <f aca="false">K110*5.5017049523</f>
        <v>23034337.4523199</v>
      </c>
      <c r="W110" s="12" t="n">
        <f aca="false">M110*5.5017049523</f>
        <v>712402.189247005</v>
      </c>
      <c r="X110" s="12" t="n">
        <f aca="false">N110*5.1890047538+L110*5.5017049523</f>
        <v>21374419.2269391</v>
      </c>
      <c r="Y110" s="12" t="n">
        <f aca="false">N110*5.1890047538</f>
        <v>15703376.8023636</v>
      </c>
      <c r="Z110" s="12" t="n">
        <f aca="false">L110*5.5017049523</f>
        <v>5671042.42457556</v>
      </c>
    </row>
    <row r="111" s="13" customFormat="true" ht="12.8" hidden="false" customHeight="false" outlineLevel="0" collapsed="false">
      <c r="C111" s="13" t="n">
        <f aca="false">C107+1</f>
        <v>2039</v>
      </c>
      <c r="D111" s="13" t="n">
        <f aca="false">D107</f>
        <v>2</v>
      </c>
      <c r="E111" s="13" t="n">
        <v>258</v>
      </c>
      <c r="F111" s="33" t="n">
        <v>27434185.4545436</v>
      </c>
      <c r="G111" s="33" t="n">
        <v>26267170.3277405</v>
      </c>
      <c r="H111" s="15" t="n">
        <f aca="false">F111-J111</f>
        <v>23023540.9486803</v>
      </c>
      <c r="I111" s="15" t="n">
        <f aca="false">G111-K111</f>
        <v>21988845.1570532</v>
      </c>
      <c r="J111" s="33" t="n">
        <v>4410644.50586326</v>
      </c>
      <c r="K111" s="33" t="n">
        <v>4278325.17068736</v>
      </c>
      <c r="L111" s="15" t="n">
        <f aca="false">H111-I111</f>
        <v>1034695.79162718</v>
      </c>
      <c r="M111" s="15" t="n">
        <f aca="false">J111-K111</f>
        <v>132319.335175898</v>
      </c>
      <c r="N111" s="33" t="n">
        <v>2490908.33097561</v>
      </c>
      <c r="Q111" s="15" t="n">
        <f aca="false">I111*5.5017049523</f>
        <v>120976138.295917</v>
      </c>
      <c r="R111" s="15"/>
      <c r="S111" s="15"/>
      <c r="V111" s="15" t="n">
        <f aca="false">K111*5.5017049523</f>
        <v>23538082.7791204</v>
      </c>
      <c r="W111" s="15" t="n">
        <f aca="false">M111*5.5017049523</f>
        <v>727981.941622281</v>
      </c>
      <c r="X111" s="15" t="n">
        <f aca="false">N111*5.1890047538+L111*5.5017049523</f>
        <v>18617926.1316317</v>
      </c>
      <c r="Y111" s="15" t="n">
        <f aca="false">N111*5.1890047538</f>
        <v>12925335.1707124</v>
      </c>
      <c r="Z111" s="15" t="n">
        <f aca="false">L111*5.5017049523</f>
        <v>5692590.96091922</v>
      </c>
    </row>
    <row r="112" s="13" customFormat="true" ht="12.8" hidden="false" customHeight="false" outlineLevel="0" collapsed="false">
      <c r="C112" s="13" t="n">
        <f aca="false">C108+1</f>
        <v>2039</v>
      </c>
      <c r="D112" s="13" t="n">
        <f aca="false">D108</f>
        <v>3</v>
      </c>
      <c r="E112" s="13" t="n">
        <v>259</v>
      </c>
      <c r="F112" s="33" t="n">
        <v>27517015.2662819</v>
      </c>
      <c r="G112" s="33" t="n">
        <v>26346151.8544253</v>
      </c>
      <c r="H112" s="15" t="n">
        <f aca="false">F112-J112</f>
        <v>23098272.8394099</v>
      </c>
      <c r="I112" s="15" t="n">
        <f aca="false">G112-K112</f>
        <v>22059971.7003594</v>
      </c>
      <c r="J112" s="33" t="n">
        <v>4418742.42687204</v>
      </c>
      <c r="K112" s="33" t="n">
        <v>4286180.15406588</v>
      </c>
      <c r="L112" s="15" t="n">
        <f aca="false">H112-I112</f>
        <v>1038301.13905048</v>
      </c>
      <c r="M112" s="15" t="n">
        <f aca="false">J112-K112</f>
        <v>132562.272806162</v>
      </c>
      <c r="N112" s="33" t="n">
        <v>2480095.4936352</v>
      </c>
      <c r="Q112" s="15" t="n">
        <f aca="false">I112*5.5017049523</f>
        <v>121367455.551465</v>
      </c>
      <c r="R112" s="15"/>
      <c r="S112" s="15"/>
      <c r="V112" s="15" t="n">
        <f aca="false">K112*5.5017049523</f>
        <v>23581298.5800742</v>
      </c>
      <c r="W112" s="15" t="n">
        <f aca="false">M112*5.5017049523</f>
        <v>729318.512785805</v>
      </c>
      <c r="X112" s="15" t="n">
        <f aca="false">N112*5.1890047538+L112*5.5017049523</f>
        <v>18581653.8250438</v>
      </c>
      <c r="Y112" s="15" t="n">
        <f aca="false">N112*5.1890047538</f>
        <v>12869227.306351</v>
      </c>
      <c r="Z112" s="15" t="n">
        <f aca="false">L112*5.5017049523</f>
        <v>5712426.51869278</v>
      </c>
    </row>
    <row r="113" s="13" customFormat="true" ht="12.8" hidden="false" customHeight="false" outlineLevel="0" collapsed="false">
      <c r="C113" s="13" t="n">
        <f aca="false">C109+1</f>
        <v>2039</v>
      </c>
      <c r="D113" s="13" t="n">
        <f aca="false">D109</f>
        <v>4</v>
      </c>
      <c r="E113" s="13" t="n">
        <v>260</v>
      </c>
      <c r="F113" s="33" t="n">
        <v>27609898.3402164</v>
      </c>
      <c r="G113" s="33" t="n">
        <v>26435044.1205114</v>
      </c>
      <c r="H113" s="15" t="n">
        <f aca="false">F113-J113</f>
        <v>23123490.7137025</v>
      </c>
      <c r="I113" s="15" t="n">
        <f aca="false">G113-K113</f>
        <v>22083228.7227929</v>
      </c>
      <c r="J113" s="33" t="n">
        <v>4486407.62651395</v>
      </c>
      <c r="K113" s="33" t="n">
        <v>4351815.39771853</v>
      </c>
      <c r="L113" s="15" t="n">
        <f aca="false">H113-I113</f>
        <v>1040261.99090958</v>
      </c>
      <c r="M113" s="15" t="n">
        <f aca="false">J113-K113</f>
        <v>134592.22879542</v>
      </c>
      <c r="N113" s="33" t="n">
        <v>2524046.26045043</v>
      </c>
      <c r="Q113" s="15" t="n">
        <f aca="false">I113*5.5017049523</f>
        <v>121495408.826963</v>
      </c>
      <c r="R113" s="15"/>
      <c r="S113" s="15"/>
      <c r="V113" s="15" t="n">
        <f aca="false">K113*5.5017049523</f>
        <v>23942404.3251234</v>
      </c>
      <c r="W113" s="15" t="n">
        <f aca="false">M113*5.5017049523</f>
        <v>740486.731704859</v>
      </c>
      <c r="X113" s="15" t="n">
        <f aca="false">N113*5.1890047538+L113*5.5017049523</f>
        <v>18820502.5913651</v>
      </c>
      <c r="Y113" s="15" t="n">
        <f aca="false">N113*5.1890047538</f>
        <v>13097288.0442884</v>
      </c>
      <c r="Z113" s="15" t="n">
        <f aca="false">L113*5.5017049523</f>
        <v>5723214.54707669</v>
      </c>
    </row>
    <row r="114" s="9" customFormat="true" ht="12.8" hidden="false" customHeight="false" outlineLevel="0" collapsed="false">
      <c r="B114" s="10"/>
      <c r="C114" s="9" t="n">
        <f aca="false">C110+1</f>
        <v>2040</v>
      </c>
      <c r="D114" s="9" t="n">
        <f aca="false">D110</f>
        <v>1</v>
      </c>
      <c r="E114" s="9" t="n">
        <v>261</v>
      </c>
      <c r="F114" s="31" t="n">
        <v>27766633.4362372</v>
      </c>
      <c r="G114" s="31" t="n">
        <v>26584473.4714932</v>
      </c>
      <c r="H114" s="12" t="n">
        <f aca="false">F114-J114</f>
        <v>23201801.9435982</v>
      </c>
      <c r="I114" s="12" t="n">
        <f aca="false">G114-K114</f>
        <v>22156586.9236334</v>
      </c>
      <c r="J114" s="31" t="n">
        <v>4564831.49263894</v>
      </c>
      <c r="K114" s="31" t="n">
        <v>4427886.54785978</v>
      </c>
      <c r="L114" s="12" t="n">
        <f aca="false">H114-I114</f>
        <v>1045215.01996483</v>
      </c>
      <c r="M114" s="12" t="n">
        <f aca="false">J114-K114</f>
        <v>136944.944779169</v>
      </c>
      <c r="N114" s="31" t="n">
        <v>2993645.86295398</v>
      </c>
      <c r="O114" s="10"/>
      <c r="P114" s="10"/>
      <c r="Q114" s="12" t="n">
        <f aca="false">I114*5.5017049523</f>
        <v>121899004.003819</v>
      </c>
      <c r="R114" s="12"/>
      <c r="S114" s="12"/>
      <c r="T114" s="10"/>
      <c r="U114" s="10"/>
      <c r="V114" s="12" t="n">
        <f aca="false">K114*5.5017049523</f>
        <v>24360925.3485827</v>
      </c>
      <c r="W114" s="12" t="n">
        <f aca="false">M114*5.5017049523</f>
        <v>753430.680884003</v>
      </c>
      <c r="X114" s="12" t="n">
        <f aca="false">N114*5.1890047538+L114*5.5017049523</f>
        <v>21284507.2656207</v>
      </c>
      <c r="Y114" s="12" t="n">
        <f aca="false">N114*5.1890047538</f>
        <v>15534042.6140619</v>
      </c>
      <c r="Z114" s="12" t="n">
        <f aca="false">L114*5.5017049523</f>
        <v>5750464.65155884</v>
      </c>
    </row>
    <row r="115" s="13" customFormat="true" ht="12.8" hidden="false" customHeight="false" outlineLevel="0" collapsed="false">
      <c r="C115" s="13" t="n">
        <f aca="false">C111+1</f>
        <v>2040</v>
      </c>
      <c r="D115" s="13" t="n">
        <f aca="false">D111</f>
        <v>2</v>
      </c>
      <c r="E115" s="13" t="n">
        <v>262</v>
      </c>
      <c r="F115" s="33" t="n">
        <v>27848731.6536232</v>
      </c>
      <c r="G115" s="33" t="n">
        <v>26663366.1053451</v>
      </c>
      <c r="H115" s="15" t="n">
        <f aca="false">F115-J115</f>
        <v>23257894.2660875</v>
      </c>
      <c r="I115" s="15" t="n">
        <f aca="false">G115-K115</f>
        <v>22210253.8394355</v>
      </c>
      <c r="J115" s="33" t="n">
        <v>4590837.3875357</v>
      </c>
      <c r="K115" s="33" t="n">
        <v>4453112.26590963</v>
      </c>
      <c r="L115" s="15" t="n">
        <f aca="false">H115-I115</f>
        <v>1047640.42665206</v>
      </c>
      <c r="M115" s="15" t="n">
        <f aca="false">J115-K115</f>
        <v>137725.12162607</v>
      </c>
      <c r="N115" s="33" t="n">
        <v>2503074.73399987</v>
      </c>
      <c r="Q115" s="15" t="n">
        <f aca="false">I115*5.5017049523</f>
        <v>122194263.540262</v>
      </c>
      <c r="R115" s="15"/>
      <c r="S115" s="15"/>
      <c r="V115" s="15" t="n">
        <f aca="false">K115*5.5017049523</f>
        <v>24499709.8065029</v>
      </c>
      <c r="W115" s="15" t="n">
        <f aca="false">M115*5.5017049523</f>
        <v>757722.983706268</v>
      </c>
      <c r="X115" s="15" t="n">
        <f aca="false">N115*5.1890047538+L115*5.5017049523</f>
        <v>18752275.2173833</v>
      </c>
      <c r="Y115" s="15" t="n">
        <f aca="false">N115*5.1890047538</f>
        <v>12988466.693842</v>
      </c>
      <c r="Z115" s="15" t="n">
        <f aca="false">L115*5.5017049523</f>
        <v>5763808.52354132</v>
      </c>
    </row>
    <row r="116" s="13" customFormat="true" ht="12.8" hidden="false" customHeight="false" outlineLevel="0" collapsed="false">
      <c r="C116" s="13" t="n">
        <f aca="false">C112+1</f>
        <v>2040</v>
      </c>
      <c r="D116" s="13" t="n">
        <f aca="false">D112</f>
        <v>3</v>
      </c>
      <c r="E116" s="13" t="n">
        <v>263</v>
      </c>
      <c r="F116" s="33" t="n">
        <v>27981931.2972709</v>
      </c>
      <c r="G116" s="33" t="n">
        <v>26791152.9841543</v>
      </c>
      <c r="H116" s="15" t="n">
        <f aca="false">F116-J116</f>
        <v>23310466.8949421</v>
      </c>
      <c r="I116" s="15" t="n">
        <f aca="false">G116-K116</f>
        <v>22259832.5138953</v>
      </c>
      <c r="J116" s="33" t="n">
        <v>4671464.4023288</v>
      </c>
      <c r="K116" s="33" t="n">
        <v>4531320.47025894</v>
      </c>
      <c r="L116" s="15" t="n">
        <f aca="false">H116-I116</f>
        <v>1050634.38104678</v>
      </c>
      <c r="M116" s="15" t="n">
        <f aca="false">J116-K116</f>
        <v>140143.932069864</v>
      </c>
      <c r="N116" s="33" t="n">
        <v>2478480.19194735</v>
      </c>
      <c r="Q116" s="15" t="n">
        <f aca="false">I116*5.5017049523</f>
        <v>122467030.779067</v>
      </c>
      <c r="R116" s="15"/>
      <c r="S116" s="15"/>
      <c r="V116" s="15" t="n">
        <f aca="false">K116*5.5017049523</f>
        <v>24929988.271682</v>
      </c>
      <c r="W116" s="15" t="n">
        <f aca="false">M116*5.5017049523</f>
        <v>771030.565103566</v>
      </c>
      <c r="X116" s="15" t="n">
        <f aca="false">N116*5.1890047538+L116*5.5017049523</f>
        <v>18641125.8754756</v>
      </c>
      <c r="Y116" s="15" t="n">
        <f aca="false">N116*5.1890047538</f>
        <v>12860845.4982139</v>
      </c>
      <c r="Z116" s="15" t="n">
        <f aca="false">L116*5.5017049523</f>
        <v>5780280.37726169</v>
      </c>
    </row>
    <row r="117" s="13" customFormat="true" ht="12.8" hidden="false" customHeight="false" outlineLevel="0" collapsed="false">
      <c r="C117" s="13" t="n">
        <f aca="false">C113+1</f>
        <v>2040</v>
      </c>
      <c r="D117" s="13" t="n">
        <f aca="false">D113</f>
        <v>4</v>
      </c>
      <c r="E117" s="13" t="n">
        <v>264</v>
      </c>
      <c r="F117" s="33" t="n">
        <v>28109452.9135969</v>
      </c>
      <c r="G117" s="33" t="n">
        <v>26913670.8427883</v>
      </c>
      <c r="H117" s="15" t="n">
        <f aca="false">F117-J117</f>
        <v>23361292.201625</v>
      </c>
      <c r="I117" s="15" t="n">
        <f aca="false">G117-K117</f>
        <v>22307954.9521755</v>
      </c>
      <c r="J117" s="33" t="n">
        <v>4748160.71197193</v>
      </c>
      <c r="K117" s="33" t="n">
        <v>4605715.89061277</v>
      </c>
      <c r="L117" s="15" t="n">
        <f aca="false">H117-I117</f>
        <v>1053337.24944948</v>
      </c>
      <c r="M117" s="15" t="n">
        <f aca="false">J117-K117</f>
        <v>142444.821359159</v>
      </c>
      <c r="N117" s="33" t="n">
        <v>2417777.17762222</v>
      </c>
      <c r="Q117" s="15" t="n">
        <f aca="false">I117*5.5017049523</f>
        <v>122731786.236069</v>
      </c>
      <c r="R117" s="15"/>
      <c r="S117" s="15"/>
      <c r="V117" s="15" t="n">
        <f aca="false">K117*5.5017049523</f>
        <v>25339289.9242711</v>
      </c>
      <c r="W117" s="15" t="n">
        <f aca="false">M117*5.5017049523</f>
        <v>783689.379101176</v>
      </c>
      <c r="X117" s="15" t="n">
        <f aca="false">N117*5.1890047538+L117*5.5017049523</f>
        <v>18341008.0300491</v>
      </c>
      <c r="Y117" s="15" t="n">
        <f aca="false">N117*5.1890047538</f>
        <v>12545857.2683108</v>
      </c>
      <c r="Z117" s="15" t="n">
        <f aca="false">L117*5.5017049523</f>
        <v>5795150.76173825</v>
      </c>
    </row>
    <row r="122" customFormat="false" ht="12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7"/>
  <sheetViews>
    <sheetView showFormulas="false" showGridLines="true" showRowColHeaders="true" showZeros="true" rightToLeft="false" tabSelected="false" showOutlineSymbols="true" defaultGridColor="true" view="normal" topLeftCell="N19" colorId="64" zoomScale="125" zoomScaleNormal="125" zoomScalePageLayoutView="100" workbookViewId="0">
      <selection pane="topLeft" activeCell="Z40" activeCellId="0" sqref="Z40"/>
    </sheetView>
  </sheetViews>
  <sheetFormatPr defaultColWidth="8.84765625" defaultRowHeight="12.8" zeroHeight="false" outlineLevelRow="0" outlineLevelCol="0"/>
  <cols>
    <col collapsed="false" customWidth="true" hidden="false" outlineLevel="0" max="7" min="6" style="17" width="14.46"/>
    <col collapsed="false" customWidth="true" hidden="false" outlineLevel="0" max="8" min="8" style="0" width="14.46"/>
    <col collapsed="false" customWidth="false" hidden="false" outlineLevel="0" max="11" min="10" style="17" width="8.83"/>
    <col collapsed="false" customWidth="false" hidden="false" outlineLevel="0" max="14" min="14" style="17" width="8.83"/>
  </cols>
  <sheetData>
    <row r="1" s="24" customFormat="true" ht="12.8" hidden="false" customHeight="true" outlineLevel="0" collapsed="false">
      <c r="A1" s="18"/>
      <c r="B1" s="19"/>
      <c r="C1" s="18"/>
      <c r="D1" s="18"/>
      <c r="E1" s="18"/>
      <c r="F1" s="20" t="s">
        <v>16</v>
      </c>
      <c r="G1" s="20" t="s">
        <v>17</v>
      </c>
      <c r="H1" s="18"/>
      <c r="I1" s="18"/>
      <c r="J1" s="21" t="s">
        <v>18</v>
      </c>
      <c r="K1" s="21" t="s">
        <v>19</v>
      </c>
      <c r="L1" s="18"/>
      <c r="M1" s="22"/>
      <c r="N1" s="23" t="s">
        <v>20</v>
      </c>
      <c r="O1" s="18"/>
      <c r="P1" s="19"/>
      <c r="Q1" s="18"/>
      <c r="R1" s="18"/>
      <c r="S1" s="18"/>
      <c r="T1" s="18"/>
      <c r="U1" s="19"/>
      <c r="V1" s="18"/>
      <c r="W1" s="18"/>
      <c r="X1" s="18"/>
      <c r="Y1" s="18"/>
      <c r="Z1" s="18"/>
      <c r="AA1" s="18"/>
      <c r="AMJ1" s="0"/>
    </row>
    <row r="2" s="24" customFormat="true" ht="12.8" hidden="false" customHeight="true" outlineLevel="0" collapsed="false">
      <c r="A2" s="18"/>
      <c r="B2" s="19"/>
      <c r="C2" s="18"/>
      <c r="D2" s="18"/>
      <c r="E2" s="18"/>
      <c r="F2" s="21" t="s">
        <v>21</v>
      </c>
      <c r="G2" s="21" t="s">
        <v>22</v>
      </c>
      <c r="H2" s="18"/>
      <c r="I2" s="18"/>
      <c r="J2" s="23"/>
      <c r="K2" s="23"/>
      <c r="L2" s="18"/>
      <c r="M2" s="22"/>
      <c r="N2" s="23" t="s">
        <v>23</v>
      </c>
      <c r="O2" s="18"/>
      <c r="P2" s="19"/>
      <c r="Q2" s="18"/>
      <c r="R2" s="18"/>
      <c r="S2" s="18"/>
      <c r="T2" s="18"/>
      <c r="U2" s="19"/>
      <c r="V2" s="18"/>
      <c r="W2" s="18"/>
      <c r="X2" s="18"/>
      <c r="Y2" s="18"/>
      <c r="Z2" s="18"/>
      <c r="AA2" s="18"/>
      <c r="AMJ2" s="0"/>
    </row>
    <row r="3" s="3" customFormat="true" ht="73.75" hidden="false" customHeight="true" outlineLevel="0" collapsed="false">
      <c r="A3" s="1" t="s">
        <v>24</v>
      </c>
      <c r="B3" s="25"/>
      <c r="C3" s="1" t="s">
        <v>1</v>
      </c>
      <c r="D3" s="1" t="s">
        <v>2</v>
      </c>
      <c r="E3" s="1" t="s">
        <v>25</v>
      </c>
      <c r="F3" s="26" t="s">
        <v>26</v>
      </c>
      <c r="G3" s="26" t="s">
        <v>27</v>
      </c>
      <c r="H3" s="1" t="s">
        <v>28</v>
      </c>
      <c r="I3" s="1" t="s">
        <v>29</v>
      </c>
      <c r="J3" s="26" t="s">
        <v>30</v>
      </c>
      <c r="K3" s="26" t="s">
        <v>31</v>
      </c>
      <c r="L3" s="1" t="s">
        <v>32</v>
      </c>
      <c r="M3" s="2" t="s">
        <v>33</v>
      </c>
      <c r="N3" s="26" t="s">
        <v>34</v>
      </c>
      <c r="O3" s="1" t="s">
        <v>35</v>
      </c>
      <c r="P3" s="25" t="s">
        <v>36</v>
      </c>
      <c r="Q3" s="1" t="s">
        <v>37</v>
      </c>
      <c r="R3" s="1" t="s">
        <v>38</v>
      </c>
      <c r="S3" s="1" t="s">
        <v>39</v>
      </c>
      <c r="T3" s="1" t="s">
        <v>40</v>
      </c>
      <c r="U3" s="25" t="s">
        <v>41</v>
      </c>
      <c r="V3" s="1" t="s">
        <v>42</v>
      </c>
      <c r="W3" s="1" t="s">
        <v>43</v>
      </c>
      <c r="X3" s="1" t="s">
        <v>44</v>
      </c>
      <c r="Y3" s="1" t="s">
        <v>45</v>
      </c>
      <c r="Z3" s="1" t="s">
        <v>46</v>
      </c>
    </row>
    <row r="4" s="4" customFormat="true" ht="12.8" hidden="false" customHeight="false" outlineLevel="0" collapsed="false">
      <c r="A4" s="4" t="s">
        <v>47</v>
      </c>
      <c r="B4" s="5"/>
      <c r="C4" s="4" t="n">
        <v>2014</v>
      </c>
      <c r="D4" s="4" t="n">
        <v>1</v>
      </c>
      <c r="E4" s="4" t="n">
        <v>1005</v>
      </c>
      <c r="F4" s="27" t="n">
        <v>13919743</v>
      </c>
      <c r="G4" s="27" t="n">
        <v>13367098</v>
      </c>
      <c r="H4" s="7" t="n">
        <f aca="false">F4-J4</f>
        <v>13919743</v>
      </c>
      <c r="I4" s="7" t="n">
        <f aca="false">G4-K4</f>
        <v>13367098</v>
      </c>
      <c r="J4" s="28"/>
      <c r="K4" s="28"/>
      <c r="L4" s="7" t="n">
        <f aca="false">H4-I4</f>
        <v>552645</v>
      </c>
      <c r="M4" s="7" t="n">
        <f aca="false">J4-K4</f>
        <v>0</v>
      </c>
      <c r="N4" s="28" t="n">
        <v>2431521</v>
      </c>
      <c r="O4" s="29" t="n">
        <v>68064666.1181856</v>
      </c>
      <c r="P4" s="4" t="n">
        <f aca="false">O4/I4</f>
        <v>5.09195534574412</v>
      </c>
      <c r="Q4" s="7" t="n">
        <f aca="false">I4*5.5017049523</f>
        <v>73541829.2644794</v>
      </c>
      <c r="R4" s="7" t="n">
        <v>11018747.8054275</v>
      </c>
      <c r="S4" s="7" t="n">
        <v>2463940.91347832</v>
      </c>
      <c r="T4" s="29" t="n">
        <v>13733232.3112091</v>
      </c>
      <c r="U4" s="4" t="n">
        <f aca="false">R4/N4</f>
        <v>4.53162765422445</v>
      </c>
      <c r="V4" s="5"/>
      <c r="W4" s="5"/>
      <c r="X4" s="7" t="n">
        <f aca="false">N4*U12+L4*P13</f>
        <v>15657663.7612308</v>
      </c>
      <c r="Y4" s="7" t="n">
        <f aca="false">N4*5.1890047538</f>
        <v>12617174.0279645</v>
      </c>
      <c r="Z4" s="7" t="n">
        <f aca="false">L4*5.5017049523</f>
        <v>3040489.73336383</v>
      </c>
    </row>
    <row r="5" customFormat="false" ht="12.8" hidden="false" customHeight="false" outlineLevel="0" collapsed="false">
      <c r="B5" s="5"/>
      <c r="C5" s="4" t="n">
        <v>2014</v>
      </c>
      <c r="D5" s="4" t="n">
        <v>2</v>
      </c>
      <c r="E5" s="4" t="n">
        <v>1004</v>
      </c>
      <c r="F5" s="27" t="n">
        <v>14482790</v>
      </c>
      <c r="G5" s="27" t="n">
        <v>13911325</v>
      </c>
      <c r="H5" s="7" t="n">
        <f aca="false">F5-J5</f>
        <v>14482790</v>
      </c>
      <c r="I5" s="7" t="n">
        <f aca="false">G5-K5</f>
        <v>13911325</v>
      </c>
      <c r="J5" s="28"/>
      <c r="K5" s="28"/>
      <c r="L5" s="7" t="n">
        <f aca="false">H5-I5</f>
        <v>571465</v>
      </c>
      <c r="M5" s="7" t="n">
        <f aca="false">J5-K5</f>
        <v>0</v>
      </c>
      <c r="N5" s="28" t="n">
        <v>2156056</v>
      </c>
      <c r="O5" s="29" t="n">
        <v>80470827.8892677</v>
      </c>
      <c r="P5" s="4" t="n">
        <f aca="false">O5/I5</f>
        <v>5.78455523749662</v>
      </c>
      <c r="Q5" s="7" t="n">
        <f aca="false">I5*5.5017049523</f>
        <v>76536005.6455548</v>
      </c>
      <c r="R5" s="7" t="n">
        <v>13090128.797517</v>
      </c>
      <c r="S5" s="7" t="n">
        <v>2913043.96959149</v>
      </c>
      <c r="T5" s="29" t="n">
        <v>16270046.9661959</v>
      </c>
      <c r="U5" s="4" t="n">
        <f aca="false">R5/N5</f>
        <v>6.07133061363759</v>
      </c>
      <c r="V5" s="5"/>
      <c r="W5" s="5"/>
      <c r="X5" s="7" t="n">
        <f aca="false">N5*5.1890047538+L5*5.5017049523</f>
        <v>14331816.6540251</v>
      </c>
      <c r="Y5" s="7" t="n">
        <f aca="false">N5*5.1890047538</f>
        <v>11187784.833459</v>
      </c>
      <c r="Z5" s="7" t="n">
        <f aca="false">L5*5.5017049523</f>
        <v>3144031.82056612</v>
      </c>
    </row>
    <row r="6" customFormat="false" ht="12.8" hidden="false" customHeight="false" outlineLevel="0" collapsed="false">
      <c r="B6" s="5"/>
      <c r="C6" s="4" t="n">
        <v>2014</v>
      </c>
      <c r="D6" s="4" t="n">
        <v>3</v>
      </c>
      <c r="E6" s="4" t="n">
        <v>1003</v>
      </c>
      <c r="F6" s="27" t="n">
        <v>15149966</v>
      </c>
      <c r="G6" s="27" t="n">
        <v>14531608</v>
      </c>
      <c r="H6" s="7" t="n">
        <f aca="false">F6-J6</f>
        <v>15149966</v>
      </c>
      <c r="I6" s="7" t="n">
        <f aca="false">G6-K6</f>
        <v>14531608</v>
      </c>
      <c r="J6" s="28"/>
      <c r="K6" s="28"/>
      <c r="L6" s="7" t="n">
        <f aca="false">H6-I6</f>
        <v>618358</v>
      </c>
      <c r="M6" s="7" t="n">
        <f aca="false">J6-K6</f>
        <v>0</v>
      </c>
      <c r="N6" s="28" t="n">
        <v>2697106</v>
      </c>
      <c r="O6" s="29" t="n">
        <v>71025009.1540406</v>
      </c>
      <c r="P6" s="4" t="n">
        <f aca="false">O6/I6</f>
        <v>4.88762215124717</v>
      </c>
      <c r="Q6" s="7" t="n">
        <f aca="false">I6*5.5017049523</f>
        <v>79948619.6984823</v>
      </c>
      <c r="R6" s="7" t="n">
        <v>13303482.9648562</v>
      </c>
      <c r="S6" s="7" t="n">
        <v>2571105.33137627</v>
      </c>
      <c r="T6" s="29" t="n">
        <v>17670963.688597</v>
      </c>
      <c r="U6" s="4" t="n">
        <f aca="false">R6/N6</f>
        <v>4.93250282519716</v>
      </c>
      <c r="V6" s="5"/>
      <c r="W6" s="5"/>
      <c r="X6" s="7" t="n">
        <f aca="false">N6*5.1890047538+L6*5.5017049523</f>
        <v>17397319.1263968</v>
      </c>
      <c r="Y6" s="7" t="n">
        <f aca="false">N6*5.1890047538</f>
        <v>13995295.8555025</v>
      </c>
      <c r="Z6" s="7" t="n">
        <f aca="false">L6*5.5017049523</f>
        <v>3402023.27089432</v>
      </c>
    </row>
    <row r="7" customFormat="false" ht="12.8" hidden="false" customHeight="false" outlineLevel="0" collapsed="false">
      <c r="B7" s="5"/>
      <c r="C7" s="4" t="n">
        <v>2014</v>
      </c>
      <c r="D7" s="4" t="n">
        <v>4</v>
      </c>
      <c r="E7" s="4" t="n">
        <v>160</v>
      </c>
      <c r="F7" s="27" t="n">
        <v>15745971</v>
      </c>
      <c r="G7" s="27" t="n">
        <v>15148486</v>
      </c>
      <c r="H7" s="7" t="n">
        <f aca="false">F7-J7</f>
        <v>15745971</v>
      </c>
      <c r="I7" s="7" t="n">
        <f aca="false">G7-K7</f>
        <v>15148486</v>
      </c>
      <c r="J7" s="28"/>
      <c r="K7" s="28"/>
      <c r="L7" s="7" t="n">
        <f aca="false">H7-I7</f>
        <v>597485</v>
      </c>
      <c r="M7" s="7" t="n">
        <f aca="false">J7-K7</f>
        <v>0</v>
      </c>
      <c r="N7" s="28" t="n">
        <v>2598761</v>
      </c>
      <c r="O7" s="29" t="n">
        <v>90838150.786</v>
      </c>
      <c r="P7" s="4" t="n">
        <f aca="false">O7/I7</f>
        <v>5.99651679950062</v>
      </c>
      <c r="Q7" s="7" t="n">
        <f aca="false">I7*5.5017049523</f>
        <v>83342500.4460472</v>
      </c>
      <c r="R7" s="7" t="n">
        <v>12713686.068</v>
      </c>
      <c r="S7" s="7" t="n">
        <v>3288341.0584532</v>
      </c>
      <c r="T7" s="29" t="n">
        <v>17161490.7544532</v>
      </c>
      <c r="U7" s="4" t="n">
        <f aca="false">R7/N7</f>
        <v>4.89221058342803</v>
      </c>
      <c r="V7" s="5"/>
      <c r="W7" s="5"/>
      <c r="X7" s="7" t="n">
        <f aca="false">N7*5.1890047538+L7*5.5017049523</f>
        <v>16772169.366415</v>
      </c>
      <c r="Y7" s="7" t="n">
        <f aca="false">N7*5.1890047538</f>
        <v>13484983.18299</v>
      </c>
      <c r="Z7" s="7" t="n">
        <f aca="false">L7*5.5017049523</f>
        <v>3287186.18342497</v>
      </c>
    </row>
    <row r="8" customFormat="false" ht="12.8" hidden="false" customHeight="false" outlineLevel="0" collapsed="false">
      <c r="B8" s="5"/>
      <c r="C8" s="4" t="n">
        <f aca="false">C4+1</f>
        <v>2015</v>
      </c>
      <c r="D8" s="4" t="n">
        <f aca="false">D4</f>
        <v>1</v>
      </c>
      <c r="E8" s="4" t="n">
        <v>1001</v>
      </c>
      <c r="F8" s="27" t="n">
        <v>16507879</v>
      </c>
      <c r="G8" s="27" t="n">
        <v>15853349</v>
      </c>
      <c r="H8" s="7" t="n">
        <f aca="false">F8-J8</f>
        <v>16507879</v>
      </c>
      <c r="I8" s="7" t="n">
        <f aca="false">G8-K8</f>
        <v>15853349</v>
      </c>
      <c r="J8" s="28"/>
      <c r="K8" s="28"/>
      <c r="L8" s="7" t="n">
        <f aca="false">H8-I8</f>
        <v>654530</v>
      </c>
      <c r="M8" s="7" t="n">
        <f aca="false">J8-K8</f>
        <v>0</v>
      </c>
      <c r="N8" s="28" t="n">
        <v>3002195</v>
      </c>
      <c r="O8" s="29" t="n">
        <v>81897043.9675653</v>
      </c>
      <c r="P8" s="4" t="n">
        <f aca="false">O8/I8</f>
        <v>5.16591440506137</v>
      </c>
      <c r="Q8" s="7" t="n">
        <f aca="false">I8*5.5017049523</f>
        <v>87220448.7038403</v>
      </c>
      <c r="R8" s="7" t="n">
        <v>13986686.083894</v>
      </c>
      <c r="S8" s="7" t="n">
        <v>2964672.99162586</v>
      </c>
      <c r="T8" s="29" t="n">
        <v>18231627.4986104</v>
      </c>
      <c r="U8" s="4" t="n">
        <f aca="false">R8/N8</f>
        <v>4.65881999133767</v>
      </c>
      <c r="V8" s="5"/>
      <c r="W8" s="5"/>
      <c r="X8" s="7" t="n">
        <f aca="false">N8*5.1890047538+L8*5.5017049523</f>
        <v>19179435.0692635</v>
      </c>
      <c r="Y8" s="7" t="n">
        <f aca="false">N8*5.1890047538</f>
        <v>15578404.1268346</v>
      </c>
      <c r="Z8" s="7" t="n">
        <f aca="false">L8*5.5017049523</f>
        <v>3601030.94242892</v>
      </c>
    </row>
    <row r="9" customFormat="false" ht="12.8" hidden="false" customHeight="false" outlineLevel="0" collapsed="false">
      <c r="B9" s="5"/>
      <c r="C9" s="4" t="n">
        <f aca="false">C5+1</f>
        <v>2015</v>
      </c>
      <c r="D9" s="4" t="n">
        <f aca="false">D5</f>
        <v>2</v>
      </c>
      <c r="E9" s="4" t="n">
        <v>1000</v>
      </c>
      <c r="F9" s="27" t="n">
        <v>17877475</v>
      </c>
      <c r="G9" s="27" t="n">
        <v>17180984</v>
      </c>
      <c r="H9" s="7" t="n">
        <f aca="false">F9-J9</f>
        <v>17877475</v>
      </c>
      <c r="I9" s="7" t="n">
        <f aca="false">G9-K9</f>
        <v>17180984</v>
      </c>
      <c r="J9" s="28"/>
      <c r="K9" s="28"/>
      <c r="L9" s="7" t="n">
        <f aca="false">H9-I9</f>
        <v>696491</v>
      </c>
      <c r="M9" s="7" t="n">
        <f aca="false">J9-K9</f>
        <v>0</v>
      </c>
      <c r="N9" s="28" t="n">
        <v>2371185</v>
      </c>
      <c r="O9" s="29" t="n">
        <v>104523364.336654</v>
      </c>
      <c r="P9" s="4" t="n">
        <f aca="false">O9/I9</f>
        <v>6.08366577471081</v>
      </c>
      <c r="Q9" s="7" t="n">
        <f aca="false">I9*5.5017049523</f>
        <v>94524704.7581871</v>
      </c>
      <c r="R9" s="7" t="n">
        <v>14339828.6769147</v>
      </c>
      <c r="S9" s="7" t="n">
        <v>3783745.78898687</v>
      </c>
      <c r="T9" s="29" t="n">
        <v>19687951.5296409</v>
      </c>
      <c r="U9" s="4" t="n">
        <f aca="false">R9/N9</f>
        <v>6.04753685474339</v>
      </c>
      <c r="V9" s="5"/>
      <c r="W9" s="5"/>
      <c r="X9" s="7" t="n">
        <f aca="false">N9*5.1890047538+L9*5.5017049523</f>
        <v>16135978.2210716</v>
      </c>
      <c r="Y9" s="7" t="n">
        <f aca="false">N9*5.1890047538</f>
        <v>12304090.2371393</v>
      </c>
      <c r="Z9" s="7" t="n">
        <f aca="false">L9*5.5017049523</f>
        <v>3831887.98393238</v>
      </c>
    </row>
    <row r="10" customFormat="false" ht="12.8" hidden="false" customHeight="false" outlineLevel="0" collapsed="false">
      <c r="B10" s="5"/>
      <c r="C10" s="4" t="n">
        <v>2016</v>
      </c>
      <c r="D10" s="4" t="n">
        <v>2</v>
      </c>
      <c r="E10" s="4" t="n">
        <v>996</v>
      </c>
      <c r="F10" s="27" t="n">
        <v>18529945</v>
      </c>
      <c r="G10" s="27" t="n">
        <v>17797215</v>
      </c>
      <c r="H10" s="7" t="n">
        <f aca="false">F10-J10</f>
        <v>18529945</v>
      </c>
      <c r="I10" s="7" t="n">
        <f aca="false">G10-K10</f>
        <v>17797215</v>
      </c>
      <c r="J10" s="28"/>
      <c r="K10" s="28"/>
      <c r="L10" s="7" t="n">
        <f aca="false">H10-I10</f>
        <v>732730</v>
      </c>
      <c r="M10" s="7" t="n">
        <f aca="false">J10-K10</f>
        <v>0</v>
      </c>
      <c r="N10" s="28"/>
      <c r="O10" s="5"/>
      <c r="P10" s="5"/>
      <c r="Q10" s="7" t="n">
        <f aca="false">I10*5.5017049523</f>
        <v>97915025.9026478</v>
      </c>
      <c r="R10" s="7"/>
      <c r="S10" s="7"/>
      <c r="T10" s="5"/>
      <c r="U10" s="5"/>
      <c r="V10" s="5"/>
      <c r="W10" s="5"/>
      <c r="X10" s="7"/>
      <c r="Y10" s="7"/>
      <c r="Z10" s="7"/>
    </row>
    <row r="11" customFormat="false" ht="12.8" hidden="false" customHeight="false" outlineLevel="0" collapsed="false">
      <c r="B11" s="5"/>
      <c r="C11" s="4" t="n">
        <v>2016</v>
      </c>
      <c r="D11" s="4" t="n">
        <v>3</v>
      </c>
      <c r="E11" s="4" t="n">
        <v>995</v>
      </c>
      <c r="F11" s="27" t="n">
        <v>19118239</v>
      </c>
      <c r="G11" s="27" t="n">
        <v>18342944</v>
      </c>
      <c r="H11" s="7" t="n">
        <f aca="false">F11-J11</f>
        <v>19118239</v>
      </c>
      <c r="I11" s="7" t="n">
        <f aca="false">G11-K11</f>
        <v>18342944</v>
      </c>
      <c r="J11" s="28"/>
      <c r="K11" s="28"/>
      <c r="L11" s="7" t="n">
        <f aca="false">H11-I11</f>
        <v>775295</v>
      </c>
      <c r="M11" s="7" t="n">
        <f aca="false">J11-K11</f>
        <v>0</v>
      </c>
      <c r="N11" s="28"/>
      <c r="O11" s="5"/>
      <c r="P11" s="5"/>
      <c r="Q11" s="7" t="n">
        <f aca="false">I11*5.5017049523</f>
        <v>100917465.844562</v>
      </c>
      <c r="R11" s="7"/>
      <c r="S11" s="7"/>
      <c r="T11" s="5"/>
      <c r="U11" s="5"/>
      <c r="V11" s="5"/>
      <c r="W11" s="5"/>
      <c r="X11" s="7"/>
      <c r="Y11" s="7"/>
      <c r="Z11" s="7"/>
    </row>
    <row r="12" customFormat="false" ht="12.8" hidden="false" customHeight="false" outlineLevel="0" collapsed="false">
      <c r="B12" s="5"/>
      <c r="C12" s="4" t="n">
        <v>2016</v>
      </c>
      <c r="D12" s="4" t="n">
        <v>4</v>
      </c>
      <c r="E12" s="4" t="n">
        <v>994</v>
      </c>
      <c r="F12" s="27" t="n">
        <v>20592277</v>
      </c>
      <c r="G12" s="27" t="n">
        <v>19759371</v>
      </c>
      <c r="H12" s="7" t="n">
        <f aca="false">F12-J12</f>
        <v>20592277</v>
      </c>
      <c r="I12" s="7" t="n">
        <f aca="false">G12-K12</f>
        <v>19759371</v>
      </c>
      <c r="J12" s="28"/>
      <c r="K12" s="28"/>
      <c r="L12" s="7" t="n">
        <f aca="false">H12-I12</f>
        <v>832906</v>
      </c>
      <c r="M12" s="7" t="n">
        <f aca="false">J12-K12</f>
        <v>0</v>
      </c>
      <c r="N12" s="28"/>
      <c r="O12" s="5"/>
      <c r="P12" s="5" t="s">
        <v>48</v>
      </c>
      <c r="Q12" s="7" t="n">
        <f aca="false">I12*5.5017049523</f>
        <v>108710229.285033</v>
      </c>
      <c r="R12" s="7"/>
      <c r="S12" s="7"/>
      <c r="T12" s="5"/>
      <c r="U12" s="4" t="n">
        <f aca="false">AVERAGE(U4:U9)</f>
        <v>5.18900475376138</v>
      </c>
      <c r="V12" s="5"/>
      <c r="W12" s="5"/>
      <c r="X12" s="7"/>
      <c r="Y12" s="7"/>
      <c r="Z12" s="7"/>
    </row>
    <row r="13" customFormat="false" ht="12.8" hidden="false" customHeight="false" outlineLevel="0" collapsed="false">
      <c r="B13" s="5"/>
      <c r="C13" s="4" t="n">
        <v>2017</v>
      </c>
      <c r="D13" s="4" t="n">
        <v>1</v>
      </c>
      <c r="E13" s="4" t="n">
        <v>993</v>
      </c>
      <c r="F13" s="27" t="n">
        <v>20242858</v>
      </c>
      <c r="G13" s="27" t="n">
        <v>19409870</v>
      </c>
      <c r="H13" s="7" t="n">
        <f aca="false">F13-J13</f>
        <v>20242858</v>
      </c>
      <c r="I13" s="7" t="n">
        <f aca="false">G13-K13</f>
        <v>19409870</v>
      </c>
      <c r="J13" s="28"/>
      <c r="K13" s="28"/>
      <c r="L13" s="7" t="n">
        <f aca="false">H13-I13</f>
        <v>832988</v>
      </c>
      <c r="M13" s="7" t="n">
        <f aca="false">J13-K13</f>
        <v>0</v>
      </c>
      <c r="N13" s="28"/>
      <c r="O13" s="5"/>
      <c r="P13" s="4" t="n">
        <f aca="false">AVERAGE(P4:P9)</f>
        <v>5.50170495229345</v>
      </c>
      <c r="Q13" s="7" t="n">
        <f aca="false">I13*5.5017049523</f>
        <v>106787377.902499</v>
      </c>
      <c r="R13" s="7"/>
      <c r="S13" s="7"/>
      <c r="T13" s="5"/>
      <c r="U13" s="5"/>
      <c r="V13" s="5"/>
      <c r="W13" s="5"/>
      <c r="X13" s="7"/>
      <c r="Y13" s="7"/>
      <c r="Z13" s="7"/>
    </row>
    <row r="14" s="9" customFormat="true" ht="12.8" hidden="false" customHeight="false" outlineLevel="0" collapsed="false">
      <c r="A14" s="9" t="s">
        <v>49</v>
      </c>
      <c r="B14" s="10"/>
      <c r="C14" s="9" t="n">
        <v>2015</v>
      </c>
      <c r="D14" s="9" t="n">
        <v>1</v>
      </c>
      <c r="E14" s="9" t="n">
        <v>161</v>
      </c>
      <c r="F14" s="30" t="n">
        <v>17715091.2971215</v>
      </c>
      <c r="G14" s="30" t="n">
        <v>17023151.8533019</v>
      </c>
      <c r="H14" s="12" t="n">
        <f aca="false">F14-J14</f>
        <v>17715091.2971215</v>
      </c>
      <c r="I14" s="12" t="n">
        <f aca="false">G14-K14</f>
        <v>17023151.8533019</v>
      </c>
      <c r="J14" s="31" t="n">
        <v>0</v>
      </c>
      <c r="K14" s="31" t="n">
        <v>0</v>
      </c>
      <c r="L14" s="12" t="n">
        <f aca="false">H14-I14</f>
        <v>691939.443819586</v>
      </c>
      <c r="M14" s="12" t="n">
        <f aca="false">J14-K14</f>
        <v>0</v>
      </c>
      <c r="N14" s="31" t="n">
        <v>2735454.99361358</v>
      </c>
      <c r="O14" s="10"/>
      <c r="P14" s="10"/>
      <c r="Q14" s="12" t="n">
        <f aca="false">I14*5.5017049523</f>
        <v>93656358.855066</v>
      </c>
      <c r="R14" s="12"/>
      <c r="S14" s="12"/>
      <c r="T14" s="10"/>
      <c r="U14" s="10"/>
      <c r="V14" s="12" t="n">
        <f aca="false">K14*P13</f>
        <v>0</v>
      </c>
      <c r="W14" s="12" t="n">
        <f aca="false">M14*5.5017049523</f>
        <v>0</v>
      </c>
      <c r="X14" s="12" t="n">
        <f aca="false">N14*5.1890047538+L14*5.5017049523</f>
        <v>18001135.6304208</v>
      </c>
      <c r="Y14" s="12" t="n">
        <f aca="false">N14*5.1890047538</f>
        <v>14194288.9656668</v>
      </c>
      <c r="Z14" s="12" t="n">
        <f aca="false">L14*5.5017049523</f>
        <v>3806846.66475392</v>
      </c>
    </row>
    <row r="15" s="13" customFormat="true" ht="12.8" hidden="false" customHeight="false" outlineLevel="0" collapsed="false">
      <c r="C15" s="13" t="n">
        <v>2015</v>
      </c>
      <c r="D15" s="13" t="n">
        <v>2</v>
      </c>
      <c r="E15" s="13" t="n">
        <v>162</v>
      </c>
      <c r="F15" s="32" t="n">
        <v>20422747.1350974</v>
      </c>
      <c r="G15" s="32" t="n">
        <v>19622770.7038608</v>
      </c>
      <c r="H15" s="15" t="n">
        <f aca="false">F15-J15</f>
        <v>20422747.1350974</v>
      </c>
      <c r="I15" s="15" t="n">
        <f aca="false">G15-K15</f>
        <v>19622770.7038608</v>
      </c>
      <c r="J15" s="33" t="n">
        <v>0</v>
      </c>
      <c r="K15" s="33" t="n">
        <v>0</v>
      </c>
      <c r="L15" s="15" t="n">
        <f aca="false">H15-I15</f>
        <v>799976.431236576</v>
      </c>
      <c r="M15" s="15" t="n">
        <f aca="false">J15-K15</f>
        <v>0</v>
      </c>
      <c r="N15" s="33" t="n">
        <v>2478245.90902603</v>
      </c>
      <c r="Q15" s="15" t="n">
        <f aca="false">I15*5.5017049523</f>
        <v>107958694.759278</v>
      </c>
      <c r="R15" s="15"/>
      <c r="S15" s="15"/>
      <c r="V15" s="15" t="n">
        <f aca="false">K15*5.5017049523</f>
        <v>0</v>
      </c>
      <c r="W15" s="15" t="n">
        <f aca="false">M15*5.5017049523</f>
        <v>0</v>
      </c>
      <c r="X15" s="15" t="n">
        <f aca="false">N15*5.1890047538+L15*5.5017049523</f>
        <v>17260864.096479</v>
      </c>
      <c r="Y15" s="15" t="n">
        <f aca="false">N15*5.1890047538</f>
        <v>12859629.8030215</v>
      </c>
      <c r="Z15" s="15" t="n">
        <f aca="false">L15*5.5017049523</f>
        <v>4401234.29345755</v>
      </c>
    </row>
    <row r="16" customFormat="false" ht="12.8" hidden="false" customHeight="false" outlineLevel="0" collapsed="false">
      <c r="A16" s="13"/>
      <c r="B16" s="13"/>
      <c r="C16" s="13" t="n">
        <v>2015</v>
      </c>
      <c r="D16" s="13" t="n">
        <v>3</v>
      </c>
      <c r="E16" s="13" t="n">
        <v>163</v>
      </c>
      <c r="F16" s="32" t="n">
        <v>19803746.8364793</v>
      </c>
      <c r="G16" s="32" t="n">
        <v>19026261.3047871</v>
      </c>
      <c r="H16" s="15" t="n">
        <f aca="false">F16-J16</f>
        <v>19803746.8364793</v>
      </c>
      <c r="I16" s="15" t="n">
        <f aca="false">G16-K16</f>
        <v>19026261.3047871</v>
      </c>
      <c r="J16" s="33" t="n">
        <v>0</v>
      </c>
      <c r="K16" s="33" t="n">
        <v>0</v>
      </c>
      <c r="L16" s="15" t="n">
        <f aca="false">H16-I16</f>
        <v>777485.531692129</v>
      </c>
      <c r="M16" s="15" t="n">
        <f aca="false">J16-K16</f>
        <v>0</v>
      </c>
      <c r="N16" s="33" t="n">
        <v>2919136.76234831</v>
      </c>
      <c r="O16" s="34" t="n">
        <v>94527377.1142455</v>
      </c>
      <c r="Q16" s="15" t="n">
        <f aca="false">I16*5.5017049523</f>
        <v>104676876.044301</v>
      </c>
      <c r="R16" s="15" t="n">
        <v>16695329.1346057</v>
      </c>
      <c r="S16" s="15" t="n">
        <v>3421891.05153569</v>
      </c>
      <c r="T16" s="34" t="n">
        <v>22190060.6351791</v>
      </c>
      <c r="U16" s="13" t="n">
        <f aca="false">R22/N16</f>
        <v>7.11783128484034</v>
      </c>
      <c r="V16" s="15" t="n">
        <f aca="false">K16*5.5017049523</f>
        <v>0</v>
      </c>
      <c r="W16" s="15" t="n">
        <f aca="false">M16*5.5017049523</f>
        <v>0</v>
      </c>
      <c r="X16" s="15" t="n">
        <f aca="false">N16*5.1890047538+L16*5.5017049523</f>
        <v>19424910.5368699</v>
      </c>
      <c r="Y16" s="15" t="n">
        <f aca="false">N16*5.1890047538</f>
        <v>15147414.5368177</v>
      </c>
      <c r="Z16" s="15" t="n">
        <f aca="false">L16*5.5017049523</f>
        <v>4277496.00005218</v>
      </c>
    </row>
    <row r="17" customFormat="false" ht="12.8" hidden="false" customHeight="false" outlineLevel="0" collapsed="false">
      <c r="A17" s="13"/>
      <c r="B17" s="13"/>
      <c r="C17" s="13" t="n">
        <v>2015</v>
      </c>
      <c r="D17" s="13" t="n">
        <v>4</v>
      </c>
      <c r="E17" s="13" t="n">
        <v>164</v>
      </c>
      <c r="F17" s="32" t="n">
        <v>21421804.3950487</v>
      </c>
      <c r="G17" s="32" t="n">
        <v>20579647.3943859</v>
      </c>
      <c r="H17" s="15" t="n">
        <f aca="false">F17-J17</f>
        <v>21421804.3950487</v>
      </c>
      <c r="I17" s="15" t="n">
        <f aca="false">G17-K17</f>
        <v>20579647.3943859</v>
      </c>
      <c r="J17" s="33" t="n">
        <v>0</v>
      </c>
      <c r="K17" s="33" t="n">
        <v>0</v>
      </c>
      <c r="L17" s="15" t="n">
        <f aca="false">H17-I17</f>
        <v>842157.000662804</v>
      </c>
      <c r="M17" s="15" t="n">
        <f aca="false">J17-K17</f>
        <v>0</v>
      </c>
      <c r="N17" s="33" t="n">
        <v>2757062.56989139</v>
      </c>
      <c r="O17" s="34" t="n">
        <v>111875162.875528</v>
      </c>
      <c r="Q17" s="15" t="n">
        <f aca="false">I17*5.5017049523</f>
        <v>113223147.986281</v>
      </c>
      <c r="R17" s="15" t="n">
        <v>16337001.0457356</v>
      </c>
      <c r="S17" s="15" t="n">
        <v>4049880.89609411</v>
      </c>
      <c r="T17" s="34" t="n">
        <v>22729747.8617584</v>
      </c>
      <c r="U17" s="13" t="n">
        <f aca="false">R23/N17</f>
        <v>6.72286264506212</v>
      </c>
      <c r="V17" s="15" t="n">
        <f aca="false">K17*5.5017049523</f>
        <v>0</v>
      </c>
      <c r="W17" s="15" t="n">
        <f aca="false">M17*5.5017049523</f>
        <v>0</v>
      </c>
      <c r="X17" s="15" t="n">
        <f aca="false">N17*5.1890047538+L17*5.5017049523</f>
        <v>18939710.1228511</v>
      </c>
      <c r="Y17" s="15" t="n">
        <f aca="false">N17*5.1890047538</f>
        <v>14306410.7816905</v>
      </c>
      <c r="Z17" s="15" t="n">
        <f aca="false">L17*5.5017049523</f>
        <v>4633299.34116066</v>
      </c>
    </row>
    <row r="18" s="9" customFormat="true" ht="12.8" hidden="false" customHeight="false" outlineLevel="0" collapsed="false">
      <c r="B18" s="10"/>
      <c r="C18" s="9" t="n">
        <f aca="false">C14+1</f>
        <v>2016</v>
      </c>
      <c r="D18" s="9" t="n">
        <f aca="false">D14</f>
        <v>1</v>
      </c>
      <c r="E18" s="9" t="n">
        <v>165</v>
      </c>
      <c r="F18" s="30" t="n">
        <v>18798652.8327858</v>
      </c>
      <c r="G18" s="30" t="n">
        <v>18061142.4327455</v>
      </c>
      <c r="H18" s="12" t="n">
        <f aca="false">F18-J18</f>
        <v>18798652.8327858</v>
      </c>
      <c r="I18" s="12" t="n">
        <f aca="false">G18-K18</f>
        <v>18061142.4327455</v>
      </c>
      <c r="J18" s="31" t="n">
        <v>0</v>
      </c>
      <c r="K18" s="31" t="n">
        <v>0</v>
      </c>
      <c r="L18" s="12" t="n">
        <f aca="false">H18-I18</f>
        <v>737510.400040284</v>
      </c>
      <c r="M18" s="12" t="n">
        <f aca="false">J18-K18</f>
        <v>0</v>
      </c>
      <c r="N18" s="31" t="n">
        <v>2795658.97722293</v>
      </c>
      <c r="O18" s="35" t="n">
        <v>91414555.2301573</v>
      </c>
      <c r="P18" s="10"/>
      <c r="Q18" s="12" t="n">
        <f aca="false">I18*5.5017049523</f>
        <v>99367076.7664315</v>
      </c>
      <c r="R18" s="12" t="n">
        <v>17527446.3296216</v>
      </c>
      <c r="S18" s="12" t="n">
        <v>3309206.89933169</v>
      </c>
      <c r="T18" s="35" t="n">
        <v>22762488.8207359</v>
      </c>
      <c r="U18" s="10" t="n">
        <f aca="false">R24/N18</f>
        <v>6.62340305491053</v>
      </c>
      <c r="V18" s="12" t="n">
        <f aca="false">K18*5.5017049523</f>
        <v>0</v>
      </c>
      <c r="W18" s="12" t="n">
        <f aca="false">M18*5.5017049523</f>
        <v>0</v>
      </c>
      <c r="X18" s="12" t="n">
        <f aca="false">N18*5.1890047538+L18*5.5017049523</f>
        <v>18564252.3430878</v>
      </c>
      <c r="Y18" s="12" t="n">
        <f aca="false">N18*5.1890047538</f>
        <v>14506687.7228134</v>
      </c>
      <c r="Z18" s="12" t="n">
        <f aca="false">L18*5.5017049523</f>
        <v>4057564.62027438</v>
      </c>
    </row>
    <row r="19" s="13" customFormat="true" ht="12.8" hidden="false" customHeight="false" outlineLevel="0" collapsed="false">
      <c r="C19" s="13" t="n">
        <f aca="false">C15+1</f>
        <v>2016</v>
      </c>
      <c r="D19" s="13" t="n">
        <f aca="false">D15</f>
        <v>2</v>
      </c>
      <c r="E19" s="13" t="n">
        <v>166</v>
      </c>
      <c r="F19" s="32" t="n">
        <v>19381974.1868191</v>
      </c>
      <c r="G19" s="32" t="n">
        <v>18619675.7274242</v>
      </c>
      <c r="H19" s="15" t="n">
        <f aca="false">F19-J19</f>
        <v>19381974.1868191</v>
      </c>
      <c r="I19" s="15" t="n">
        <f aca="false">G19-K19</f>
        <v>18619675.7274242</v>
      </c>
      <c r="J19" s="33" t="n">
        <v>0</v>
      </c>
      <c r="K19" s="33" t="n">
        <v>0</v>
      </c>
      <c r="L19" s="15" t="n">
        <f aca="false">H19-I19</f>
        <v>762298.459394895</v>
      </c>
      <c r="M19" s="15" t="n">
        <f aca="false">J19-K19</f>
        <v>0</v>
      </c>
      <c r="N19" s="33" t="n">
        <v>2828183.68633319</v>
      </c>
      <c r="O19" s="34" t="n">
        <v>104116643.411142</v>
      </c>
      <c r="P19" s="13" t="n">
        <v>5.91</v>
      </c>
      <c r="Q19" s="15" t="n">
        <f aca="false">I19*5.5017049523</f>
        <v>102439962.15979</v>
      </c>
      <c r="R19" s="15" t="n">
        <v>18813591.3018501</v>
      </c>
      <c r="S19" s="15" t="n">
        <v>3769022.49148334</v>
      </c>
      <c r="T19" s="34" t="n">
        <v>24440890.5830178</v>
      </c>
      <c r="U19" s="13" t="n">
        <f aca="false">R19/N19</f>
        <v>6.6521815371343</v>
      </c>
      <c r="V19" s="15" t="n">
        <f aca="false">K19*5.5017049523</f>
        <v>0</v>
      </c>
      <c r="W19" s="15" t="n">
        <f aca="false">M19*5.5017049523</f>
        <v>0</v>
      </c>
      <c r="X19" s="15" t="n">
        <f aca="false">N19*5.1890047538+L19*5.5017049523</f>
        <v>18869399.8021861</v>
      </c>
      <c r="Y19" s="15" t="n">
        <f aca="false">N19*5.1890047538</f>
        <v>14675458.5930026</v>
      </c>
      <c r="Z19" s="15" t="n">
        <f aca="false">L19*5.5017049523</f>
        <v>4193941.20918355</v>
      </c>
    </row>
    <row r="20" s="13" customFormat="true" ht="12.8" hidden="false" customHeight="false" outlineLevel="0" collapsed="false">
      <c r="C20" s="13" t="n">
        <f aca="false">C16+1</f>
        <v>2016</v>
      </c>
      <c r="D20" s="13" t="n">
        <f aca="false">D16</f>
        <v>3</v>
      </c>
      <c r="E20" s="13" t="n">
        <v>167</v>
      </c>
      <c r="F20" s="33" t="n">
        <v>18503713.2101988</v>
      </c>
      <c r="G20" s="33" t="n">
        <v>17773463.8633579</v>
      </c>
      <c r="H20" s="15" t="n">
        <f aca="false">F20-J20</f>
        <v>18503713.2101988</v>
      </c>
      <c r="I20" s="15" t="n">
        <f aca="false">G20-K20</f>
        <v>17773463.8633579</v>
      </c>
      <c r="J20" s="33" t="n">
        <v>0</v>
      </c>
      <c r="K20" s="33" t="n">
        <v>0</v>
      </c>
      <c r="L20" s="15" t="n">
        <f aca="false">H20-I20</f>
        <v>730249.346840963</v>
      </c>
      <c r="M20" s="15" t="n">
        <f aca="false">J20-K20</f>
        <v>0</v>
      </c>
      <c r="N20" s="33" t="n">
        <v>2477813.00409058</v>
      </c>
      <c r="O20" s="34" t="n">
        <v>90764685.8571572</v>
      </c>
      <c r="P20" s="13" t="n">
        <v>5.43</v>
      </c>
      <c r="Q20" s="15" t="n">
        <f aca="false">I20*5.5017049523</f>
        <v>97784354.1565611</v>
      </c>
      <c r="R20" s="15" t="n">
        <v>16989362.3248539</v>
      </c>
      <c r="S20" s="15" t="n">
        <v>3285681.62802909</v>
      </c>
      <c r="T20" s="34" t="n">
        <v>22167728.6392591</v>
      </c>
      <c r="U20" s="13" t="n">
        <f aca="false">R20/N20</f>
        <v>6.85659583544298</v>
      </c>
      <c r="V20" s="15" t="n">
        <f aca="false">K20*5.5017049523</f>
        <v>0</v>
      </c>
      <c r="W20" s="15" t="n">
        <f aca="false">M20*5.5017049523</f>
        <v>0</v>
      </c>
      <c r="X20" s="15" t="n">
        <f aca="false">N20*5.1890047538+L20*5.5017049523</f>
        <v>16874999.9051822</v>
      </c>
      <c r="Y20" s="15" t="n">
        <f aca="false">N20*5.1890047538</f>
        <v>12857383.4572535</v>
      </c>
      <c r="Z20" s="15" t="n">
        <f aca="false">L20*5.5017049523</f>
        <v>4017616.44792877</v>
      </c>
    </row>
    <row r="21" s="13" customFormat="true" ht="12.8" hidden="false" customHeight="false" outlineLevel="0" collapsed="false">
      <c r="C21" s="13" t="n">
        <f aca="false">C17+1</f>
        <v>2016</v>
      </c>
      <c r="D21" s="13" t="n">
        <f aca="false">D17</f>
        <v>4</v>
      </c>
      <c r="E21" s="13" t="n">
        <v>168</v>
      </c>
      <c r="F21" s="33" t="n">
        <v>20254615.8512826</v>
      </c>
      <c r="G21" s="33" t="n">
        <v>19452949.3858272</v>
      </c>
      <c r="H21" s="15" t="n">
        <f aca="false">F21-J21</f>
        <v>20217167.5584862</v>
      </c>
      <c r="I21" s="15" t="n">
        <f aca="false">G21-K21</f>
        <v>19416624.5418146</v>
      </c>
      <c r="J21" s="33" t="n">
        <v>37448.2927964077</v>
      </c>
      <c r="K21" s="33" t="n">
        <v>36324.8440125154</v>
      </c>
      <c r="L21" s="15" t="n">
        <f aca="false">H21-I21</f>
        <v>800543.016671553</v>
      </c>
      <c r="M21" s="15" t="n">
        <f aca="false">J21-K21</f>
        <v>1123.44878389224</v>
      </c>
      <c r="N21" s="33" t="n">
        <v>3910348.4398605</v>
      </c>
      <c r="O21" s="34" t="n">
        <v>112083822.294624</v>
      </c>
      <c r="P21" s="13" t="n">
        <v>6.14</v>
      </c>
      <c r="Q21" s="15" t="n">
        <f aca="false">I21*5.5017049523</f>
        <v>106824539.398651</v>
      </c>
      <c r="R21" s="15" t="n">
        <v>21412355.8556138</v>
      </c>
      <c r="S21" s="15" t="n">
        <v>4057434.36706539</v>
      </c>
      <c r="T21" s="34" t="n">
        <v>27652287.4723871</v>
      </c>
      <c r="U21" s="13" t="n">
        <f aca="false">R21/N21</f>
        <v>5.47581786762146</v>
      </c>
      <c r="V21" s="15" t="n">
        <f aca="false">K21*5.5017049523</f>
        <v>199848.574195181</v>
      </c>
      <c r="W21" s="15" t="n">
        <f aca="false">M21*5.5017049523</f>
        <v>6180.88373799533</v>
      </c>
      <c r="X21" s="15" t="n">
        <f aca="false">N21*5.1890047538+L21*5.5017049523</f>
        <v>24695168.1228016</v>
      </c>
      <c r="Y21" s="15" t="n">
        <f aca="false">N21*5.1890047538</f>
        <v>20290816.6434505</v>
      </c>
      <c r="Z21" s="15" t="n">
        <f aca="false">L21*5.5017049523</f>
        <v>4404351.47935107</v>
      </c>
    </row>
    <row r="22" s="9" customFormat="true" ht="12.8" hidden="false" customHeight="false" outlineLevel="0" collapsed="false">
      <c r="B22" s="10"/>
      <c r="C22" s="9" t="n">
        <f aca="false">C18+1</f>
        <v>2017</v>
      </c>
      <c r="D22" s="9" t="n">
        <f aca="false">D18</f>
        <v>1</v>
      </c>
      <c r="E22" s="9" t="n">
        <v>169</v>
      </c>
      <c r="F22" s="31" t="n">
        <v>19377172.7510706</v>
      </c>
      <c r="G22" s="31" t="n">
        <v>18610102.6096751</v>
      </c>
      <c r="H22" s="12" t="n">
        <f aca="false">F22-J22</f>
        <v>19308428.2669391</v>
      </c>
      <c r="I22" s="12" t="n">
        <f aca="false">G22-K22</f>
        <v>18543420.4600676</v>
      </c>
      <c r="J22" s="31" t="n">
        <v>68744.4841315014</v>
      </c>
      <c r="K22" s="31" t="n">
        <v>66682.1496075563</v>
      </c>
      <c r="L22" s="12" t="n">
        <f aca="false">H22-I22</f>
        <v>765007.806871563</v>
      </c>
      <c r="M22" s="12" t="n">
        <f aca="false">J22-K22</f>
        <v>2062.33452394504</v>
      </c>
      <c r="N22" s="31" t="n">
        <v>4299591.36744104</v>
      </c>
      <c r="O22" s="35" t="n">
        <v>99073334.5554007</v>
      </c>
      <c r="P22" s="10" t="n">
        <v>5.69</v>
      </c>
      <c r="Q22" s="12" t="n">
        <f aca="false">I22*5.5017049523</f>
        <v>102020428.177735</v>
      </c>
      <c r="R22" s="12" t="n">
        <v>20777922.9717703</v>
      </c>
      <c r="S22" s="12" t="n">
        <v>3586454.71090551</v>
      </c>
      <c r="T22" s="35" t="n">
        <v>25889654.8342129</v>
      </c>
      <c r="U22" s="10" t="n">
        <f aca="false">R22/N22</f>
        <v>4.83253434945298</v>
      </c>
      <c r="V22" s="12" t="n">
        <f aca="false">K22*5.5017049523</f>
        <v>366865.512725902</v>
      </c>
      <c r="W22" s="12" t="n">
        <f aca="false">M22*5.5017049523</f>
        <v>11346.3560636877</v>
      </c>
      <c r="X22" s="12" t="n">
        <f aca="false">N22*5.1890047538+L22*5.5017049523</f>
        <v>26519447.2846624</v>
      </c>
      <c r="Y22" s="12" t="n">
        <f aca="false">N22*5.1890047538</f>
        <v>22310600.045049</v>
      </c>
      <c r="Z22" s="12" t="n">
        <f aca="false">L22*5.5017049523</f>
        <v>4208847.23961344</v>
      </c>
    </row>
    <row r="23" s="13" customFormat="true" ht="12.8" hidden="false" customHeight="false" outlineLevel="0" collapsed="false">
      <c r="C23" s="13" t="n">
        <f aca="false">C19+1</f>
        <v>2017</v>
      </c>
      <c r="D23" s="13" t="n">
        <f aca="false">D19</f>
        <v>2</v>
      </c>
      <c r="E23" s="13" t="n">
        <v>170</v>
      </c>
      <c r="F23" s="33" t="n">
        <v>20709754.3962264</v>
      </c>
      <c r="G23" s="33" t="n">
        <v>19888095.1774069</v>
      </c>
      <c r="H23" s="15" t="n">
        <f aca="false">F23-J23</f>
        <v>20604347.9858498</v>
      </c>
      <c r="I23" s="15" t="n">
        <f aca="false">G23-K23</f>
        <v>19785850.9593415</v>
      </c>
      <c r="J23" s="33" t="n">
        <v>105406.410376622</v>
      </c>
      <c r="K23" s="33" t="n">
        <v>102244.218065323</v>
      </c>
      <c r="L23" s="15" t="n">
        <f aca="false">H23-I23</f>
        <v>818497.026508227</v>
      </c>
      <c r="M23" s="15" t="n">
        <f aca="false">J23-K23</f>
        <v>3162.19231129867</v>
      </c>
      <c r="N23" s="33" t="n">
        <v>3939404.98436416</v>
      </c>
      <c r="O23" s="34" t="n">
        <v>118311548.494431</v>
      </c>
      <c r="Q23" s="15" t="n">
        <f aca="false">I23*5.5017049523</f>
        <v>108855914.208479</v>
      </c>
      <c r="R23" s="15" t="n">
        <v>18535352.9612218</v>
      </c>
      <c r="S23" s="15" t="n">
        <v>4282878.0554984</v>
      </c>
      <c r="T23" s="34" t="n">
        <v>24020927.7863425</v>
      </c>
      <c r="U23" s="13" t="n">
        <f aca="false">R23/N23</f>
        <v>4.70511486754731</v>
      </c>
      <c r="V23" s="15" t="n">
        <f aca="false">K23*5.5017049523</f>
        <v>562517.520874031</v>
      </c>
      <c r="W23" s="15" t="n">
        <f aca="false">M23*5.5017049523</f>
        <v>17397.4490991969</v>
      </c>
      <c r="X23" s="15" t="n">
        <f aca="false">N23*5.1890047538+L23*5.5017049523</f>
        <v>24944720.3351922</v>
      </c>
      <c r="Y23" s="15" t="n">
        <f aca="false">N23*5.1890047538</f>
        <v>20441591.1910091</v>
      </c>
      <c r="Z23" s="15" t="n">
        <f aca="false">L23*5.5017049523</f>
        <v>4503129.14418314</v>
      </c>
    </row>
    <row r="24" s="13" customFormat="true" ht="12.8" hidden="false" customHeight="false" outlineLevel="0" collapsed="false">
      <c r="C24" s="13" t="n">
        <f aca="false">C20+1</f>
        <v>2017</v>
      </c>
      <c r="D24" s="13" t="n">
        <f aca="false">D20</f>
        <v>3</v>
      </c>
      <c r="E24" s="13" t="n">
        <v>171</v>
      </c>
      <c r="F24" s="33" t="n">
        <v>19896829.3534219</v>
      </c>
      <c r="G24" s="33" t="n">
        <v>19106774.747813</v>
      </c>
      <c r="H24" s="15" t="n">
        <f aca="false">F24-J24</f>
        <v>19743761.0822813</v>
      </c>
      <c r="I24" s="15" t="n">
        <f aca="false">G24-K24</f>
        <v>18958298.5248067</v>
      </c>
      <c r="J24" s="33" t="n">
        <v>153068.271140567</v>
      </c>
      <c r="K24" s="33" t="n">
        <v>148476.22300635</v>
      </c>
      <c r="L24" s="15" t="n">
        <f aca="false">H24-I24</f>
        <v>785462.557474632</v>
      </c>
      <c r="M24" s="15" t="n">
        <f aca="false">J24-K24</f>
        <v>4592.04813421701</v>
      </c>
      <c r="N24" s="33" t="n">
        <v>3599614.55233288</v>
      </c>
      <c r="O24" s="34" t="n">
        <v>103254577.736778</v>
      </c>
      <c r="Q24" s="15" t="n">
        <f aca="false">I24*5.5017049523</f>
        <v>104302964.881111</v>
      </c>
      <c r="R24" s="15" t="n">
        <v>18516776.2102264</v>
      </c>
      <c r="S24" s="15" t="n">
        <v>3737815.71407136</v>
      </c>
      <c r="T24" s="34" t="n">
        <v>24278813.7103198</v>
      </c>
      <c r="U24" s="13" t="n">
        <f aca="false">R24/N24</f>
        <v>5.14409971985079</v>
      </c>
      <c r="V24" s="15" t="n">
        <f aca="false">K24*5.5017049523</f>
        <v>816872.371412834</v>
      </c>
      <c r="W24" s="15" t="n">
        <f aca="false">M24*5.5017049523</f>
        <v>25264.0939612217</v>
      </c>
      <c r="X24" s="15" t="n">
        <f aca="false">N24*5.1890047538+L24*5.5017049523</f>
        <v>22999800.2662074</v>
      </c>
      <c r="Y24" s="15" t="n">
        <f aca="false">N24*5.1890047538</f>
        <v>18678417.023903</v>
      </c>
      <c r="Z24" s="15" t="n">
        <f aca="false">L24*5.5017049523</f>
        <v>4321383.24230441</v>
      </c>
    </row>
    <row r="25" customFormat="false" ht="12.8" hidden="false" customHeight="false" outlineLevel="0" collapsed="false">
      <c r="A25" s="13"/>
      <c r="B25" s="13"/>
      <c r="C25" s="13" t="n">
        <f aca="false">C21+1</f>
        <v>2017</v>
      </c>
      <c r="D25" s="13" t="n">
        <f aca="false">D21</f>
        <v>4</v>
      </c>
      <c r="E25" s="13" t="n">
        <v>172</v>
      </c>
      <c r="F25" s="33" t="n">
        <v>21653269.8158238</v>
      </c>
      <c r="G25" s="33" t="n">
        <v>20791194.3001012</v>
      </c>
      <c r="H25" s="15" t="n">
        <f aca="false">F25-J25</f>
        <v>21457552.8315326</v>
      </c>
      <c r="I25" s="15" t="n">
        <f aca="false">G25-K25</f>
        <v>20601348.8253387</v>
      </c>
      <c r="J25" s="33" t="n">
        <v>195716.984291222</v>
      </c>
      <c r="K25" s="33" t="n">
        <v>189845.474762486</v>
      </c>
      <c r="L25" s="15" t="n">
        <f aca="false">H25-I25</f>
        <v>856204.006193865</v>
      </c>
      <c r="M25" s="15" t="n">
        <f aca="false">J25-K25</f>
        <v>5871.50952873667</v>
      </c>
      <c r="N25" s="33" t="n">
        <v>4012507.36812272</v>
      </c>
      <c r="O25" s="36" t="n">
        <v>124728426.724285</v>
      </c>
      <c r="Q25" s="15" t="n">
        <f aca="false">I25*5.5017049523</f>
        <v>113342542.856426</v>
      </c>
      <c r="R25" s="15" t="n">
        <v>18747481.3987943</v>
      </c>
      <c r="S25" s="15" t="n">
        <v>4515169.04741912</v>
      </c>
      <c r="T25" s="36" t="n">
        <v>24785174.0476736</v>
      </c>
      <c r="V25" s="15" t="n">
        <f aca="false">K25*5.5017049523</f>
        <v>1044473.78867251</v>
      </c>
      <c r="W25" s="15" t="n">
        <f aca="false">M25*5.5017049523</f>
        <v>32303.3130517272</v>
      </c>
      <c r="X25" s="15" t="n">
        <f aca="false">N25*5.1890047538+L25*5.5017049523</f>
        <v>25531501.6289022</v>
      </c>
      <c r="Y25" s="15" t="n">
        <f aca="false">N25*5.1890047538</f>
        <v>20820919.8078463</v>
      </c>
      <c r="Z25" s="15" t="n">
        <f aca="false">L25*5.5017049523</f>
        <v>4710581.82105589</v>
      </c>
    </row>
    <row r="26" s="9" customFormat="true" ht="12.8" hidden="false" customHeight="false" outlineLevel="0" collapsed="false">
      <c r="B26" s="10"/>
      <c r="C26" s="9" t="n">
        <f aca="false">C22+1</f>
        <v>2018</v>
      </c>
      <c r="D26" s="9" t="n">
        <f aca="false">D22</f>
        <v>1</v>
      </c>
      <c r="E26" s="9" t="n">
        <v>173</v>
      </c>
      <c r="F26" s="31" t="n">
        <v>20401597.9187957</v>
      </c>
      <c r="G26" s="31" t="n">
        <v>19586655.7456722</v>
      </c>
      <c r="H26" s="12" t="n">
        <f aca="false">F26-J26</f>
        <v>20201976.8177277</v>
      </c>
      <c r="I26" s="12" t="n">
        <f aca="false">G26-K26</f>
        <v>19393023.2776361</v>
      </c>
      <c r="J26" s="31" t="n">
        <v>199621.10106806</v>
      </c>
      <c r="K26" s="31" t="n">
        <v>193632.468036018</v>
      </c>
      <c r="L26" s="12" t="n">
        <f aca="false">H26-I26</f>
        <v>808953.540091537</v>
      </c>
      <c r="M26" s="12" t="n">
        <f aca="false">J26-K26</f>
        <v>5988.63303204181</v>
      </c>
      <c r="N26" s="31" t="n">
        <v>4266105.69710447</v>
      </c>
      <c r="O26" s="10"/>
      <c r="P26" s="10"/>
      <c r="Q26" s="12" t="n">
        <f aca="false">I26*5.5017049523</f>
        <v>106694692.20664</v>
      </c>
      <c r="R26" s="12"/>
      <c r="S26" s="12"/>
      <c r="T26" s="10"/>
      <c r="U26" s="10"/>
      <c r="V26" s="12" t="n">
        <f aca="false">K26*5.5017049523</f>
        <v>1065308.70831983</v>
      </c>
      <c r="W26" s="12" t="n">
        <f aca="false">M26*5.5017049523</f>
        <v>32947.6920098918</v>
      </c>
      <c r="X26" s="12" t="n">
        <f aca="false">N26*5.1890047538+L26*5.5017049523</f>
        <v>26587466.4401906</v>
      </c>
      <c r="Y26" s="12" t="n">
        <f aca="false">N26*5.1890047538</f>
        <v>22136842.7424884</v>
      </c>
      <c r="Z26" s="12" t="n">
        <f aca="false">L26*5.5017049523</f>
        <v>4450623.69770223</v>
      </c>
    </row>
    <row r="27" s="13" customFormat="true" ht="12.8" hidden="false" customHeight="false" outlineLevel="0" collapsed="false">
      <c r="C27" s="13" t="n">
        <f aca="false">C23+1</f>
        <v>2018</v>
      </c>
      <c r="D27" s="13" t="n">
        <f aca="false">D23</f>
        <v>2</v>
      </c>
      <c r="E27" s="13" t="n">
        <v>174</v>
      </c>
      <c r="F27" s="33" t="n">
        <v>20235562.8531744</v>
      </c>
      <c r="G27" s="33" t="n">
        <v>19426704.0638725</v>
      </c>
      <c r="H27" s="15" t="n">
        <f aca="false">F27-J27</f>
        <v>20017800.9545935</v>
      </c>
      <c r="I27" s="15" t="n">
        <f aca="false">G27-K27</f>
        <v>19215475.022249</v>
      </c>
      <c r="J27" s="33" t="n">
        <v>217761.898580891</v>
      </c>
      <c r="K27" s="33" t="n">
        <v>211229.041623464</v>
      </c>
      <c r="L27" s="15" t="n">
        <f aca="false">H27-I27</f>
        <v>802325.932344422</v>
      </c>
      <c r="M27" s="15" t="n">
        <f aca="false">J27-K27</f>
        <v>6532.85695742682</v>
      </c>
      <c r="N27" s="33" t="n">
        <v>3380805.35094116</v>
      </c>
      <c r="Q27" s="15" t="n">
        <f aca="false">I27*5.5017049523</f>
        <v>105717874.090705</v>
      </c>
      <c r="R27" s="15"/>
      <c r="S27" s="15"/>
      <c r="V27" s="15" t="n">
        <f aca="false">K27*5.5017049523</f>
        <v>1162119.8643694</v>
      </c>
      <c r="W27" s="15" t="n">
        <f aca="false">M27*5.5017049523</f>
        <v>35941.8514753426</v>
      </c>
      <c r="X27" s="15" t="n">
        <f aca="false">N27*5.1890047538+L27*5.5017049523</f>
        <v>21957175.5930442</v>
      </c>
      <c r="Y27" s="15" t="n">
        <f aca="false">N27*5.1890047538</f>
        <v>17543015.0377062</v>
      </c>
      <c r="Z27" s="15" t="n">
        <f aca="false">L27*5.5017049523</f>
        <v>4414160.55533802</v>
      </c>
    </row>
    <row r="28" s="13" customFormat="true" ht="12.8" hidden="false" customHeight="false" outlineLevel="0" collapsed="false">
      <c r="C28" s="13" t="n">
        <f aca="false">C24+1</f>
        <v>2018</v>
      </c>
      <c r="D28" s="13" t="n">
        <f aca="false">D24</f>
        <v>3</v>
      </c>
      <c r="E28" s="13" t="n">
        <v>175</v>
      </c>
      <c r="F28" s="33" t="n">
        <v>19245553.8982161</v>
      </c>
      <c r="G28" s="33" t="n">
        <v>18477271.9630652</v>
      </c>
      <c r="H28" s="15" t="n">
        <f aca="false">F28-J28</f>
        <v>19010506.7749919</v>
      </c>
      <c r="I28" s="15" t="n">
        <f aca="false">G28-K28</f>
        <v>18249276.2535377</v>
      </c>
      <c r="J28" s="33" t="n">
        <v>235047.123224172</v>
      </c>
      <c r="K28" s="33" t="n">
        <v>227995.709527446</v>
      </c>
      <c r="L28" s="15" t="n">
        <f aca="false">H28-I28</f>
        <v>761230.521454193</v>
      </c>
      <c r="M28" s="15" t="n">
        <f aca="false">J28-K28</f>
        <v>7051.41369672515</v>
      </c>
      <c r="N28" s="33" t="n">
        <v>3200447.91818955</v>
      </c>
      <c r="Q28" s="15" t="n">
        <f aca="false">I28*5.5017049523</f>
        <v>100402133.539979</v>
      </c>
      <c r="R28" s="15"/>
      <c r="S28" s="15"/>
      <c r="V28" s="15" t="n">
        <f aca="false">K28*5.5017049523</f>
        <v>1254365.1242103</v>
      </c>
      <c r="W28" s="15" t="n">
        <f aca="false">M28*5.5017049523</f>
        <v>38794.7976559888</v>
      </c>
      <c r="X28" s="15" t="n">
        <f aca="false">N28*5.1890047538+L28*5.5017049523</f>
        <v>20795205.1915013</v>
      </c>
      <c r="Y28" s="15" t="n">
        <f aca="false">N28*5.1890047538</f>
        <v>16607139.4617749</v>
      </c>
      <c r="Z28" s="15" t="n">
        <f aca="false">L28*5.5017049523</f>
        <v>4188065.72972644</v>
      </c>
    </row>
    <row r="29" s="13" customFormat="true" ht="12.8" hidden="false" customHeight="false" outlineLevel="0" collapsed="false">
      <c r="C29" s="13" t="n">
        <f aca="false">C25+1</f>
        <v>2018</v>
      </c>
      <c r="D29" s="13" t="n">
        <f aca="false">D25</f>
        <v>4</v>
      </c>
      <c r="E29" s="13" t="n">
        <v>176</v>
      </c>
      <c r="F29" s="33" t="n">
        <v>17632490.3683875</v>
      </c>
      <c r="G29" s="33" t="n">
        <v>16930411.3942214</v>
      </c>
      <c r="H29" s="15" t="n">
        <f aca="false">F29-J29</f>
        <v>17392099.0463505</v>
      </c>
      <c r="I29" s="15" t="n">
        <f aca="false">G29-K29</f>
        <v>16697231.8118454</v>
      </c>
      <c r="J29" s="33" t="n">
        <v>240391.322037069</v>
      </c>
      <c r="K29" s="33" t="n">
        <v>233179.582375956</v>
      </c>
      <c r="L29" s="15" t="n">
        <f aca="false">H29-I29</f>
        <v>694867.234505067</v>
      </c>
      <c r="M29" s="15" t="n">
        <f aca="false">J29-K29</f>
        <v>7211.73966111208</v>
      </c>
      <c r="N29" s="33" t="n">
        <v>3094285.80531444</v>
      </c>
      <c r="Q29" s="15" t="n">
        <f aca="false">I29*5.5017049523</f>
        <v>91863242.9489309</v>
      </c>
      <c r="R29" s="15"/>
      <c r="S29" s="15"/>
      <c r="V29" s="15" t="n">
        <f aca="false">K29*5.5017049523</f>
        <v>1282885.26313305</v>
      </c>
      <c r="W29" s="15" t="n">
        <f aca="false">M29*5.5017049523</f>
        <v>39676.8638082386</v>
      </c>
      <c r="X29" s="15" t="n">
        <f aca="false">N29*5.1890047538+L29*5.5017049523</f>
        <v>19879218.25866</v>
      </c>
      <c r="Y29" s="15" t="n">
        <f aca="false">N29*5.1890047538</f>
        <v>16056263.7533925</v>
      </c>
      <c r="Z29" s="15" t="n">
        <f aca="false">L29*5.5017049523</f>
        <v>3822954.50526753</v>
      </c>
    </row>
    <row r="30" s="9" customFormat="true" ht="12.8" hidden="false" customHeight="false" outlineLevel="0" collapsed="false">
      <c r="B30" s="10"/>
      <c r="C30" s="9" t="n">
        <f aca="false">C26+1</f>
        <v>2019</v>
      </c>
      <c r="D30" s="9" t="n">
        <f aca="false">D26</f>
        <v>1</v>
      </c>
      <c r="E30" s="9" t="n">
        <v>177</v>
      </c>
      <c r="F30" s="31" t="n">
        <v>17486334.6842501</v>
      </c>
      <c r="G30" s="31" t="n">
        <v>16789231.0407686</v>
      </c>
      <c r="H30" s="12" t="n">
        <f aca="false">F30-J30</f>
        <v>17292119.6681135</v>
      </c>
      <c r="I30" s="12" t="n">
        <f aca="false">G30-K30</f>
        <v>16600842.4751161</v>
      </c>
      <c r="J30" s="31" t="n">
        <v>194215.016136578</v>
      </c>
      <c r="K30" s="31" t="n">
        <v>188388.565652481</v>
      </c>
      <c r="L30" s="12" t="n">
        <f aca="false">H30-I30</f>
        <v>691277.192997376</v>
      </c>
      <c r="M30" s="12" t="n">
        <f aca="false">J30-K30</f>
        <v>5826.4504840973</v>
      </c>
      <c r="N30" s="31" t="n">
        <v>3260724.69886649</v>
      </c>
      <c r="O30" s="10"/>
      <c r="P30" s="10"/>
      <c r="Q30" s="12" t="n">
        <f aca="false">I30*5.5017049523</f>
        <v>91332937.2576985</v>
      </c>
      <c r="R30" s="12"/>
      <c r="S30" s="12"/>
      <c r="T30" s="10"/>
      <c r="U30" s="10"/>
      <c r="V30" s="12" t="n">
        <f aca="false">K30*5.5017049523</f>
        <v>1036458.30460695</v>
      </c>
      <c r="W30" s="12" t="n">
        <f aca="false">M30*5.5017049523</f>
        <v>32055.4114826888</v>
      </c>
      <c r="X30" s="12" t="n">
        <f aca="false">N30*5.1890047538+L30*5.5017049523</f>
        <v>20723119.119377</v>
      </c>
      <c r="Y30" s="12" t="n">
        <f aca="false">N30*5.1890047538</f>
        <v>16919915.9632513</v>
      </c>
      <c r="Z30" s="12" t="n">
        <f aca="false">L30*5.5017049523</f>
        <v>3803203.1561257</v>
      </c>
    </row>
    <row r="31" s="13" customFormat="true" ht="12.8" hidden="false" customHeight="false" outlineLevel="0" collapsed="false">
      <c r="C31" s="13" t="n">
        <f aca="false">C27+1</f>
        <v>2019</v>
      </c>
      <c r="D31" s="13" t="n">
        <f aca="false">D27</f>
        <v>2</v>
      </c>
      <c r="E31" s="13" t="n">
        <v>178</v>
      </c>
      <c r="F31" s="33" t="n">
        <v>17659669.315915</v>
      </c>
      <c r="G31" s="33" t="n">
        <v>16954700.2863832</v>
      </c>
      <c r="H31" s="15" t="n">
        <f aca="false">F31-J31</f>
        <v>17462601.0517638</v>
      </c>
      <c r="I31" s="15" t="n">
        <f aca="false">G31-K31</f>
        <v>16763544.0701566</v>
      </c>
      <c r="J31" s="33" t="n">
        <v>197068.26415119</v>
      </c>
      <c r="K31" s="33" t="n">
        <v>191156.216226654</v>
      </c>
      <c r="L31" s="15" t="n">
        <f aca="false">H31-I31</f>
        <v>699056.981607245</v>
      </c>
      <c r="M31" s="15" t="n">
        <f aca="false">J31-K31</f>
        <v>5912.0479245357</v>
      </c>
      <c r="N31" s="33" t="n">
        <v>2980423.45885428</v>
      </c>
      <c r="Q31" s="15" t="n">
        <f aca="false">I31*5.5017049523</f>
        <v>92228073.4288797</v>
      </c>
      <c r="R31" s="15"/>
      <c r="S31" s="15"/>
      <c r="V31" s="15" t="n">
        <f aca="false">K31*5.5017049523</f>
        <v>1051685.10147711</v>
      </c>
      <c r="W31" s="15" t="n">
        <f aca="false">M31*5.5017049523</f>
        <v>32526.343344653</v>
      </c>
      <c r="X31" s="15" t="n">
        <f aca="false">N31*5.1890047538+L31*5.5017049523</f>
        <v>19311436.7539803</v>
      </c>
      <c r="Y31" s="15" t="n">
        <f aca="false">N31*5.1890047538</f>
        <v>15465431.4963319</v>
      </c>
      <c r="Z31" s="15" t="n">
        <f aca="false">L31*5.5017049523</f>
        <v>3846005.25764847</v>
      </c>
    </row>
    <row r="32" s="13" customFormat="true" ht="12.8" hidden="false" customHeight="false" outlineLevel="0" collapsed="false">
      <c r="C32" s="13" t="n">
        <f aca="false">C28+1</f>
        <v>2019</v>
      </c>
      <c r="D32" s="13" t="n">
        <f aca="false">D28</f>
        <v>3</v>
      </c>
      <c r="E32" s="13" t="n">
        <v>179</v>
      </c>
      <c r="F32" s="33" t="n">
        <v>18053454.0551288</v>
      </c>
      <c r="G32" s="33" t="n">
        <v>17331208.4666413</v>
      </c>
      <c r="H32" s="15" t="n">
        <f aca="false">F32-J32</f>
        <v>17865442.8289127</v>
      </c>
      <c r="I32" s="15" t="n">
        <f aca="false">G32-K32</f>
        <v>17148837.5772116</v>
      </c>
      <c r="J32" s="33" t="n">
        <v>188011.226216134</v>
      </c>
      <c r="K32" s="33" t="n">
        <v>182370.88942965</v>
      </c>
      <c r="L32" s="15" t="n">
        <f aca="false">H32-I32</f>
        <v>716605.251701091</v>
      </c>
      <c r="M32" s="15" t="n">
        <f aca="false">J32-K32</f>
        <v>5640.336786484</v>
      </c>
      <c r="N32" s="33" t="n">
        <v>2856431.99978905</v>
      </c>
      <c r="Q32" s="15" t="n">
        <f aca="false">I32*5.5017049523</f>
        <v>94347844.6247335</v>
      </c>
      <c r="R32" s="15"/>
      <c r="S32" s="15"/>
      <c r="V32" s="15" t="n">
        <f aca="false">K32*5.5017049523</f>
        <v>1003350.82553046</v>
      </c>
      <c r="W32" s="15" t="n">
        <f aca="false">M32*5.5017049523</f>
        <v>31031.4688308389</v>
      </c>
      <c r="X32" s="15" t="n">
        <f aca="false">N32*5.1890047538+L32*5.5017049523</f>
        <v>18764589.8879399</v>
      </c>
      <c r="Y32" s="15" t="n">
        <f aca="false">N32*5.1890047538</f>
        <v>14822039.2258118</v>
      </c>
      <c r="Z32" s="15" t="n">
        <f aca="false">L32*5.5017049523</f>
        <v>3942550.66212808</v>
      </c>
    </row>
    <row r="33" s="13" customFormat="true" ht="12.8" hidden="false" customHeight="false" outlineLevel="0" collapsed="false">
      <c r="C33" s="13" t="n">
        <f aca="false">C29+1</f>
        <v>2019</v>
      </c>
      <c r="D33" s="13" t="n">
        <f aca="false">D29</f>
        <v>4</v>
      </c>
      <c r="E33" s="13" t="n">
        <v>180</v>
      </c>
      <c r="F33" s="33" t="n">
        <v>17625229.2947154</v>
      </c>
      <c r="G33" s="33" t="n">
        <v>16919382.908379</v>
      </c>
      <c r="H33" s="15" t="n">
        <f aca="false">F33-J33</f>
        <v>17432680.093213</v>
      </c>
      <c r="I33" s="15" t="n">
        <f aca="false">G33-K33</f>
        <v>16732610.1829218</v>
      </c>
      <c r="J33" s="33" t="n">
        <v>192549.201502358</v>
      </c>
      <c r="K33" s="33" t="n">
        <v>186772.725457287</v>
      </c>
      <c r="L33" s="15" t="n">
        <f aca="false">H33-I33</f>
        <v>700069.910291277</v>
      </c>
      <c r="M33" s="15" t="n">
        <f aca="false">J33-K33</f>
        <v>5776.4760450708</v>
      </c>
      <c r="N33" s="33" t="n">
        <v>2728052.47216015</v>
      </c>
      <c r="Q33" s="15" t="n">
        <f aca="false">I33*5.5017049523</f>
        <v>92057884.3082861</v>
      </c>
      <c r="R33" s="15"/>
      <c r="S33" s="15"/>
      <c r="V33" s="15" t="n">
        <f aca="false">K33*5.5017049523</f>
        <v>1027568.42860293</v>
      </c>
      <c r="W33" s="15" t="n">
        <f aca="false">M33*5.5017049523</f>
        <v>31780.4668640083</v>
      </c>
      <c r="X33" s="15" t="n">
        <f aca="false">N33*5.1890047538+L33*5.5017049523</f>
        <v>18007455.3390606</v>
      </c>
      <c r="Y33" s="15" t="n">
        <f aca="false">N33*5.1890047538</f>
        <v>14155877.2466549</v>
      </c>
      <c r="Z33" s="15" t="n">
        <f aca="false">L33*5.5017049523</f>
        <v>3851578.09240573</v>
      </c>
    </row>
    <row r="34" s="9" customFormat="true" ht="12.8" hidden="false" customHeight="false" outlineLevel="0" collapsed="false">
      <c r="B34" s="10"/>
      <c r="C34" s="9" t="n">
        <f aca="false">C30+1</f>
        <v>2020</v>
      </c>
      <c r="D34" s="9" t="n">
        <f aca="false">D30</f>
        <v>1</v>
      </c>
      <c r="E34" s="9" t="n">
        <v>181</v>
      </c>
      <c r="F34" s="31" t="n">
        <v>17290675.0166886</v>
      </c>
      <c r="G34" s="31" t="n">
        <v>16597472.2690265</v>
      </c>
      <c r="H34" s="12" t="n">
        <f aca="false">F34-J34</f>
        <v>17081005.7311902</v>
      </c>
      <c r="I34" s="12" t="n">
        <f aca="false">G34-K34</f>
        <v>16394093.062093</v>
      </c>
      <c r="J34" s="31" t="n">
        <v>209669.285498468</v>
      </c>
      <c r="K34" s="31" t="n">
        <v>203379.206933514</v>
      </c>
      <c r="L34" s="12" t="n">
        <f aca="false">H34-I34</f>
        <v>686912.669097165</v>
      </c>
      <c r="M34" s="12" t="n">
        <f aca="false">J34-K34</f>
        <v>6290.07856495402</v>
      </c>
      <c r="N34" s="31" t="n">
        <v>3010794.13509672</v>
      </c>
      <c r="O34" s="10"/>
      <c r="P34" s="10"/>
      <c r="Q34" s="12" t="n">
        <f aca="false">I34*5.5017049523</f>
        <v>90195462.9881841</v>
      </c>
      <c r="R34" s="12"/>
      <c r="S34" s="12"/>
      <c r="T34" s="10"/>
      <c r="U34" s="10"/>
      <c r="V34" s="12" t="n">
        <f aca="false">K34*5.5017049523</f>
        <v>1118932.38998096</v>
      </c>
      <c r="W34" s="12" t="n">
        <f aca="false">M34*5.5017049523</f>
        <v>34606.1563911636</v>
      </c>
      <c r="X34" s="12" t="n">
        <f aca="false">N34*5.1890047538+L34*5.5017049523</f>
        <v>19402215.9130995</v>
      </c>
      <c r="Y34" s="12" t="n">
        <f aca="false">N34*5.1890047538</f>
        <v>15623025.07973</v>
      </c>
      <c r="Z34" s="12" t="n">
        <f aca="false">L34*5.5017049523</f>
        <v>3779190.83336948</v>
      </c>
    </row>
    <row r="35" s="13" customFormat="true" ht="12.8" hidden="false" customHeight="false" outlineLevel="0" collapsed="false">
      <c r="C35" s="13" t="n">
        <f aca="false">C31+1</f>
        <v>2020</v>
      </c>
      <c r="D35" s="13" t="n">
        <f aca="false">D31</f>
        <v>2</v>
      </c>
      <c r="E35" s="13" t="n">
        <v>182</v>
      </c>
      <c r="F35" s="33" t="n">
        <v>17411954.080316</v>
      </c>
      <c r="G35" s="33" t="n">
        <v>16712557.6037529</v>
      </c>
      <c r="H35" s="15" t="n">
        <f aca="false">F35-J35</f>
        <v>17177717.2888477</v>
      </c>
      <c r="I35" s="15" t="n">
        <f aca="false">G35-K35</f>
        <v>16485347.9160287</v>
      </c>
      <c r="J35" s="33" t="n">
        <v>234236.791468253</v>
      </c>
      <c r="K35" s="33" t="n">
        <v>227209.687724206</v>
      </c>
      <c r="L35" s="15" t="n">
        <f aca="false">H35-I35</f>
        <v>692369.372818986</v>
      </c>
      <c r="M35" s="15" t="n">
        <f aca="false">J35-K35</f>
        <v>7027.10374404758</v>
      </c>
      <c r="N35" s="33" t="n">
        <v>2318969.45673794</v>
      </c>
      <c r="Q35" s="15" t="n">
        <f aca="false">I35*5.5017049523</f>
        <v>90697520.2700037</v>
      </c>
      <c r="R35" s="15"/>
      <c r="S35" s="15"/>
      <c r="V35" s="15" t="n">
        <f aca="false">K35*5.5017049523</f>
        <v>1250040.6641628</v>
      </c>
      <c r="W35" s="15" t="n">
        <f aca="false">M35*5.5017049523</f>
        <v>38661.0514689524</v>
      </c>
      <c r="X35" s="15" t="n">
        <f aca="false">N35*5.1890047538+L35*5.5017049523</f>
        <v>15842355.5421892</v>
      </c>
      <c r="Y35" s="15" t="n">
        <f aca="false">N35*5.1890047538</f>
        <v>12033143.5349302</v>
      </c>
      <c r="Z35" s="15" t="n">
        <f aca="false">L35*5.5017049523</f>
        <v>3809212.00725906</v>
      </c>
    </row>
    <row r="36" s="13" customFormat="true" ht="12.8" hidden="false" customHeight="false" outlineLevel="0" collapsed="false">
      <c r="C36" s="13" t="n">
        <f aca="false">C32+1</f>
        <v>2020</v>
      </c>
      <c r="D36" s="13" t="n">
        <f aca="false">D32</f>
        <v>3</v>
      </c>
      <c r="E36" s="13" t="n">
        <v>183</v>
      </c>
      <c r="F36" s="33" t="n">
        <v>17649058.2177269</v>
      </c>
      <c r="G36" s="33" t="n">
        <v>16937913.9288618</v>
      </c>
      <c r="H36" s="15" t="n">
        <f aca="false">F36-J36</f>
        <v>17386052.6634711</v>
      </c>
      <c r="I36" s="15" t="n">
        <f aca="false">G36-K36</f>
        <v>16682798.5412338</v>
      </c>
      <c r="J36" s="33" t="n">
        <v>263005.554255717</v>
      </c>
      <c r="K36" s="33" t="n">
        <v>255115.387628046</v>
      </c>
      <c r="L36" s="15" t="n">
        <f aca="false">H36-I36</f>
        <v>703254.122237355</v>
      </c>
      <c r="M36" s="15" t="n">
        <f aca="false">J36-K36</f>
        <v>7890.16662767151</v>
      </c>
      <c r="N36" s="33" t="n">
        <v>2241744.5038639</v>
      </c>
      <c r="Q36" s="15" t="n">
        <f aca="false">I36*5.5017049523</f>
        <v>91783835.3525292</v>
      </c>
      <c r="R36" s="15"/>
      <c r="S36" s="15"/>
      <c r="V36" s="15" t="n">
        <f aca="false">K36*5.5017049523</f>
        <v>1403569.59152115</v>
      </c>
      <c r="W36" s="15" t="n">
        <f aca="false">M36*5.5017049523</f>
        <v>43409.3688099325</v>
      </c>
      <c r="X36" s="15" t="n">
        <f aca="false">N36*5.1890047538+L36*5.5017049523</f>
        <v>15501519.5743934</v>
      </c>
      <c r="Y36" s="15" t="n">
        <f aca="false">N36*5.1890047538</f>
        <v>11632422.8873548</v>
      </c>
      <c r="Z36" s="15" t="n">
        <f aca="false">L36*5.5017049523</f>
        <v>3869096.68703864</v>
      </c>
    </row>
    <row r="37" s="13" customFormat="true" ht="12.8" hidden="false" customHeight="false" outlineLevel="0" collapsed="false">
      <c r="C37" s="13" t="n">
        <f aca="false">C33+1</f>
        <v>2020</v>
      </c>
      <c r="D37" s="13" t="n">
        <f aca="false">D33</f>
        <v>4</v>
      </c>
      <c r="E37" s="13" t="n">
        <v>184</v>
      </c>
      <c r="F37" s="33" t="n">
        <v>18188785.6322106</v>
      </c>
      <c r="G37" s="33" t="n">
        <v>17454682.7898587</v>
      </c>
      <c r="H37" s="15" t="n">
        <f aca="false">F37-J37</f>
        <v>17898078.3302135</v>
      </c>
      <c r="I37" s="15" t="n">
        <f aca="false">G37-K37</f>
        <v>17172696.7069215</v>
      </c>
      <c r="J37" s="33" t="n">
        <v>290707.301997127</v>
      </c>
      <c r="K37" s="33" t="n">
        <v>281986.082937213</v>
      </c>
      <c r="L37" s="15" t="n">
        <f aca="false">H37-I37</f>
        <v>725381.623291936</v>
      </c>
      <c r="M37" s="15" t="n">
        <f aca="false">J37-K37</f>
        <v>8721.21905991389</v>
      </c>
      <c r="N37" s="33" t="n">
        <v>2282864.89427483</v>
      </c>
      <c r="Q37" s="15" t="n">
        <f aca="false">I37*5.5017049523</f>
        <v>94479110.516816</v>
      </c>
      <c r="R37" s="15"/>
      <c r="S37" s="15"/>
      <c r="V37" s="15" t="n">
        <f aca="false">K37*5.5017049523</f>
        <v>1551404.22897534</v>
      </c>
      <c r="W37" s="15" t="n">
        <f aca="false">M37*5.5017049523</f>
        <v>47981.5740920214</v>
      </c>
      <c r="X37" s="15" t="n">
        <f aca="false">N37*5.1890047538+L37*5.5017049523</f>
        <v>15836632.4578479</v>
      </c>
      <c r="Y37" s="15" t="n">
        <f aca="false">N37*5.1890047538</f>
        <v>11845796.7886752</v>
      </c>
      <c r="Z37" s="15" t="n">
        <f aca="false">L37*5.5017049523</f>
        <v>3990835.66917266</v>
      </c>
    </row>
    <row r="38" s="9" customFormat="true" ht="12.8" hidden="false" customHeight="false" outlineLevel="0" collapsed="false">
      <c r="B38" s="10"/>
      <c r="C38" s="9" t="n">
        <f aca="false">C34+1</f>
        <v>2021</v>
      </c>
      <c r="D38" s="9" t="n">
        <f aca="false">D34</f>
        <v>1</v>
      </c>
      <c r="E38" s="9" t="n">
        <v>185</v>
      </c>
      <c r="F38" s="31" t="n">
        <v>19325578.7514221</v>
      </c>
      <c r="G38" s="31" t="n">
        <v>18542976.307108</v>
      </c>
      <c r="H38" s="12" t="n">
        <f aca="false">F38-J38</f>
        <v>18990505.5614868</v>
      </c>
      <c r="I38" s="12" t="n">
        <f aca="false">G38-K38</f>
        <v>18217955.3128708</v>
      </c>
      <c r="J38" s="31" t="n">
        <v>335073.189935268</v>
      </c>
      <c r="K38" s="31" t="n">
        <v>325020.99423721</v>
      </c>
      <c r="L38" s="12" t="n">
        <f aca="false">H38-I38</f>
        <v>772550.248615988</v>
      </c>
      <c r="M38" s="12" t="n">
        <f aca="false">J38-K38</f>
        <v>10052.1956980582</v>
      </c>
      <c r="N38" s="31" t="n">
        <v>2846343.62357156</v>
      </c>
      <c r="O38" s="10"/>
      <c r="P38" s="10"/>
      <c r="Q38" s="12" t="n">
        <f aca="false">I38*5.5017049523</f>
        <v>100229814.965602</v>
      </c>
      <c r="R38" s="12"/>
      <c r="S38" s="12"/>
      <c r="T38" s="10"/>
      <c r="U38" s="10"/>
      <c r="V38" s="12" t="n">
        <f aca="false">K38*5.5017049523</f>
        <v>1788169.61359633</v>
      </c>
      <c r="W38" s="12" t="n">
        <f aca="false">M38*5.5017049523</f>
        <v>55304.2148534957</v>
      </c>
      <c r="X38" s="12" t="n">
        <f aca="false">N38*5.1890047538+L38*5.5017049523</f>
        <v>19020034.1223723</v>
      </c>
      <c r="Y38" s="12" t="n">
        <f aca="false">N38*5.1890047538</f>
        <v>14769690.5936612</v>
      </c>
      <c r="Z38" s="12" t="n">
        <f aca="false">L38*5.5017049523</f>
        <v>4250343.52871118</v>
      </c>
    </row>
    <row r="39" s="13" customFormat="true" ht="12.8" hidden="false" customHeight="false" outlineLevel="0" collapsed="false">
      <c r="C39" s="13" t="n">
        <f aca="false">C35+1</f>
        <v>2021</v>
      </c>
      <c r="D39" s="13" t="n">
        <f aca="false">D35</f>
        <v>2</v>
      </c>
      <c r="E39" s="13" t="n">
        <v>186</v>
      </c>
      <c r="F39" s="33" t="n">
        <v>19434153.8562445</v>
      </c>
      <c r="G39" s="33" t="n">
        <v>18645137.7723701</v>
      </c>
      <c r="H39" s="15" t="n">
        <f aca="false">F39-J39</f>
        <v>19077614.9757124</v>
      </c>
      <c r="I39" s="15" t="n">
        <f aca="false">G39-K39</f>
        <v>18299295.058254</v>
      </c>
      <c r="J39" s="33" t="n">
        <v>356538.880532093</v>
      </c>
      <c r="K39" s="33" t="n">
        <v>345842.71411613</v>
      </c>
      <c r="L39" s="15" t="n">
        <f aca="false">H39-I39</f>
        <v>778319.91745837</v>
      </c>
      <c r="M39" s="15" t="n">
        <f aca="false">J39-K39</f>
        <v>10696.1664159627</v>
      </c>
      <c r="N39" s="33" t="n">
        <v>2500932.57929087</v>
      </c>
      <c r="Q39" s="15" t="n">
        <f aca="false">I39*5.5017049523</f>
        <v>100677322.245595</v>
      </c>
      <c r="R39" s="15"/>
      <c r="S39" s="15"/>
      <c r="V39" s="15" t="n">
        <f aca="false">K39*5.5017049523</f>
        <v>1902724.57296959</v>
      </c>
      <c r="W39" s="15" t="n">
        <f aca="false">M39*5.5017049523</f>
        <v>58847.1517413271</v>
      </c>
      <c r="X39" s="15" t="n">
        <f aca="false">N39*5.1890047538+L39*5.5017049523</f>
        <v>17259437.587228</v>
      </c>
      <c r="Y39" s="15" t="n">
        <f aca="false">N39*5.1890047538</f>
        <v>12977351.0428736</v>
      </c>
      <c r="Z39" s="15" t="n">
        <f aca="false">L39*5.5017049523</f>
        <v>4282086.54435444</v>
      </c>
    </row>
    <row r="40" s="13" customFormat="true" ht="12.8" hidden="false" customHeight="false" outlineLevel="0" collapsed="false">
      <c r="C40" s="13" t="n">
        <f aca="false">C36+1</f>
        <v>2021</v>
      </c>
      <c r="D40" s="13" t="n">
        <f aca="false">D36</f>
        <v>3</v>
      </c>
      <c r="E40" s="13" t="n">
        <v>187</v>
      </c>
      <c r="F40" s="33" t="n">
        <v>19595243.1962176</v>
      </c>
      <c r="G40" s="33" t="n">
        <v>18797532.7888852</v>
      </c>
      <c r="H40" s="15" t="n">
        <f aca="false">F40-J40</f>
        <v>19204997.1994098</v>
      </c>
      <c r="I40" s="15" t="n">
        <f aca="false">G40-K40</f>
        <v>18418994.1719816</v>
      </c>
      <c r="J40" s="33" t="n">
        <v>390245.99680781</v>
      </c>
      <c r="K40" s="33" t="n">
        <v>378538.616903575</v>
      </c>
      <c r="L40" s="15" t="n">
        <f aca="false">H40-I40</f>
        <v>786003.027428184</v>
      </c>
      <c r="M40" s="15" t="n">
        <f aca="false">J40-K40</f>
        <v>11707.3799042343</v>
      </c>
      <c r="N40" s="33" t="n">
        <v>2503138.07005767</v>
      </c>
      <c r="Q40" s="15" t="n">
        <f aca="false">I40*5.5017049523</f>
        <v>101335871.452376</v>
      </c>
      <c r="R40" s="15"/>
      <c r="S40" s="15"/>
      <c r="V40" s="15" t="n">
        <f aca="false">K40*5.5017049523</f>
        <v>2082607.78325519</v>
      </c>
      <c r="W40" s="15" t="n">
        <f aca="false">M40*5.5017049523</f>
        <v>64410.5499975834</v>
      </c>
      <c r="X40" s="15" t="n">
        <f aca="false">N40*5.1890047538+L40*5.5017049523</f>
        <v>17313152.0934714</v>
      </c>
      <c r="Y40" s="15" t="n">
        <f aca="false">N40*5.1890047538</f>
        <v>12988795.344947</v>
      </c>
      <c r="Z40" s="15" t="n">
        <f aca="false">L40*5.5017049523</f>
        <v>4324356.74852443</v>
      </c>
    </row>
    <row r="41" s="13" customFormat="true" ht="12.8" hidden="false" customHeight="false" outlineLevel="0" collapsed="false">
      <c r="C41" s="13" t="n">
        <f aca="false">C37+1</f>
        <v>2021</v>
      </c>
      <c r="D41" s="13" t="n">
        <f aca="false">D37</f>
        <v>4</v>
      </c>
      <c r="E41" s="13" t="n">
        <v>188</v>
      </c>
      <c r="F41" s="33" t="n">
        <v>19559487.0621055</v>
      </c>
      <c r="G41" s="33" t="n">
        <v>18760918.696213</v>
      </c>
      <c r="H41" s="15" t="n">
        <f aca="false">F41-J41</f>
        <v>19143804.5570738</v>
      </c>
      <c r="I41" s="15" t="n">
        <f aca="false">G41-K41</f>
        <v>18357706.6663323</v>
      </c>
      <c r="J41" s="33" t="n">
        <v>415682.505031661</v>
      </c>
      <c r="K41" s="33" t="n">
        <v>403212.029880711</v>
      </c>
      <c r="L41" s="15" t="n">
        <f aca="false">H41-I41</f>
        <v>786097.890741587</v>
      </c>
      <c r="M41" s="15" t="n">
        <f aca="false">J41-K41</f>
        <v>12470.4751509497</v>
      </c>
      <c r="N41" s="33" t="n">
        <v>2475380.06064669</v>
      </c>
      <c r="Q41" s="15" t="n">
        <f aca="false">I41*5.5017049523</f>
        <v>100998685.679031</v>
      </c>
      <c r="R41" s="15"/>
      <c r="S41" s="15"/>
      <c r="V41" s="15" t="n">
        <f aca="false">K41*5.5017049523</f>
        <v>2218353.62162165</v>
      </c>
      <c r="W41" s="15" t="n">
        <f aca="false">M41*5.5017049523</f>
        <v>68608.8748955142</v>
      </c>
      <c r="X41" s="15" t="n">
        <f aca="false">N41*5.1890047538+L41*5.5017049523</f>
        <v>17169637.560643</v>
      </c>
      <c r="Y41" s="15" t="n">
        <f aca="false">N41*5.1890047538</f>
        <v>12844758.9021574</v>
      </c>
      <c r="Z41" s="15" t="n">
        <f aca="false">L41*5.5017049523</f>
        <v>4324878.65848557</v>
      </c>
    </row>
    <row r="42" s="9" customFormat="true" ht="12.8" hidden="false" customHeight="false" outlineLevel="0" collapsed="false">
      <c r="B42" s="10"/>
      <c r="C42" s="9" t="n">
        <f aca="false">C38+1</f>
        <v>2022</v>
      </c>
      <c r="D42" s="9" t="n">
        <f aca="false">D38</f>
        <v>1</v>
      </c>
      <c r="E42" s="9" t="n">
        <v>189</v>
      </c>
      <c r="F42" s="31" t="n">
        <v>19832451.8475848</v>
      </c>
      <c r="G42" s="31" t="n">
        <v>19020471.0414189</v>
      </c>
      <c r="H42" s="12" t="n">
        <f aca="false">F42-J42</f>
        <v>19400663.5801762</v>
      </c>
      <c r="I42" s="12" t="n">
        <f aca="false">G42-K42</f>
        <v>18601636.4220325</v>
      </c>
      <c r="J42" s="31" t="n">
        <v>431788.267408631</v>
      </c>
      <c r="K42" s="31" t="n">
        <v>418834.619386372</v>
      </c>
      <c r="L42" s="12" t="n">
        <f aca="false">H42-I42</f>
        <v>799027.158143647</v>
      </c>
      <c r="M42" s="12" t="n">
        <f aca="false">J42-K42</f>
        <v>12953.6480222589</v>
      </c>
      <c r="N42" s="31" t="n">
        <v>2927404.49555781</v>
      </c>
      <c r="O42" s="10"/>
      <c r="P42" s="10"/>
      <c r="Q42" s="12" t="n">
        <f aca="false">I42*5.5017049523</f>
        <v>102340715.22398</v>
      </c>
      <c r="R42" s="12"/>
      <c r="S42" s="12"/>
      <c r="T42" s="10"/>
      <c r="U42" s="10"/>
      <c r="V42" s="12" t="n">
        <f aca="false">K42*5.5017049523</f>
        <v>2304304.49967269</v>
      </c>
      <c r="W42" s="12" t="n">
        <f aca="false">M42*5.5017049523</f>
        <v>71267.1494744131</v>
      </c>
      <c r="X42" s="12" t="n">
        <f aca="false">N42*5.1890047538+L42*5.5017049523</f>
        <v>19586327.5167261</v>
      </c>
      <c r="Y42" s="12" t="n">
        <f aca="false">N42*5.1890047538</f>
        <v>15190315.843745</v>
      </c>
      <c r="Z42" s="12" t="n">
        <f aca="false">L42*5.5017049523</f>
        <v>4396011.6729811</v>
      </c>
    </row>
    <row r="43" s="13" customFormat="true" ht="12.8" hidden="false" customHeight="false" outlineLevel="0" collapsed="false">
      <c r="C43" s="13" t="n">
        <f aca="false">C39+1</f>
        <v>2022</v>
      </c>
      <c r="D43" s="13" t="n">
        <f aca="false">D39</f>
        <v>2</v>
      </c>
      <c r="E43" s="13" t="n">
        <v>190</v>
      </c>
      <c r="F43" s="33" t="n">
        <v>20011553.5655916</v>
      </c>
      <c r="G43" s="33" t="n">
        <v>19190505.5129571</v>
      </c>
      <c r="H43" s="15" t="n">
        <f aca="false">F43-J43</f>
        <v>19541931.5336186</v>
      </c>
      <c r="I43" s="15" t="n">
        <f aca="false">G43-K43</f>
        <v>18734972.1419433</v>
      </c>
      <c r="J43" s="33" t="n">
        <v>469622.031972995</v>
      </c>
      <c r="K43" s="33" t="n">
        <v>455533.371013805</v>
      </c>
      <c r="L43" s="15" t="n">
        <f aca="false">H43-I43</f>
        <v>806959.391675375</v>
      </c>
      <c r="M43" s="15" t="n">
        <f aca="false">J43-K43</f>
        <v>14088.6609591898</v>
      </c>
      <c r="N43" s="33" t="n">
        <v>2443449.23072765</v>
      </c>
      <c r="Q43" s="15" t="n">
        <f aca="false">I43*5.5017049523</f>
        <v>103074289.014532</v>
      </c>
      <c r="R43" s="15"/>
      <c r="S43" s="15"/>
      <c r="V43" s="15" t="n">
        <f aca="false">K43*5.5017049523</f>
        <v>2506210.20324457</v>
      </c>
      <c r="W43" s="15" t="n">
        <f aca="false">M43*5.5017049523</f>
        <v>77511.6557704503</v>
      </c>
      <c r="X43" s="15" t="n">
        <f aca="false">N43*5.1890047538+L43*5.5017049523</f>
        <v>17118722.1554001</v>
      </c>
      <c r="Y43" s="15" t="n">
        <f aca="false">N43*5.1890047538</f>
        <v>12679069.6739147</v>
      </c>
      <c r="Z43" s="15" t="n">
        <f aca="false">L43*5.5017049523</f>
        <v>4439652.48148541</v>
      </c>
    </row>
    <row r="44" s="13" customFormat="true" ht="12.8" hidden="false" customHeight="false" outlineLevel="0" collapsed="false">
      <c r="C44" s="13" t="n">
        <f aca="false">C40+1</f>
        <v>2022</v>
      </c>
      <c r="D44" s="13" t="n">
        <f aca="false">D40</f>
        <v>3</v>
      </c>
      <c r="E44" s="13" t="n">
        <v>191</v>
      </c>
      <c r="F44" s="33" t="n">
        <v>20100428.4799589</v>
      </c>
      <c r="G44" s="33" t="n">
        <v>19274699.7375901</v>
      </c>
      <c r="H44" s="15" t="n">
        <f aca="false">F44-J44</f>
        <v>19612449.6872555</v>
      </c>
      <c r="I44" s="15" t="n">
        <f aca="false">G44-K44</f>
        <v>18801360.3086678</v>
      </c>
      <c r="J44" s="33" t="n">
        <v>487978.792703337</v>
      </c>
      <c r="K44" s="33" t="n">
        <v>473339.428922237</v>
      </c>
      <c r="L44" s="15" t="n">
        <f aca="false">H44-I44</f>
        <v>811089.378587697</v>
      </c>
      <c r="M44" s="15" t="n">
        <f aca="false">J44-K44</f>
        <v>14639.3637811001</v>
      </c>
      <c r="N44" s="33" t="n">
        <v>2375461.40429962</v>
      </c>
      <c r="Q44" s="15" t="n">
        <f aca="false">I44*5.5017049523</f>
        <v>103439537.120174</v>
      </c>
      <c r="R44" s="15"/>
      <c r="S44" s="15"/>
      <c r="V44" s="15" t="n">
        <f aca="false">K44*5.5017049523</f>
        <v>2604173.88022033</v>
      </c>
      <c r="W44" s="15" t="n">
        <f aca="false">M44*5.5017049523</f>
        <v>80541.4602129996</v>
      </c>
      <c r="X44" s="15" t="n">
        <f aca="false">N44*5.1890047538+L44*5.5017049523</f>
        <v>16788654.970313</v>
      </c>
      <c r="Y44" s="15" t="n">
        <f aca="false">N44*5.1890047538</f>
        <v>12326280.5193792</v>
      </c>
      <c r="Z44" s="15" t="n">
        <f aca="false">L44*5.5017049523</f>
        <v>4462374.45093386</v>
      </c>
    </row>
    <row r="45" s="13" customFormat="true" ht="12.8" hidden="false" customHeight="false" outlineLevel="0" collapsed="false">
      <c r="C45" s="13" t="n">
        <f aca="false">C41+1</f>
        <v>2022</v>
      </c>
      <c r="D45" s="13" t="n">
        <f aca="false">D41</f>
        <v>4</v>
      </c>
      <c r="E45" s="13" t="n">
        <v>192</v>
      </c>
      <c r="F45" s="33" t="n">
        <v>20582598.9229705</v>
      </c>
      <c r="G45" s="33" t="n">
        <v>19735467.1749666</v>
      </c>
      <c r="H45" s="15" t="n">
        <f aca="false">F45-J45</f>
        <v>20044748.0373354</v>
      </c>
      <c r="I45" s="15" t="n">
        <f aca="false">G45-K45</f>
        <v>19213751.8159005</v>
      </c>
      <c r="J45" s="33" t="n">
        <v>537850.885635116</v>
      </c>
      <c r="K45" s="33" t="n">
        <v>521715.359066062</v>
      </c>
      <c r="L45" s="15" t="n">
        <f aca="false">H45-I45</f>
        <v>830996.221434865</v>
      </c>
      <c r="M45" s="15" t="n">
        <f aca="false">J45-K45</f>
        <v>16135.5265690536</v>
      </c>
      <c r="N45" s="33" t="n">
        <v>2437911.58657194</v>
      </c>
      <c r="Q45" s="15" t="n">
        <f aca="false">I45*5.5017049523</f>
        <v>105708393.517803</v>
      </c>
      <c r="R45" s="15"/>
      <c r="S45" s="15"/>
      <c r="V45" s="15" t="n">
        <f aca="false">K45*5.5017049523</f>
        <v>2870323.97466473</v>
      </c>
      <c r="W45" s="15" t="n">
        <f aca="false">M45*5.5017049523</f>
        <v>88772.9064329304</v>
      </c>
      <c r="X45" s="15" t="n">
        <f aca="false">N45*5.1890047538+L45*5.5017049523</f>
        <v>17222230.8388767</v>
      </c>
      <c r="Y45" s="15" t="n">
        <f aca="false">N45*5.1890047538</f>
        <v>12650334.8120659</v>
      </c>
      <c r="Z45" s="15" t="n">
        <f aca="false">L45*5.5017049523</f>
        <v>4571896.02681078</v>
      </c>
    </row>
    <row r="46" s="9" customFormat="true" ht="12.8" hidden="false" customHeight="false" outlineLevel="0" collapsed="false">
      <c r="B46" s="10"/>
      <c r="C46" s="9" t="n">
        <f aca="false">C42+1</f>
        <v>2023</v>
      </c>
      <c r="D46" s="9" t="n">
        <f aca="false">D42</f>
        <v>1</v>
      </c>
      <c r="E46" s="9" t="n">
        <v>193</v>
      </c>
      <c r="F46" s="31" t="n">
        <v>21047865.6318485</v>
      </c>
      <c r="G46" s="31" t="n">
        <v>20179262.4325926</v>
      </c>
      <c r="H46" s="12" t="n">
        <f aca="false">F46-J46</f>
        <v>20487099.7363095</v>
      </c>
      <c r="I46" s="12" t="n">
        <f aca="false">G46-K46</f>
        <v>19635319.5139198</v>
      </c>
      <c r="J46" s="31" t="n">
        <v>560765.895539022</v>
      </c>
      <c r="K46" s="31" t="n">
        <v>543942.918672851</v>
      </c>
      <c r="L46" s="12" t="n">
        <f aca="false">H46-I46</f>
        <v>851780.222389724</v>
      </c>
      <c r="M46" s="12" t="n">
        <f aca="false">J46-K46</f>
        <v>16822.9768661708</v>
      </c>
      <c r="N46" s="31" t="n">
        <v>3001552.70573708</v>
      </c>
      <c r="O46" s="10"/>
      <c r="P46" s="10"/>
      <c r="Q46" s="12" t="n">
        <f aca="false">I46*5.5017049523</f>
        <v>108027734.609725</v>
      </c>
      <c r="R46" s="12"/>
      <c r="S46" s="12"/>
      <c r="T46" s="10"/>
      <c r="U46" s="10"/>
      <c r="V46" s="12" t="n">
        <f aca="false">K46*5.5017049523</f>
        <v>2992613.44943094</v>
      </c>
      <c r="W46" s="12" t="n">
        <f aca="false">M46*5.5017049523</f>
        <v>92555.05513704</v>
      </c>
      <c r="X46" s="12" t="n">
        <f aca="false">N46*5.1890047538+L46*5.5017049523</f>
        <v>20261314.7266437</v>
      </c>
      <c r="Y46" s="12" t="n">
        <f aca="false">N46*5.1890047538</f>
        <v>15575071.258851</v>
      </c>
      <c r="Z46" s="12" t="n">
        <f aca="false">L46*5.5017049523</f>
        <v>4686243.46779274</v>
      </c>
    </row>
    <row r="47" s="13" customFormat="true" ht="12.8" hidden="false" customHeight="false" outlineLevel="0" collapsed="false">
      <c r="C47" s="13" t="n">
        <f aca="false">C43+1</f>
        <v>2023</v>
      </c>
      <c r="D47" s="13" t="n">
        <f aca="false">D43</f>
        <v>2</v>
      </c>
      <c r="E47" s="13" t="n">
        <v>194</v>
      </c>
      <c r="F47" s="33" t="n">
        <v>21377857.735404</v>
      </c>
      <c r="G47" s="33" t="n">
        <v>20495195.0035668</v>
      </c>
      <c r="H47" s="15" t="n">
        <f aca="false">F47-J47</f>
        <v>20794035.7104629</v>
      </c>
      <c r="I47" s="15" t="n">
        <f aca="false">G47-K47</f>
        <v>19928887.639374</v>
      </c>
      <c r="J47" s="33" t="n">
        <v>583822.024941063</v>
      </c>
      <c r="K47" s="33" t="n">
        <v>566307.364192831</v>
      </c>
      <c r="L47" s="15" t="n">
        <f aca="false">H47-I47</f>
        <v>865148.071088884</v>
      </c>
      <c r="M47" s="15" t="n">
        <f aca="false">J47-K47</f>
        <v>17514.6607482318</v>
      </c>
      <c r="N47" s="33" t="n">
        <v>2603593.81563841</v>
      </c>
      <c r="Q47" s="15" t="n">
        <f aca="false">I47*5.5017049523</f>
        <v>109642859.819374</v>
      </c>
      <c r="R47" s="15"/>
      <c r="S47" s="15"/>
      <c r="V47" s="15" t="n">
        <f aca="false">K47*5.5017049523</f>
        <v>3115656.03010366</v>
      </c>
      <c r="W47" s="15" t="n">
        <f aca="false">M47*5.5017049523</f>
        <v>96360.4957764014</v>
      </c>
      <c r="X47" s="15" t="n">
        <f aca="false">N47*5.1890047538+L47*5.5017049523</f>
        <v>18269850.1134945</v>
      </c>
      <c r="Y47" s="15" t="n">
        <f aca="false">N47*5.1890047538</f>
        <v>13510060.686312</v>
      </c>
      <c r="Z47" s="15" t="n">
        <f aca="false">L47*5.5017049523</f>
        <v>4759789.42718251</v>
      </c>
    </row>
    <row r="48" s="13" customFormat="true" ht="12.8" hidden="false" customHeight="false" outlineLevel="0" collapsed="false">
      <c r="C48" s="13" t="n">
        <f aca="false">C44+1</f>
        <v>2023</v>
      </c>
      <c r="D48" s="13" t="n">
        <f aca="false">D44</f>
        <v>3</v>
      </c>
      <c r="E48" s="13" t="n">
        <v>195</v>
      </c>
      <c r="F48" s="33" t="n">
        <v>21453385.7204696</v>
      </c>
      <c r="G48" s="33" t="n">
        <v>20565539.3555043</v>
      </c>
      <c r="H48" s="15" t="n">
        <f aca="false">F48-J48</f>
        <v>20846940.3165161</v>
      </c>
      <c r="I48" s="15" t="n">
        <f aca="false">G48-K48</f>
        <v>19977287.3136695</v>
      </c>
      <c r="J48" s="33" t="n">
        <v>606445.403953467</v>
      </c>
      <c r="K48" s="33" t="n">
        <v>588252.041834863</v>
      </c>
      <c r="L48" s="15" t="n">
        <f aca="false">H48-I48</f>
        <v>869653.002846655</v>
      </c>
      <c r="M48" s="15" t="n">
        <f aca="false">J48-K48</f>
        <v>18193.3621186041</v>
      </c>
      <c r="N48" s="33" t="n">
        <v>2601935.95920976</v>
      </c>
      <c r="Q48" s="15" t="n">
        <f aca="false">I48*5.5017049523</f>
        <v>109909140.547135</v>
      </c>
      <c r="R48" s="15"/>
      <c r="S48" s="15"/>
      <c r="V48" s="15" t="n">
        <f aca="false">K48*5.5017049523</f>
        <v>3236389.17176345</v>
      </c>
      <c r="W48" s="15" t="n">
        <f aca="false">M48*5.5017049523</f>
        <v>100094.510466912</v>
      </c>
      <c r="X48" s="15" t="n">
        <f aca="false">N48*5.1890047538+L48*5.5017049523</f>
        <v>18286032.2939666</v>
      </c>
      <c r="Y48" s="15" t="n">
        <f aca="false">N48*5.1890047538</f>
        <v>13501458.0614226</v>
      </c>
      <c r="Z48" s="15" t="n">
        <f aca="false">L48*5.5017049523</f>
        <v>4784574.232544</v>
      </c>
    </row>
    <row r="49" s="13" customFormat="true" ht="12.8" hidden="false" customHeight="false" outlineLevel="0" collapsed="false">
      <c r="C49" s="13" t="n">
        <f aca="false">C45+1</f>
        <v>2023</v>
      </c>
      <c r="D49" s="13" t="n">
        <f aca="false">D45</f>
        <v>4</v>
      </c>
      <c r="E49" s="13" t="n">
        <v>196</v>
      </c>
      <c r="F49" s="33" t="n">
        <v>21570262.445878</v>
      </c>
      <c r="G49" s="33" t="n">
        <v>20675518.0177727</v>
      </c>
      <c r="H49" s="15" t="n">
        <f aca="false">F49-J49</f>
        <v>20950789.6341729</v>
      </c>
      <c r="I49" s="15" t="n">
        <f aca="false">G49-K49</f>
        <v>20074629.3904187</v>
      </c>
      <c r="J49" s="33" t="n">
        <v>619472.81170512</v>
      </c>
      <c r="K49" s="33" t="n">
        <v>600888.627353967</v>
      </c>
      <c r="L49" s="15" t="n">
        <f aca="false">H49-I49</f>
        <v>876160.243754134</v>
      </c>
      <c r="M49" s="15" t="n">
        <f aca="false">J49-K49</f>
        <v>18584.1843511538</v>
      </c>
      <c r="N49" s="33" t="n">
        <v>2532915.10848239</v>
      </c>
      <c r="Q49" s="15" t="n">
        <f aca="false">I49*5.5017049523</f>
        <v>110444687.932854</v>
      </c>
      <c r="R49" s="15"/>
      <c r="S49" s="15"/>
      <c r="V49" s="15" t="n">
        <f aca="false">K49*5.5017049523</f>
        <v>3305911.93689407</v>
      </c>
      <c r="W49" s="15" t="n">
        <f aca="false">M49*5.5017049523</f>
        <v>102244.699079199</v>
      </c>
      <c r="X49" s="15" t="n">
        <f aca="false">N49*5.1890047538+L49*5.5017049523</f>
        <v>17963683.6909575</v>
      </c>
      <c r="Y49" s="15" t="n">
        <f aca="false">N49*5.1890047538</f>
        <v>13143308.538887</v>
      </c>
      <c r="Z49" s="15" t="n">
        <f aca="false">L49*5.5017049523</f>
        <v>4820375.15207049</v>
      </c>
    </row>
    <row r="50" s="9" customFormat="true" ht="12.8" hidden="false" customHeight="false" outlineLevel="0" collapsed="false">
      <c r="B50" s="10"/>
      <c r="C50" s="9" t="n">
        <f aca="false">C46+1</f>
        <v>2024</v>
      </c>
      <c r="D50" s="9" t="n">
        <f aca="false">D46</f>
        <v>1</v>
      </c>
      <c r="E50" s="9" t="n">
        <v>197</v>
      </c>
      <c r="F50" s="31" t="n">
        <v>21728453.698118</v>
      </c>
      <c r="G50" s="31" t="n">
        <v>20825430.8818147</v>
      </c>
      <c r="H50" s="12" t="n">
        <f aca="false">F50-J50</f>
        <v>21093321.8581618</v>
      </c>
      <c r="I50" s="12" t="n">
        <f aca="false">G50-K50</f>
        <v>20209352.9970572</v>
      </c>
      <c r="J50" s="31" t="n">
        <v>635131.839956126</v>
      </c>
      <c r="K50" s="31" t="n">
        <v>616077.884757442</v>
      </c>
      <c r="L50" s="12" t="n">
        <f aca="false">H50-I50</f>
        <v>883968.86110463</v>
      </c>
      <c r="M50" s="12" t="n">
        <f aca="false">J50-K50</f>
        <v>19053.9551986838</v>
      </c>
      <c r="N50" s="31" t="n">
        <v>3116215.93638796</v>
      </c>
      <c r="O50" s="10"/>
      <c r="P50" s="10"/>
      <c r="Q50" s="12" t="n">
        <f aca="false">I50*5.5017049523</f>
        <v>111185897.466689</v>
      </c>
      <c r="R50" s="12"/>
      <c r="S50" s="12"/>
      <c r="T50" s="10"/>
      <c r="U50" s="10"/>
      <c r="V50" s="12" t="n">
        <f aca="false">K50*5.5017049523</f>
        <v>3389478.74957253</v>
      </c>
      <c r="W50" s="12" t="n">
        <f aca="false">M50*5.5017049523</f>
        <v>104829.239677501</v>
      </c>
      <c r="X50" s="12" t="n">
        <f aca="false">N50*5.1890047538+L50*5.5017049523</f>
        <v>21033395.1686028</v>
      </c>
      <c r="Y50" s="12" t="n">
        <f aca="false">N50*5.1890047538</f>
        <v>16170059.3077845</v>
      </c>
      <c r="Z50" s="12" t="n">
        <f aca="false">L50*5.5017049523</f>
        <v>4863335.86081833</v>
      </c>
    </row>
    <row r="51" s="13" customFormat="true" ht="12.8" hidden="false" customHeight="false" outlineLevel="0" collapsed="false">
      <c r="C51" s="13" t="n">
        <f aca="false">C47+1</f>
        <v>2024</v>
      </c>
      <c r="D51" s="13" t="n">
        <f aca="false">D47</f>
        <v>2</v>
      </c>
      <c r="E51" s="13" t="n">
        <v>198</v>
      </c>
      <c r="F51" s="33" t="n">
        <v>22076306.7834324</v>
      </c>
      <c r="G51" s="33" t="n">
        <v>21156043.9524994</v>
      </c>
      <c r="H51" s="15" t="n">
        <f aca="false">F51-J51</f>
        <v>21431080.006193</v>
      </c>
      <c r="I51" s="15" t="n">
        <f aca="false">G51-K51</f>
        <v>20530173.9785772</v>
      </c>
      <c r="J51" s="33" t="n">
        <v>645226.777239462</v>
      </c>
      <c r="K51" s="33" t="n">
        <v>625869.973922278</v>
      </c>
      <c r="L51" s="15" t="n">
        <f aca="false">H51-I51</f>
        <v>900906.027615834</v>
      </c>
      <c r="M51" s="15" t="n">
        <f aca="false">J51-K51</f>
        <v>19356.8033171839</v>
      </c>
      <c r="N51" s="33" t="n">
        <v>2581833.85519029</v>
      </c>
      <c r="Q51" s="15" t="n">
        <f aca="false">I51*5.5017049523</f>
        <v>112950959.849519</v>
      </c>
      <c r="R51" s="15"/>
      <c r="S51" s="15"/>
      <c r="V51" s="15" t="n">
        <f aca="false">K51*5.5017049523</f>
        <v>3443351.93502407</v>
      </c>
      <c r="W51" s="15" t="n">
        <f aca="false">M51*5.5017049523</f>
        <v>106495.420670848</v>
      </c>
      <c r="X51" s="15" t="n">
        <f aca="false">N51*5.1890047538+L51*5.5017049523</f>
        <v>18353667.3017951</v>
      </c>
      <c r="Y51" s="15" t="n">
        <f aca="false">N51*5.1890047538</f>
        <v>13397148.1481042</v>
      </c>
      <c r="Z51" s="15" t="n">
        <f aca="false">L51*5.5017049523</f>
        <v>4956519.15369095</v>
      </c>
    </row>
    <row r="52" s="13" customFormat="true" ht="12.8" hidden="false" customHeight="false" outlineLevel="0" collapsed="false">
      <c r="C52" s="13" t="n">
        <f aca="false">C48+1</f>
        <v>2024</v>
      </c>
      <c r="D52" s="13" t="n">
        <f aca="false">D48</f>
        <v>3</v>
      </c>
      <c r="E52" s="13" t="n">
        <v>199</v>
      </c>
      <c r="F52" s="33" t="n">
        <v>22470592.8385662</v>
      </c>
      <c r="G52" s="33" t="n">
        <v>21532128.9138129</v>
      </c>
      <c r="H52" s="15" t="n">
        <f aca="false">F52-J52</f>
        <v>21783236.6963427</v>
      </c>
      <c r="I52" s="15" t="n">
        <f aca="false">G52-K52</f>
        <v>20865393.4558562</v>
      </c>
      <c r="J52" s="33" t="n">
        <v>687356.142223428</v>
      </c>
      <c r="K52" s="33" t="n">
        <v>666735.457956725</v>
      </c>
      <c r="L52" s="15" t="n">
        <f aca="false">H52-I52</f>
        <v>917843.240486547</v>
      </c>
      <c r="M52" s="15" t="n">
        <f aca="false">J52-K52</f>
        <v>20620.6842667029</v>
      </c>
      <c r="N52" s="33" t="n">
        <v>2545560.56917571</v>
      </c>
      <c r="Q52" s="15" t="n">
        <f aca="false">I52*5.5017049523</f>
        <v>114795238.507772</v>
      </c>
      <c r="R52" s="15"/>
      <c r="S52" s="15"/>
      <c r="V52" s="15" t="n">
        <f aca="false">K52*5.5017049523</f>
        <v>3668181.77091452</v>
      </c>
      <c r="W52" s="15" t="n">
        <f aca="false">M52*5.5017049523</f>
        <v>113448.920749934</v>
      </c>
      <c r="X52" s="15" t="n">
        <f aca="false">N52*5.1890047538+L52*5.5017049523</f>
        <v>18258628.5961585</v>
      </c>
      <c r="Y52" s="15" t="n">
        <f aca="false">N52*5.1890047538</f>
        <v>13208925.8945386</v>
      </c>
      <c r="Z52" s="15" t="n">
        <f aca="false">L52*5.5017049523</f>
        <v>5049702.70161992</v>
      </c>
    </row>
    <row r="53" s="13" customFormat="true" ht="12.8" hidden="false" customHeight="false" outlineLevel="0" collapsed="false">
      <c r="C53" s="13" t="n">
        <f aca="false">C49+1</f>
        <v>2024</v>
      </c>
      <c r="D53" s="13" t="n">
        <f aca="false">D49</f>
        <v>4</v>
      </c>
      <c r="E53" s="13" t="n">
        <v>200</v>
      </c>
      <c r="F53" s="33" t="n">
        <v>22685081.7594751</v>
      </c>
      <c r="G53" s="33" t="n">
        <v>21735970.1696832</v>
      </c>
      <c r="H53" s="15" t="n">
        <f aca="false">F53-J53</f>
        <v>21933862.9536584</v>
      </c>
      <c r="I53" s="15" t="n">
        <f aca="false">G53-K53</f>
        <v>21007287.9280409</v>
      </c>
      <c r="J53" s="33" t="n">
        <v>751218.805816784</v>
      </c>
      <c r="K53" s="33" t="n">
        <v>728682.24164228</v>
      </c>
      <c r="L53" s="15" t="n">
        <f aca="false">H53-I53</f>
        <v>926575.025617454</v>
      </c>
      <c r="M53" s="15" t="n">
        <f aca="false">J53-K53</f>
        <v>22536.5641745036</v>
      </c>
      <c r="N53" s="33" t="n">
        <v>2534835.84209536</v>
      </c>
      <c r="Q53" s="15" t="n">
        <f aca="false">I53*5.5017049523</f>
        <v>115575900.028095</v>
      </c>
      <c r="R53" s="15"/>
      <c r="S53" s="15"/>
      <c r="V53" s="15" t="n">
        <f aca="false">K53*5.5017049523</f>
        <v>4008994.6974964</v>
      </c>
      <c r="W53" s="15" t="n">
        <f aca="false">M53*5.5017049523</f>
        <v>123989.526726693</v>
      </c>
      <c r="X53" s="15" t="n">
        <f aca="false">N53*5.1890047538+L53*5.5017049523</f>
        <v>18251017.6418525</v>
      </c>
      <c r="Y53" s="15" t="n">
        <f aca="false">N53*5.1890047538</f>
        <v>13153275.2347354</v>
      </c>
      <c r="Z53" s="15" t="n">
        <f aca="false">L53*5.5017049523</f>
        <v>5097742.40711705</v>
      </c>
    </row>
    <row r="54" s="9" customFormat="true" ht="12.8" hidden="false" customHeight="false" outlineLevel="0" collapsed="false">
      <c r="B54" s="10"/>
      <c r="C54" s="9" t="n">
        <f aca="false">C50+1</f>
        <v>2025</v>
      </c>
      <c r="D54" s="9" t="n">
        <f aca="false">D50</f>
        <v>1</v>
      </c>
      <c r="E54" s="9" t="n">
        <v>201</v>
      </c>
      <c r="F54" s="31" t="n">
        <v>22824124.8588075</v>
      </c>
      <c r="G54" s="31" t="n">
        <v>21867867.7581904</v>
      </c>
      <c r="H54" s="12" t="n">
        <f aca="false">F54-J54</f>
        <v>22029654.5501384</v>
      </c>
      <c r="I54" s="12" t="n">
        <f aca="false">G54-K54</f>
        <v>21097231.5587813</v>
      </c>
      <c r="J54" s="31" t="n">
        <v>794470.308669113</v>
      </c>
      <c r="K54" s="31" t="n">
        <v>770636.19940904</v>
      </c>
      <c r="L54" s="12" t="n">
        <f aca="false">H54-I54</f>
        <v>932422.99135704</v>
      </c>
      <c r="M54" s="12" t="n">
        <f aca="false">J54-K54</f>
        <v>23834.1092600736</v>
      </c>
      <c r="N54" s="31" t="n">
        <v>3139172.44288513</v>
      </c>
      <c r="O54" s="10"/>
      <c r="P54" s="10"/>
      <c r="Q54" s="12" t="n">
        <f aca="false">I54*5.5017049523</f>
        <v>116070743.346767</v>
      </c>
      <c r="R54" s="12"/>
      <c r="S54" s="12"/>
      <c r="T54" s="10"/>
      <c r="U54" s="10"/>
      <c r="V54" s="12" t="n">
        <f aca="false">K54*5.5017049523</f>
        <v>4239812.99471036</v>
      </c>
      <c r="W54" s="12" t="n">
        <f aca="false">M54*5.5017049523</f>
        <v>131128.236949806</v>
      </c>
      <c r="X54" s="12" t="n">
        <f aca="false">N54*5.1890047538+L54*5.5017049523</f>
        <v>21419096.9183163</v>
      </c>
      <c r="Y54" s="12" t="n">
        <f aca="false">N54*5.1890047538</f>
        <v>16289180.7291289</v>
      </c>
      <c r="Z54" s="12" t="n">
        <f aca="false">L54*5.5017049523</f>
        <v>5129916.18918741</v>
      </c>
    </row>
    <row r="55" s="13" customFormat="true" ht="12.8" hidden="false" customHeight="false" outlineLevel="0" collapsed="false">
      <c r="C55" s="13" t="n">
        <f aca="false">C51+1</f>
        <v>2025</v>
      </c>
      <c r="D55" s="13" t="n">
        <f aca="false">D51</f>
        <v>2</v>
      </c>
      <c r="E55" s="13" t="n">
        <v>202</v>
      </c>
      <c r="F55" s="33" t="n">
        <v>23126114.0717833</v>
      </c>
      <c r="G55" s="33" t="n">
        <v>22156223.3599506</v>
      </c>
      <c r="H55" s="15" t="n">
        <f aca="false">F55-J55</f>
        <v>22231886.3445073</v>
      </c>
      <c r="I55" s="15" t="n">
        <f aca="false">G55-K55</f>
        <v>21288822.4644929</v>
      </c>
      <c r="J55" s="33" t="n">
        <v>894227.727276016</v>
      </c>
      <c r="K55" s="33" t="n">
        <v>867400.895457736</v>
      </c>
      <c r="L55" s="15" t="n">
        <f aca="false">H55-I55</f>
        <v>943063.880014431</v>
      </c>
      <c r="M55" s="15" t="n">
        <f aca="false">J55-K55</f>
        <v>26826.8318182805</v>
      </c>
      <c r="N55" s="33" t="n">
        <v>2579187.95483789</v>
      </c>
      <c r="Q55" s="15" t="n">
        <f aca="false">I55*5.5017049523</f>
        <v>117124819.981536</v>
      </c>
      <c r="R55" s="15"/>
      <c r="S55" s="15"/>
      <c r="V55" s="15" t="n">
        <f aca="false">K55*5.5017049523</f>
        <v>4772183.80216928</v>
      </c>
      <c r="W55" s="15" t="n">
        <f aca="false">M55*5.5017049523</f>
        <v>147593.313469153</v>
      </c>
      <c r="X55" s="15" t="n">
        <f aca="false">N55*5.1890047538+L55*5.5017049523</f>
        <v>18571877.7776082</v>
      </c>
      <c r="Y55" s="15" t="n">
        <f aca="false">N55*5.1890047538</f>
        <v>13383418.5585975</v>
      </c>
      <c r="Z55" s="15" t="n">
        <f aca="false">L55*5.5017049523</f>
        <v>5188459.21901065</v>
      </c>
    </row>
    <row r="56" s="13" customFormat="true" ht="12.8" hidden="false" customHeight="false" outlineLevel="0" collapsed="false">
      <c r="C56" s="13" t="n">
        <f aca="false">C52+1</f>
        <v>2025</v>
      </c>
      <c r="D56" s="13" t="n">
        <f aca="false">D52</f>
        <v>3</v>
      </c>
      <c r="E56" s="13" t="n">
        <v>203</v>
      </c>
      <c r="F56" s="33" t="n">
        <v>23508168.9010528</v>
      </c>
      <c r="G56" s="33" t="n">
        <v>22521091.2573227</v>
      </c>
      <c r="H56" s="15" t="n">
        <f aca="false">F56-J56</f>
        <v>22542484.6966218</v>
      </c>
      <c r="I56" s="15" t="n">
        <f aca="false">G56-K56</f>
        <v>21584377.5790247</v>
      </c>
      <c r="J56" s="33" t="n">
        <v>965684.204431006</v>
      </c>
      <c r="K56" s="33" t="n">
        <v>936713.678298076</v>
      </c>
      <c r="L56" s="15" t="n">
        <f aca="false">H56-I56</f>
        <v>958107.117597137</v>
      </c>
      <c r="M56" s="15" t="n">
        <f aca="false">J56-K56</f>
        <v>28970.5261329298</v>
      </c>
      <c r="N56" s="33" t="n">
        <v>2574283.16127585</v>
      </c>
      <c r="Q56" s="15" t="n">
        <f aca="false">I56*5.5017049523</f>
        <v>118750877.018833</v>
      </c>
      <c r="R56" s="15"/>
      <c r="S56" s="15"/>
      <c r="V56" s="15" t="n">
        <f aca="false">K56*5.5017049523</f>
        <v>5153522.28277968</v>
      </c>
      <c r="W56" s="15" t="n">
        <f aca="false">M56*5.5017049523</f>
        <v>159387.287096277</v>
      </c>
      <c r="X56" s="15" t="n">
        <f aca="false">N56*5.1890047538+L56*5.5017049523</f>
        <v>18629190.2352057</v>
      </c>
      <c r="Y56" s="15" t="n">
        <f aca="false">N56*5.1890047538</f>
        <v>13357967.5614877</v>
      </c>
      <c r="Z56" s="15" t="n">
        <f aca="false">L56*5.5017049523</f>
        <v>5271222.67371805</v>
      </c>
    </row>
    <row r="57" s="13" customFormat="true" ht="12.8" hidden="false" customHeight="false" outlineLevel="0" collapsed="false">
      <c r="C57" s="13" t="n">
        <f aca="false">C53+1</f>
        <v>2025</v>
      </c>
      <c r="D57" s="13" t="n">
        <f aca="false">D53</f>
        <v>4</v>
      </c>
      <c r="E57" s="13" t="n">
        <v>204</v>
      </c>
      <c r="F57" s="33" t="n">
        <v>23754287.3746993</v>
      </c>
      <c r="G57" s="33" t="n">
        <v>22754897.472565</v>
      </c>
      <c r="H57" s="15" t="n">
        <f aca="false">F57-J57</f>
        <v>22684727.6505455</v>
      </c>
      <c r="I57" s="15" t="n">
        <f aca="false">G57-K57</f>
        <v>21717424.5401358</v>
      </c>
      <c r="J57" s="33" t="n">
        <v>1069559.72415377</v>
      </c>
      <c r="K57" s="33" t="n">
        <v>1037472.93242916</v>
      </c>
      <c r="L57" s="15" t="n">
        <f aca="false">H57-I57</f>
        <v>967303.110409722</v>
      </c>
      <c r="M57" s="15" t="n">
        <f aca="false">J57-K57</f>
        <v>32086.7917246133</v>
      </c>
      <c r="N57" s="33" t="n">
        <v>2644488.63567955</v>
      </c>
      <c r="Q57" s="15" t="n">
        <f aca="false">I57*5.5017049523</f>
        <v>119482862.143667</v>
      </c>
      <c r="R57" s="15"/>
      <c r="S57" s="15"/>
      <c r="V57" s="15" t="n">
        <f aca="false">K57*5.5017049523</f>
        <v>5707869.97022271</v>
      </c>
      <c r="W57" s="15" t="n">
        <f aca="false">M57*5.5017049523</f>
        <v>176532.060934724</v>
      </c>
      <c r="X57" s="15" t="n">
        <f aca="false">N57*5.1890047538+L57*5.5017049523</f>
        <v>19044080.4148276</v>
      </c>
      <c r="Y57" s="15" t="n">
        <f aca="false">N57*5.1890047538</f>
        <v>13722264.1019113</v>
      </c>
      <c r="Z57" s="15" t="n">
        <f aca="false">L57*5.5017049523</f>
        <v>5321816.31291636</v>
      </c>
    </row>
    <row r="58" s="9" customFormat="true" ht="12.8" hidden="false" customHeight="false" outlineLevel="0" collapsed="false">
      <c r="B58" s="10"/>
      <c r="C58" s="9" t="n">
        <f aca="false">C54+1</f>
        <v>2026</v>
      </c>
      <c r="D58" s="9" t="n">
        <f aca="false">D54</f>
        <v>1</v>
      </c>
      <c r="E58" s="9" t="n">
        <v>205</v>
      </c>
      <c r="F58" s="31" t="n">
        <v>23826781.6024791</v>
      </c>
      <c r="G58" s="31" t="n">
        <v>22823923.8498209</v>
      </c>
      <c r="H58" s="12" t="n">
        <f aca="false">F58-J58</f>
        <v>22652171.5137449</v>
      </c>
      <c r="I58" s="12" t="n">
        <f aca="false">G58-K58</f>
        <v>21684552.0637488</v>
      </c>
      <c r="J58" s="31" t="n">
        <v>1174610.08873416</v>
      </c>
      <c r="K58" s="31" t="n">
        <v>1139371.78607214</v>
      </c>
      <c r="L58" s="12" t="n">
        <f aca="false">H58-I58</f>
        <v>967619.449996196</v>
      </c>
      <c r="M58" s="12" t="n">
        <f aca="false">J58-K58</f>
        <v>35238.302662025</v>
      </c>
      <c r="N58" s="31" t="n">
        <v>3162423.18523578</v>
      </c>
      <c r="O58" s="10"/>
      <c r="P58" s="10"/>
      <c r="Q58" s="12" t="n">
        <f aca="false">I58*5.5017049523</f>
        <v>119302007.477534</v>
      </c>
      <c r="R58" s="12"/>
      <c r="S58" s="12"/>
      <c r="T58" s="10"/>
      <c r="U58" s="10"/>
      <c r="V58" s="12" t="n">
        <f aca="false">K58*5.5017049523</f>
        <v>6268487.39794397</v>
      </c>
      <c r="W58" s="12" t="n">
        <f aca="false">M58*5.5017049523</f>
        <v>193870.744266309</v>
      </c>
      <c r="X58" s="12" t="n">
        <f aca="false">N58*5.1890047538+L58*5.5017049523</f>
        <v>21733385.6617017</v>
      </c>
      <c r="Y58" s="12" t="n">
        <f aca="false">N58*5.1890047538</f>
        <v>16409828.9417158</v>
      </c>
      <c r="Z58" s="12" t="n">
        <f aca="false">L58*5.5017049523</f>
        <v>5323556.71998587</v>
      </c>
    </row>
    <row r="59" s="13" customFormat="true" ht="12.8" hidden="false" customHeight="false" outlineLevel="0" collapsed="false">
      <c r="C59" s="13" t="n">
        <f aca="false">C55+1</f>
        <v>2026</v>
      </c>
      <c r="D59" s="13" t="n">
        <f aca="false">D55</f>
        <v>2</v>
      </c>
      <c r="E59" s="13" t="n">
        <v>206</v>
      </c>
      <c r="F59" s="33" t="n">
        <v>24070991.8012806</v>
      </c>
      <c r="G59" s="33" t="n">
        <v>23056739.6434074</v>
      </c>
      <c r="H59" s="15" t="n">
        <f aca="false">F59-J59</f>
        <v>22819459.9477305</v>
      </c>
      <c r="I59" s="15" t="n">
        <f aca="false">G59-K59</f>
        <v>21842753.7454639</v>
      </c>
      <c r="J59" s="33" t="n">
        <v>1251531.85355005</v>
      </c>
      <c r="K59" s="33" t="n">
        <v>1213985.89794355</v>
      </c>
      <c r="L59" s="15" t="n">
        <f aca="false">H59-I59</f>
        <v>976706.202266667</v>
      </c>
      <c r="M59" s="15" t="n">
        <f aca="false">J59-K59</f>
        <v>37545.9556065013</v>
      </c>
      <c r="N59" s="33" t="n">
        <v>2606352.71635832</v>
      </c>
      <c r="Q59" s="15" t="n">
        <f aca="false">I59*5.5017049523</f>
        <v>120172386.453288</v>
      </c>
      <c r="R59" s="15"/>
      <c r="S59" s="15"/>
      <c r="V59" s="15" t="n">
        <f aca="false">K59*5.5017049523</f>
        <v>6678992.22673837</v>
      </c>
      <c r="W59" s="15" t="n">
        <f aca="false">M59*5.5017049523</f>
        <v>206566.769899124</v>
      </c>
      <c r="X59" s="15" t="n">
        <f aca="false">N59*5.1890047538+L59*5.5017049523</f>
        <v>18897925.9852155</v>
      </c>
      <c r="Y59" s="15" t="n">
        <f aca="false">N59*5.1890047538</f>
        <v>13524376.6352629</v>
      </c>
      <c r="Z59" s="15" t="n">
        <f aca="false">L59*5.5017049523</f>
        <v>5373549.34995265</v>
      </c>
    </row>
    <row r="60" s="13" customFormat="true" ht="12.8" hidden="false" customHeight="false" outlineLevel="0" collapsed="false">
      <c r="C60" s="13" t="n">
        <f aca="false">C56+1</f>
        <v>2026</v>
      </c>
      <c r="D60" s="13" t="n">
        <f aca="false">D56</f>
        <v>3</v>
      </c>
      <c r="E60" s="13" t="n">
        <v>207</v>
      </c>
      <c r="F60" s="33" t="n">
        <v>24145097.8177476</v>
      </c>
      <c r="G60" s="33" t="n">
        <v>23127608.3550058</v>
      </c>
      <c r="H60" s="15" t="n">
        <f aca="false">F60-J60</f>
        <v>22844894.541147</v>
      </c>
      <c r="I60" s="15" t="n">
        <f aca="false">G60-K60</f>
        <v>21866411.1767032</v>
      </c>
      <c r="J60" s="33" t="n">
        <v>1300203.27660061</v>
      </c>
      <c r="K60" s="33" t="n">
        <v>1261197.17830259</v>
      </c>
      <c r="L60" s="15" t="n">
        <f aca="false">H60-I60</f>
        <v>978483.364443786</v>
      </c>
      <c r="M60" s="15" t="n">
        <f aca="false">J60-K60</f>
        <v>39006.0982980183</v>
      </c>
      <c r="N60" s="33" t="n">
        <v>2524385.49192837</v>
      </c>
      <c r="Q60" s="15" t="n">
        <f aca="false">I60*5.5017049523</f>
        <v>120302542.659896</v>
      </c>
      <c r="R60" s="15"/>
      <c r="S60" s="15"/>
      <c r="V60" s="15" t="n">
        <f aca="false">K60*5.5017049523</f>
        <v>6938734.76169414</v>
      </c>
      <c r="W60" s="15" t="n">
        <f aca="false">M60*5.5017049523</f>
        <v>214600.044176108</v>
      </c>
      <c r="X60" s="15" t="n">
        <f aca="false">N60*5.1890047538+L60*5.5017049523</f>
        <v>18482375.0899436</v>
      </c>
      <c r="Y60" s="15" t="n">
        <f aca="false">N60*5.1890047538</f>
        <v>13099048.3180401</v>
      </c>
      <c r="Z60" s="15" t="n">
        <f aca="false">L60*5.5017049523</f>
        <v>5383326.77190355</v>
      </c>
    </row>
    <row r="61" s="13" customFormat="true" ht="12.8" hidden="false" customHeight="false" outlineLevel="0" collapsed="false">
      <c r="C61" s="13" t="n">
        <f aca="false">C57+1</f>
        <v>2026</v>
      </c>
      <c r="D61" s="13" t="n">
        <f aca="false">D57</f>
        <v>4</v>
      </c>
      <c r="E61" s="13" t="n">
        <v>208</v>
      </c>
      <c r="F61" s="33" t="n">
        <v>24312000.7412814</v>
      </c>
      <c r="G61" s="33" t="n">
        <v>23285516.3289119</v>
      </c>
      <c r="H61" s="15" t="n">
        <f aca="false">F61-J61</f>
        <v>22967118.842501</v>
      </c>
      <c r="I61" s="15" t="n">
        <f aca="false">G61-K61</f>
        <v>21980980.8870949</v>
      </c>
      <c r="J61" s="33" t="n">
        <v>1344881.89878037</v>
      </c>
      <c r="K61" s="33" t="n">
        <v>1304535.44181696</v>
      </c>
      <c r="L61" s="15" t="n">
        <f aca="false">H61-I61</f>
        <v>986137.955406062</v>
      </c>
      <c r="M61" s="15" t="n">
        <f aca="false">J61-K61</f>
        <v>40346.4569634108</v>
      </c>
      <c r="N61" s="33" t="n">
        <v>2554659.70107884</v>
      </c>
      <c r="Q61" s="15" t="n">
        <f aca="false">I61*5.5017049523</f>
        <v>120932871.402942</v>
      </c>
      <c r="R61" s="15"/>
      <c r="S61" s="15"/>
      <c r="V61" s="15" t="n">
        <f aca="false">K61*5.5017049523</f>
        <v>7177169.10069523</v>
      </c>
      <c r="W61" s="15" t="n">
        <f aca="false">M61*5.5017049523</f>
        <v>221974.302083356</v>
      </c>
      <c r="X61" s="15" t="n">
        <f aca="false">N61*5.1890047538+L61*5.5017049523</f>
        <v>18681581.4061479</v>
      </c>
      <c r="Y61" s="15" t="n">
        <f aca="false">N61*5.1890047538</f>
        <v>13256141.3332394</v>
      </c>
      <c r="Z61" s="15" t="n">
        <f aca="false">L61*5.5017049523</f>
        <v>5425440.07290853</v>
      </c>
    </row>
    <row r="62" s="9" customFormat="true" ht="12.8" hidden="false" customHeight="false" outlineLevel="0" collapsed="false">
      <c r="B62" s="10"/>
      <c r="C62" s="9" t="n">
        <f aca="false">C58+1</f>
        <v>2027</v>
      </c>
      <c r="D62" s="9" t="n">
        <f aca="false">D58</f>
        <v>1</v>
      </c>
      <c r="E62" s="9" t="n">
        <v>209</v>
      </c>
      <c r="F62" s="31" t="n">
        <v>24454341.3831077</v>
      </c>
      <c r="G62" s="31" t="n">
        <v>23420720.2173364</v>
      </c>
      <c r="H62" s="12" t="n">
        <f aca="false">F62-J62</f>
        <v>23043229.9523692</v>
      </c>
      <c r="I62" s="12" t="n">
        <f aca="false">G62-K62</f>
        <v>22051942.12952</v>
      </c>
      <c r="J62" s="31" t="n">
        <v>1411111.43073849</v>
      </c>
      <c r="K62" s="31" t="n">
        <v>1368778.08781634</v>
      </c>
      <c r="L62" s="12" t="n">
        <f aca="false">H62-I62</f>
        <v>991287.822849143</v>
      </c>
      <c r="M62" s="12" t="n">
        <f aca="false">J62-K62</f>
        <v>42333.3429221546</v>
      </c>
      <c r="N62" s="31" t="n">
        <v>3107516.49253433</v>
      </c>
      <c r="O62" s="10"/>
      <c r="P62" s="10"/>
      <c r="Q62" s="12" t="n">
        <f aca="false">I62*5.5017049523</f>
        <v>121323279.221813</v>
      </c>
      <c r="R62" s="12"/>
      <c r="S62" s="12"/>
      <c r="T62" s="10"/>
      <c r="U62" s="10"/>
      <c r="V62" s="12" t="n">
        <f aca="false">K62*5.5017049523</f>
        <v>7530613.18433886</v>
      </c>
      <c r="W62" s="12" t="n">
        <f aca="false">M62*5.5017049523</f>
        <v>232905.562402232</v>
      </c>
      <c r="X62" s="12" t="n">
        <f aca="false">N62*5.1890047538+L62*5.5017049523</f>
        <v>21578690.9763963</v>
      </c>
      <c r="Y62" s="12" t="n">
        <f aca="false">N62*5.1890047538</f>
        <v>16124917.8522725</v>
      </c>
      <c r="Z62" s="12" t="n">
        <f aca="false">L62*5.5017049523</f>
        <v>5453773.12412382</v>
      </c>
    </row>
    <row r="63" s="13" customFormat="true" ht="12.8" hidden="false" customHeight="false" outlineLevel="0" collapsed="false">
      <c r="C63" s="13" t="n">
        <f aca="false">C59+1</f>
        <v>2027</v>
      </c>
      <c r="D63" s="13" t="n">
        <f aca="false">D59</f>
        <v>2</v>
      </c>
      <c r="E63" s="13" t="n">
        <v>210</v>
      </c>
      <c r="F63" s="33" t="n">
        <v>24629865.8553794</v>
      </c>
      <c r="G63" s="33" t="n">
        <v>23587790.8738908</v>
      </c>
      <c r="H63" s="15" t="n">
        <f aca="false">F63-J63</f>
        <v>23161786.5556068</v>
      </c>
      <c r="I63" s="15" t="n">
        <f aca="false">G63-K63</f>
        <v>22163753.9531114</v>
      </c>
      <c r="J63" s="33" t="n">
        <v>1468079.29977251</v>
      </c>
      <c r="K63" s="33" t="n">
        <v>1424036.92077934</v>
      </c>
      <c r="L63" s="15" t="n">
        <f aca="false">H63-I63</f>
        <v>998032.602495395</v>
      </c>
      <c r="M63" s="15" t="n">
        <f aca="false">J63-K63</f>
        <v>44042.3789931752</v>
      </c>
      <c r="N63" s="33" t="n">
        <v>2578817.56084654</v>
      </c>
      <c r="Q63" s="15" t="n">
        <f aca="false">I63*5.5017049523</f>
        <v>121938434.885392</v>
      </c>
      <c r="R63" s="15"/>
      <c r="S63" s="15"/>
      <c r="V63" s="15" t="n">
        <f aca="false">K63*5.5017049523</f>
        <v>7834630.97930972</v>
      </c>
      <c r="W63" s="15" t="n">
        <f aca="false">M63*5.5017049523</f>
        <v>242308.174617826</v>
      </c>
      <c r="X63" s="15" t="n">
        <f aca="false">N63*5.1890047538+L63*5.5017049523</f>
        <v>18872377.4941214</v>
      </c>
      <c r="Y63" s="15" t="n">
        <f aca="false">N63*5.1890047538</f>
        <v>13381496.5824156</v>
      </c>
      <c r="Z63" s="15" t="n">
        <f aca="false">L63*5.5017049523</f>
        <v>5490880.91170577</v>
      </c>
    </row>
    <row r="64" s="13" customFormat="true" ht="12.8" hidden="false" customHeight="false" outlineLevel="0" collapsed="false">
      <c r="C64" s="13" t="n">
        <f aca="false">C60+1</f>
        <v>2027</v>
      </c>
      <c r="D64" s="13" t="n">
        <f aca="false">D60</f>
        <v>3</v>
      </c>
      <c r="E64" s="13" t="n">
        <v>211</v>
      </c>
      <c r="F64" s="33" t="n">
        <v>24769880.786846</v>
      </c>
      <c r="G64" s="33" t="n">
        <v>23720269.9361232</v>
      </c>
      <c r="H64" s="15" t="n">
        <f aca="false">F64-J64</f>
        <v>23253547.4162287</v>
      </c>
      <c r="I64" s="15" t="n">
        <f aca="false">G64-K64</f>
        <v>22249426.5666244</v>
      </c>
      <c r="J64" s="33" t="n">
        <v>1516333.37061731</v>
      </c>
      <c r="K64" s="33" t="n">
        <v>1470843.36949879</v>
      </c>
      <c r="L64" s="15" t="n">
        <f aca="false">H64-I64</f>
        <v>1004120.84960423</v>
      </c>
      <c r="M64" s="15" t="n">
        <f aca="false">J64-K64</f>
        <v>45490.0011185189</v>
      </c>
      <c r="N64" s="33" t="n">
        <v>2510569.34636999</v>
      </c>
      <c r="Q64" s="15" t="n">
        <f aca="false">I64*5.5017049523</f>
        <v>122409780.327433</v>
      </c>
      <c r="R64" s="15"/>
      <c r="S64" s="15"/>
      <c r="V64" s="15" t="n">
        <f aca="false">K64*5.5017049523</f>
        <v>8092146.25002914</v>
      </c>
      <c r="W64" s="15" t="n">
        <f aca="false">M64*5.5017049523</f>
        <v>250272.564433888</v>
      </c>
      <c r="X64" s="15" t="n">
        <f aca="false">N64*5.1890047538+L64*5.5017049523</f>
        <v>18551732.9240337</v>
      </c>
      <c r="Y64" s="15" t="n">
        <f aca="false">N64*5.1890047538</f>
        <v>13027356.2730584</v>
      </c>
      <c r="Z64" s="15" t="n">
        <f aca="false">L64*5.5017049523</f>
        <v>5524376.6509753</v>
      </c>
    </row>
    <row r="65" s="13" customFormat="true" ht="12.8" hidden="false" customHeight="false" outlineLevel="0" collapsed="false">
      <c r="C65" s="13" t="n">
        <f aca="false">C61+1</f>
        <v>2027</v>
      </c>
      <c r="D65" s="13" t="n">
        <f aca="false">D61</f>
        <v>4</v>
      </c>
      <c r="E65" s="13" t="n">
        <v>212</v>
      </c>
      <c r="F65" s="33" t="n">
        <v>24996209.8861793</v>
      </c>
      <c r="G65" s="33" t="n">
        <v>23935451.6325795</v>
      </c>
      <c r="H65" s="15" t="n">
        <f aca="false">F65-J65</f>
        <v>23401529.747211</v>
      </c>
      <c r="I65" s="15" t="n">
        <f aca="false">G65-K65</f>
        <v>22388611.8977803</v>
      </c>
      <c r="J65" s="33" t="n">
        <v>1594680.13896826</v>
      </c>
      <c r="K65" s="33" t="n">
        <v>1546839.73479921</v>
      </c>
      <c r="L65" s="15" t="n">
        <f aca="false">H65-I65</f>
        <v>1012917.8494307</v>
      </c>
      <c r="M65" s="15" t="n">
        <f aca="false">J65-K65</f>
        <v>47840.4041690477</v>
      </c>
      <c r="N65" s="33" t="n">
        <v>2489497.810679</v>
      </c>
      <c r="Q65" s="15" t="n">
        <f aca="false">I65*5.5017049523</f>
        <v>123175536.953141</v>
      </c>
      <c r="R65" s="15"/>
      <c r="S65" s="15"/>
      <c r="V65" s="15" t="n">
        <f aca="false">K65*5.5017049523</f>
        <v>8510255.82935926</v>
      </c>
      <c r="W65" s="15" t="n">
        <f aca="false">M65*5.5017049523</f>
        <v>263203.788536883</v>
      </c>
      <c r="X65" s="15" t="n">
        <f aca="false">N65*5.1890047538+L65*5.5017049523</f>
        <v>18490791.122674</v>
      </c>
      <c r="Y65" s="15" t="n">
        <f aca="false">N65*5.1890047538</f>
        <v>12918015.974188</v>
      </c>
      <c r="Z65" s="15" t="n">
        <f aca="false">L65*5.5017049523</f>
        <v>5572775.14848594</v>
      </c>
    </row>
    <row r="66" s="9" customFormat="true" ht="12.8" hidden="false" customHeight="false" outlineLevel="0" collapsed="false">
      <c r="B66" s="10"/>
      <c r="C66" s="9" t="n">
        <f aca="false">C62+1</f>
        <v>2028</v>
      </c>
      <c r="D66" s="9" t="n">
        <f aca="false">D62</f>
        <v>1</v>
      </c>
      <c r="E66" s="9" t="n">
        <v>213</v>
      </c>
      <c r="F66" s="31" t="n">
        <v>25086240.5683599</v>
      </c>
      <c r="G66" s="31" t="n">
        <v>24020597.0790319</v>
      </c>
      <c r="H66" s="12" t="n">
        <f aca="false">F66-J66</f>
        <v>23416753.7826663</v>
      </c>
      <c r="I66" s="12" t="n">
        <f aca="false">G66-K66</f>
        <v>22401194.8969091</v>
      </c>
      <c r="J66" s="31" t="n">
        <v>1669486.78569361</v>
      </c>
      <c r="K66" s="31" t="n">
        <v>1619402.1821228</v>
      </c>
      <c r="L66" s="12" t="n">
        <f aca="false">H66-I66</f>
        <v>1015558.88575717</v>
      </c>
      <c r="M66" s="12" t="n">
        <f aca="false">J66-K66</f>
        <v>50084.6035708082</v>
      </c>
      <c r="N66" s="31" t="n">
        <v>3028757.61094268</v>
      </c>
      <c r="O66" s="10"/>
      <c r="P66" s="10"/>
      <c r="Q66" s="12" t="n">
        <f aca="false">I66*5.5017049523</f>
        <v>123244764.901762</v>
      </c>
      <c r="R66" s="12"/>
      <c r="S66" s="12"/>
      <c r="T66" s="10"/>
      <c r="U66" s="10"/>
      <c r="V66" s="12" t="n">
        <f aca="false">K66*5.5017049523</f>
        <v>8909473.00515045</v>
      </c>
      <c r="W66" s="12" t="n">
        <f aca="false">M66*5.5017049523</f>
        <v>275550.711499498</v>
      </c>
      <c r="X66" s="12" t="n">
        <f aca="false">N66*5.1890047538+L66*5.5017049523</f>
        <v>21303542.992412</v>
      </c>
      <c r="Y66" s="12" t="n">
        <f aca="false">N66*5.1890047538</f>
        <v>15716237.6412895</v>
      </c>
      <c r="Z66" s="12" t="n">
        <f aca="false">L66*5.5017049523</f>
        <v>5587305.35112248</v>
      </c>
    </row>
    <row r="67" s="13" customFormat="true" ht="12.8" hidden="false" customHeight="false" outlineLevel="0" collapsed="false">
      <c r="C67" s="13" t="n">
        <f aca="false">C63+1</f>
        <v>2028</v>
      </c>
      <c r="D67" s="13" t="n">
        <f aca="false">D63</f>
        <v>2</v>
      </c>
      <c r="E67" s="13" t="n">
        <v>214</v>
      </c>
      <c r="F67" s="33" t="n">
        <v>25263547.1370417</v>
      </c>
      <c r="G67" s="33" t="n">
        <v>24188422.8042639</v>
      </c>
      <c r="H67" s="15" t="n">
        <f aca="false">F67-J67</f>
        <v>23508410.5299591</v>
      </c>
      <c r="I67" s="15" t="n">
        <f aca="false">G67-K67</f>
        <v>22485940.2953937</v>
      </c>
      <c r="J67" s="33" t="n">
        <v>1755136.60708267</v>
      </c>
      <c r="K67" s="33" t="n">
        <v>1702482.50887019</v>
      </c>
      <c r="L67" s="15" t="n">
        <f aca="false">H67-I67</f>
        <v>1022470.23456537</v>
      </c>
      <c r="M67" s="15" t="n">
        <f aca="false">J67-K67</f>
        <v>52654.0982124801</v>
      </c>
      <c r="N67" s="33" t="n">
        <v>2438257.20993327</v>
      </c>
      <c r="Q67" s="15" t="n">
        <f aca="false">I67*5.5017049523</f>
        <v>123711009.08029</v>
      </c>
      <c r="R67" s="15"/>
      <c r="S67" s="15"/>
      <c r="V67" s="15" t="n">
        <f aca="false">K67*5.5017049523</f>
        <v>9366556.45025524</v>
      </c>
      <c r="W67" s="15" t="n">
        <f aca="false">M67*5.5017049523</f>
        <v>289687.312894492</v>
      </c>
      <c r="X67" s="15" t="n">
        <f aca="false">N67*5.1890047538+L67*5.5017049523</f>
        <v>18277457.8064185</v>
      </c>
      <c r="Y67" s="15" t="n">
        <f aca="false">N67*5.1890047538</f>
        <v>12652128.2533309</v>
      </c>
      <c r="Z67" s="15" t="n">
        <f aca="false">L67*5.5017049523</f>
        <v>5625329.55308766</v>
      </c>
    </row>
    <row r="68" s="13" customFormat="true" ht="12.8" hidden="false" customHeight="false" outlineLevel="0" collapsed="false">
      <c r="C68" s="13" t="n">
        <f aca="false">C64+1</f>
        <v>2028</v>
      </c>
      <c r="D68" s="13" t="n">
        <f aca="false">D64</f>
        <v>3</v>
      </c>
      <c r="E68" s="13" t="n">
        <v>215</v>
      </c>
      <c r="F68" s="33" t="n">
        <v>25394264.0381988</v>
      </c>
      <c r="G68" s="33" t="n">
        <v>24312382.5101078</v>
      </c>
      <c r="H68" s="15" t="n">
        <f aca="false">F68-J68</f>
        <v>23567079.7832493</v>
      </c>
      <c r="I68" s="15" t="n">
        <f aca="false">G68-K68</f>
        <v>22540013.7828068</v>
      </c>
      <c r="J68" s="33" t="n">
        <v>1827184.25494946</v>
      </c>
      <c r="K68" s="33" t="n">
        <v>1772368.72730098</v>
      </c>
      <c r="L68" s="15" t="n">
        <f aca="false">H68-I68</f>
        <v>1027066.0004425</v>
      </c>
      <c r="M68" s="15" t="n">
        <f aca="false">J68-K68</f>
        <v>54815.5276484836</v>
      </c>
      <c r="N68" s="33" t="n">
        <v>2415021.15663759</v>
      </c>
      <c r="Q68" s="15" t="n">
        <f aca="false">I68*5.5017049523</f>
        <v>124008505.453779</v>
      </c>
      <c r="R68" s="15"/>
      <c r="S68" s="15"/>
      <c r="V68" s="15" t="n">
        <f aca="false">K68*5.5017049523</f>
        <v>9751049.80429344</v>
      </c>
      <c r="W68" s="15" t="n">
        <f aca="false">M68*5.5017049523</f>
        <v>301578.8599266</v>
      </c>
      <c r="X68" s="15" t="n">
        <f aca="false">N68*5.1890047538+L68*5.5017049523</f>
        <v>18182170.3632935</v>
      </c>
      <c r="Y68" s="15" t="n">
        <f aca="false">N68*5.1890047538</f>
        <v>12531556.26232</v>
      </c>
      <c r="Z68" s="15" t="n">
        <f aca="false">L68*5.5017049523</f>
        <v>5650614.10097344</v>
      </c>
    </row>
    <row r="69" s="13" customFormat="true" ht="12.8" hidden="false" customHeight="false" outlineLevel="0" collapsed="false">
      <c r="C69" s="13" t="n">
        <f aca="false">C65+1</f>
        <v>2028</v>
      </c>
      <c r="D69" s="13" t="n">
        <f aca="false">D65</f>
        <v>4</v>
      </c>
      <c r="E69" s="13" t="n">
        <v>216</v>
      </c>
      <c r="F69" s="33" t="n">
        <v>25488236.4692547</v>
      </c>
      <c r="G69" s="33" t="n">
        <v>24402141.7396964</v>
      </c>
      <c r="H69" s="15" t="n">
        <f aca="false">F69-J69</f>
        <v>23562820.7273346</v>
      </c>
      <c r="I69" s="15" t="n">
        <f aca="false">G69-K69</f>
        <v>22534488.4700339</v>
      </c>
      <c r="J69" s="33" t="n">
        <v>1925415.74192001</v>
      </c>
      <c r="K69" s="33" t="n">
        <v>1867653.26966241</v>
      </c>
      <c r="L69" s="15" t="n">
        <f aca="false">H69-I69</f>
        <v>1028332.2573007</v>
      </c>
      <c r="M69" s="15" t="n">
        <f aca="false">J69-K69</f>
        <v>57762.4722576004</v>
      </c>
      <c r="N69" s="33" t="n">
        <v>2386995.47721739</v>
      </c>
      <c r="Q69" s="15" t="n">
        <f aca="false">I69*5.5017049523</f>
        <v>123978106.813133</v>
      </c>
      <c r="R69" s="15"/>
      <c r="S69" s="15"/>
      <c r="V69" s="15" t="n">
        <f aca="false">K69*5.5017049523</f>
        <v>10275277.242881</v>
      </c>
      <c r="W69" s="15" t="n">
        <f aca="false">M69*5.5017049523</f>
        <v>317792.079676731</v>
      </c>
      <c r="X69" s="15" t="n">
        <f aca="false">N69*5.1890047538+L69*5.5017049523</f>
        <v>18043711.5511813</v>
      </c>
      <c r="Y69" s="15" t="n">
        <f aca="false">N69*5.1890047538</f>
        <v>12386130.8785802</v>
      </c>
      <c r="Z69" s="15" t="n">
        <f aca="false">L69*5.5017049523</f>
        <v>5657580.67260111</v>
      </c>
    </row>
    <row r="70" s="9" customFormat="true" ht="12.8" hidden="false" customHeight="false" outlineLevel="0" collapsed="false">
      <c r="B70" s="10"/>
      <c r="C70" s="9" t="n">
        <f aca="false">C66+1</f>
        <v>2029</v>
      </c>
      <c r="D70" s="9" t="n">
        <f aca="false">D66</f>
        <v>1</v>
      </c>
      <c r="E70" s="9" t="n">
        <v>217</v>
      </c>
      <c r="F70" s="31" t="n">
        <v>25676340.375958</v>
      </c>
      <c r="G70" s="31" t="n">
        <v>24580684.6165674</v>
      </c>
      <c r="H70" s="12" t="n">
        <f aca="false">F70-J70</f>
        <v>23682951.8428575</v>
      </c>
      <c r="I70" s="12" t="n">
        <f aca="false">G70-K70</f>
        <v>22647097.7394598</v>
      </c>
      <c r="J70" s="31" t="n">
        <v>1993388.53310057</v>
      </c>
      <c r="K70" s="31" t="n">
        <v>1933586.87710755</v>
      </c>
      <c r="L70" s="12" t="n">
        <f aca="false">H70-I70</f>
        <v>1035854.10339762</v>
      </c>
      <c r="M70" s="12" t="n">
        <f aca="false">J70-K70</f>
        <v>59801.6559930169</v>
      </c>
      <c r="N70" s="31" t="n">
        <v>2906676.02332259</v>
      </c>
      <c r="O70" s="10"/>
      <c r="P70" s="10"/>
      <c r="Q70" s="12" t="n">
        <f aca="false">I70*5.5017049523</f>
        <v>124597649.788408</v>
      </c>
      <c r="R70" s="12"/>
      <c r="S70" s="12"/>
      <c r="T70" s="10"/>
      <c r="U70" s="10"/>
      <c r="V70" s="12" t="n">
        <f aca="false">K70*5.5017049523</f>
        <v>10638024.4974849</v>
      </c>
      <c r="W70" s="12" t="n">
        <f aca="false">M70*5.5017049523</f>
        <v>329011.066932522</v>
      </c>
      <c r="X70" s="12" t="n">
        <f aca="false">N70*5.1890047538+L70*5.5017049523</f>
        <v>20781719.3533003</v>
      </c>
      <c r="Y70" s="12" t="n">
        <f aca="false">N70*5.1890047538</f>
        <v>15082755.7027774</v>
      </c>
      <c r="Z70" s="12" t="n">
        <f aca="false">L70*5.5017049523</f>
        <v>5698963.65052294</v>
      </c>
    </row>
    <row r="71" s="13" customFormat="true" ht="12.8" hidden="false" customHeight="false" outlineLevel="0" collapsed="false">
      <c r="C71" s="13" t="n">
        <f aca="false">C67+1</f>
        <v>2029</v>
      </c>
      <c r="D71" s="13" t="n">
        <f aca="false">D67</f>
        <v>2</v>
      </c>
      <c r="E71" s="13" t="n">
        <v>218</v>
      </c>
      <c r="F71" s="33" t="n">
        <v>25914557.7409745</v>
      </c>
      <c r="G71" s="33" t="n">
        <v>24808039.9613391</v>
      </c>
      <c r="H71" s="15" t="n">
        <f aca="false">F71-J71</f>
        <v>23854416.0893137</v>
      </c>
      <c r="I71" s="15" t="n">
        <f aca="false">G71-K71</f>
        <v>22809702.5592282</v>
      </c>
      <c r="J71" s="33" t="n">
        <v>2060141.65166074</v>
      </c>
      <c r="K71" s="33" t="n">
        <v>1998337.40211092</v>
      </c>
      <c r="L71" s="15" t="n">
        <f aca="false">H71-I71</f>
        <v>1044713.53008556</v>
      </c>
      <c r="M71" s="15" t="n">
        <f aca="false">J71-K71</f>
        <v>61804.2495498224</v>
      </c>
      <c r="N71" s="33" t="n">
        <v>2353071.4379089</v>
      </c>
      <c r="Q71" s="15" t="n">
        <f aca="false">I71*5.5017049523</f>
        <v>125492253.530596</v>
      </c>
      <c r="R71" s="15"/>
      <c r="S71" s="15"/>
      <c r="V71" s="15" t="n">
        <f aca="false">K71*5.5017049523</f>
        <v>10994262.7815599</v>
      </c>
      <c r="W71" s="15" t="n">
        <f aca="false">M71*5.5017049523</f>
        <v>340028.745821443</v>
      </c>
      <c r="X71" s="15" t="n">
        <f aca="false">N71*5.1890047538+L71*5.5017049523</f>
        <v>17957804.4795469</v>
      </c>
      <c r="Y71" s="15" t="n">
        <f aca="false">N71*5.1890047538</f>
        <v>12210098.8773403</v>
      </c>
      <c r="Z71" s="15" t="n">
        <f aca="false">L71*5.5017049523</f>
        <v>5747705.60220656</v>
      </c>
    </row>
    <row r="72" s="13" customFormat="true" ht="12.8" hidden="false" customHeight="false" outlineLevel="0" collapsed="false">
      <c r="C72" s="13" t="n">
        <f aca="false">C68+1</f>
        <v>2029</v>
      </c>
      <c r="D72" s="13" t="n">
        <f aca="false">D68</f>
        <v>3</v>
      </c>
      <c r="E72" s="13" t="n">
        <v>219</v>
      </c>
      <c r="F72" s="33" t="n">
        <v>26062888.137597</v>
      </c>
      <c r="G72" s="33" t="n">
        <v>24948611.455522</v>
      </c>
      <c r="H72" s="15" t="n">
        <f aca="false">F72-J72</f>
        <v>23964290.9152456</v>
      </c>
      <c r="I72" s="15" t="n">
        <f aca="false">G72-K72</f>
        <v>22912972.1498411</v>
      </c>
      <c r="J72" s="33" t="n">
        <v>2098597.22235144</v>
      </c>
      <c r="K72" s="33" t="n">
        <v>2035639.30568089</v>
      </c>
      <c r="L72" s="15" t="n">
        <f aca="false">H72-I72</f>
        <v>1051318.76540442</v>
      </c>
      <c r="M72" s="15" t="n">
        <f aca="false">J72-K72</f>
        <v>62957.9166705436</v>
      </c>
      <c r="N72" s="33" t="n">
        <v>2299472.42740523</v>
      </c>
      <c r="Q72" s="15" t="n">
        <f aca="false">I72*5.5017049523</f>
        <v>126060412.348693</v>
      </c>
      <c r="R72" s="15"/>
      <c r="S72" s="15"/>
      <c r="V72" s="15" t="n">
        <f aca="false">K72*5.5017049523</f>
        <v>11199486.8491611</v>
      </c>
      <c r="W72" s="15" t="n">
        <f aca="false">M72*5.5017049523</f>
        <v>346375.88193282</v>
      </c>
      <c r="X72" s="15" t="n">
        <f aca="false">N72*5.1890047538+L72*5.5017049523</f>
        <v>17716019.0151092</v>
      </c>
      <c r="Y72" s="15" t="n">
        <f aca="false">N72*5.1890047538</f>
        <v>11931973.3570378</v>
      </c>
      <c r="Z72" s="15" t="n">
        <f aca="false">L72*5.5017049523</f>
        <v>5784045.65807143</v>
      </c>
    </row>
    <row r="73" s="13" customFormat="true" ht="12.8" hidden="false" customHeight="false" outlineLevel="0" collapsed="false">
      <c r="C73" s="13" t="n">
        <f aca="false">C69+1</f>
        <v>2029</v>
      </c>
      <c r="D73" s="13" t="n">
        <f aca="false">D69</f>
        <v>4</v>
      </c>
      <c r="E73" s="13" t="n">
        <v>220</v>
      </c>
      <c r="F73" s="33" t="n">
        <v>26136845.9342649</v>
      </c>
      <c r="G73" s="33" t="n">
        <v>25018903.0845178</v>
      </c>
      <c r="H73" s="15" t="n">
        <f aca="false">F73-J73</f>
        <v>24008551.0876497</v>
      </c>
      <c r="I73" s="15" t="n">
        <f aca="false">G73-K73</f>
        <v>22954457.083301</v>
      </c>
      <c r="J73" s="33" t="n">
        <v>2128294.84661521</v>
      </c>
      <c r="K73" s="33" t="n">
        <v>2064446.00121675</v>
      </c>
      <c r="L73" s="15" t="n">
        <f aca="false">H73-I73</f>
        <v>1054094.00434868</v>
      </c>
      <c r="M73" s="15" t="n">
        <f aca="false">J73-K73</f>
        <v>63848.8453984559</v>
      </c>
      <c r="N73" s="33" t="n">
        <v>2302281.33056819</v>
      </c>
      <c r="Q73" s="15" t="n">
        <f aca="false">I73*5.5017049523</f>
        <v>126288650.212555</v>
      </c>
      <c r="R73" s="15"/>
      <c r="S73" s="15"/>
      <c r="V73" s="15" t="n">
        <f aca="false">K73*5.5017049523</f>
        <v>11357972.7886501</v>
      </c>
      <c r="W73" s="15" t="n">
        <f aca="false">M73*5.5017049523</f>
        <v>351277.508927322</v>
      </c>
      <c r="X73" s="15" t="n">
        <f aca="false">N73*5.1890047538+L73*5.5017049523</f>
        <v>17745862.9728182</v>
      </c>
      <c r="Y73" s="15" t="n">
        <f aca="false">N73*5.1890047538</f>
        <v>11946548.7689033</v>
      </c>
      <c r="Z73" s="15" t="n">
        <f aca="false">L73*5.5017049523</f>
        <v>5799314.20391485</v>
      </c>
    </row>
    <row r="74" s="9" customFormat="true" ht="12.8" hidden="false" customHeight="false" outlineLevel="0" collapsed="false">
      <c r="B74" s="10"/>
      <c r="C74" s="9" t="n">
        <f aca="false">C70+1</f>
        <v>2030</v>
      </c>
      <c r="D74" s="9" t="n">
        <f aca="false">D70</f>
        <v>1</v>
      </c>
      <c r="E74" s="9" t="n">
        <v>221</v>
      </c>
      <c r="F74" s="31" t="n">
        <v>26272208.9887785</v>
      </c>
      <c r="G74" s="31" t="n">
        <v>25148117.2088021</v>
      </c>
      <c r="H74" s="12" t="n">
        <f aca="false">F74-J74</f>
        <v>24089511.9213937</v>
      </c>
      <c r="I74" s="12" t="n">
        <f aca="false">G74-K74</f>
        <v>23030901.0534387</v>
      </c>
      <c r="J74" s="31" t="n">
        <v>2182697.06738489</v>
      </c>
      <c r="K74" s="31" t="n">
        <v>2117216.15536334</v>
      </c>
      <c r="L74" s="12" t="n">
        <f aca="false">H74-I74</f>
        <v>1058610.86795494</v>
      </c>
      <c r="M74" s="12" t="n">
        <f aca="false">J74-K74</f>
        <v>65480.9120215471</v>
      </c>
      <c r="N74" s="31" t="n">
        <v>2848443.21843832</v>
      </c>
      <c r="O74" s="10"/>
      <c r="P74" s="10"/>
      <c r="Q74" s="12" t="n">
        <f aca="false">I74*5.5017049523</f>
        <v>126709222.381635</v>
      </c>
      <c r="R74" s="12"/>
      <c r="S74" s="12"/>
      <c r="T74" s="10"/>
      <c r="U74" s="10"/>
      <c r="V74" s="12" t="n">
        <f aca="false">K74*5.5017049523</f>
        <v>11648298.607052</v>
      </c>
      <c r="W74" s="12" t="n">
        <f aca="false">M74*5.5017049523</f>
        <v>360256.657950066</v>
      </c>
      <c r="X74" s="12" t="n">
        <f aca="false">N74*5.1890047538+L74*5.5017049523</f>
        <v>20604750.0561921</v>
      </c>
      <c r="Y74" s="12" t="n">
        <f aca="false">N74*5.1890047538</f>
        <v>14780585.4014058</v>
      </c>
      <c r="Z74" s="12" t="n">
        <f aca="false">L74*5.5017049523</f>
        <v>5824164.65478629</v>
      </c>
    </row>
    <row r="75" s="13" customFormat="true" ht="12.8" hidden="false" customHeight="false" outlineLevel="0" collapsed="false">
      <c r="C75" s="13" t="n">
        <f aca="false">C71+1</f>
        <v>2030</v>
      </c>
      <c r="D75" s="13" t="n">
        <f aca="false">D71</f>
        <v>2</v>
      </c>
      <c r="E75" s="13" t="n">
        <v>222</v>
      </c>
      <c r="F75" s="33" t="n">
        <v>26440809.2779889</v>
      </c>
      <c r="G75" s="33" t="n">
        <v>25307601.0018714</v>
      </c>
      <c r="H75" s="15" t="n">
        <f aca="false">F75-J75</f>
        <v>24169047.5798831</v>
      </c>
      <c r="I75" s="15" t="n">
        <f aca="false">G75-K75</f>
        <v>23103992.1547088</v>
      </c>
      <c r="J75" s="33" t="n">
        <v>2271761.69810578</v>
      </c>
      <c r="K75" s="33" t="n">
        <v>2203608.8471626</v>
      </c>
      <c r="L75" s="15" t="n">
        <f aca="false">H75-I75</f>
        <v>1065055.42517432</v>
      </c>
      <c r="M75" s="15" t="n">
        <f aca="false">J75-K75</f>
        <v>68152.8509431733</v>
      </c>
      <c r="N75" s="33" t="n">
        <v>2324206.90557888</v>
      </c>
      <c r="Q75" s="15" t="n">
        <f aca="false">I75*5.5017049523</f>
        <v>127111348.055462</v>
      </c>
      <c r="R75" s="15"/>
      <c r="S75" s="15"/>
      <c r="V75" s="15" t="n">
        <f aca="false">K75*5.5017049523</f>
        <v>12123605.7073666</v>
      </c>
      <c r="W75" s="15" t="n">
        <f aca="false">M75*5.5017049523</f>
        <v>374956.87754742</v>
      </c>
      <c r="X75" s="15" t="n">
        <f aca="false">N75*5.1890047538+L75*5.5017049523</f>
        <v>17919941.3890191</v>
      </c>
      <c r="Y75" s="15" t="n">
        <f aca="false">N75*5.1890047538</f>
        <v>12060320.6818636</v>
      </c>
      <c r="Z75" s="15" t="n">
        <f aca="false">L75*5.5017049523</f>
        <v>5859620.70715553</v>
      </c>
    </row>
    <row r="76" s="13" customFormat="true" ht="12.8" hidden="false" customHeight="false" outlineLevel="0" collapsed="false">
      <c r="C76" s="13" t="n">
        <f aca="false">C72+1</f>
        <v>2030</v>
      </c>
      <c r="D76" s="13" t="n">
        <f aca="false">D72</f>
        <v>3</v>
      </c>
      <c r="E76" s="13" t="n">
        <v>223</v>
      </c>
      <c r="F76" s="33" t="n">
        <v>26657785.9456418</v>
      </c>
      <c r="G76" s="33" t="n">
        <v>25512829.5168358</v>
      </c>
      <c r="H76" s="15" t="n">
        <f aca="false">F76-J76</f>
        <v>24350785.266564</v>
      </c>
      <c r="I76" s="15" t="n">
        <f aca="false">G76-K76</f>
        <v>23275038.8581304</v>
      </c>
      <c r="J76" s="33" t="n">
        <v>2307000.67907778</v>
      </c>
      <c r="K76" s="33" t="n">
        <v>2237790.65870545</v>
      </c>
      <c r="L76" s="15" t="n">
        <f aca="false">H76-I76</f>
        <v>1075746.40843367</v>
      </c>
      <c r="M76" s="15" t="n">
        <f aca="false">J76-K76</f>
        <v>69210.0203723339</v>
      </c>
      <c r="N76" s="33" t="n">
        <v>2326406.21488065</v>
      </c>
      <c r="Q76" s="15" t="n">
        <f aca="false">I76*5.5017049523</f>
        <v>128052396.550751</v>
      </c>
      <c r="R76" s="15"/>
      <c r="S76" s="15"/>
      <c r="V76" s="15" t="n">
        <f aca="false">K76*5.5017049523</f>
        <v>12311663.9492104</v>
      </c>
      <c r="W76" s="15" t="n">
        <f aca="false">M76*5.5017049523</f>
        <v>380773.111831254</v>
      </c>
      <c r="X76" s="15" t="n">
        <f aca="false">N76*5.1890047538+L76*5.5017049523</f>
        <v>17990172.250984</v>
      </c>
      <c r="Y76" s="15" t="n">
        <f aca="false">N76*5.1890047538</f>
        <v>12071732.9082855</v>
      </c>
      <c r="Z76" s="15" t="n">
        <f aca="false">L76*5.5017049523</f>
        <v>5918439.34269847</v>
      </c>
    </row>
    <row r="77" s="13" customFormat="true" ht="12.8" hidden="false" customHeight="false" outlineLevel="0" collapsed="false">
      <c r="C77" s="13" t="n">
        <f aca="false">C73+1</f>
        <v>2030</v>
      </c>
      <c r="D77" s="13" t="n">
        <f aca="false">D73</f>
        <v>4</v>
      </c>
      <c r="E77" s="13" t="n">
        <v>224</v>
      </c>
      <c r="F77" s="33" t="n">
        <v>26814116.35348</v>
      </c>
      <c r="G77" s="33" t="n">
        <v>25660396.1397017</v>
      </c>
      <c r="H77" s="15" t="n">
        <f aca="false">F77-J77</f>
        <v>24470249.1176475</v>
      </c>
      <c r="I77" s="15" t="n">
        <f aca="false">G77-K77</f>
        <v>23386844.9209442</v>
      </c>
      <c r="J77" s="33" t="n">
        <v>2343867.23583247</v>
      </c>
      <c r="K77" s="33" t="n">
        <v>2273551.21875749</v>
      </c>
      <c r="L77" s="15" t="n">
        <f aca="false">H77-I77</f>
        <v>1083404.19670324</v>
      </c>
      <c r="M77" s="15" t="n">
        <f aca="false">J77-K77</f>
        <v>70316.0170749743</v>
      </c>
      <c r="N77" s="33" t="n">
        <v>2335875.17322378</v>
      </c>
      <c r="Q77" s="15" t="n">
        <f aca="false">I77*5.5017049523</f>
        <v>128667520.520231</v>
      </c>
      <c r="R77" s="15"/>
      <c r="S77" s="15"/>
      <c r="V77" s="15" t="n">
        <f aca="false">K77*5.5017049523</f>
        <v>12508407.9995458</v>
      </c>
      <c r="W77" s="15" t="n">
        <f aca="false">M77*5.5017049523</f>
        <v>386857.979367397</v>
      </c>
      <c r="X77" s="15" t="n">
        <f aca="false">N77*5.1890047538+L77*5.5017049523</f>
        <v>18081437.6124864</v>
      </c>
      <c r="Y77" s="15" t="n">
        <f aca="false">N77*5.1890047538</f>
        <v>12120867.3781416</v>
      </c>
      <c r="Z77" s="15" t="n">
        <f aca="false">L77*5.5017049523</f>
        <v>5960570.23434484</v>
      </c>
    </row>
    <row r="78" s="9" customFormat="true" ht="12.8" hidden="false" customHeight="false" outlineLevel="0" collapsed="false">
      <c r="B78" s="10"/>
      <c r="C78" s="9" t="n">
        <f aca="false">C74+1</f>
        <v>2031</v>
      </c>
      <c r="D78" s="9" t="n">
        <f aca="false">D74</f>
        <v>1</v>
      </c>
      <c r="E78" s="9" t="n">
        <v>225</v>
      </c>
      <c r="F78" s="31" t="n">
        <v>27028567.0901217</v>
      </c>
      <c r="G78" s="31" t="n">
        <v>25864938.481462</v>
      </c>
      <c r="H78" s="12" t="n">
        <f aca="false">F78-J78</f>
        <v>24610746.4492693</v>
      </c>
      <c r="I78" s="12" t="n">
        <f aca="false">G78-K78</f>
        <v>23519652.4598352</v>
      </c>
      <c r="J78" s="31" t="n">
        <v>2417820.64085233</v>
      </c>
      <c r="K78" s="31" t="n">
        <v>2345286.02162676</v>
      </c>
      <c r="L78" s="12" t="n">
        <f aca="false">H78-I78</f>
        <v>1091093.98943411</v>
      </c>
      <c r="M78" s="12" t="n">
        <f aca="false">J78-K78</f>
        <v>72534.6192255695</v>
      </c>
      <c r="N78" s="31" t="n">
        <v>2809943.26158385</v>
      </c>
      <c r="O78" s="10"/>
      <c r="P78" s="10"/>
      <c r="Q78" s="12" t="n">
        <f aca="false">I78*5.5017049523</f>
        <v>129398188.41465</v>
      </c>
      <c r="R78" s="12"/>
      <c r="S78" s="12"/>
      <c r="T78" s="10"/>
      <c r="U78" s="10"/>
      <c r="V78" s="12" t="n">
        <f aca="false">K78*5.5017049523</f>
        <v>12903071.7197439</v>
      </c>
      <c r="W78" s="12" t="n">
        <f aca="false">M78*5.5017049523</f>
        <v>399064.073806511</v>
      </c>
      <c r="X78" s="12" t="n">
        <f aca="false">N78*5.1890047538+L78*5.5017049523</f>
        <v>20583686.1473613</v>
      </c>
      <c r="Y78" s="12" t="n">
        <f aca="false">N78*5.1890047538</f>
        <v>14580808.9422669</v>
      </c>
      <c r="Z78" s="12" t="n">
        <f aca="false">L78*5.5017049523</f>
        <v>6002877.20509442</v>
      </c>
    </row>
    <row r="79" s="13" customFormat="true" ht="12.8" hidden="false" customHeight="false" outlineLevel="0" collapsed="false">
      <c r="C79" s="13" t="n">
        <f aca="false">C75+1</f>
        <v>2031</v>
      </c>
      <c r="D79" s="13" t="n">
        <f aca="false">D75</f>
        <v>2</v>
      </c>
      <c r="E79" s="13" t="n">
        <v>226</v>
      </c>
      <c r="F79" s="33" t="n">
        <v>27137030.164103</v>
      </c>
      <c r="G79" s="33" t="n">
        <v>25967719.2009439</v>
      </c>
      <c r="H79" s="15" t="n">
        <f aca="false">F79-J79</f>
        <v>24645401.8414949</v>
      </c>
      <c r="I79" s="15" t="n">
        <f aca="false">G79-K79</f>
        <v>23550839.728014</v>
      </c>
      <c r="J79" s="33" t="n">
        <v>2491628.32260818</v>
      </c>
      <c r="K79" s="33" t="n">
        <v>2416879.47292994</v>
      </c>
      <c r="L79" s="15" t="n">
        <f aca="false">H79-I79</f>
        <v>1094562.11348089</v>
      </c>
      <c r="M79" s="15" t="n">
        <f aca="false">J79-K79</f>
        <v>74748.8496782454</v>
      </c>
      <c r="N79" s="33" t="n">
        <v>2333250.0762499</v>
      </c>
      <c r="Q79" s="15" t="n">
        <f aca="false">I79*5.5017049523</f>
        <v>129569771.562438</v>
      </c>
      <c r="R79" s="15"/>
      <c r="S79" s="15"/>
      <c r="V79" s="15" t="n">
        <f aca="false">K79*5.5017049523</f>
        <v>13296957.7653309</v>
      </c>
      <c r="W79" s="15" t="n">
        <f aca="false">M79*5.5017049523</f>
        <v>411246.116453531</v>
      </c>
      <c r="X79" s="15" t="n">
        <f aca="false">N79*5.1890047538+L79*5.5017049523</f>
        <v>18129203.5378027</v>
      </c>
      <c r="Y79" s="15" t="n">
        <f aca="false">N79*5.1890047538</f>
        <v>12107245.7374649</v>
      </c>
      <c r="Z79" s="15" t="n">
        <f aca="false">L79*5.5017049523</f>
        <v>6021957.80033776</v>
      </c>
    </row>
    <row r="80" s="13" customFormat="true" ht="12.8" hidden="false" customHeight="false" outlineLevel="0" collapsed="false">
      <c r="C80" s="13" t="n">
        <f aca="false">C76+1</f>
        <v>2031</v>
      </c>
      <c r="D80" s="13" t="n">
        <f aca="false">D76</f>
        <v>3</v>
      </c>
      <c r="E80" s="13" t="n">
        <v>227</v>
      </c>
      <c r="F80" s="33" t="n">
        <v>27285159.4938149</v>
      </c>
      <c r="G80" s="33" t="n">
        <v>26107758.8699985</v>
      </c>
      <c r="H80" s="15" t="n">
        <f aca="false">F80-J80</f>
        <v>24747407.1893394</v>
      </c>
      <c r="I80" s="15" t="n">
        <f aca="false">G80-K80</f>
        <v>23646139.1346573</v>
      </c>
      <c r="J80" s="33" t="n">
        <v>2537752.30447542</v>
      </c>
      <c r="K80" s="33" t="n">
        <v>2461619.73534115</v>
      </c>
      <c r="L80" s="15" t="n">
        <f aca="false">H80-I80</f>
        <v>1101268.05468214</v>
      </c>
      <c r="M80" s="15" t="n">
        <f aca="false">J80-K80</f>
        <v>76132.5691342629</v>
      </c>
      <c r="N80" s="33" t="n">
        <v>2280430.16367049</v>
      </c>
      <c r="Q80" s="15" t="n">
        <f aca="false">I80*5.5017049523</f>
        <v>130094080.779919</v>
      </c>
      <c r="R80" s="15"/>
      <c r="S80" s="15"/>
      <c r="V80" s="15" t="n">
        <f aca="false">K80*5.5017049523</f>
        <v>13543105.4886058</v>
      </c>
      <c r="W80" s="15" t="n">
        <f aca="false">M80*5.5017049523</f>
        <v>418858.932637296</v>
      </c>
      <c r="X80" s="15" t="n">
        <f aca="false">N80*5.1890047538+L80*5.5017049523</f>
        <v>17892014.8702496</v>
      </c>
      <c r="Y80" s="15" t="n">
        <f aca="false">N80*5.1890047538</f>
        <v>11833162.9599951</v>
      </c>
      <c r="Z80" s="15" t="n">
        <f aca="false">L80*5.5017049523</f>
        <v>6058851.91025449</v>
      </c>
    </row>
    <row r="81" s="13" customFormat="true" ht="12.8" hidden="false" customHeight="false" outlineLevel="0" collapsed="false">
      <c r="C81" s="13" t="n">
        <f aca="false">C77+1</f>
        <v>2031</v>
      </c>
      <c r="D81" s="13" t="n">
        <f aca="false">D77</f>
        <v>4</v>
      </c>
      <c r="E81" s="13" t="n">
        <v>228</v>
      </c>
      <c r="F81" s="33" t="n">
        <v>27407779.6134502</v>
      </c>
      <c r="G81" s="33" t="n">
        <v>26224353.5710887</v>
      </c>
      <c r="H81" s="15" t="n">
        <f aca="false">F81-J81</f>
        <v>24793705.7203494</v>
      </c>
      <c r="I81" s="15" t="n">
        <f aca="false">G81-K81</f>
        <v>23688701.8947809</v>
      </c>
      <c r="J81" s="33" t="n">
        <v>2614073.8931008</v>
      </c>
      <c r="K81" s="33" t="n">
        <v>2535651.67630778</v>
      </c>
      <c r="L81" s="15" t="n">
        <f aca="false">H81-I81</f>
        <v>1105003.82556846</v>
      </c>
      <c r="M81" s="15" t="n">
        <f aca="false">J81-K81</f>
        <v>78422.216793024</v>
      </c>
      <c r="N81" s="33" t="n">
        <v>2227410.61597828</v>
      </c>
      <c r="Q81" s="15" t="n">
        <f aca="false">I81*5.5017049523</f>
        <v>130328248.528075</v>
      </c>
      <c r="R81" s="15"/>
      <c r="S81" s="15"/>
      <c r="V81" s="15" t="n">
        <f aca="false">K81*5.5017049523</f>
        <v>13950407.3848503</v>
      </c>
      <c r="W81" s="15" t="n">
        <f aca="false">M81*5.5017049523</f>
        <v>431455.898500524</v>
      </c>
      <c r="X81" s="15" t="n">
        <f aca="false">N81*5.1890047538+L81*5.5017049523</f>
        <v>17637449.2944163</v>
      </c>
      <c r="Y81" s="15" t="n">
        <f aca="false">N81*5.1890047538</f>
        <v>11558044.2749759</v>
      </c>
      <c r="Z81" s="15" t="n">
        <f aca="false">L81*5.5017049523</f>
        <v>6079405.01944046</v>
      </c>
    </row>
    <row r="82" s="9" customFormat="true" ht="12.8" hidden="false" customHeight="false" outlineLevel="0" collapsed="false">
      <c r="B82" s="10"/>
      <c r="C82" s="9" t="n">
        <f aca="false">C78+1</f>
        <v>2032</v>
      </c>
      <c r="D82" s="9" t="n">
        <f aca="false">D78</f>
        <v>1</v>
      </c>
      <c r="E82" s="9" t="n">
        <v>229</v>
      </c>
      <c r="F82" s="31" t="n">
        <v>27553400.5621808</v>
      </c>
      <c r="G82" s="31" t="n">
        <v>26362097.9388513</v>
      </c>
      <c r="H82" s="12" t="n">
        <f aca="false">F82-J82</f>
        <v>24874623.7561555</v>
      </c>
      <c r="I82" s="12" t="n">
        <f aca="false">G82-K82</f>
        <v>23763684.4370067</v>
      </c>
      <c r="J82" s="31" t="n">
        <v>2678776.80602534</v>
      </c>
      <c r="K82" s="31" t="n">
        <v>2598413.50184458</v>
      </c>
      <c r="L82" s="12" t="n">
        <f aca="false">H82-I82</f>
        <v>1110939.31914876</v>
      </c>
      <c r="M82" s="12" t="n">
        <f aca="false">J82-K82</f>
        <v>80363.3041807599</v>
      </c>
      <c r="N82" s="31" t="n">
        <v>2729700.76927723</v>
      </c>
      <c r="O82" s="10"/>
      <c r="P82" s="10"/>
      <c r="Q82" s="12" t="n">
        <f aca="false">I82*5.5017049523</f>
        <v>130740780.351974</v>
      </c>
      <c r="R82" s="12"/>
      <c r="S82" s="12"/>
      <c r="T82" s="10"/>
      <c r="U82" s="10"/>
      <c r="V82" s="12" t="n">
        <f aca="false">K82*5.5017049523</f>
        <v>14295704.4312215</v>
      </c>
      <c r="W82" s="12" t="n">
        <f aca="false">M82*5.5017049523</f>
        <v>442135.188594478</v>
      </c>
      <c r="X82" s="12" t="n">
        <f aca="false">N82*5.1890047538+L82*5.5017049523</f>
        <v>20276490.6220966</v>
      </c>
      <c r="Y82" s="12" t="n">
        <f aca="false">N82*5.1890047538</f>
        <v>14164430.2682311</v>
      </c>
      <c r="Z82" s="12" t="n">
        <f aca="false">L82*5.5017049523</f>
        <v>6112060.35386553</v>
      </c>
    </row>
    <row r="83" s="13" customFormat="true" ht="12.8" hidden="false" customHeight="false" outlineLevel="0" collapsed="false">
      <c r="C83" s="13" t="n">
        <f aca="false">C79+1</f>
        <v>2032</v>
      </c>
      <c r="D83" s="13" t="n">
        <f aca="false">D79</f>
        <v>2</v>
      </c>
      <c r="E83" s="13" t="n">
        <v>230</v>
      </c>
      <c r="F83" s="33" t="n">
        <v>27730183.3704555</v>
      </c>
      <c r="G83" s="33" t="n">
        <v>26529702.2429065</v>
      </c>
      <c r="H83" s="15" t="n">
        <f aca="false">F83-J83</f>
        <v>24960477.8464825</v>
      </c>
      <c r="I83" s="15" t="n">
        <f aca="false">G83-K83</f>
        <v>23843087.8846527</v>
      </c>
      <c r="J83" s="33" t="n">
        <v>2769705.52397291</v>
      </c>
      <c r="K83" s="33" t="n">
        <v>2686614.35825372</v>
      </c>
      <c r="L83" s="15" t="n">
        <f aca="false">H83-I83</f>
        <v>1117389.9618298</v>
      </c>
      <c r="M83" s="15" t="n">
        <f aca="false">J83-K83</f>
        <v>83091.1657191874</v>
      </c>
      <c r="N83" s="33" t="n">
        <v>2215281.10991331</v>
      </c>
      <c r="Q83" s="15" t="n">
        <f aca="false">I83*5.5017049523</f>
        <v>131177634.693118</v>
      </c>
      <c r="R83" s="15"/>
      <c r="S83" s="15"/>
      <c r="V83" s="15" t="n">
        <f aca="false">K83*5.5017049523</f>
        <v>14780959.5197248</v>
      </c>
      <c r="W83" s="15" t="n">
        <f aca="false">M83*5.5017049523</f>
        <v>457143.077929633</v>
      </c>
      <c r="X83" s="15" t="n">
        <f aca="false">N83*5.1890047538+L83*5.5017049523</f>
        <v>17642654.0969929</v>
      </c>
      <c r="Y83" s="15" t="n">
        <f aca="false">N83*5.1890047538</f>
        <v>11495104.2103435</v>
      </c>
      <c r="Z83" s="15" t="n">
        <f aca="false">L83*5.5017049523</f>
        <v>6147549.88664934</v>
      </c>
    </row>
    <row r="84" s="13" customFormat="true" ht="12.8" hidden="false" customHeight="false" outlineLevel="0" collapsed="false">
      <c r="C84" s="13" t="n">
        <f aca="false">C80+1</f>
        <v>2032</v>
      </c>
      <c r="D84" s="13" t="n">
        <f aca="false">D80</f>
        <v>3</v>
      </c>
      <c r="E84" s="13" t="n">
        <v>231</v>
      </c>
      <c r="F84" s="33" t="n">
        <v>28009107.0601126</v>
      </c>
      <c r="G84" s="33" t="n">
        <v>26795513.9540406</v>
      </c>
      <c r="H84" s="15" t="n">
        <f aca="false">F84-J84</f>
        <v>25114772.1751192</v>
      </c>
      <c r="I84" s="15" t="n">
        <f aca="false">G84-K84</f>
        <v>23988009.115597</v>
      </c>
      <c r="J84" s="33" t="n">
        <v>2894334.88499347</v>
      </c>
      <c r="K84" s="33" t="n">
        <v>2807504.83844366</v>
      </c>
      <c r="L84" s="15" t="n">
        <f aca="false">H84-I84</f>
        <v>1126763.0595222</v>
      </c>
      <c r="M84" s="15" t="n">
        <f aca="false">J84-K84</f>
        <v>86830.046549804</v>
      </c>
      <c r="N84" s="33" t="n">
        <v>2162978.21982676</v>
      </c>
      <c r="Q84" s="15" t="n">
        <f aca="false">I84*5.5017049523</f>
        <v>131974948.547097</v>
      </c>
      <c r="R84" s="15"/>
      <c r="S84" s="15"/>
      <c r="V84" s="15" t="n">
        <f aca="false">K84*5.5017049523</f>
        <v>15446063.2732717</v>
      </c>
      <c r="W84" s="15" t="n">
        <f aca="false">M84*5.5017049523</f>
        <v>477713.297111496</v>
      </c>
      <c r="X84" s="15" t="n">
        <f aca="false">N84*5.1890047538+L84*5.5017049523</f>
        <v>17422822.1696889</v>
      </c>
      <c r="Y84" s="15" t="n">
        <f aca="false">N84*5.1890047538</f>
        <v>11223704.2650469</v>
      </c>
      <c r="Z84" s="15" t="n">
        <f aca="false">L84*5.5017049523</f>
        <v>6199117.90464199</v>
      </c>
    </row>
    <row r="85" s="13" customFormat="true" ht="12.8" hidden="false" customHeight="false" outlineLevel="0" collapsed="false">
      <c r="C85" s="13" t="n">
        <f aca="false">C81+1</f>
        <v>2032</v>
      </c>
      <c r="D85" s="13" t="n">
        <f aca="false">D81</f>
        <v>4</v>
      </c>
      <c r="E85" s="13" t="n">
        <v>232</v>
      </c>
      <c r="F85" s="33" t="n">
        <v>28179678.5209174</v>
      </c>
      <c r="G85" s="33" t="n">
        <v>26957113.9295944</v>
      </c>
      <c r="H85" s="15" t="n">
        <f aca="false">F85-J85</f>
        <v>25204633.4937773</v>
      </c>
      <c r="I85" s="15" t="n">
        <f aca="false">G85-K85</f>
        <v>24071320.2532685</v>
      </c>
      <c r="J85" s="33" t="n">
        <v>2975045.02714008</v>
      </c>
      <c r="K85" s="33" t="n">
        <v>2885793.67632588</v>
      </c>
      <c r="L85" s="15" t="n">
        <f aca="false">H85-I85</f>
        <v>1133313.2405088</v>
      </c>
      <c r="M85" s="15" t="n">
        <f aca="false">J85-K85</f>
        <v>89251.3508142028</v>
      </c>
      <c r="N85" s="33" t="n">
        <v>2196420.33912455</v>
      </c>
      <c r="Q85" s="15" t="n">
        <f aca="false">I85*5.5017049523</f>
        <v>132433301.845806</v>
      </c>
      <c r="R85" s="15"/>
      <c r="S85" s="15"/>
      <c r="V85" s="15" t="n">
        <f aca="false">K85*5.5017049523</f>
        <v>15876785.3603581</v>
      </c>
      <c r="W85" s="15" t="n">
        <f aca="false">M85*5.5017049523</f>
        <v>491034.598773964</v>
      </c>
      <c r="X85" s="15" t="n">
        <f aca="false">N85*5.1890047538+L85*5.5017049523</f>
        <v>17632390.6488747</v>
      </c>
      <c r="Y85" s="15" t="n">
        <f aca="false">N85*5.1890047538</f>
        <v>11397235.5810603</v>
      </c>
      <c r="Z85" s="15" t="n">
        <f aca="false">L85*5.5017049523</f>
        <v>6235155.06781442</v>
      </c>
    </row>
    <row r="86" s="9" customFormat="true" ht="12.8" hidden="false" customHeight="false" outlineLevel="0" collapsed="false">
      <c r="B86" s="10"/>
      <c r="C86" s="9" t="n">
        <f aca="false">C82+1</f>
        <v>2033</v>
      </c>
      <c r="D86" s="9" t="n">
        <f aca="false">D82</f>
        <v>1</v>
      </c>
      <c r="E86" s="9" t="n">
        <v>233</v>
      </c>
      <c r="F86" s="31" t="n">
        <v>28315413.3229891</v>
      </c>
      <c r="G86" s="31" t="n">
        <v>27087056.9278</v>
      </c>
      <c r="H86" s="12" t="n">
        <f aca="false">F86-J86</f>
        <v>25255816.8407416</v>
      </c>
      <c r="I86" s="12" t="n">
        <f aca="false">G86-K86</f>
        <v>24119248.3400199</v>
      </c>
      <c r="J86" s="31" t="n">
        <v>3059596.48224751</v>
      </c>
      <c r="K86" s="31" t="n">
        <v>2967808.58778008</v>
      </c>
      <c r="L86" s="12" t="n">
        <f aca="false">H86-I86</f>
        <v>1136568.50072171</v>
      </c>
      <c r="M86" s="12" t="n">
        <f aca="false">J86-K86</f>
        <v>91787.8944674246</v>
      </c>
      <c r="N86" s="31" t="n">
        <v>2697521.09865424</v>
      </c>
      <c r="O86" s="10"/>
      <c r="P86" s="10"/>
      <c r="Q86" s="12" t="n">
        <f aca="false">I86*5.5017049523</f>
        <v>132696988.038041</v>
      </c>
      <c r="R86" s="12"/>
      <c r="S86" s="12"/>
      <c r="T86" s="10"/>
      <c r="U86" s="10"/>
      <c r="V86" s="12" t="n">
        <f aca="false">K86*5.5017049523</f>
        <v>16328007.2048681</v>
      </c>
      <c r="W86" s="12" t="n">
        <f aca="false">M86*5.5017049523</f>
        <v>504989.91355262</v>
      </c>
      <c r="X86" s="12" t="n">
        <f aca="false">N86*5.1890047538+L86*5.5017049523</f>
        <v>20250514.3534415</v>
      </c>
      <c r="Y86" s="12" t="n">
        <f aca="false">N86*5.1890047538</f>
        <v>13997449.8043927</v>
      </c>
      <c r="Z86" s="12" t="n">
        <f aca="false">L86*5.5017049523</f>
        <v>6253064.54904881</v>
      </c>
    </row>
    <row r="87" s="13" customFormat="true" ht="12.8" hidden="false" customHeight="false" outlineLevel="0" collapsed="false">
      <c r="C87" s="13" t="n">
        <f aca="false">C83+1</f>
        <v>2033</v>
      </c>
      <c r="D87" s="13" t="n">
        <f aca="false">D83</f>
        <v>2</v>
      </c>
      <c r="E87" s="13" t="n">
        <v>234</v>
      </c>
      <c r="F87" s="33" t="n">
        <v>28431066.3261827</v>
      </c>
      <c r="G87" s="33" t="n">
        <v>27196287.7319067</v>
      </c>
      <c r="H87" s="15" t="n">
        <f aca="false">F87-J87</f>
        <v>25291831.5496031</v>
      </c>
      <c r="I87" s="15" t="n">
        <f aca="false">G87-K87</f>
        <v>24151229.9986245</v>
      </c>
      <c r="J87" s="33" t="n">
        <v>3139234.77657959</v>
      </c>
      <c r="K87" s="33" t="n">
        <v>3045057.7332822</v>
      </c>
      <c r="L87" s="15" t="n">
        <f aca="false">H87-I87</f>
        <v>1140601.5509786</v>
      </c>
      <c r="M87" s="15" t="n">
        <f aca="false">J87-K87</f>
        <v>94177.0432973872</v>
      </c>
      <c r="N87" s="33" t="n">
        <v>2223936.18701048</v>
      </c>
      <c r="Q87" s="15" t="n">
        <f aca="false">I87*5.5017049523</f>
        <v>132872941.687569</v>
      </c>
      <c r="R87" s="15"/>
      <c r="S87" s="15"/>
      <c r="V87" s="15" t="n">
        <f aca="false">K87*5.5017049523</f>
        <v>16753009.2112381</v>
      </c>
      <c r="W87" s="15" t="n">
        <f aca="false">M87*5.5017049523</f>
        <v>518134.305502207</v>
      </c>
      <c r="X87" s="15" t="n">
        <f aca="false">N87*5.1890047538+L87*5.5017049523</f>
        <v>17815268.6481653</v>
      </c>
      <c r="Y87" s="15" t="n">
        <f aca="false">N87*5.1890047538</f>
        <v>11540015.4465452</v>
      </c>
      <c r="Z87" s="15" t="n">
        <f aca="false">L87*5.5017049523</f>
        <v>6275253.20162003</v>
      </c>
    </row>
    <row r="88" s="13" customFormat="true" ht="12.8" hidden="false" customHeight="false" outlineLevel="0" collapsed="false">
      <c r="C88" s="13" t="n">
        <f aca="false">C84+1</f>
        <v>2033</v>
      </c>
      <c r="D88" s="13" t="n">
        <f aca="false">D84</f>
        <v>3</v>
      </c>
      <c r="E88" s="13" t="n">
        <v>235</v>
      </c>
      <c r="F88" s="33" t="n">
        <v>28515554.885864</v>
      </c>
      <c r="G88" s="33" t="n">
        <v>27276215.6251911</v>
      </c>
      <c r="H88" s="15" t="n">
        <f aca="false">F88-J88</f>
        <v>25344981.8283657</v>
      </c>
      <c r="I88" s="15" t="n">
        <f aca="false">G88-K88</f>
        <v>24200759.7594177</v>
      </c>
      <c r="J88" s="33" t="n">
        <v>3170573.05749834</v>
      </c>
      <c r="K88" s="33" t="n">
        <v>3075455.86577339</v>
      </c>
      <c r="L88" s="15" t="n">
        <f aca="false">H88-I88</f>
        <v>1144222.06894798</v>
      </c>
      <c r="M88" s="15" t="n">
        <f aca="false">J88-K88</f>
        <v>95117.1917249509</v>
      </c>
      <c r="N88" s="33" t="n">
        <v>2178917.00543801</v>
      </c>
      <c r="Q88" s="15" t="n">
        <f aca="false">I88*5.5017049523</f>
        <v>133145439.817811</v>
      </c>
      <c r="R88" s="15"/>
      <c r="S88" s="15"/>
      <c r="V88" s="15" t="n">
        <f aca="false">K88*5.5017049523</f>
        <v>16920250.7673056</v>
      </c>
      <c r="W88" s="15" t="n">
        <f aca="false">M88*5.5017049523</f>
        <v>523306.724762031</v>
      </c>
      <c r="X88" s="15" t="n">
        <f aca="false">N88*5.1890047538+L88*5.5017049523</f>
        <v>17601582.9226156</v>
      </c>
      <c r="Y88" s="15" t="n">
        <f aca="false">N88*5.1890047538</f>
        <v>11306410.6993535</v>
      </c>
      <c r="Z88" s="15" t="n">
        <f aca="false">L88*5.5017049523</f>
        <v>6295172.22326207</v>
      </c>
    </row>
    <row r="89" s="13" customFormat="true" ht="12.8" hidden="false" customHeight="false" outlineLevel="0" collapsed="false">
      <c r="C89" s="13" t="n">
        <f aca="false">C85+1</f>
        <v>2033</v>
      </c>
      <c r="D89" s="13" t="n">
        <f aca="false">D85</f>
        <v>4</v>
      </c>
      <c r="E89" s="13" t="n">
        <v>236</v>
      </c>
      <c r="F89" s="33" t="n">
        <v>28723376.1879685</v>
      </c>
      <c r="G89" s="33" t="n">
        <v>27473421.0219549</v>
      </c>
      <c r="H89" s="15" t="n">
        <f aca="false">F89-J89</f>
        <v>25460690.5945105</v>
      </c>
      <c r="I89" s="15" t="n">
        <f aca="false">G89-K89</f>
        <v>24308615.9963006</v>
      </c>
      <c r="J89" s="33" t="n">
        <v>3262685.59345797</v>
      </c>
      <c r="K89" s="33" t="n">
        <v>3164805.02565423</v>
      </c>
      <c r="L89" s="15" t="n">
        <f aca="false">H89-I89</f>
        <v>1152074.5982099</v>
      </c>
      <c r="M89" s="15" t="n">
        <f aca="false">J89-K89</f>
        <v>97880.5678037382</v>
      </c>
      <c r="N89" s="33" t="n">
        <v>2195237.19226377</v>
      </c>
      <c r="Q89" s="15" t="n">
        <f aca="false">I89*5.5017049523</f>
        <v>133738833.010406</v>
      </c>
      <c r="R89" s="15"/>
      <c r="S89" s="15"/>
      <c r="V89" s="15" t="n">
        <f aca="false">K89*5.5017049523</f>
        <v>17411823.4827058</v>
      </c>
      <c r="W89" s="15" t="n">
        <f aca="false">M89*5.5017049523</f>
        <v>538510.004619762</v>
      </c>
      <c r="X89" s="15" t="n">
        <f aca="false">N89*5.1890047538+L89*5.5017049523</f>
        <v>17729470.7487657</v>
      </c>
      <c r="Y89" s="15" t="n">
        <f aca="false">N89*5.1890047538</f>
        <v>11391096.2263753</v>
      </c>
      <c r="Z89" s="15" t="n">
        <f aca="false">L89*5.5017049523</f>
        <v>6338374.52239041</v>
      </c>
    </row>
    <row r="90" s="9" customFormat="true" ht="12.8" hidden="false" customHeight="false" outlineLevel="0" collapsed="false">
      <c r="B90" s="10"/>
      <c r="C90" s="9" t="n">
        <f aca="false">C86+1</f>
        <v>2034</v>
      </c>
      <c r="D90" s="9" t="n">
        <f aca="false">D86</f>
        <v>1</v>
      </c>
      <c r="E90" s="9" t="n">
        <v>237</v>
      </c>
      <c r="F90" s="31" t="n">
        <v>28910831.6677098</v>
      </c>
      <c r="G90" s="31" t="n">
        <v>27651660.4012115</v>
      </c>
      <c r="H90" s="12" t="n">
        <f aca="false">F90-J90</f>
        <v>25594762.3651281</v>
      </c>
      <c r="I90" s="12" t="n">
        <f aca="false">G90-K90</f>
        <v>24435073.1777073</v>
      </c>
      <c r="J90" s="31" t="n">
        <v>3316069.30258168</v>
      </c>
      <c r="K90" s="31" t="n">
        <v>3216587.22350423</v>
      </c>
      <c r="L90" s="12" t="n">
        <f aca="false">H90-I90</f>
        <v>1159689.18742083</v>
      </c>
      <c r="M90" s="12" t="n">
        <f aca="false">J90-K90</f>
        <v>99482.0790774501</v>
      </c>
      <c r="N90" s="31" t="n">
        <v>2636115.9884341</v>
      </c>
      <c r="O90" s="10"/>
      <c r="P90" s="10"/>
      <c r="Q90" s="12" t="n">
        <f aca="false">I90*5.5017049523</f>
        <v>134434563.111605</v>
      </c>
      <c r="R90" s="12"/>
      <c r="S90" s="12"/>
      <c r="T90" s="10"/>
      <c r="U90" s="10"/>
      <c r="V90" s="12" t="n">
        <f aca="false">K90*5.5017049523</f>
        <v>17696713.8570581</v>
      </c>
      <c r="W90" s="12" t="n">
        <f aca="false">M90*5.5017049523</f>
        <v>547321.047125507</v>
      </c>
      <c r="X90" s="12" t="n">
        <f aca="false">N90*5.1890047538+L90*5.5017049523</f>
        <v>20059086.1411147</v>
      </c>
      <c r="Y90" s="12" t="n">
        <f aca="false">N90*5.1890047538</f>
        <v>13678818.3955527</v>
      </c>
      <c r="Z90" s="12" t="n">
        <f aca="false">L90*5.5017049523</f>
        <v>6380267.74556194</v>
      </c>
    </row>
    <row r="91" s="13" customFormat="true" ht="12.8" hidden="false" customHeight="false" outlineLevel="0" collapsed="false">
      <c r="C91" s="13" t="n">
        <f aca="false">C87+1</f>
        <v>2034</v>
      </c>
      <c r="D91" s="13" t="n">
        <f aca="false">D87</f>
        <v>2</v>
      </c>
      <c r="E91" s="13" t="n">
        <v>238</v>
      </c>
      <c r="F91" s="33" t="n">
        <v>29202575.0569524</v>
      </c>
      <c r="G91" s="33" t="n">
        <v>27930825.3061425</v>
      </c>
      <c r="H91" s="15" t="n">
        <f aca="false">F91-J91</f>
        <v>25784793.4429788</v>
      </c>
      <c r="I91" s="15" t="n">
        <f aca="false">G91-K91</f>
        <v>24615577.1405881</v>
      </c>
      <c r="J91" s="33" t="n">
        <v>3417781.61397361</v>
      </c>
      <c r="K91" s="33" t="n">
        <v>3315248.1655544</v>
      </c>
      <c r="L91" s="15" t="n">
        <f aca="false">H91-I91</f>
        <v>1169216.30239077</v>
      </c>
      <c r="M91" s="15" t="n">
        <f aca="false">J91-K91</f>
        <v>102533.448419208</v>
      </c>
      <c r="N91" s="33" t="n">
        <v>2057691.79892997</v>
      </c>
      <c r="Q91" s="15" t="n">
        <f aca="false">I91*5.5017049523</f>
        <v>135427642.658096</v>
      </c>
      <c r="R91" s="15"/>
      <c r="S91" s="15"/>
      <c r="V91" s="15" t="n">
        <f aca="false">K91*5.5017049523</f>
        <v>18239517.2505341</v>
      </c>
      <c r="W91" s="15" t="n">
        <f aca="false">M91*5.5017049523</f>
        <v>564108.780944354</v>
      </c>
      <c r="X91" s="15" t="n">
        <f aca="false">N91*5.1890047538+L91*5.5017049523</f>
        <v>17110055.6476761</v>
      </c>
      <c r="Y91" s="15" t="n">
        <f aca="false">N91*5.1890047538</f>
        <v>10677372.5265029</v>
      </c>
      <c r="Z91" s="15" t="n">
        <f aca="false">L91*5.5017049523</f>
        <v>6432683.12117321</v>
      </c>
    </row>
    <row r="92" s="13" customFormat="true" ht="12.8" hidden="false" customHeight="false" outlineLevel="0" collapsed="false">
      <c r="C92" s="13" t="n">
        <f aca="false">C88+1</f>
        <v>2034</v>
      </c>
      <c r="D92" s="13" t="n">
        <f aca="false">D88</f>
        <v>3</v>
      </c>
      <c r="E92" s="13" t="n">
        <v>239</v>
      </c>
      <c r="F92" s="33" t="n">
        <v>29329931.1806255</v>
      </c>
      <c r="G92" s="33" t="n">
        <v>28052565.0351414</v>
      </c>
      <c r="H92" s="15" t="n">
        <f aca="false">F92-J92</f>
        <v>25953613.4858666</v>
      </c>
      <c r="I92" s="15" t="n">
        <f aca="false">G92-K92</f>
        <v>24777536.8712253</v>
      </c>
      <c r="J92" s="33" t="n">
        <v>3376317.6947589</v>
      </c>
      <c r="K92" s="33" t="n">
        <v>3275028.16391614</v>
      </c>
      <c r="L92" s="15" t="n">
        <f aca="false">H92-I92</f>
        <v>1176076.61464135</v>
      </c>
      <c r="M92" s="15" t="n">
        <f aca="false">J92-K92</f>
        <v>101289.530842768</v>
      </c>
      <c r="N92" s="33" t="n">
        <v>2064746.54048133</v>
      </c>
      <c r="Q92" s="15" t="n">
        <f aca="false">I92*5.5017049523</f>
        <v>136318697.310216</v>
      </c>
      <c r="R92" s="15"/>
      <c r="S92" s="15"/>
      <c r="V92" s="15" t="n">
        <f aca="false">K92*5.5017049523</f>
        <v>18018238.6683394</v>
      </c>
      <c r="W92" s="15" t="n">
        <f aca="false">M92*5.5017049523</f>
        <v>557265.113453798</v>
      </c>
      <c r="X92" s="15" t="n">
        <f aca="false">N92*5.1890047538+L92*5.5017049523</f>
        <v>17184406.1490063</v>
      </c>
      <c r="Y92" s="15" t="n">
        <f aca="false">N92*5.1890047538</f>
        <v>10713979.6139497</v>
      </c>
      <c r="Z92" s="15" t="n">
        <f aca="false">L92*5.5017049523</f>
        <v>6470426.53505651</v>
      </c>
    </row>
    <row r="93" s="13" customFormat="true" ht="12.8" hidden="false" customHeight="false" outlineLevel="0" collapsed="false">
      <c r="C93" s="13" t="n">
        <f aca="false">C89+1</f>
        <v>2034</v>
      </c>
      <c r="D93" s="13" t="n">
        <f aca="false">D89</f>
        <v>4</v>
      </c>
      <c r="E93" s="13" t="n">
        <v>240</v>
      </c>
      <c r="F93" s="33" t="n">
        <v>29532662.3781966</v>
      </c>
      <c r="G93" s="33" t="n">
        <v>28245545.281247</v>
      </c>
      <c r="H93" s="15" t="n">
        <f aca="false">F93-J93</f>
        <v>26107542.4800693</v>
      </c>
      <c r="I93" s="15" t="n">
        <f aca="false">G93-K93</f>
        <v>24923178.9800636</v>
      </c>
      <c r="J93" s="33" t="n">
        <v>3425119.89812725</v>
      </c>
      <c r="K93" s="33" t="n">
        <v>3322366.30118343</v>
      </c>
      <c r="L93" s="15" t="n">
        <f aca="false">H93-I93</f>
        <v>1184363.50000569</v>
      </c>
      <c r="M93" s="15" t="n">
        <f aca="false">J93-K93</f>
        <v>102753.596943818</v>
      </c>
      <c r="N93" s="33" t="n">
        <v>2055993.13184323</v>
      </c>
      <c r="Q93" s="15" t="n">
        <f aca="false">I93*5.5017049523</f>
        <v>137119977.221675</v>
      </c>
      <c r="R93" s="15"/>
      <c r="S93" s="15"/>
      <c r="V93" s="15" t="n">
        <f aca="false">K93*5.5017049523</f>
        <v>18278679.1325755</v>
      </c>
      <c r="W93" s="15" t="n">
        <f aca="false">M93*5.5017049523</f>
        <v>565319.973172442</v>
      </c>
      <c r="X93" s="15" t="n">
        <f aca="false">N93*5.1890047538+L93*5.5017049523</f>
        <v>17184576.6682193</v>
      </c>
      <c r="Y93" s="15" t="n">
        <f aca="false">N93*5.1890047538</f>
        <v>10668558.1349147</v>
      </c>
      <c r="Z93" s="15" t="n">
        <f aca="false">L93*5.5017049523</f>
        <v>6516018.53330466</v>
      </c>
    </row>
    <row r="94" s="9" customFormat="true" ht="12.8" hidden="false" customHeight="false" outlineLevel="0" collapsed="false">
      <c r="B94" s="10"/>
      <c r="C94" s="9" t="n">
        <f aca="false">C90+1</f>
        <v>2035</v>
      </c>
      <c r="D94" s="9" t="n">
        <f aca="false">D90</f>
        <v>1</v>
      </c>
      <c r="E94" s="9" t="n">
        <v>241</v>
      </c>
      <c r="F94" s="31" t="n">
        <v>29827196.8525755</v>
      </c>
      <c r="G94" s="31" t="n">
        <v>28526906.7012871</v>
      </c>
      <c r="H94" s="12" t="n">
        <f aca="false">F94-J94</f>
        <v>26353553.2258077</v>
      </c>
      <c r="I94" s="12" t="n">
        <f aca="false">G94-K94</f>
        <v>25157472.3833224</v>
      </c>
      <c r="J94" s="31" t="n">
        <v>3473643.62676777</v>
      </c>
      <c r="K94" s="31" t="n">
        <v>3369434.31796473</v>
      </c>
      <c r="L94" s="12" t="n">
        <f aca="false">H94-I94</f>
        <v>1196080.84248534</v>
      </c>
      <c r="M94" s="12" t="n">
        <f aca="false">J94-K94</f>
        <v>104209.308803034</v>
      </c>
      <c r="N94" s="31" t="n">
        <v>2584606.39273584</v>
      </c>
      <c r="O94" s="10"/>
      <c r="P94" s="10"/>
      <c r="Q94" s="12" t="n">
        <f aca="false">I94*5.5017049523</f>
        <v>138408990.398675</v>
      </c>
      <c r="R94" s="12"/>
      <c r="S94" s="12"/>
      <c r="T94" s="10"/>
      <c r="U94" s="10"/>
      <c r="V94" s="12" t="n">
        <f aca="false">K94*5.5017049523</f>
        <v>18537633.4735961</v>
      </c>
      <c r="W94" s="12" t="n">
        <f aca="false">M94*5.5017049523</f>
        <v>573328.87031741</v>
      </c>
      <c r="X94" s="12" t="n">
        <f aca="false">N94*5.1890047538+L94*5.5017049523</f>
        <v>19992018.7530609</v>
      </c>
      <c r="Y94" s="12" t="n">
        <f aca="false">N94*5.1890047538</f>
        <v>13411534.8586082</v>
      </c>
      <c r="Z94" s="12" t="n">
        <f aca="false">L94*5.5017049523</f>
        <v>6580483.89445274</v>
      </c>
    </row>
    <row r="95" s="13" customFormat="true" ht="12.8" hidden="false" customHeight="false" outlineLevel="0" collapsed="false">
      <c r="C95" s="13" t="n">
        <f aca="false">C91+1</f>
        <v>2035</v>
      </c>
      <c r="D95" s="13" t="n">
        <f aca="false">D91</f>
        <v>2</v>
      </c>
      <c r="E95" s="13" t="n">
        <v>242</v>
      </c>
      <c r="F95" s="33" t="n">
        <v>30008854.0437109</v>
      </c>
      <c r="G95" s="33" t="n">
        <v>28698802.0439778</v>
      </c>
      <c r="H95" s="15" t="n">
        <f aca="false">F95-J95</f>
        <v>26473197.3657967</v>
      </c>
      <c r="I95" s="15" t="n">
        <f aca="false">G95-K95</f>
        <v>25269215.066401</v>
      </c>
      <c r="J95" s="33" t="n">
        <v>3535656.67791419</v>
      </c>
      <c r="K95" s="33" t="n">
        <v>3429586.97757676</v>
      </c>
      <c r="L95" s="15" t="n">
        <f aca="false">H95-I95</f>
        <v>1203982.29939571</v>
      </c>
      <c r="M95" s="15" t="n">
        <f aca="false">J95-K95</f>
        <v>106069.700337426</v>
      </c>
      <c r="N95" s="33" t="n">
        <v>2089647.81275753</v>
      </c>
      <c r="Q95" s="15" t="n">
        <f aca="false">I95*5.5017049523</f>
        <v>139023765.671552</v>
      </c>
      <c r="R95" s="15"/>
      <c r="S95" s="15"/>
      <c r="V95" s="15" t="n">
        <f aca="false">K95*5.5017049523</f>
        <v>18868575.6588777</v>
      </c>
      <c r="W95" s="15" t="n">
        <f aca="false">M95*5.5017049523</f>
        <v>583564.195635395</v>
      </c>
      <c r="X95" s="15" t="n">
        <f aca="false">N95*5.1890047538+L95*5.5017049523</f>
        <v>17467147.8132335</v>
      </c>
      <c r="Y95" s="15" t="n">
        <f aca="false">N95*5.1890047538</f>
        <v>10843192.4341666</v>
      </c>
      <c r="Z95" s="15" t="n">
        <f aca="false">L95*5.5017049523</f>
        <v>6623955.3790669</v>
      </c>
    </row>
    <row r="96" s="13" customFormat="true" ht="12.8" hidden="false" customHeight="false" outlineLevel="0" collapsed="false">
      <c r="C96" s="13" t="n">
        <f aca="false">C92+1</f>
        <v>2035</v>
      </c>
      <c r="D96" s="13" t="n">
        <f aca="false">D92</f>
        <v>3</v>
      </c>
      <c r="E96" s="13" t="n">
        <v>243</v>
      </c>
      <c r="F96" s="33" t="n">
        <v>30186938.2648996</v>
      </c>
      <c r="G96" s="33" t="n">
        <v>28868814.703779</v>
      </c>
      <c r="H96" s="15" t="n">
        <f aca="false">F96-J96</f>
        <v>26592629.2999031</v>
      </c>
      <c r="I96" s="15" t="n">
        <f aca="false">G96-K96</f>
        <v>25382335.0077324</v>
      </c>
      <c r="J96" s="33" t="n">
        <v>3594308.9649965</v>
      </c>
      <c r="K96" s="33" t="n">
        <v>3486479.69604661</v>
      </c>
      <c r="L96" s="15" t="n">
        <f aca="false">H96-I96</f>
        <v>1210294.29217073</v>
      </c>
      <c r="M96" s="15" t="n">
        <f aca="false">J96-K96</f>
        <v>107829.268949895</v>
      </c>
      <c r="N96" s="33" t="n">
        <v>2087948.64851944</v>
      </c>
      <c r="Q96" s="15" t="n">
        <f aca="false">I96*5.5017049523</f>
        <v>139646118.212979</v>
      </c>
      <c r="R96" s="15"/>
      <c r="S96" s="15"/>
      <c r="V96" s="15" t="n">
        <f aca="false">K96*5.5017049523</f>
        <v>19181582.609833</v>
      </c>
      <c r="W96" s="15" t="n">
        <f aca="false">M96*5.5017049523</f>
        <v>593244.822984524</v>
      </c>
      <c r="X96" s="15" t="n">
        <f aca="false">N96*5.1890047538+L96*5.5017049523</f>
        <v>17493057.5638338</v>
      </c>
      <c r="Y96" s="15" t="n">
        <f aca="false">N96*5.1890047538</f>
        <v>10834375.4628577</v>
      </c>
      <c r="Z96" s="15" t="n">
        <f aca="false">L96*5.5017049523</f>
        <v>6658682.1009761</v>
      </c>
    </row>
    <row r="97" s="13" customFormat="true" ht="12.8" hidden="false" customHeight="false" outlineLevel="0" collapsed="false">
      <c r="C97" s="13" t="n">
        <f aca="false">C93+1</f>
        <v>2035</v>
      </c>
      <c r="D97" s="13" t="n">
        <f aca="false">D93</f>
        <v>4</v>
      </c>
      <c r="E97" s="13" t="n">
        <v>244</v>
      </c>
      <c r="F97" s="33" t="n">
        <v>30319251.7261031</v>
      </c>
      <c r="G97" s="33" t="n">
        <v>28993862.9824601</v>
      </c>
      <c r="H97" s="15" t="n">
        <f aca="false">F97-J97</f>
        <v>26715673.0946536</v>
      </c>
      <c r="I97" s="15" t="n">
        <f aca="false">G97-K97</f>
        <v>25498391.7099542</v>
      </c>
      <c r="J97" s="33" t="n">
        <v>3603578.63144945</v>
      </c>
      <c r="K97" s="33" t="n">
        <v>3495471.27250597</v>
      </c>
      <c r="L97" s="15" t="n">
        <f aca="false">H97-I97</f>
        <v>1217281.38469948</v>
      </c>
      <c r="M97" s="15" t="n">
        <f aca="false">J97-K97</f>
        <v>108107.358943483</v>
      </c>
      <c r="N97" s="33" t="n">
        <v>2091070.44231608</v>
      </c>
      <c r="Q97" s="15" t="n">
        <f aca="false">I97*5.5017049523</f>
        <v>140284627.94634</v>
      </c>
      <c r="R97" s="15"/>
      <c r="S97" s="15"/>
      <c r="V97" s="15" t="n">
        <f aca="false">K97*5.5017049523</f>
        <v>19231051.6105685</v>
      </c>
      <c r="W97" s="15" t="n">
        <f aca="false">M97*5.5017049523</f>
        <v>594774.792079436</v>
      </c>
      <c r="X97" s="15" t="n">
        <f aca="false">N97*5.1890047538+L97*5.5017049523</f>
        <v>17547697.4882525</v>
      </c>
      <c r="Y97" s="15" t="n">
        <f aca="false">N97*5.1890047538</f>
        <v>10850574.4657088</v>
      </c>
      <c r="Z97" s="15" t="n">
        <f aca="false">L97*5.5017049523</f>
        <v>6697123.0225437</v>
      </c>
    </row>
    <row r="98" s="9" customFormat="true" ht="12.8" hidden="false" customHeight="false" outlineLevel="0" collapsed="false">
      <c r="B98" s="10"/>
      <c r="C98" s="9" t="n">
        <f aca="false">C94+1</f>
        <v>2036</v>
      </c>
      <c r="D98" s="9" t="n">
        <f aca="false">D94</f>
        <v>1</v>
      </c>
      <c r="E98" s="9" t="n">
        <v>245</v>
      </c>
      <c r="F98" s="31" t="n">
        <v>30456066.999655</v>
      </c>
      <c r="G98" s="31" t="n">
        <v>29124745.4970303</v>
      </c>
      <c r="H98" s="12" t="n">
        <f aca="false">F98-J98</f>
        <v>26771613.2115787</v>
      </c>
      <c r="I98" s="12" t="n">
        <f aca="false">G98-K98</f>
        <v>25550825.3225963</v>
      </c>
      <c r="J98" s="31" t="n">
        <v>3684453.78807629</v>
      </c>
      <c r="K98" s="31" t="n">
        <v>3573920.174434</v>
      </c>
      <c r="L98" s="12" t="n">
        <f aca="false">H98-I98</f>
        <v>1220787.88898235</v>
      </c>
      <c r="M98" s="12" t="n">
        <f aca="false">J98-K98</f>
        <v>110533.613642288</v>
      </c>
      <c r="N98" s="31" t="n">
        <v>2580342.49866817</v>
      </c>
      <c r="O98" s="10"/>
      <c r="P98" s="10"/>
      <c r="Q98" s="12" t="n">
        <f aca="false">I98*5.5017049523</f>
        <v>140573102.21268</v>
      </c>
      <c r="R98" s="12"/>
      <c r="S98" s="12"/>
      <c r="T98" s="10"/>
      <c r="U98" s="10"/>
      <c r="V98" s="12" t="n">
        <f aca="false">K98*5.5017049523</f>
        <v>19662654.3228084</v>
      </c>
      <c r="W98" s="12" t="n">
        <f aca="false">M98*5.5017049523</f>
        <v>608123.329571393</v>
      </c>
      <c r="X98" s="12" t="n">
        <f aca="false">N98*5.1890047538+L98*5.5017049523</f>
        <v>20105824.2665433</v>
      </c>
      <c r="Y98" s="12" t="n">
        <f aca="false">N98*5.1890047538</f>
        <v>13389409.4920213</v>
      </c>
      <c r="Z98" s="12" t="n">
        <f aca="false">L98*5.5017049523</f>
        <v>6716414.77452205</v>
      </c>
    </row>
    <row r="99" s="13" customFormat="true" ht="12.8" hidden="false" customHeight="false" outlineLevel="0" collapsed="false">
      <c r="C99" s="13" t="n">
        <f aca="false">C95+1</f>
        <v>2036</v>
      </c>
      <c r="D99" s="13" t="n">
        <f aca="false">D95</f>
        <v>2</v>
      </c>
      <c r="E99" s="13" t="n">
        <v>246</v>
      </c>
      <c r="F99" s="33" t="n">
        <v>30583562.7094173</v>
      </c>
      <c r="G99" s="33" t="n">
        <v>29247163.3059632</v>
      </c>
      <c r="H99" s="15" t="n">
        <f aca="false">F99-J99</f>
        <v>26798189.5128956</v>
      </c>
      <c r="I99" s="15" t="n">
        <f aca="false">G99-K99</f>
        <v>25575351.3053371</v>
      </c>
      <c r="J99" s="33" t="n">
        <v>3785373.19652176</v>
      </c>
      <c r="K99" s="33" t="n">
        <v>3671812.00062611</v>
      </c>
      <c r="L99" s="15" t="n">
        <f aca="false">H99-I99</f>
        <v>1222838.20755851</v>
      </c>
      <c r="M99" s="15" t="n">
        <f aca="false">J99-K99</f>
        <v>113561.195895653</v>
      </c>
      <c r="N99" s="33" t="n">
        <v>2118180.21382334</v>
      </c>
      <c r="Q99" s="15" t="n">
        <f aca="false">I99*5.5017049523</f>
        <v>140708036.933385</v>
      </c>
      <c r="R99" s="15"/>
      <c r="S99" s="15"/>
      <c r="V99" s="15" t="n">
        <f aca="false">K99*5.5017049523</f>
        <v>20201226.2677592</v>
      </c>
      <c r="W99" s="15" t="n">
        <f aca="false">M99*5.5017049523</f>
        <v>624780.193848226</v>
      </c>
      <c r="X99" s="15" t="n">
        <f aca="false">N99*5.1890047538+L99*5.5017049523</f>
        <v>17718942.2213207</v>
      </c>
      <c r="Y99" s="15" t="n">
        <f aca="false">N99*5.1890047538</f>
        <v>10991247.1989344</v>
      </c>
      <c r="Z99" s="15" t="n">
        <f aca="false">L99*5.5017049523</f>
        <v>6727695.02238628</v>
      </c>
    </row>
    <row r="100" s="13" customFormat="true" ht="12.8" hidden="false" customHeight="false" outlineLevel="0" collapsed="false">
      <c r="C100" s="13" t="n">
        <f aca="false">C96+1</f>
        <v>2036</v>
      </c>
      <c r="D100" s="13" t="n">
        <f aca="false">D96</f>
        <v>3</v>
      </c>
      <c r="E100" s="13" t="n">
        <v>247</v>
      </c>
      <c r="F100" s="33" t="n">
        <v>30781144.8998816</v>
      </c>
      <c r="G100" s="33" t="n">
        <v>29434458.247746</v>
      </c>
      <c r="H100" s="15" t="n">
        <f aca="false">F100-J100</f>
        <v>26944659.0901187</v>
      </c>
      <c r="I100" s="15" t="n">
        <f aca="false">G100-K100</f>
        <v>25713067.012276</v>
      </c>
      <c r="J100" s="33" t="n">
        <v>3836485.80976281</v>
      </c>
      <c r="K100" s="33" t="n">
        <v>3721391.23546993</v>
      </c>
      <c r="L100" s="15" t="n">
        <f aca="false">H100-I100</f>
        <v>1231592.07784272</v>
      </c>
      <c r="M100" s="15" t="n">
        <f aca="false">J100-K100</f>
        <v>115094.574292884</v>
      </c>
      <c r="N100" s="33" t="n">
        <v>2151149.09785124</v>
      </c>
      <c r="Q100" s="15" t="n">
        <f aca="false">I100*5.5017049523</f>
        <v>141465708.120261</v>
      </c>
      <c r="R100" s="15"/>
      <c r="S100" s="15"/>
      <c r="V100" s="15" t="n">
        <f aca="false">K100*5.5017049523</f>
        <v>20473996.5896307</v>
      </c>
      <c r="W100" s="15" t="n">
        <f aca="false">M100*5.5017049523</f>
        <v>633216.389370021</v>
      </c>
      <c r="X100" s="15" t="n">
        <f aca="false">N100*5.1890047538+L100*5.5017049523</f>
        <v>17938179.1287634</v>
      </c>
      <c r="Y100" s="15" t="n">
        <f aca="false">N100*5.1890047538</f>
        <v>11162322.8948827</v>
      </c>
      <c r="Z100" s="15" t="n">
        <f aca="false">L100*5.5017049523</f>
        <v>6775856.23388074</v>
      </c>
    </row>
    <row r="101" s="13" customFormat="true" ht="12.8" hidden="false" customHeight="false" outlineLevel="0" collapsed="false">
      <c r="C101" s="13" t="n">
        <f aca="false">C97+1</f>
        <v>2036</v>
      </c>
      <c r="D101" s="13" t="n">
        <f aca="false">D97</f>
        <v>4</v>
      </c>
      <c r="E101" s="13" t="n">
        <v>248</v>
      </c>
      <c r="F101" s="33" t="n">
        <v>30997186.3407699</v>
      </c>
      <c r="G101" s="33" t="n">
        <v>29640507.871711</v>
      </c>
      <c r="H101" s="15" t="n">
        <f aca="false">F101-J101</f>
        <v>27100110.2948716</v>
      </c>
      <c r="I101" s="15" t="n">
        <f aca="false">G101-K101</f>
        <v>25860344.1071896</v>
      </c>
      <c r="J101" s="33" t="n">
        <v>3897076.04589834</v>
      </c>
      <c r="K101" s="33" t="n">
        <v>3780163.76452139</v>
      </c>
      <c r="L101" s="15" t="n">
        <f aca="false">H101-I101</f>
        <v>1239766.18768198</v>
      </c>
      <c r="M101" s="15" t="n">
        <f aca="false">J101-K101</f>
        <v>116912.28137695</v>
      </c>
      <c r="N101" s="33" t="n">
        <v>2122416.67310754</v>
      </c>
      <c r="Q101" s="15" t="n">
        <f aca="false">I101*5.5017049523</f>
        <v>142275983.242707</v>
      </c>
      <c r="R101" s="15"/>
      <c r="S101" s="15"/>
      <c r="V101" s="15" t="n">
        <f aca="false">K101*5.5017049523</f>
        <v>20797345.7037724</v>
      </c>
      <c r="W101" s="15" t="n">
        <f aca="false">M101*5.5017049523</f>
        <v>643216.877436257</v>
      </c>
      <c r="X101" s="15" t="n">
        <f aca="false">N101*5.1890047538+L101*5.5017049523</f>
        <v>17834057.9807635</v>
      </c>
      <c r="Y101" s="15" t="n">
        <f aca="false">N101*5.1890047538</f>
        <v>11013230.2062994</v>
      </c>
      <c r="Z101" s="15" t="n">
        <f aca="false">L101*5.5017049523</f>
        <v>6820827.77446404</v>
      </c>
    </row>
    <row r="102" s="9" customFormat="true" ht="12.8" hidden="false" customHeight="false" outlineLevel="0" collapsed="false">
      <c r="B102" s="10"/>
      <c r="C102" s="9" t="n">
        <f aca="false">C98+1</f>
        <v>2037</v>
      </c>
      <c r="D102" s="9" t="n">
        <f aca="false">D98</f>
        <v>1</v>
      </c>
      <c r="E102" s="9" t="n">
        <v>249</v>
      </c>
      <c r="F102" s="31" t="n">
        <v>31216888.1884102</v>
      </c>
      <c r="G102" s="31" t="n">
        <v>29850113.6022464</v>
      </c>
      <c r="H102" s="12" t="n">
        <f aca="false">F102-J102</f>
        <v>27249006.6633936</v>
      </c>
      <c r="I102" s="12" t="n">
        <f aca="false">G102-K102</f>
        <v>26001268.5229804</v>
      </c>
      <c r="J102" s="31" t="n">
        <v>3967881.52501659</v>
      </c>
      <c r="K102" s="31" t="n">
        <v>3848845.07926609</v>
      </c>
      <c r="L102" s="12" t="n">
        <f aca="false">H102-I102</f>
        <v>1247738.14041329</v>
      </c>
      <c r="M102" s="12" t="n">
        <f aca="false">J102-K102</f>
        <v>119036.445750497</v>
      </c>
      <c r="N102" s="31" t="n">
        <v>2545294.9370912</v>
      </c>
      <c r="O102" s="10"/>
      <c r="P102" s="10"/>
      <c r="Q102" s="12" t="n">
        <f aca="false">I102*5.5017049523</f>
        <v>143051307.798963</v>
      </c>
      <c r="R102" s="12"/>
      <c r="S102" s="12"/>
      <c r="T102" s="10"/>
      <c r="U102" s="10"/>
      <c r="V102" s="12" t="n">
        <f aca="false">K102*5.5017049523</f>
        <v>21175210.0332337</v>
      </c>
      <c r="W102" s="12" t="n">
        <f aca="false">M102*5.5017049523</f>
        <v>654903.403089701</v>
      </c>
      <c r="X102" s="12" t="n">
        <f aca="false">N102*5.1890047538+L102*5.5017049523</f>
        <v>20072234.6346747</v>
      </c>
      <c r="Y102" s="12" t="n">
        <f aca="false">N102*5.1890047538</f>
        <v>13207547.5283893</v>
      </c>
      <c r="Z102" s="12" t="n">
        <f aca="false">L102*5.5017049523</f>
        <v>6864687.10628538</v>
      </c>
    </row>
    <row r="103" s="13" customFormat="true" ht="12.8" hidden="false" customHeight="false" outlineLevel="0" collapsed="false">
      <c r="C103" s="13" t="n">
        <f aca="false">C99+1</f>
        <v>2037</v>
      </c>
      <c r="D103" s="13" t="n">
        <f aca="false">D99</f>
        <v>2</v>
      </c>
      <c r="E103" s="13" t="n">
        <v>250</v>
      </c>
      <c r="F103" s="33" t="n">
        <v>31398087.1320872</v>
      </c>
      <c r="G103" s="33" t="n">
        <v>30023080.6828834</v>
      </c>
      <c r="H103" s="15" t="n">
        <f aca="false">F103-J103</f>
        <v>27325631.7484674</v>
      </c>
      <c r="I103" s="15" t="n">
        <f aca="false">G103-K103</f>
        <v>26072798.9607722</v>
      </c>
      <c r="J103" s="33" t="n">
        <v>4072455.38361978</v>
      </c>
      <c r="K103" s="33" t="n">
        <v>3950281.72211119</v>
      </c>
      <c r="L103" s="15" t="n">
        <f aca="false">H103-I103</f>
        <v>1252832.78769525</v>
      </c>
      <c r="M103" s="15" t="n">
        <f aca="false">J103-K103</f>
        <v>122173.661508594</v>
      </c>
      <c r="N103" s="33" t="n">
        <v>2104873.08088805</v>
      </c>
      <c r="Q103" s="15" t="n">
        <f aca="false">I103*5.5017049523</f>
        <v>143444847.162802</v>
      </c>
      <c r="R103" s="15"/>
      <c r="S103" s="15"/>
      <c r="V103" s="15" t="n">
        <f aca="false">K103*5.5017049523</f>
        <v>21733284.5135193</v>
      </c>
      <c r="W103" s="15" t="n">
        <f aca="false">M103*5.5017049523</f>
        <v>672163.438562454</v>
      </c>
      <c r="X103" s="15" t="n">
        <f aca="false">N103*5.1890047538+L103*5.5017049523</f>
        <v>17814912.7753405</v>
      </c>
      <c r="Y103" s="15" t="n">
        <f aca="false">N103*5.1890047538</f>
        <v>10922196.4228738</v>
      </c>
      <c r="Z103" s="15" t="n">
        <f aca="false">L103*5.5017049523</f>
        <v>6892716.35246678</v>
      </c>
    </row>
    <row r="104" s="13" customFormat="true" ht="12.8" hidden="false" customHeight="false" outlineLevel="0" collapsed="false">
      <c r="C104" s="13" t="n">
        <f aca="false">C100+1</f>
        <v>2037</v>
      </c>
      <c r="D104" s="13" t="n">
        <f aca="false">D100</f>
        <v>3</v>
      </c>
      <c r="E104" s="13" t="n">
        <v>251</v>
      </c>
      <c r="F104" s="33" t="n">
        <v>31497369.0999437</v>
      </c>
      <c r="G104" s="33" t="n">
        <v>30117814.8318433</v>
      </c>
      <c r="H104" s="15" t="n">
        <f aca="false">F104-J104</f>
        <v>27360383.388791</v>
      </c>
      <c r="I104" s="15" t="n">
        <f aca="false">G104-K104</f>
        <v>26104938.6920252</v>
      </c>
      <c r="J104" s="33" t="n">
        <v>4136985.71115272</v>
      </c>
      <c r="K104" s="33" t="n">
        <v>4012876.13981814</v>
      </c>
      <c r="L104" s="15" t="n">
        <f aca="false">H104-I104</f>
        <v>1255444.69676579</v>
      </c>
      <c r="M104" s="15" t="n">
        <f aca="false">J104-K104</f>
        <v>124109.571334582</v>
      </c>
      <c r="N104" s="33" t="n">
        <v>2031228.4127195</v>
      </c>
      <c r="Q104" s="15" t="n">
        <f aca="false">I104*5.5017049523</f>
        <v>143621670.481403</v>
      </c>
      <c r="R104" s="15"/>
      <c r="S104" s="15"/>
      <c r="V104" s="15" t="n">
        <f aca="false">K104*5.5017049523</f>
        <v>22077660.531404</v>
      </c>
      <c r="W104" s="15" t="n">
        <f aca="false">M104*5.5017049523</f>
        <v>682814.243239299</v>
      </c>
      <c r="X104" s="15" t="n">
        <f aca="false">N104*5.1890047538+L104*5.5017049523</f>
        <v>17447140.1951902</v>
      </c>
      <c r="Y104" s="15" t="n">
        <f aca="false">N104*5.1890047538</f>
        <v>10540053.8896551</v>
      </c>
      <c r="Z104" s="15" t="n">
        <f aca="false">L104*5.5017049523</f>
        <v>6907086.30553511</v>
      </c>
    </row>
    <row r="105" s="13" customFormat="true" ht="12.8" hidden="false" customHeight="false" outlineLevel="0" collapsed="false">
      <c r="C105" s="13" t="n">
        <f aca="false">C101+1</f>
        <v>2037</v>
      </c>
      <c r="D105" s="13" t="n">
        <f aca="false">D101</f>
        <v>4</v>
      </c>
      <c r="E105" s="13" t="n">
        <v>252</v>
      </c>
      <c r="F105" s="33" t="n">
        <v>31788856.4251795</v>
      </c>
      <c r="G105" s="33" t="n">
        <v>30395887.9530431</v>
      </c>
      <c r="H105" s="15" t="n">
        <f aca="false">F105-J105</f>
        <v>27568165.7758221</v>
      </c>
      <c r="I105" s="15" t="n">
        <f aca="false">G105-K105</f>
        <v>26301818.0231665</v>
      </c>
      <c r="J105" s="33" t="n">
        <v>4220690.64935736</v>
      </c>
      <c r="K105" s="33" t="n">
        <v>4094069.92987664</v>
      </c>
      <c r="L105" s="15" t="n">
        <f aca="false">H105-I105</f>
        <v>1266347.75265564</v>
      </c>
      <c r="M105" s="15" t="n">
        <f aca="false">J105-K105</f>
        <v>126620.719480721</v>
      </c>
      <c r="N105" s="33" t="n">
        <v>2066419.39372632</v>
      </c>
      <c r="Q105" s="15" t="n">
        <f aca="false">I105*5.5017049523</f>
        <v>144704842.472549</v>
      </c>
      <c r="R105" s="15"/>
      <c r="S105" s="15"/>
      <c r="V105" s="15" t="n">
        <f aca="false">K105*5.5017049523</f>
        <v>22524364.8082648</v>
      </c>
      <c r="W105" s="15" t="n">
        <f aca="false">M105*5.5017049523</f>
        <v>696629.839430873</v>
      </c>
      <c r="X105" s="15" t="n">
        <f aca="false">N105*5.1890047538+L105*5.5017049523</f>
        <v>17689731.7595099</v>
      </c>
      <c r="Y105" s="15" t="n">
        <f aca="false">N105*5.1890047538</f>
        <v>10722660.0573904</v>
      </c>
      <c r="Z105" s="15" t="n">
        <f aca="false">L105*5.5017049523</f>
        <v>6967071.70211951</v>
      </c>
    </row>
    <row r="106" s="9" customFormat="true" ht="12.8" hidden="false" customHeight="false" outlineLevel="0" collapsed="false">
      <c r="B106" s="10"/>
      <c r="C106" s="9" t="n">
        <f aca="false">C102+1</f>
        <v>2038</v>
      </c>
      <c r="D106" s="9" t="n">
        <f aca="false">D102</f>
        <v>1</v>
      </c>
      <c r="E106" s="9" t="n">
        <v>253</v>
      </c>
      <c r="F106" s="31" t="n">
        <v>31982303.4239724</v>
      </c>
      <c r="G106" s="31" t="n">
        <v>30580618.0128025</v>
      </c>
      <c r="H106" s="12" t="n">
        <f aca="false">F106-J106</f>
        <v>27710846.4615121</v>
      </c>
      <c r="I106" s="12" t="n">
        <f aca="false">G106-K106</f>
        <v>26437304.759216</v>
      </c>
      <c r="J106" s="31" t="n">
        <v>4271456.96246027</v>
      </c>
      <c r="K106" s="31" t="n">
        <v>4143313.25358647</v>
      </c>
      <c r="L106" s="12" t="n">
        <f aca="false">H106-I106</f>
        <v>1273541.70229603</v>
      </c>
      <c r="M106" s="12" t="n">
        <f aca="false">J106-K106</f>
        <v>128143.708873808</v>
      </c>
      <c r="N106" s="31" t="n">
        <v>2566101.43414688</v>
      </c>
      <c r="O106" s="10"/>
      <c r="P106" s="10"/>
      <c r="Q106" s="12" t="n">
        <f aca="false">I106*5.5017049523</f>
        <v>145450250.519243</v>
      </c>
      <c r="R106" s="12"/>
      <c r="S106" s="12"/>
      <c r="T106" s="10"/>
      <c r="U106" s="10"/>
      <c r="V106" s="12" t="n">
        <f aca="false">K106*5.5017049523</f>
        <v>22795287.0461869</v>
      </c>
      <c r="W106" s="12" t="n">
        <f aca="false">M106*5.5017049523</f>
        <v>705008.877717121</v>
      </c>
      <c r="X106" s="12" t="n">
        <f aca="false">N106*5.1890047538+L106*5.5017049523</f>
        <v>20322163.2310038</v>
      </c>
      <c r="Y106" s="12" t="n">
        <f aca="false">N106*5.1890047538</f>
        <v>13315512.5405212</v>
      </c>
      <c r="Z106" s="12" t="n">
        <f aca="false">L106*5.5017049523</f>
        <v>7006650.69048266</v>
      </c>
    </row>
    <row r="107" s="13" customFormat="true" ht="12.8" hidden="false" customHeight="false" outlineLevel="0" collapsed="false">
      <c r="C107" s="13" t="n">
        <f aca="false">C103+1</f>
        <v>2038</v>
      </c>
      <c r="D107" s="13" t="n">
        <f aca="false">D103</f>
        <v>2</v>
      </c>
      <c r="E107" s="13" t="n">
        <v>254</v>
      </c>
      <c r="F107" s="33" t="n">
        <v>32180096.1897581</v>
      </c>
      <c r="G107" s="33" t="n">
        <v>30769405.3760255</v>
      </c>
      <c r="H107" s="15" t="n">
        <f aca="false">F107-J107</f>
        <v>27840756.9026962</v>
      </c>
      <c r="I107" s="15" t="n">
        <f aca="false">G107-K107</f>
        <v>26560246.2675754</v>
      </c>
      <c r="J107" s="33" t="n">
        <v>4339339.2870619</v>
      </c>
      <c r="K107" s="33" t="n">
        <v>4209159.10845005</v>
      </c>
      <c r="L107" s="15" t="n">
        <f aca="false">H107-I107</f>
        <v>1280510.63512073</v>
      </c>
      <c r="M107" s="15" t="n">
        <f aca="false">J107-K107</f>
        <v>130180.178611856</v>
      </c>
      <c r="N107" s="33" t="n">
        <v>2093105.96406772</v>
      </c>
      <c r="Q107" s="15" t="n">
        <f aca="false">I107*5.5017049523</f>
        <v>146126638.424627</v>
      </c>
      <c r="R107" s="15"/>
      <c r="S107" s="15"/>
      <c r="V107" s="15" t="n">
        <f aca="false">K107*5.5017049523</f>
        <v>23157551.5119783</v>
      </c>
      <c r="W107" s="15" t="n">
        <f aca="false">M107*5.5017049523</f>
        <v>716212.933360147</v>
      </c>
      <c r="X107" s="15" t="n">
        <f aca="false">N107*5.1890047538+L107*5.5017049523</f>
        <v>17906128.5004711</v>
      </c>
      <c r="Y107" s="15" t="n">
        <f aca="false">N107*5.1890047538</f>
        <v>10861136.7977545</v>
      </c>
      <c r="Z107" s="15" t="n">
        <f aca="false">L107*5.5017049523</f>
        <v>7044991.70271656</v>
      </c>
    </row>
    <row r="108" s="13" customFormat="true" ht="12.8" hidden="false" customHeight="false" outlineLevel="0" collapsed="false">
      <c r="C108" s="13" t="n">
        <f aca="false">C104+1</f>
        <v>2038</v>
      </c>
      <c r="D108" s="13" t="n">
        <f aca="false">D104</f>
        <v>3</v>
      </c>
      <c r="E108" s="13" t="n">
        <v>255</v>
      </c>
      <c r="F108" s="33" t="n">
        <v>32425121.8315738</v>
      </c>
      <c r="G108" s="33" t="n">
        <v>31002788.6527588</v>
      </c>
      <c r="H108" s="15" t="n">
        <f aca="false">F108-J108</f>
        <v>28009963.859286</v>
      </c>
      <c r="I108" s="15" t="n">
        <f aca="false">G108-K108</f>
        <v>26720085.4196397</v>
      </c>
      <c r="J108" s="33" t="n">
        <v>4415157.97228774</v>
      </c>
      <c r="K108" s="33" t="n">
        <v>4282703.23311911</v>
      </c>
      <c r="L108" s="15" t="n">
        <f aca="false">H108-I108</f>
        <v>1289878.43964633</v>
      </c>
      <c r="M108" s="15" t="n">
        <f aca="false">J108-K108</f>
        <v>132454.739168633</v>
      </c>
      <c r="N108" s="33" t="n">
        <v>2055159.81873136</v>
      </c>
      <c r="Q108" s="15" t="n">
        <f aca="false">I108*5.5017049523</f>
        <v>147006026.279111</v>
      </c>
      <c r="R108" s="15"/>
      <c r="S108" s="15"/>
      <c r="V108" s="15" t="n">
        <f aca="false">K108*5.5017049523</f>
        <v>23562169.5868826</v>
      </c>
      <c r="W108" s="15" t="n">
        <f aca="false">M108*5.5017049523</f>
        <v>728726.894439672</v>
      </c>
      <c r="X108" s="15" t="n">
        <f aca="false">N108*5.1890047538+L108*5.5017049523</f>
        <v>17760764.668483</v>
      </c>
      <c r="Y108" s="15" t="n">
        <f aca="false">N108*5.1890047538</f>
        <v>10664234.0692158</v>
      </c>
      <c r="Z108" s="15" t="n">
        <f aca="false">L108*5.5017049523</f>
        <v>7096530.59926723</v>
      </c>
    </row>
    <row r="109" s="13" customFormat="true" ht="12.8" hidden="false" customHeight="false" outlineLevel="0" collapsed="false">
      <c r="C109" s="13" t="n">
        <f aca="false">C105+1</f>
        <v>2038</v>
      </c>
      <c r="D109" s="13" t="n">
        <f aca="false">D105</f>
        <v>4</v>
      </c>
      <c r="E109" s="13" t="n">
        <v>256</v>
      </c>
      <c r="F109" s="33" t="n">
        <v>32623550.4140833</v>
      </c>
      <c r="G109" s="33" t="n">
        <v>31190471.6172022</v>
      </c>
      <c r="H109" s="15" t="n">
        <f aca="false">F109-J109</f>
        <v>28174635.4976</v>
      </c>
      <c r="I109" s="15" t="n">
        <f aca="false">G109-K109</f>
        <v>26875024.1482135</v>
      </c>
      <c r="J109" s="33" t="n">
        <v>4448914.91648327</v>
      </c>
      <c r="K109" s="33" t="n">
        <v>4315447.46898877</v>
      </c>
      <c r="L109" s="15" t="n">
        <f aca="false">H109-I109</f>
        <v>1299611.34938655</v>
      </c>
      <c r="M109" s="15" t="n">
        <f aca="false">J109-K109</f>
        <v>133467.447494499</v>
      </c>
      <c r="N109" s="33" t="n">
        <v>2037237.52675261</v>
      </c>
      <c r="Q109" s="15" t="n">
        <f aca="false">I109*5.5017049523</f>
        <v>147858453.449408</v>
      </c>
      <c r="R109" s="15"/>
      <c r="S109" s="15"/>
      <c r="V109" s="15" t="n">
        <f aca="false">K109*5.5017049523</f>
        <v>23742318.711526</v>
      </c>
      <c r="W109" s="15" t="n">
        <f aca="false">M109*5.5017049523</f>
        <v>734298.516851328</v>
      </c>
      <c r="X109" s="15" t="n">
        <f aca="false">N109*5.1890047538+L109*5.5017049523</f>
        <v>17721313.4079243</v>
      </c>
      <c r="Y109" s="15" t="n">
        <f aca="false">N109*5.1890047538</f>
        <v>10571235.2109391</v>
      </c>
      <c r="Z109" s="15" t="n">
        <f aca="false">L109*5.5017049523</f>
        <v>7150078.19698525</v>
      </c>
    </row>
    <row r="110" s="9" customFormat="true" ht="12.8" hidden="false" customHeight="false" outlineLevel="0" collapsed="false">
      <c r="B110" s="10"/>
      <c r="C110" s="9" t="n">
        <f aca="false">C106+1</f>
        <v>2039</v>
      </c>
      <c r="D110" s="9" t="n">
        <f aca="false">D106</f>
        <v>1</v>
      </c>
      <c r="E110" s="9" t="n">
        <v>257</v>
      </c>
      <c r="F110" s="31" t="n">
        <v>32920411.5128754</v>
      </c>
      <c r="G110" s="31" t="n">
        <v>31473056.4241424</v>
      </c>
      <c r="H110" s="12" t="n">
        <f aca="false">F110-J110</f>
        <v>28413227.78903</v>
      </c>
      <c r="I110" s="12" t="n">
        <f aca="false">G110-K110</f>
        <v>27101088.2120124</v>
      </c>
      <c r="J110" s="31" t="n">
        <v>4507183.72384537</v>
      </c>
      <c r="K110" s="31" t="n">
        <v>4371968.21213001</v>
      </c>
      <c r="L110" s="12" t="n">
        <f aca="false">H110-I110</f>
        <v>1312139.57701763</v>
      </c>
      <c r="M110" s="12" t="n">
        <f aca="false">J110-K110</f>
        <v>135215.511715362</v>
      </c>
      <c r="N110" s="31" t="n">
        <v>2514140.59651411</v>
      </c>
      <c r="O110" s="10"/>
      <c r="P110" s="10"/>
      <c r="Q110" s="12" t="n">
        <f aca="false">I110*5.5017049523</f>
        <v>149102191.228748</v>
      </c>
      <c r="R110" s="12"/>
      <c r="S110" s="12"/>
      <c r="T110" s="10"/>
      <c r="U110" s="10"/>
      <c r="V110" s="12" t="n">
        <f aca="false">K110*5.5017049523</f>
        <v>24053279.1639738</v>
      </c>
      <c r="W110" s="12" t="n">
        <f aca="false">M110*5.5017049523</f>
        <v>743915.850432185</v>
      </c>
      <c r="X110" s="12" t="n">
        <f aca="false">N110*5.1890047538+L110*5.5017049523</f>
        <v>20264892.31602</v>
      </c>
      <c r="Y110" s="12" t="n">
        <f aca="false">N110*5.1890047538</f>
        <v>13045887.5070333</v>
      </c>
      <c r="Z110" s="12" t="n">
        <f aca="false">L110*5.5017049523</f>
        <v>7219004.80898671</v>
      </c>
    </row>
    <row r="111" s="13" customFormat="true" ht="12.8" hidden="false" customHeight="false" outlineLevel="0" collapsed="false">
      <c r="C111" s="13" t="n">
        <f aca="false">C107+1</f>
        <v>2039</v>
      </c>
      <c r="D111" s="13" t="n">
        <f aca="false">D107</f>
        <v>2</v>
      </c>
      <c r="E111" s="13" t="n">
        <v>258</v>
      </c>
      <c r="F111" s="33" t="n">
        <v>33205602.4843723</v>
      </c>
      <c r="G111" s="33" t="n">
        <v>31745455.6563846</v>
      </c>
      <c r="H111" s="15" t="n">
        <f aca="false">F111-J111</f>
        <v>28563582.4212571</v>
      </c>
      <c r="I111" s="15" t="n">
        <f aca="false">G111-K111</f>
        <v>27242696.1951629</v>
      </c>
      <c r="J111" s="33" t="n">
        <v>4642020.06311515</v>
      </c>
      <c r="K111" s="33" t="n">
        <v>4502759.4612217</v>
      </c>
      <c r="L111" s="15" t="n">
        <f aca="false">H111-I111</f>
        <v>1320886.22609421</v>
      </c>
      <c r="M111" s="15" t="n">
        <f aca="false">J111-K111</f>
        <v>139260.601893454</v>
      </c>
      <c r="N111" s="33" t="n">
        <v>2045928.81704013</v>
      </c>
      <c r="Q111" s="15" t="n">
        <f aca="false">I111*5.5017049523</f>
        <v>149881276.570932</v>
      </c>
      <c r="R111" s="15"/>
      <c r="S111" s="15"/>
      <c r="V111" s="15" t="n">
        <f aca="false">K111*5.5017049523</f>
        <v>24772854.0268191</v>
      </c>
      <c r="W111" s="15" t="n">
        <f aca="false">M111*5.5017049523</f>
        <v>766170.743097494</v>
      </c>
      <c r="X111" s="15" t="n">
        <f aca="false">N111*5.1890047538+L111*5.5017049523</f>
        <v>17883460.649085</v>
      </c>
      <c r="Y111" s="15" t="n">
        <f aca="false">N111*5.1890047538</f>
        <v>10616334.3575576</v>
      </c>
      <c r="Z111" s="15" t="n">
        <f aca="false">L111*5.5017049523</f>
        <v>7267126.29152735</v>
      </c>
    </row>
    <row r="112" s="13" customFormat="true" ht="12.8" hidden="false" customHeight="false" outlineLevel="0" collapsed="false">
      <c r="C112" s="13" t="n">
        <f aca="false">C108+1</f>
        <v>2039</v>
      </c>
      <c r="D112" s="13" t="n">
        <f aca="false">D108</f>
        <v>3</v>
      </c>
      <c r="E112" s="13" t="n">
        <v>259</v>
      </c>
      <c r="F112" s="33" t="n">
        <v>33347054.7063743</v>
      </c>
      <c r="G112" s="33" t="n">
        <v>31880171.9221343</v>
      </c>
      <c r="H112" s="15" t="n">
        <f aca="false">F112-J112</f>
        <v>28669938.989488</v>
      </c>
      <c r="I112" s="15" t="n">
        <f aca="false">G112-K112</f>
        <v>27343369.6767546</v>
      </c>
      <c r="J112" s="33" t="n">
        <v>4677115.71688627</v>
      </c>
      <c r="K112" s="33" t="n">
        <v>4536802.24537969</v>
      </c>
      <c r="L112" s="15" t="n">
        <f aca="false">H112-I112</f>
        <v>1326569.3127334</v>
      </c>
      <c r="M112" s="15" t="n">
        <f aca="false">J112-K112</f>
        <v>140313.471506588</v>
      </c>
      <c r="N112" s="33" t="n">
        <v>1987349.95667045</v>
      </c>
      <c r="Q112" s="15" t="n">
        <f aca="false">I112*5.5017049523</f>
        <v>150435152.363171</v>
      </c>
      <c r="R112" s="15"/>
      <c r="S112" s="15"/>
      <c r="V112" s="15" t="n">
        <f aca="false">K112*5.5017049523</f>
        <v>24960147.3810112</v>
      </c>
      <c r="W112" s="15" t="n">
        <f aca="false">M112*5.5017049523</f>
        <v>771963.321062201</v>
      </c>
      <c r="X112" s="15" t="n">
        <f aca="false">N112*5.1890047538+L112*5.5017049523</f>
        <v>17610761.3300617</v>
      </c>
      <c r="Y112" s="15" t="n">
        <f aca="false">N112*5.1890047538</f>
        <v>10312368.3726272</v>
      </c>
      <c r="Z112" s="15" t="n">
        <f aca="false">L112*5.5017049523</f>
        <v>7298392.95743454</v>
      </c>
    </row>
    <row r="113" s="13" customFormat="true" ht="12.8" hidden="false" customHeight="false" outlineLevel="0" collapsed="false">
      <c r="C113" s="13" t="n">
        <f aca="false">C109+1</f>
        <v>2039</v>
      </c>
      <c r="D113" s="13" t="n">
        <f aca="false">D109</f>
        <v>4</v>
      </c>
      <c r="E113" s="13" t="n">
        <v>260</v>
      </c>
      <c r="F113" s="33" t="n">
        <v>33589519.9334365</v>
      </c>
      <c r="G113" s="33" t="n">
        <v>32112073.4064859</v>
      </c>
      <c r="H113" s="15" t="n">
        <f aca="false">F113-J113</f>
        <v>28789657.9559721</v>
      </c>
      <c r="I113" s="15" t="n">
        <f aca="false">G113-K113</f>
        <v>27456207.2883456</v>
      </c>
      <c r="J113" s="33" t="n">
        <v>4799861.97746432</v>
      </c>
      <c r="K113" s="33" t="n">
        <v>4655866.11814039</v>
      </c>
      <c r="L113" s="15" t="n">
        <f aca="false">H113-I113</f>
        <v>1333450.66762658</v>
      </c>
      <c r="M113" s="15" t="n">
        <f aca="false">J113-K113</f>
        <v>143995.85932393</v>
      </c>
      <c r="N113" s="33" t="n">
        <v>1955267.18032584</v>
      </c>
      <c r="Q113" s="15" t="n">
        <f aca="false">I113*5.5017049523</f>
        <v>151055951.609666</v>
      </c>
      <c r="R113" s="15"/>
      <c r="S113" s="15"/>
      <c r="V113" s="15" t="n">
        <f aca="false">K113*5.5017049523</f>
        <v>25615201.6794187</v>
      </c>
      <c r="W113" s="15" t="n">
        <f aca="false">M113*5.5017049523</f>
        <v>792222.73235316</v>
      </c>
      <c r="X113" s="15" t="n">
        <f aca="false">N113*5.1890047538+L113*5.5017049523</f>
        <v>17482142.8353888</v>
      </c>
      <c r="Y113" s="15" t="n">
        <f aca="false">N113*5.1890047538</f>
        <v>10145890.6936599</v>
      </c>
      <c r="Z113" s="15" t="n">
        <f aca="false">L113*5.5017049523</f>
        <v>7336252.14172889</v>
      </c>
    </row>
    <row r="114" s="9" customFormat="true" ht="12.8" hidden="false" customHeight="false" outlineLevel="0" collapsed="false">
      <c r="B114" s="10"/>
      <c r="C114" s="9" t="n">
        <f aca="false">C110+1</f>
        <v>2040</v>
      </c>
      <c r="D114" s="9" t="n">
        <f aca="false">D110</f>
        <v>1</v>
      </c>
      <c r="E114" s="9" t="n">
        <v>261</v>
      </c>
      <c r="F114" s="31" t="n">
        <v>33652721.1009446</v>
      </c>
      <c r="G114" s="31" t="n">
        <v>32172774.0285005</v>
      </c>
      <c r="H114" s="12" t="n">
        <f aca="false">F114-J114</f>
        <v>28786511.5438979</v>
      </c>
      <c r="I114" s="12" t="n">
        <f aca="false">G114-K114</f>
        <v>27452550.7581651</v>
      </c>
      <c r="J114" s="31" t="n">
        <v>4866209.55704678</v>
      </c>
      <c r="K114" s="31" t="n">
        <v>4720223.27033537</v>
      </c>
      <c r="L114" s="12" t="n">
        <f aca="false">H114-I114</f>
        <v>1333960.78573273</v>
      </c>
      <c r="M114" s="12" t="n">
        <f aca="false">J114-K114</f>
        <v>145986.286711403</v>
      </c>
      <c r="N114" s="31" t="n">
        <v>2384496.40412826</v>
      </c>
      <c r="O114" s="10"/>
      <c r="P114" s="10"/>
      <c r="Q114" s="12" t="n">
        <f aca="false">I114*5.5017049523</f>
        <v>151035834.459464</v>
      </c>
      <c r="R114" s="12"/>
      <c r="S114" s="12"/>
      <c r="T114" s="10"/>
      <c r="U114" s="10"/>
      <c r="V114" s="12" t="n">
        <f aca="false">K114*5.5017049523</f>
        <v>25969275.7423658</v>
      </c>
      <c r="W114" s="12" t="n">
        <f aca="false">M114*5.5017049523</f>
        <v>803173.476568015</v>
      </c>
      <c r="X114" s="12" t="n">
        <f aca="false">N114*5.1890047538+L114*5.5017049523</f>
        <v>19712221.8374803</v>
      </c>
      <c r="Y114" s="12" t="n">
        <f aca="false">N114*5.1890047538</f>
        <v>12373163.1764405</v>
      </c>
      <c r="Z114" s="12" t="n">
        <f aca="false">L114*5.5017049523</f>
        <v>7339058.66103975</v>
      </c>
    </row>
    <row r="115" s="13" customFormat="true" ht="12.8" hidden="false" customHeight="false" outlineLevel="0" collapsed="false">
      <c r="C115" s="13" t="n">
        <f aca="false">C111+1</f>
        <v>2040</v>
      </c>
      <c r="D115" s="13" t="n">
        <f aca="false">D111</f>
        <v>2</v>
      </c>
      <c r="E115" s="13" t="n">
        <v>262</v>
      </c>
      <c r="F115" s="33" t="n">
        <v>33850958.9756886</v>
      </c>
      <c r="G115" s="33" t="n">
        <v>32361093.617636</v>
      </c>
      <c r="H115" s="15" t="n">
        <f aca="false">F115-J115</f>
        <v>28917763.6929312</v>
      </c>
      <c r="I115" s="15" t="n">
        <f aca="false">G115-K115</f>
        <v>27575894.1933612</v>
      </c>
      <c r="J115" s="33" t="n">
        <v>4933195.28275745</v>
      </c>
      <c r="K115" s="33" t="n">
        <v>4785199.42427473</v>
      </c>
      <c r="L115" s="15" t="n">
        <f aca="false">H115-I115</f>
        <v>1341869.49956993</v>
      </c>
      <c r="M115" s="15" t="n">
        <f aca="false">J115-K115</f>
        <v>147995.858482723</v>
      </c>
      <c r="N115" s="33" t="n">
        <v>1955373.92237762</v>
      </c>
      <c r="Q115" s="15" t="n">
        <f aca="false">I115*5.5017049523</f>
        <v>151714433.647716</v>
      </c>
      <c r="R115" s="15"/>
      <c r="S115" s="15"/>
      <c r="V115" s="15" t="n">
        <f aca="false">K115*5.5017049523</f>
        <v>26326755.3702754</v>
      </c>
      <c r="W115" s="15" t="n">
        <f aca="false">M115*5.5017049523</f>
        <v>814229.547534288</v>
      </c>
      <c r="X115" s="15" t="n">
        <f aca="false">N115*5.1890047538+L115*5.5017049523</f>
        <v>17529014.6497982</v>
      </c>
      <c r="Y115" s="15" t="n">
        <f aca="false">N115*5.1890047538</f>
        <v>10146444.578674</v>
      </c>
      <c r="Z115" s="15" t="n">
        <f aca="false">L115*5.5017049523</f>
        <v>7382570.07112419</v>
      </c>
    </row>
    <row r="116" s="13" customFormat="true" ht="12.8" hidden="false" customHeight="false" outlineLevel="0" collapsed="false">
      <c r="C116" s="13" t="n">
        <f aca="false">C112+1</f>
        <v>2040</v>
      </c>
      <c r="D116" s="13" t="n">
        <f aca="false">D112</f>
        <v>3</v>
      </c>
      <c r="E116" s="13" t="n">
        <v>263</v>
      </c>
      <c r="F116" s="33" t="n">
        <v>34126781.0288022</v>
      </c>
      <c r="G116" s="33" t="n">
        <v>32624242.7789851</v>
      </c>
      <c r="H116" s="15" t="n">
        <f aca="false">F116-J116</f>
        <v>29121278.5089566</v>
      </c>
      <c r="I116" s="15" t="n">
        <f aca="false">G116-K116</f>
        <v>27768905.3347349</v>
      </c>
      <c r="J116" s="33" t="n">
        <v>5005502.51984554</v>
      </c>
      <c r="K116" s="33" t="n">
        <v>4855337.44425017</v>
      </c>
      <c r="L116" s="15" t="n">
        <f aca="false">H116-I116</f>
        <v>1352373.17422173</v>
      </c>
      <c r="M116" s="15" t="n">
        <f aca="false">J116-K116</f>
        <v>150165.075595366</v>
      </c>
      <c r="N116" s="33" t="n">
        <v>1920593.84510124</v>
      </c>
      <c r="Q116" s="15" t="n">
        <f aca="false">I116*5.5017049523</f>
        <v>152776324.000061</v>
      </c>
      <c r="R116" s="15"/>
      <c r="S116" s="15"/>
      <c r="V116" s="15" t="n">
        <f aca="false">K116*5.5017049523</f>
        <v>26712634.0621188</v>
      </c>
      <c r="W116" s="15" t="n">
        <f aca="false">M116*5.5017049523</f>
        <v>826163.940065528</v>
      </c>
      <c r="X116" s="15" t="n">
        <f aca="false">N116*5.1890047538+L116*5.5017049523</f>
        <v>17406328.7823227</v>
      </c>
      <c r="Y116" s="15" t="n">
        <f aca="false">N116*5.1890047538</f>
        <v>9965970.59234935</v>
      </c>
      <c r="Z116" s="15" t="n">
        <f aca="false">L116*5.5017049523</f>
        <v>7440358.18997337</v>
      </c>
    </row>
    <row r="117" s="13" customFormat="true" ht="12.8" hidden="false" customHeight="false" outlineLevel="0" collapsed="false">
      <c r="C117" s="13" t="n">
        <f aca="false">C113+1</f>
        <v>2040</v>
      </c>
      <c r="D117" s="13" t="n">
        <f aca="false">D113</f>
        <v>4</v>
      </c>
      <c r="E117" s="13" t="n">
        <v>264</v>
      </c>
      <c r="F117" s="33" t="n">
        <v>34571871.3455497</v>
      </c>
      <c r="G117" s="33" t="n">
        <v>33046749.1350263</v>
      </c>
      <c r="H117" s="15" t="n">
        <f aca="false">F117-J117</f>
        <v>29527804.1676728</v>
      </c>
      <c r="I117" s="15" t="n">
        <f aca="false">G117-K117</f>
        <v>28154003.9724857</v>
      </c>
      <c r="J117" s="33" t="n">
        <v>5044067.17787694</v>
      </c>
      <c r="K117" s="33" t="n">
        <v>4892745.16254063</v>
      </c>
      <c r="L117" s="15" t="n">
        <f aca="false">H117-I117</f>
        <v>1373800.19518713</v>
      </c>
      <c r="M117" s="15" t="n">
        <f aca="false">J117-K117</f>
        <v>151322.015336309</v>
      </c>
      <c r="N117" s="33" t="n">
        <v>1877222.4811572</v>
      </c>
      <c r="Q117" s="15" t="n">
        <f aca="false">I117*5.5017049523</f>
        <v>154895023.082498</v>
      </c>
      <c r="R117" s="15"/>
      <c r="S117" s="15"/>
      <c r="V117" s="15" t="n">
        <f aca="false">K117*5.5017049523</f>
        <v>26918440.2910917</v>
      </c>
      <c r="W117" s="15" t="n">
        <f aca="false">M117*5.5017049523</f>
        <v>832529.081167786</v>
      </c>
      <c r="X117" s="15" t="n">
        <f aca="false">N117*5.1890047538+L117*5.5017049523</f>
        <v>17299159.7159966</v>
      </c>
      <c r="Y117" s="15" t="n">
        <f aca="false">N117*5.1890047538</f>
        <v>9740916.37866493</v>
      </c>
      <c r="Z117" s="15" t="n">
        <f aca="false">L117*5.5017049523</f>
        <v>7558243.33733171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Leonardo Calcagno</cp:lastModifiedBy>
  <dcterms:modified xsi:type="dcterms:W3CDTF">2019-11-25T13:09:42Z</dcterms:modified>
  <cp:revision>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