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254" documentId="8_{287C41DB-0208-4F50-ADB4-8282C9FBF640}" xr6:coauthVersionLast="47" xr6:coauthVersionMax="47" xr10:uidLastSave="{58D0278C-9849-4922-B048-49ADA7B30C3B}"/>
  <bookViews>
    <workbookView xWindow="28680" yWindow="-120" windowWidth="19440" windowHeight="11040" activeTab="3" xr2:uid="{00000000-000D-0000-FFFF-FFFF00000000}"/>
  </bookViews>
  <sheets>
    <sheet name="General Info" sheetId="28" r:id="rId1"/>
    <sheet name="WS_DS Configuration" sheetId="25" r:id="rId2"/>
    <sheet name="Transpose" sheetId="29" state="hidden" r:id="rId3"/>
    <sheet name="Risk Analysis" sheetId="30" r:id="rId4"/>
    <sheet name="GRAFICAS" sheetId="3" state="hidden" r:id="rId5"/>
    <sheet name="CS  Metrics" sheetId="17" state="hidden" r:id="rId6"/>
    <sheet name="Metrics Value" sheetId="18" state="hidden" r:id="rId7"/>
    <sheet name="LISTADO DE PALABRAS" sheetId="2" state="hidden" r:id="rId8"/>
  </sheets>
  <definedNames>
    <definedName name="_xlnm._FilterDatabase" localSheetId="1" hidden="1">'WS_DS Configuration'!$H$5:$H$149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25" l="1"/>
  <c r="B2" i="30"/>
  <c r="B1" i="30"/>
  <c r="H155" i="25"/>
  <c r="H154" i="25"/>
  <c r="H153" i="25"/>
  <c r="H152" i="25"/>
  <c r="H151" i="25"/>
  <c r="H150" i="25"/>
  <c r="H127" i="25" l="1"/>
  <c r="H120" i="25"/>
  <c r="H115" i="25"/>
  <c r="H112" i="25"/>
  <c r="H98" i="25"/>
  <c r="H91" i="25"/>
  <c r="H149" i="25"/>
  <c r="H138" i="25"/>
  <c r="H122" i="25" l="1"/>
  <c r="H117" i="25"/>
  <c r="H111" i="25"/>
  <c r="H110" i="25"/>
  <c r="H109" i="25"/>
  <c r="H105" i="25"/>
  <c r="H104" i="25"/>
  <c r="H103" i="25"/>
  <c r="H102" i="25"/>
  <c r="H99" i="25"/>
  <c r="H94" i="25"/>
  <c r="H93" i="25"/>
  <c r="H90" i="25"/>
  <c r="H89" i="25"/>
  <c r="H68" i="25"/>
  <c r="H63" i="25"/>
  <c r="H49" i="25"/>
  <c r="H43" i="25"/>
  <c r="H28" i="25"/>
  <c r="F3" i="30" l="1"/>
  <c r="F1" i="30"/>
  <c r="F2" i="30"/>
  <c r="H144" i="25"/>
  <c r="H146" i="25"/>
  <c r="H140" i="25"/>
  <c r="H148" i="25"/>
  <c r="H6" i="25"/>
  <c r="H82" i="25"/>
  <c r="H145" i="25"/>
  <c r="H147" i="25"/>
  <c r="H143" i="25"/>
  <c r="H133" i="25"/>
  <c r="H83" i="25"/>
  <c r="H48" i="25"/>
  <c r="H67" i="25"/>
  <c r="H66" i="25"/>
  <c r="H47" i="25"/>
  <c r="H27" i="25"/>
  <c r="H26" i="25"/>
  <c r="H25" i="25"/>
  <c r="H20" i="25"/>
  <c r="H19" i="25"/>
  <c r="H15" i="25"/>
  <c r="H14" i="25"/>
  <c r="H11" i="25"/>
  <c r="H10" i="25"/>
  <c r="H8" i="25"/>
  <c r="H132" i="25"/>
  <c r="H131" i="25"/>
  <c r="H100" i="25"/>
  <c r="H130" i="25"/>
  <c r="H129" i="25"/>
  <c r="H118" i="25"/>
  <c r="H108" i="25"/>
  <c r="H101" i="25"/>
  <c r="H97" i="25"/>
  <c r="H86" i="25"/>
  <c r="H81" i="25"/>
  <c r="H62" i="25"/>
  <c r="H139" i="25"/>
  <c r="H121" i="25"/>
  <c r="H116" i="25"/>
  <c r="H92" i="25"/>
  <c r="H88" i="25"/>
  <c r="H87" i="25"/>
  <c r="H85" i="25"/>
  <c r="H79" i="25"/>
  <c r="H78" i="25"/>
  <c r="H73" i="25"/>
  <c r="H72" i="25"/>
  <c r="H71" i="25"/>
  <c r="H70" i="25"/>
  <c r="H65" i="25"/>
  <c r="H64" i="25"/>
  <c r="H60" i="25"/>
  <c r="H59" i="25"/>
  <c r="H54" i="25"/>
  <c r="H53" i="25"/>
  <c r="H52" i="25"/>
  <c r="H51" i="25"/>
  <c r="H46" i="25"/>
  <c r="H45" i="25"/>
  <c r="H41" i="25"/>
  <c r="H40" i="25"/>
  <c r="H34" i="25"/>
  <c r="H33" i="25"/>
  <c r="H32" i="25"/>
  <c r="H31" i="25"/>
  <c r="H30" i="25"/>
  <c r="H24" i="25"/>
  <c r="H23" i="25"/>
  <c r="H22" i="25"/>
  <c r="H21" i="25"/>
  <c r="H18" i="25"/>
  <c r="H7" i="25"/>
  <c r="H142" i="25"/>
  <c r="H137" i="25"/>
  <c r="H136" i="25"/>
  <c r="H128" i="25"/>
  <c r="H126" i="25"/>
  <c r="H134" i="25"/>
  <c r="H125" i="25"/>
  <c r="H124" i="25"/>
  <c r="H123" i="25"/>
  <c r="H119" i="25"/>
  <c r="H113" i="25"/>
  <c r="H107" i="25"/>
  <c r="H96" i="25"/>
  <c r="H95" i="25"/>
  <c r="H84" i="25"/>
  <c r="H80" i="25"/>
  <c r="H77" i="25"/>
  <c r="H76" i="25"/>
  <c r="H75" i="25"/>
  <c r="H74" i="25"/>
  <c r="H69" i="25"/>
  <c r="H61" i="25"/>
  <c r="H58" i="25"/>
  <c r="H57" i="25"/>
  <c r="H56" i="25"/>
  <c r="H55" i="25"/>
  <c r="H50" i="25"/>
  <c r="H44" i="25"/>
  <c r="H42" i="25"/>
  <c r="H39" i="25"/>
  <c r="H38" i="25"/>
  <c r="H37" i="25"/>
  <c r="H36" i="25"/>
  <c r="H35" i="25"/>
  <c r="H29" i="25"/>
  <c r="H17" i="25"/>
  <c r="H16" i="25"/>
  <c r="H13" i="25"/>
  <c r="H12" i="25"/>
  <c r="H9" i="25"/>
  <c r="H141" i="25"/>
  <c r="H135" i="25"/>
  <c r="H114" i="25"/>
  <c r="G4" i="30" l="1"/>
  <c r="G3" i="30"/>
  <c r="G1" i="30"/>
  <c r="G2" i="30"/>
  <c r="F10" i="17"/>
  <c r="F9" i="17"/>
  <c r="F8" i="17"/>
  <c r="F7" i="17"/>
  <c r="F6" i="17"/>
  <c r="F5" i="17"/>
  <c r="F4" i="17"/>
  <c r="B3" i="17"/>
  <c r="C7" i="3"/>
  <c r="C8" i="3"/>
  <c r="D4" i="3" s="1"/>
  <c r="C9" i="3" l="1"/>
  <c r="C5" i="3"/>
  <c r="C4" i="3"/>
  <c r="D5" i="3" l="1"/>
  <c r="E5" i="3" s="1"/>
  <c r="E4" i="3"/>
  <c r="C6" i="3"/>
  <c r="D6" i="3" s="1"/>
  <c r="E6" i="3" l="1"/>
</calcChain>
</file>

<file path=xl/sharedStrings.xml><?xml version="1.0" encoding="utf-8"?>
<sst xmlns="http://schemas.openxmlformats.org/spreadsheetml/2006/main" count="1053" uniqueCount="343">
  <si>
    <t>BEST PRACTICES FOR DEEP SECURITY / WORKLOAD SECURITY / ENDPOINT SECURITY</t>
  </si>
  <si>
    <t>MODULES</t>
  </si>
  <si>
    <t>CONFIGURATION</t>
  </si>
  <si>
    <t>RECOMMENDATION</t>
  </si>
  <si>
    <t>COMPLIANT</t>
  </si>
  <si>
    <t>RISK LEVEL</t>
  </si>
  <si>
    <t>REFERENCES</t>
  </si>
  <si>
    <t>Settings</t>
  </si>
  <si>
    <t>Inline</t>
  </si>
  <si>
    <t>OK</t>
  </si>
  <si>
    <t>Network engine settings</t>
  </si>
  <si>
    <r>
      <t>Advanced Network Engine Options:</t>
    </r>
    <r>
      <rPr>
        <b/>
        <sz val="11"/>
        <color theme="1"/>
        <rFont val="Calibri"/>
        <family val="2"/>
        <scheme val="minor"/>
      </rPr>
      <t>Maximum TCP Connections</t>
    </r>
  </si>
  <si>
    <r>
      <t>Advanced Network Engine Options:</t>
    </r>
    <r>
      <rPr>
        <b/>
        <sz val="11"/>
        <color rgb="FF000000"/>
        <rFont val="Calibri"/>
        <family val="2"/>
      </rPr>
      <t xml:space="preserve"> Maximum UDP Connections </t>
    </r>
  </si>
  <si>
    <t>Event: Max TCP connections</t>
  </si>
  <si>
    <t>Enable</t>
  </si>
  <si>
    <t>Enable or disable agent self-protection</t>
  </si>
  <si>
    <t>Check for Security Updated</t>
  </si>
  <si>
    <t>Daily</t>
  </si>
  <si>
    <t>Update Deep Security software</t>
  </si>
  <si>
    <t>Semanal</t>
  </si>
  <si>
    <t>Manage and run recommendation scans</t>
  </si>
  <si>
    <t>Set up Integrity Monitoring</t>
  </si>
  <si>
    <t xml:space="preserve">Semanal </t>
  </si>
  <si>
    <t>Smart Feedback</t>
  </si>
  <si>
    <t>Enabled</t>
  </si>
  <si>
    <t>Configure malware scans</t>
  </si>
  <si>
    <t>ANTIMALWARE</t>
  </si>
  <si>
    <t>Anti-Malware State</t>
  </si>
  <si>
    <t>ON</t>
  </si>
  <si>
    <t>Enable and configure anti-malware</t>
  </si>
  <si>
    <t>Real-Time Scan</t>
  </si>
  <si>
    <t>Malware Scan Configuration</t>
  </si>
  <si>
    <t>General</t>
  </si>
  <si>
    <t>Document Exploit Protection</t>
  </si>
  <si>
    <t>Anti-malware settings</t>
  </si>
  <si>
    <t>Predictive Machine Learning</t>
  </si>
  <si>
    <t>Detect emerging threats using Predictive Machine Learning</t>
  </si>
  <si>
    <r>
      <rPr>
        <b/>
        <sz val="11"/>
        <color rgb="FF000000"/>
        <rFont val="Calibri"/>
        <family val="2"/>
      </rPr>
      <t>Predictive Machine Learning:</t>
    </r>
    <r>
      <rPr>
        <sz val="11"/>
        <color rgb="FF000000"/>
        <rFont val="Calibri"/>
        <family val="2"/>
      </rPr>
      <t xml:space="preserve"> Action to take</t>
    </r>
  </si>
  <si>
    <t>Quarantine</t>
  </si>
  <si>
    <t>Behavior Monitoring</t>
  </si>
  <si>
    <t>Enhanced anti-malware and ransomware scanning with behavior monitoring</t>
  </si>
  <si>
    <r>
      <rPr>
        <b/>
        <sz val="11"/>
        <color rgb="FF000000"/>
        <rFont val="Calibri"/>
        <family val="2"/>
      </rPr>
      <t>Real-Time Scan Behavior Monitoring:</t>
    </r>
    <r>
      <rPr>
        <sz val="11"/>
        <color rgb="FF000000"/>
        <rFont val="Calibri"/>
        <family val="2"/>
      </rPr>
      <t xml:space="preserve"> Action to take</t>
    </r>
  </si>
  <si>
    <t>ActiveAction</t>
  </si>
  <si>
    <t xml:space="preserve"> (This feature requires Deep Security Agent 20.0.0-1822) or newer</t>
  </si>
  <si>
    <t>Back up and restore ransomware-encrypted files</t>
  </si>
  <si>
    <t>Windows Antimalware Scan Interface (AMSI)</t>
  </si>
  <si>
    <r>
      <rPr>
        <sz val="11"/>
        <color rgb="FF000000"/>
        <rFont val="Calibri"/>
        <family val="2"/>
      </rPr>
      <t xml:space="preserve">Windows Antimalware Scan Interface (AMSI), Action to Take </t>
    </r>
    <r>
      <rPr>
        <b/>
        <sz val="11"/>
        <color rgb="FF000000"/>
        <rFont val="Calibri"/>
        <family val="2"/>
      </rPr>
      <t>Terminate</t>
    </r>
  </si>
  <si>
    <t>Spyware/Grayware</t>
  </si>
  <si>
    <t>IntelliTrap</t>
  </si>
  <si>
    <t>Process Memory Scan (Only Windows)</t>
  </si>
  <si>
    <t>Alert when this Malware Scan Configuration logs an event</t>
  </si>
  <si>
    <t>Optional</t>
  </si>
  <si>
    <t>Inclusions</t>
  </si>
  <si>
    <t>Scan Settings Directories to scan</t>
  </si>
  <si>
    <t>All directories</t>
  </si>
  <si>
    <t>Configure malware scans - WS</t>
  </si>
  <si>
    <t>Scan Settings Files to Scan</t>
  </si>
  <si>
    <t>All files</t>
  </si>
  <si>
    <t>Exclusions</t>
  </si>
  <si>
    <t>Directory List</t>
  </si>
  <si>
    <t>Disabled</t>
  </si>
  <si>
    <t>File List</t>
  </si>
  <si>
    <t>Recommended scan exclusions for Deep Security in Linux</t>
  </si>
  <si>
    <t>File Extension List</t>
  </si>
  <si>
    <t xml:space="preserve"> Recommended scan exclusion list for Trend Micro Endpoint products</t>
  </si>
  <si>
    <t>Process Image File List</t>
  </si>
  <si>
    <t>Advanced</t>
  </si>
  <si>
    <t>During read/write</t>
  </si>
  <si>
    <t>Scan Compressed Files</t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</si>
  <si>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size of individual extracted files (MB):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</si>
  <si>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levels of compression:</t>
    </r>
  </si>
  <si>
    <r>
      <rPr>
        <b/>
        <sz val="11"/>
        <color rgb="FF000000"/>
        <rFont val="Calibri"/>
        <family val="2"/>
      </rPr>
      <t>Scan Compressed Files:</t>
    </r>
    <r>
      <rPr>
        <sz val="11"/>
        <color rgb="FF000000"/>
        <rFont val="Calibri"/>
        <family val="2"/>
      </rPr>
      <t xml:space="preserve"> Maximum number of files to extract:</t>
    </r>
  </si>
  <si>
    <t>Scan Embedded Microsoft Office Objects</t>
  </si>
  <si>
    <t>Scan Embedded Microsoft Office Objects, OLE Layers to scan</t>
  </si>
  <si>
    <t>Remediation Actions</t>
  </si>
  <si>
    <t>Network Directory Scan</t>
  </si>
  <si>
    <t>Scheduled</t>
  </si>
  <si>
    <t>Every Day All day</t>
  </si>
  <si>
    <t>Manual Scan</t>
  </si>
  <si>
    <t>Directories to scan</t>
  </si>
  <si>
    <r>
      <rPr>
        <b/>
        <sz val="11"/>
        <color rgb="FF000000"/>
        <rFont val="Calibri"/>
        <family val="2"/>
      </rPr>
      <t>Manual Scan</t>
    </r>
    <r>
      <rPr>
        <sz val="11"/>
        <color rgb="FF000000"/>
        <rFont val="Calibri"/>
        <family val="2"/>
      </rPr>
      <t xml:space="preserve"> Files to Scan</t>
    </r>
  </si>
  <si>
    <t xml:space="preserve"> Advanced</t>
  </si>
  <si>
    <t>CPU Usage</t>
  </si>
  <si>
    <t>Medium</t>
  </si>
  <si>
    <t>Performance tips for anti-malware</t>
  </si>
  <si>
    <t>Scheduled Scan</t>
  </si>
  <si>
    <r>
      <rPr>
        <b/>
        <sz val="11"/>
        <color rgb="FF000000"/>
        <rFont val="Calibri"/>
        <family val="2"/>
      </rPr>
      <t>Scheduled Scan</t>
    </r>
    <r>
      <rPr>
        <sz val="11"/>
        <color rgb="FF000000"/>
        <rFont val="Calibri"/>
        <family val="2"/>
      </rPr>
      <t xml:space="preserve"> Files to Scan</t>
    </r>
  </si>
  <si>
    <t>Smart Protection</t>
  </si>
  <si>
    <t>Smart Scan</t>
  </si>
  <si>
    <t>Default/On</t>
  </si>
  <si>
    <t>Smart Protection Server for File Reputation Service</t>
  </si>
  <si>
    <t>Warn if connection to Smart Protection Server is lost</t>
  </si>
  <si>
    <t>Yes</t>
  </si>
  <si>
    <t>Smart Protection Server disconnected messages appear in Deep Security</t>
  </si>
  <si>
    <t>Identified Files</t>
  </si>
  <si>
    <t>Default</t>
  </si>
  <si>
    <t>View and restore identified malware</t>
  </si>
  <si>
    <t>Scan Limitation</t>
  </si>
  <si>
    <t>Use multithreaded processing for Malware scans (if available)</t>
  </si>
  <si>
    <t>Allowed Spyware/Grayware</t>
  </si>
  <si>
    <t>Document Exploit Protection Rule Exceptions</t>
  </si>
  <si>
    <t>Behavior Monitoring Protection Exceptions</t>
  </si>
  <si>
    <t>File Hash Calculation</t>
  </si>
  <si>
    <t>Trusted Certificates Detection Exceptions</t>
  </si>
  <si>
    <t xml:space="preserve">The Scans Modules have the same Exclusion? </t>
  </si>
  <si>
    <t>Real-time, Scheduled and Manual have the same lists of exclusions?</t>
  </si>
  <si>
    <t>No</t>
  </si>
  <si>
    <t>WEB REPUTATION</t>
  </si>
  <si>
    <t xml:space="preserve">Module </t>
  </si>
  <si>
    <t>Configure Web Reputation</t>
  </si>
  <si>
    <t>Security Level</t>
  </si>
  <si>
    <t>Rank events to quantify their importance</t>
  </si>
  <si>
    <t>Exceptions</t>
  </si>
  <si>
    <t>Allowed URLS</t>
  </si>
  <si>
    <t>Blocked URLS</t>
  </si>
  <si>
    <t>On (Connected directly to Global Smart Protection Service or locally install SPS)</t>
  </si>
  <si>
    <t>Smart Protection in Deep Security</t>
  </si>
  <si>
    <t>Smart Protection Server Connection Warning</t>
  </si>
  <si>
    <t>Blocking Page</t>
  </si>
  <si>
    <t>Alert</t>
  </si>
  <si>
    <t>Ports</t>
  </si>
  <si>
    <t>ACTIVITY MONITORING</t>
  </si>
  <si>
    <t>Activity Monitoring State</t>
  </si>
  <si>
    <t>DEVICE CONTROL</t>
  </si>
  <si>
    <t>Device Control Module</t>
  </si>
  <si>
    <t>APPLICATION CONTROL</t>
  </si>
  <si>
    <t>Set up Application Control</t>
  </si>
  <si>
    <t>Allow unrecognized software until it is explictly blocked</t>
  </si>
  <si>
    <t>Suspicious Object Actions</t>
  </si>
  <si>
    <t>Trust Entities</t>
  </si>
  <si>
    <t>View and change Application Control rulesets</t>
  </si>
  <si>
    <t>INTEGRITY MONITORING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</si>
  <si>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Integrity Monitoring State</t>
    </r>
  </si>
  <si>
    <t>On</t>
  </si>
  <si>
    <t>Optional (if Scheduled)</t>
  </si>
  <si>
    <t>Create an Integrity Monitoring rule</t>
  </si>
  <si>
    <t>LOG INSPECTION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</si>
  <si>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Log Inspection State</t>
    </r>
  </si>
  <si>
    <t>Set up Log Inspection</t>
  </si>
  <si>
    <t>Define a Log Inspection rule for use in policies</t>
  </si>
  <si>
    <t>FIREWALL</t>
  </si>
  <si>
    <t>Reconnaissance Scans Reconnaissance Scan Detection Enabled</t>
  </si>
  <si>
    <t>INTRUSION PREVENTION</t>
  </si>
  <si>
    <r>
      <rPr>
        <b/>
        <sz val="11"/>
        <color rgb="FF000000"/>
        <rFont val="Calibri"/>
        <family val="2"/>
      </rPr>
      <t>General:</t>
    </r>
    <r>
      <rPr>
        <sz val="11"/>
        <color rgb="FF000000"/>
        <rFont val="Calibri"/>
        <family val="2"/>
      </rPr>
      <t xml:space="preserve"> Intrusion Prevention Behavior</t>
    </r>
  </si>
  <si>
    <t>Set up Intrusion Prevention</t>
  </si>
  <si>
    <t>Prevent Mode</t>
  </si>
  <si>
    <t>Configure intrusion prevention rules</t>
  </si>
  <si>
    <t>Inspect TLS traffic</t>
  </si>
  <si>
    <t>All</t>
  </si>
  <si>
    <t>Performance tips for intrusion prevention</t>
  </si>
  <si>
    <t>Other recommendations:</t>
  </si>
  <si>
    <t xml:space="preserve">Do not perform traffic inspection on backup server interfaces </t>
  </si>
  <si>
    <t xml:space="preserve"> Deep Security Best Practice Guide (BPG) for malware protection</t>
  </si>
  <si>
    <t>Do not perform traffic inspection on cluster server communication interfaces</t>
  </si>
  <si>
    <t>HIGH</t>
  </si>
  <si>
    <t>LOW</t>
  </si>
  <si>
    <t>MEDIUM</t>
  </si>
  <si>
    <t>High</t>
  </si>
  <si>
    <t>Critical</t>
  </si>
  <si>
    <t># DE FUNCIONES CUMPLIDAS</t>
  </si>
  <si>
    <t>% DE CUMPLIMIENTO</t>
  </si>
  <si>
    <t>MODULOS DE PROTECCION</t>
  </si>
  <si>
    <t>OPERACIÓN</t>
  </si>
  <si>
    <t>TOTAL DE  CUMPLIMIENTO</t>
  </si>
  <si>
    <t>NO EVALUADO TOTAL</t>
  </si>
  <si>
    <t>NO EVALUADO MODULOS DE PROTECCION</t>
  </si>
  <si>
    <t>NO EVALUADO OPERACIÓN</t>
  </si>
  <si>
    <t>SCORE</t>
  </si>
  <si>
    <t>% Coverage</t>
  </si>
  <si>
    <t>Current Period</t>
  </si>
  <si>
    <t>Previous Period</t>
  </si>
  <si>
    <t>Compliance Level</t>
  </si>
  <si>
    <t>Deployment License</t>
  </si>
  <si>
    <t>Product Knowledge</t>
  </si>
  <si>
    <t>Product Usability</t>
  </si>
  <si>
    <t>Best Practice Configuration</t>
  </si>
  <si>
    <t>Maintenance &amp; Troubleshooting</t>
  </si>
  <si>
    <t>Customer Satisfaction</t>
  </si>
  <si>
    <t>Professional Serivces Delivered</t>
  </si>
  <si>
    <t>Meaning</t>
  </si>
  <si>
    <t>Adminstrative</t>
  </si>
  <si>
    <t>Level</t>
  </si>
  <si>
    <t>Status</t>
  </si>
  <si>
    <t>%</t>
  </si>
  <si>
    <t>Non exist</t>
  </si>
  <si>
    <t>Does Not Exist</t>
  </si>
  <si>
    <t>Initial</t>
  </si>
  <si>
    <t>Started</t>
  </si>
  <si>
    <t>Low</t>
  </si>
  <si>
    <t>0-20</t>
  </si>
  <si>
    <t>Repeatable</t>
  </si>
  <si>
    <t>Partly Done</t>
  </si>
  <si>
    <t>20-40</t>
  </si>
  <si>
    <t>Defined</t>
  </si>
  <si>
    <t>Working</t>
  </si>
  <si>
    <t>40-60</t>
  </si>
  <si>
    <t>Managed</t>
  </si>
  <si>
    <t>Monitored</t>
  </si>
  <si>
    <t>60-80</t>
  </si>
  <si>
    <t>Optimised</t>
  </si>
  <si>
    <t xml:space="preserve">Continuous Improvement </t>
  </si>
  <si>
    <t>Very High</t>
  </si>
  <si>
    <t>80-100</t>
  </si>
  <si>
    <t>Metric Descriptions</t>
  </si>
  <si>
    <t xml:space="preserve">Mide el nivel de implementación de las licencias adquiridas por el cliente </t>
  </si>
  <si>
    <t xml:space="preserve">Mide el nivel de conocimiento que tiene el cliente sobre las capacidades y funcionalidades del producto  </t>
  </si>
  <si>
    <t>Evalua la usabilidad de las capacidades del producto, el nivel de utilizacion de sus módulos y funcionalidades</t>
  </si>
  <si>
    <t>Mide el nivel de cumplimiento de acuerdo a las configuraciones de buenas practicas recomendadas por el fabricante</t>
  </si>
  <si>
    <t>Mide el estado de mantenimiento del producto y resolucion de problemas</t>
  </si>
  <si>
    <t>La satisfacción del cliente incluye puntuación de Net Promoter (encuesta), las cifras de ventas y de renovacion, el número de llamadas de asistencia y casos resueltos en un período de tiempo.</t>
  </si>
  <si>
    <t>Profesional Serivces Delivered</t>
  </si>
  <si>
    <t>Mide el nivel de servicio entregado por los socios de negocio, incluye la implemenetacion y administracion del producto, asi como la gestión de los eventos de ciberseguridad</t>
  </si>
  <si>
    <t>RESPUESTA</t>
  </si>
  <si>
    <t>Atende</t>
  </si>
  <si>
    <t>Não atende</t>
  </si>
  <si>
    <t>Atende Parcialmente</t>
  </si>
  <si>
    <t>Não licenciado</t>
  </si>
  <si>
    <t>Lista</t>
  </si>
  <si>
    <t>NO</t>
  </si>
  <si>
    <t>Lista Risk</t>
  </si>
  <si>
    <t>Agent Self Protection</t>
  </si>
  <si>
    <t>Local Override requires password</t>
  </si>
  <si>
    <t>Scheduled Tasks</t>
  </si>
  <si>
    <t>Others</t>
  </si>
  <si>
    <t>Scan Computers for Recommendations</t>
  </si>
  <si>
    <t>Scan Computers for Integrity Changes</t>
  </si>
  <si>
    <t>Scan Computers for Malware</t>
  </si>
  <si>
    <t>Application Control</t>
  </si>
  <si>
    <t>Firewall</t>
  </si>
  <si>
    <t xml:space="preserve">Who manages the solution? </t>
  </si>
  <si>
    <t>Customer Name</t>
  </si>
  <si>
    <t>Policy Name</t>
  </si>
  <si>
    <t xml:space="preserve">Real Time </t>
  </si>
  <si>
    <t>Assigned Integrity Monitoring Rules</t>
  </si>
  <si>
    <t>Automatically implement Integrity Monitoring Rule Recommendations</t>
  </si>
  <si>
    <t>Content Hash Algorithms</t>
  </si>
  <si>
    <t>Integrity Monitoring Advanced - CPU Usage</t>
  </si>
  <si>
    <t>Assigned Log Inspection Rules</t>
  </si>
  <si>
    <t>Automatically implement Log Inspection Rule Recommendations</t>
  </si>
  <si>
    <t>Severity Clipping</t>
  </si>
  <si>
    <t>Intrusion Prevention Behavior</t>
  </si>
  <si>
    <t>Inspect TLS/SSL traffic</t>
  </si>
  <si>
    <t>Scan container network traffic</t>
  </si>
  <si>
    <t>Assigned Intrusion Prevention Rules</t>
  </si>
  <si>
    <t>Rules Assigned</t>
  </si>
  <si>
    <t>Automatically implement Intrusion Prevention Rule Recommendations</t>
  </si>
  <si>
    <t>Allow Intrusion Prevention Rules to capture data for first hit of each rule</t>
  </si>
  <si>
    <t>Automatically assign new Intrusion Prevention Rules as required by updated Application Types</t>
  </si>
  <si>
    <t>Network Engine Mode</t>
  </si>
  <si>
    <t>Document Exploit Protection2</t>
  </si>
  <si>
    <t>Spyware/Grayware3</t>
  </si>
  <si>
    <t>Alert when this Malware Scan Configuration logs an event4</t>
  </si>
  <si>
    <t>Directory List5</t>
  </si>
  <si>
    <t>File List6</t>
  </si>
  <si>
    <t>File Extension List7</t>
  </si>
  <si>
    <t>Scan Compressed Files8</t>
  </si>
  <si>
    <t>Scan Compressed Files: Maximum size of individual extracted files (MB):9</t>
  </si>
  <si>
    <t>Scan Compressed Files: Maximum levels of compression:10</t>
  </si>
  <si>
    <t>Scan Compressed Files: Maximum number of files to extract:11</t>
  </si>
  <si>
    <t>Scan Embedded Microsoft Office Objects12</t>
  </si>
  <si>
    <t>Scan Embedded Microsoft Office Objects, OLE Layers to scan13</t>
  </si>
  <si>
    <t>Remediation Actions14</t>
  </si>
  <si>
    <t>Document Exploit Protection15</t>
  </si>
  <si>
    <t>Spyware/Grayware16</t>
  </si>
  <si>
    <t>Alert when this Malware Scan Configuration logs an event17</t>
  </si>
  <si>
    <t>Directories to scan18</t>
  </si>
  <si>
    <t>Directory List19</t>
  </si>
  <si>
    <t>File List20</t>
  </si>
  <si>
    <t>File Extension List21</t>
  </si>
  <si>
    <t>Scan Compressed Files22</t>
  </si>
  <si>
    <t>Scan Compressed Files: Maximum size of individual extracted files (MB):23</t>
  </si>
  <si>
    <t>Scan Compressed Files: Maximum levels of compression:24</t>
  </si>
  <si>
    <t>Scan Compressed Files: Maximum number of files to extract:25</t>
  </si>
  <si>
    <t>Scan Embedded Microsoft Office Objects26</t>
  </si>
  <si>
    <t>Scan Embedded Microsoft Office Objects, OLE Layers to scan27</t>
  </si>
  <si>
    <t>Remediation Actions28</t>
  </si>
  <si>
    <t>CPU Usage29</t>
  </si>
  <si>
    <t>Module 30</t>
  </si>
  <si>
    <t>Module 31</t>
  </si>
  <si>
    <t>Application Control State</t>
  </si>
  <si>
    <t>Integrity Monitoring State</t>
  </si>
  <si>
    <t>Log Inspection State</t>
  </si>
  <si>
    <t>Firewall State</t>
  </si>
  <si>
    <t>Intrusion Prevention State</t>
  </si>
  <si>
    <t>Web Reputation State</t>
  </si>
  <si>
    <t>Process Memory Scan (Windows Only)</t>
  </si>
  <si>
    <t>Use recommended defaults or Custom without "pass"</t>
  </si>
  <si>
    <t>Enabled for all days, all times</t>
  </si>
  <si>
    <t>Main Configuration</t>
  </si>
  <si>
    <t>POLICY</t>
  </si>
  <si>
    <t>Container Protection</t>
  </si>
  <si>
    <t>Container Protecion - Real Time, Firewall, Intrusion Prevention</t>
  </si>
  <si>
    <t>ADMINISTRATION</t>
  </si>
  <si>
    <t>System Settings</t>
  </si>
  <si>
    <t>More than 100000</t>
  </si>
  <si>
    <t>Customer Representatives</t>
  </si>
  <si>
    <t>Anti-Malware Monitoring Level</t>
  </si>
  <si>
    <t>Detection Level: 2 - Moderate</t>
  </si>
  <si>
    <t>Prevention Level: 2 - Moderate</t>
  </si>
  <si>
    <t>Allow the agent to trigger or cancel a manual scan</t>
  </si>
  <si>
    <t>Enable agent to trigger scheduled scans for malware</t>
  </si>
  <si>
    <t>Real-time/Scheduled/Manual</t>
  </si>
  <si>
    <t>All Lists</t>
  </si>
  <si>
    <t>Device Control State (Only Mac and Windons)</t>
  </si>
  <si>
    <t>Enabled, if no Basecamp support</t>
  </si>
  <si>
    <t>Unlimied</t>
  </si>
  <si>
    <t>Agents</t>
  </si>
  <si>
    <t>Inactive Agent Cleanup</t>
  </si>
  <si>
    <t>DASHBOARD</t>
  </si>
  <si>
    <t>Computer Status</t>
  </si>
  <si>
    <t>Warning</t>
  </si>
  <si>
    <t>Crítical Machines</t>
  </si>
  <si>
    <t>Warning Machines</t>
  </si>
  <si>
    <t>Connectors AWS/Azure/GCP/VMWare</t>
  </si>
  <si>
    <t>Unmanaged</t>
  </si>
  <si>
    <t>COMPUTERS</t>
  </si>
  <si>
    <t>Alterar para isso tirar os NO RISK.</t>
  </si>
  <si>
    <r>
      <rPr>
        <b/>
        <sz val="11"/>
        <color rgb="FF000000"/>
        <rFont val="Calibri"/>
        <family val="2"/>
      </rPr>
      <t>Real-Time Scan Process Memory Scan:</t>
    </r>
    <r>
      <rPr>
        <sz val="11"/>
        <color rgb="FF000000"/>
        <rFont val="Calibri"/>
        <family val="2"/>
      </rPr>
      <t xml:space="preserve"> Action to take  (Windows Only)</t>
    </r>
  </si>
  <si>
    <t>CPU Usage Control (Linux Only)</t>
  </si>
  <si>
    <t>EVENTS &amp; REPORTS</t>
  </si>
  <si>
    <t>Anti Malware Events</t>
  </si>
  <si>
    <t>Intrusion Prevention Events</t>
  </si>
  <si>
    <r>
      <rPr>
        <b/>
        <sz val="11"/>
        <color rgb="FF000000"/>
        <rFont val="Calibri"/>
        <family val="2"/>
      </rPr>
      <t>Action</t>
    </r>
    <r>
      <rPr>
        <sz val="11"/>
        <color rgb="FF000000"/>
        <rFont val="Calibri"/>
        <family val="2"/>
      </rPr>
      <t xml:space="preserve"> contains</t>
    </r>
    <r>
      <rPr>
        <b/>
        <sz val="11"/>
        <color rgb="FF000000"/>
        <rFont val="Calibri"/>
        <family val="2"/>
      </rPr>
      <t xml:space="preserve"> Detect Only</t>
    </r>
    <r>
      <rPr>
        <sz val="11"/>
        <color rgb="FF000000"/>
        <rFont val="Calibri"/>
        <family val="2"/>
      </rPr>
      <t xml:space="preserve"> last 7 days</t>
    </r>
  </si>
  <si>
    <t>Connected</t>
  </si>
  <si>
    <r>
      <rPr>
        <b/>
        <sz val="11"/>
        <rFont val="Calibri"/>
        <family val="2"/>
      </rPr>
      <t>Major Virus Type</t>
    </r>
    <r>
      <rPr>
        <sz val="11"/>
        <rFont val="Calibri"/>
        <family val="2"/>
      </rPr>
      <t xml:space="preserve"> contains </t>
    </r>
    <r>
      <rPr>
        <b/>
        <sz val="11"/>
        <rFont val="Calibri"/>
        <family val="2"/>
      </rPr>
      <t>Ransomware</t>
    </r>
    <r>
      <rPr>
        <sz val="11"/>
        <rFont val="Calibri"/>
        <family val="2"/>
      </rPr>
      <t xml:space="preserve"> lasta 7 days.</t>
    </r>
  </si>
  <si>
    <t>NO RISK</t>
  </si>
  <si>
    <t>Verify cleanup in Endpoint Inventory</t>
  </si>
  <si>
    <t>Check for Component Updates</t>
  </si>
  <si>
    <t>Version Control Policy</t>
  </si>
  <si>
    <t>Created</t>
  </si>
  <si>
    <t>Agent version settings</t>
  </si>
  <si>
    <t>Update Policy</t>
  </si>
  <si>
    <t>n (Latest)</t>
  </si>
  <si>
    <t>Advanced Settings: Kernel support package settings</t>
  </si>
  <si>
    <t>Always</t>
  </si>
  <si>
    <t>Advanced Settings: Kernel support package settings - Update Policy</t>
  </si>
  <si>
    <t>Component version settings</t>
  </si>
  <si>
    <t>Version Control Policies</t>
  </si>
  <si>
    <t>Update Agent</t>
  </si>
  <si>
    <t>Real time malware Scan configuration Name</t>
  </si>
  <si>
    <t>Manual malware Scan configuration Name</t>
  </si>
  <si>
    <t>Scheduled malware Scan configuration Name</t>
  </si>
  <si>
    <t>Verify exclusions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</si>
</sst>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26"/>
      <color theme="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1"/>
      <name val="Calibri"/>
      <family val="2"/>
      <scheme val="minor"/>
    </font>
    <font>
      <sz val="10"/>
      <name val="Franklin Gothic Book"/>
      <family val="2"/>
    </font>
    <font>
      <b/>
      <sz val="18"/>
      <color theme="1"/>
      <name val="Franklin Gothic Book"/>
      <family val="2"/>
    </font>
    <font>
      <sz val="11"/>
      <color rgb="FF9C6500"/>
      <name val="Calibri"/>
      <family val="2"/>
      <scheme val="minor"/>
    </font>
    <font>
      <sz val="12"/>
      <color theme="1"/>
      <name val="Franklin Gothic Medium"/>
      <family val="2"/>
    </font>
    <font>
      <b/>
      <sz val="12"/>
      <color theme="1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theme="0"/>
      <name val="Franklin Gothic Book"/>
      <family val="2"/>
    </font>
    <font>
      <u/>
      <sz val="11"/>
      <color theme="1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6"/>
      <color rgb="FFC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theme="4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 style="medium">
        <color theme="4" tint="-0.249977111117893"/>
      </bottom>
      <diagonal/>
    </border>
    <border>
      <left/>
      <right style="thin">
        <color rgb="FF002060"/>
      </right>
      <top/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thin">
        <color rgb="FF002060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rgb="FF002060"/>
      </left>
      <right/>
      <top style="medium">
        <color theme="4" tint="-0.249977111117893"/>
      </top>
      <bottom style="thin">
        <color rgb="FF002060"/>
      </bottom>
      <diagonal/>
    </border>
    <border>
      <left/>
      <right style="thin">
        <color rgb="FF002060"/>
      </right>
      <top style="medium">
        <color theme="4" tint="-0.249977111117893"/>
      </top>
      <bottom style="thin">
        <color rgb="FF002060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theme="0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thin">
        <color theme="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medium">
        <color rgb="FFFFFFF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medium">
        <color rgb="FFFFFFFF"/>
      </bottom>
      <diagonal/>
    </border>
    <border>
      <left style="thin">
        <color rgb="FFFFFFFF"/>
      </left>
      <right style="thin">
        <color rgb="FFBFBFBF"/>
      </right>
      <top style="thin">
        <color theme="0"/>
      </top>
      <bottom/>
      <diagonal/>
    </border>
    <border>
      <left style="thin">
        <color rgb="FFFFFFFF"/>
      </left>
      <right style="thin">
        <color rgb="FFBFBFBF"/>
      </right>
      <top/>
      <bottom/>
      <diagonal/>
    </border>
    <border>
      <left style="thin">
        <color rgb="FFFFFFFF"/>
      </left>
      <right style="thin">
        <color rgb="FFBFBFBF"/>
      </right>
      <top/>
      <bottom style="thin">
        <color theme="0"/>
      </bottom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 style="medium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BFBFBF"/>
      </right>
      <top style="thin">
        <color theme="0"/>
      </top>
      <bottom/>
      <diagonal/>
    </border>
    <border>
      <left/>
      <right style="thin">
        <color rgb="FFBFBFBF"/>
      </right>
      <top/>
      <bottom style="thin">
        <color theme="0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7" fillId="13" borderId="0" applyNumberFormat="0" applyBorder="0" applyAlignment="0" applyProtection="0"/>
    <xf numFmtId="0" fontId="17" fillId="0" borderId="0"/>
    <xf numFmtId="0" fontId="25" fillId="4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181">
    <xf numFmtId="0" fontId="0" fillId="0" borderId="0" xfId="0"/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4" fillId="6" borderId="1" xfId="0" applyFont="1" applyFill="1" applyBorder="1"/>
    <xf numFmtId="0" fontId="0" fillId="0" borderId="0" xfId="0" applyAlignment="1">
      <alignment horizontal="center"/>
    </xf>
    <xf numFmtId="0" fontId="4" fillId="8" borderId="1" xfId="0" applyFont="1" applyFill="1" applyBorder="1"/>
    <xf numFmtId="0" fontId="0" fillId="0" borderId="1" xfId="0" applyBorder="1" applyAlignment="1">
      <alignment horizontal="center"/>
    </xf>
    <xf numFmtId="9" fontId="0" fillId="0" borderId="1" xfId="4" applyFont="1" applyBorder="1" applyAlignment="1">
      <alignment horizontal="center"/>
    </xf>
    <xf numFmtId="9" fontId="0" fillId="0" borderId="1" xfId="4" applyFont="1" applyBorder="1"/>
    <xf numFmtId="0" fontId="5" fillId="10" borderId="0" xfId="0" applyFont="1" applyFill="1"/>
    <xf numFmtId="0" fontId="8" fillId="2" borderId="0" xfId="1" applyFont="1"/>
    <xf numFmtId="0" fontId="9" fillId="3" borderId="0" xfId="2" applyFont="1"/>
    <xf numFmtId="0" fontId="10" fillId="4" borderId="0" xfId="3" applyFont="1"/>
    <xf numFmtId="0" fontId="0" fillId="10" borderId="1" xfId="0" applyFill="1" applyBorder="1" applyAlignment="1">
      <alignment horizontal="left"/>
    </xf>
    <xf numFmtId="0" fontId="18" fillId="0" borderId="0" xfId="8" applyFont="1" applyAlignment="1">
      <alignment wrapText="1"/>
    </xf>
    <xf numFmtId="0" fontId="18" fillId="0" borderId="0" xfId="8" applyFont="1" applyAlignment="1">
      <alignment horizontal="center" wrapText="1"/>
    </xf>
    <xf numFmtId="0" fontId="17" fillId="0" borderId="0" xfId="8" applyAlignment="1">
      <alignment wrapText="1"/>
    </xf>
    <xf numFmtId="0" fontId="17" fillId="0" borderId="0" xfId="8" applyAlignment="1">
      <alignment horizontal="center" vertical="center" wrapText="1"/>
    </xf>
    <xf numFmtId="0" fontId="17" fillId="9" borderId="0" xfId="8" applyFill="1" applyAlignment="1">
      <alignment wrapText="1"/>
    </xf>
    <xf numFmtId="2" fontId="19" fillId="9" borderId="0" xfId="8" applyNumberFormat="1" applyFont="1" applyFill="1" applyAlignment="1">
      <alignment horizontal="center" vertical="center" wrapText="1"/>
    </xf>
    <xf numFmtId="0" fontId="20" fillId="9" borderId="7" xfId="8" applyFont="1" applyFill="1" applyBorder="1" applyAlignment="1">
      <alignment horizontal="center" vertical="center" textRotation="59" wrapText="1"/>
    </xf>
    <xf numFmtId="0" fontId="21" fillId="9" borderId="7" xfId="8" applyFont="1" applyFill="1" applyBorder="1" applyAlignment="1">
      <alignment horizontal="center" vertical="center" textRotation="59" wrapText="1"/>
    </xf>
    <xf numFmtId="0" fontId="20" fillId="18" borderId="7" xfId="8" applyFont="1" applyFill="1" applyBorder="1" applyAlignment="1">
      <alignment horizontal="center" vertical="center" textRotation="59" wrapText="1"/>
    </xf>
    <xf numFmtId="0" fontId="22" fillId="9" borderId="0" xfId="8" applyFont="1" applyFill="1" applyAlignment="1">
      <alignment wrapText="1"/>
    </xf>
    <xf numFmtId="0" fontId="18" fillId="9" borderId="0" xfId="8" applyFont="1" applyFill="1" applyAlignment="1">
      <alignment wrapText="1"/>
    </xf>
    <xf numFmtId="0" fontId="20" fillId="9" borderId="8" xfId="8" applyFont="1" applyFill="1" applyBorder="1" applyAlignment="1">
      <alignment vertical="center" wrapText="1"/>
    </xf>
    <xf numFmtId="0" fontId="21" fillId="9" borderId="9" xfId="8" applyFont="1" applyFill="1" applyBorder="1" applyAlignment="1">
      <alignment horizontal="center" vertical="center" wrapText="1"/>
    </xf>
    <xf numFmtId="0" fontId="20" fillId="18" borderId="9" xfId="8" applyFont="1" applyFill="1" applyBorder="1" applyAlignment="1">
      <alignment horizontal="center" vertical="center" wrapText="1"/>
    </xf>
    <xf numFmtId="0" fontId="18" fillId="9" borderId="0" xfId="8" applyFont="1" applyFill="1" applyAlignment="1">
      <alignment vertical="center" wrapText="1"/>
    </xf>
    <xf numFmtId="0" fontId="20" fillId="9" borderId="10" xfId="8" applyFont="1" applyFill="1" applyBorder="1" applyAlignment="1">
      <alignment vertical="center" wrapText="1"/>
    </xf>
    <xf numFmtId="0" fontId="20" fillId="9" borderId="11" xfId="8" applyFont="1" applyFill="1" applyBorder="1" applyAlignment="1">
      <alignment vertical="center" wrapText="1"/>
    </xf>
    <xf numFmtId="0" fontId="20" fillId="9" borderId="12" xfId="8" applyFont="1" applyFill="1" applyBorder="1" applyAlignment="1">
      <alignment vertical="center" wrapText="1"/>
    </xf>
    <xf numFmtId="0" fontId="23" fillId="9" borderId="10" xfId="8" applyFont="1" applyFill="1" applyBorder="1" applyAlignment="1">
      <alignment vertical="center" wrapText="1"/>
    </xf>
    <xf numFmtId="0" fontId="20" fillId="9" borderId="0" xfId="8" applyFont="1" applyFill="1" applyAlignment="1">
      <alignment vertical="center" wrapText="1"/>
    </xf>
    <xf numFmtId="0" fontId="24" fillId="9" borderId="0" xfId="8" applyFont="1" applyFill="1" applyAlignment="1">
      <alignment wrapText="1"/>
    </xf>
    <xf numFmtId="0" fontId="27" fillId="0" borderId="0" xfId="8" applyFont="1"/>
    <xf numFmtId="0" fontId="17" fillId="0" borderId="0" xfId="8"/>
    <xf numFmtId="0" fontId="18" fillId="0" borderId="0" xfId="8" applyFont="1"/>
    <xf numFmtId="0" fontId="18" fillId="0" borderId="0" xfId="8" applyFont="1" applyAlignment="1">
      <alignment horizontal="left"/>
    </xf>
    <xf numFmtId="0" fontId="20" fillId="9" borderId="16" xfId="8" applyFont="1" applyFill="1" applyBorder="1" applyAlignment="1">
      <alignment vertical="center" wrapText="1"/>
    </xf>
    <xf numFmtId="0" fontId="20" fillId="9" borderId="18" xfId="8" applyFont="1" applyFill="1" applyBorder="1" applyAlignment="1">
      <alignment vertical="center" wrapText="1"/>
    </xf>
    <xf numFmtId="0" fontId="20" fillId="9" borderId="20" xfId="8" applyFont="1" applyFill="1" applyBorder="1" applyAlignment="1">
      <alignment vertical="center" wrapText="1"/>
    </xf>
    <xf numFmtId="0" fontId="29" fillId="0" borderId="5" xfId="8" applyFont="1" applyBorder="1" applyAlignment="1">
      <alignment horizontal="center" vertical="center" wrapText="1"/>
    </xf>
    <xf numFmtId="0" fontId="28" fillId="0" borderId="0" xfId="5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25" fillId="0" borderId="0" xfId="9" applyFill="1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7" fillId="0" borderId="0" xfId="7" applyFill="1" applyAlignment="1">
      <alignment horizontal="center" vertical="center"/>
    </xf>
    <xf numFmtId="0" fontId="20" fillId="16" borderId="15" xfId="8" applyFont="1" applyFill="1" applyBorder="1" applyAlignment="1">
      <alignment vertical="center" wrapText="1"/>
    </xf>
    <xf numFmtId="0" fontId="20" fillId="16" borderId="17" xfId="8" applyFont="1" applyFill="1" applyBorder="1" applyAlignment="1">
      <alignment vertical="center" wrapText="1"/>
    </xf>
    <xf numFmtId="0" fontId="20" fillId="16" borderId="19" xfId="8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5" fillId="15" borderId="0" xfId="0" applyFont="1" applyFill="1" applyAlignment="1">
      <alignment vertical="center"/>
    </xf>
    <xf numFmtId="0" fontId="0" fillId="15" borderId="0" xfId="0" applyFill="1"/>
    <xf numFmtId="0" fontId="0" fillId="0" borderId="2" xfId="0" applyBorder="1"/>
    <xf numFmtId="0" fontId="32" fillId="15" borderId="0" xfId="0" applyFont="1" applyFill="1"/>
    <xf numFmtId="0" fontId="15" fillId="0" borderId="2" xfId="0" applyFont="1" applyBorder="1" applyAlignment="1">
      <alignment vertical="center"/>
    </xf>
    <xf numFmtId="0" fontId="32" fillId="9" borderId="0" xfId="0" applyFont="1" applyFill="1"/>
    <xf numFmtId="0" fontId="0" fillId="15" borderId="0" xfId="0" applyFill="1" applyAlignment="1">
      <alignment wrapText="1"/>
    </xf>
    <xf numFmtId="0" fontId="4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0" xfId="0" applyFill="1" applyAlignment="1">
      <alignment horizontal="left" vertical="center" wrapText="1"/>
    </xf>
    <xf numFmtId="0" fontId="4" fillId="14" borderId="6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wrapText="1"/>
    </xf>
    <xf numFmtId="0" fontId="0" fillId="17" borderId="0" xfId="0" applyFill="1" applyAlignment="1">
      <alignment horizontal="center" vertical="center" wrapText="1"/>
    </xf>
    <xf numFmtId="0" fontId="31" fillId="9" borderId="0" xfId="0" applyFont="1" applyFill="1" applyAlignment="1">
      <alignment vertical="center" wrapText="1"/>
    </xf>
    <xf numFmtId="0" fontId="31" fillId="9" borderId="0" xfId="0" applyFont="1" applyFill="1" applyAlignment="1">
      <alignment wrapText="1"/>
    </xf>
    <xf numFmtId="0" fontId="32" fillId="15" borderId="23" xfId="0" applyFont="1" applyFill="1" applyBorder="1"/>
    <xf numFmtId="0" fontId="32" fillId="15" borderId="24" xfId="0" applyFont="1" applyFill="1" applyBorder="1"/>
    <xf numFmtId="0" fontId="4" fillId="15" borderId="3" xfId="0" applyFont="1" applyFill="1" applyBorder="1" applyAlignment="1">
      <alignment horizontal="center" vertical="center" textRotation="90" wrapText="1"/>
    </xf>
    <xf numFmtId="0" fontId="0" fillId="0" borderId="26" xfId="0" applyBorder="1" applyAlignment="1">
      <alignment horizontal="left" vertical="center" wrapText="1"/>
    </xf>
    <xf numFmtId="0" fontId="0" fillId="19" borderId="26" xfId="0" applyFill="1" applyBorder="1" applyAlignment="1">
      <alignment horizontal="left" vertical="center" wrapText="1"/>
    </xf>
    <xf numFmtId="0" fontId="0" fillId="9" borderId="26" xfId="0" applyFill="1" applyBorder="1" applyAlignment="1">
      <alignment horizontal="left" vertical="center" wrapText="1"/>
    </xf>
    <xf numFmtId="0" fontId="35" fillId="19" borderId="26" xfId="0" applyFont="1" applyFill="1" applyBorder="1" applyAlignment="1">
      <alignment horizontal="left" vertical="center" wrapText="1"/>
    </xf>
    <xf numFmtId="0" fontId="35" fillId="0" borderId="26" xfId="0" applyFont="1" applyBorder="1" applyAlignment="1">
      <alignment horizontal="left" vertical="center" wrapText="1"/>
    </xf>
    <xf numFmtId="0" fontId="14" fillId="14" borderId="27" xfId="6" applyFont="1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2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vertical="center" wrapText="1"/>
    </xf>
    <xf numFmtId="0" fontId="35" fillId="9" borderId="26" xfId="0" applyFont="1" applyFill="1" applyBorder="1" applyAlignment="1">
      <alignment horizontal="left" vertical="center" wrapText="1"/>
    </xf>
    <xf numFmtId="0" fontId="5" fillId="19" borderId="26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19" borderId="28" xfId="0" applyFill="1" applyBorder="1" applyAlignment="1">
      <alignment horizontal="left" vertical="center" wrapText="1"/>
    </xf>
    <xf numFmtId="0" fontId="35" fillId="19" borderId="28" xfId="0" applyFont="1" applyFill="1" applyBorder="1" applyAlignment="1">
      <alignment horizontal="left" vertical="center" wrapText="1"/>
    </xf>
    <xf numFmtId="0" fontId="0" fillId="15" borderId="0" xfId="0" applyFill="1" applyAlignment="1">
      <alignment horizontal="center" vertical="center"/>
    </xf>
    <xf numFmtId="0" fontId="0" fillId="19" borderId="31" xfId="0" applyFill="1" applyBorder="1" applyAlignment="1">
      <alignment horizontal="left" vertical="center" wrapText="1"/>
    </xf>
    <xf numFmtId="0" fontId="5" fillId="23" borderId="0" xfId="0" applyFont="1" applyFill="1" applyAlignment="1">
      <alignment horizontal="center" vertical="center" wrapText="1"/>
    </xf>
    <xf numFmtId="0" fontId="31" fillId="9" borderId="28" xfId="0" applyFont="1" applyFill="1" applyBorder="1" applyAlignment="1">
      <alignment horizontal="left" vertical="center" wrapText="1"/>
    </xf>
    <xf numFmtId="0" fontId="31" fillId="9" borderId="28" xfId="10" applyFont="1" applyFill="1" applyBorder="1" applyAlignment="1">
      <alignment horizontal="left" vertical="center" wrapText="1"/>
    </xf>
    <xf numFmtId="0" fontId="31" fillId="20" borderId="32" xfId="10" applyFont="1" applyFill="1" applyBorder="1"/>
    <xf numFmtId="0" fontId="31" fillId="0" borderId="28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0" fillId="19" borderId="33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5" fillId="24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5" fillId="26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4" fillId="21" borderId="30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4" fillId="26" borderId="27" xfId="6" applyFont="1" applyFill="1" applyBorder="1" applyAlignment="1">
      <alignment horizontal="center" vertical="center" wrapText="1"/>
    </xf>
    <xf numFmtId="0" fontId="14" fillId="26" borderId="0" xfId="6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34" xfId="0" applyFill="1" applyBorder="1" applyAlignment="1">
      <alignment horizontal="left" vertical="center" wrapText="1"/>
    </xf>
    <xf numFmtId="0" fontId="34" fillId="9" borderId="34" xfId="0" applyFont="1" applyFill="1" applyBorder="1" applyAlignment="1">
      <alignment horizontal="left" vertical="center" wrapText="1"/>
    </xf>
    <xf numFmtId="0" fontId="35" fillId="9" borderId="34" xfId="0" applyFont="1" applyFill="1" applyBorder="1" applyAlignment="1">
      <alignment horizontal="left" vertical="center" wrapText="1"/>
    </xf>
    <xf numFmtId="0" fontId="0" fillId="19" borderId="34" xfId="0" applyFill="1" applyBorder="1" applyAlignment="1">
      <alignment horizontal="left" vertical="center" wrapText="1"/>
    </xf>
    <xf numFmtId="0" fontId="5" fillId="19" borderId="34" xfId="0" applyFont="1" applyFill="1" applyBorder="1" applyAlignment="1">
      <alignment horizontal="left" vertical="center" wrapText="1"/>
    </xf>
    <xf numFmtId="0" fontId="35" fillId="19" borderId="34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19" borderId="36" xfId="0" applyFill="1" applyBorder="1" applyAlignment="1">
      <alignment horizontal="left" vertical="center" wrapText="1"/>
    </xf>
    <xf numFmtId="0" fontId="35" fillId="19" borderId="36" xfId="0" applyFont="1" applyFill="1" applyBorder="1" applyAlignment="1">
      <alignment horizontal="left" vertical="center" wrapText="1"/>
    </xf>
    <xf numFmtId="0" fontId="0" fillId="19" borderId="37" xfId="0" applyFill="1" applyBorder="1" applyAlignment="1">
      <alignment horizontal="left" vertical="center" wrapText="1"/>
    </xf>
    <xf numFmtId="0" fontId="0" fillId="19" borderId="38" xfId="0" applyFill="1" applyBorder="1" applyAlignment="1">
      <alignment horizontal="left" vertical="center" wrapText="1"/>
    </xf>
    <xf numFmtId="0" fontId="35" fillId="0" borderId="34" xfId="0" applyFont="1" applyBorder="1" applyAlignment="1">
      <alignment horizontal="left" vertical="center" wrapText="1"/>
    </xf>
    <xf numFmtId="0" fontId="37" fillId="21" borderId="35" xfId="0" applyFont="1" applyFill="1" applyBorder="1" applyAlignment="1">
      <alignment horizontal="left" vertical="center"/>
    </xf>
    <xf numFmtId="0" fontId="16" fillId="26" borderId="28" xfId="0" applyFont="1" applyFill="1" applyBorder="1" applyAlignment="1">
      <alignment horizontal="center" vertical="center" wrapText="1"/>
    </xf>
    <xf numFmtId="0" fontId="4" fillId="21" borderId="39" xfId="0" applyFont="1" applyFill="1" applyBorder="1" applyAlignment="1">
      <alignment horizontal="center" vertical="center"/>
    </xf>
    <xf numFmtId="0" fontId="14" fillId="14" borderId="0" xfId="6" applyFont="1" applyFill="1" applyBorder="1" applyAlignment="1">
      <alignment horizontal="center" vertical="center" wrapText="1"/>
    </xf>
    <xf numFmtId="0" fontId="35" fillId="0" borderId="28" xfId="0" applyFont="1" applyBorder="1" applyAlignment="1">
      <alignment horizontal="left" vertical="center" wrapText="1"/>
    </xf>
    <xf numFmtId="0" fontId="14" fillId="14" borderId="44" xfId="6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/>
    </xf>
    <xf numFmtId="0" fontId="14" fillId="14" borderId="2" xfId="6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5" fillId="24" borderId="0" xfId="0" applyFont="1" applyFill="1" applyAlignment="1">
      <alignment horizontal="center"/>
    </xf>
    <xf numFmtId="9" fontId="0" fillId="0" borderId="0" xfId="4" applyFont="1"/>
    <xf numFmtId="0" fontId="31" fillId="9" borderId="0" xfId="0" applyFont="1" applyFill="1" applyAlignment="1">
      <alignment horizontal="left" vertical="center" wrapText="1"/>
    </xf>
    <xf numFmtId="0" fontId="40" fillId="9" borderId="1" xfId="0" applyFont="1" applyFill="1" applyBorder="1"/>
    <xf numFmtId="0" fontId="40" fillId="9" borderId="1" xfId="0" applyFont="1" applyFill="1" applyBorder="1" applyAlignment="1">
      <alignment horizontal="left" vertical="center"/>
    </xf>
    <xf numFmtId="0" fontId="14" fillId="26" borderId="54" xfId="6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/>
    </xf>
    <xf numFmtId="0" fontId="4" fillId="21" borderId="49" xfId="0" applyFont="1" applyFill="1" applyBorder="1" applyAlignment="1">
      <alignment horizontal="center" vertical="center"/>
    </xf>
    <xf numFmtId="0" fontId="14" fillId="14" borderId="47" xfId="6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21" borderId="48" xfId="0" applyFont="1" applyFill="1" applyBorder="1" applyAlignment="1">
      <alignment horizontal="center" vertical="center" wrapText="1"/>
    </xf>
    <xf numFmtId="0" fontId="4" fillId="21" borderId="21" xfId="0" applyFont="1" applyFill="1" applyBorder="1" applyAlignment="1">
      <alignment horizontal="center" vertical="center" wrapText="1"/>
    </xf>
    <xf numFmtId="0" fontId="4" fillId="21" borderId="27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14" fillId="14" borderId="41" xfId="6" applyFont="1" applyFill="1" applyBorder="1" applyAlignment="1">
      <alignment horizontal="center" vertical="center" wrapText="1"/>
    </xf>
    <xf numFmtId="0" fontId="14" fillId="14" borderId="42" xfId="6" applyFont="1" applyFill="1" applyBorder="1" applyAlignment="1">
      <alignment horizontal="center" vertical="center" wrapText="1"/>
    </xf>
    <xf numFmtId="0" fontId="14" fillId="14" borderId="43" xfId="6" applyFont="1" applyFill="1" applyBorder="1" applyAlignment="1">
      <alignment horizontal="center" vertical="center" wrapText="1"/>
    </xf>
    <xf numFmtId="0" fontId="4" fillId="21" borderId="39" xfId="0" applyFont="1" applyFill="1" applyBorder="1" applyAlignment="1">
      <alignment horizontal="center" vertical="center"/>
    </xf>
    <xf numFmtId="0" fontId="4" fillId="21" borderId="40" xfId="0" applyFont="1" applyFill="1" applyBorder="1" applyAlignment="1">
      <alignment horizontal="center" vertical="center"/>
    </xf>
    <xf numFmtId="0" fontId="4" fillId="21" borderId="30" xfId="0" applyFont="1" applyFill="1" applyBorder="1" applyAlignment="1">
      <alignment horizontal="center" vertical="center"/>
    </xf>
    <xf numFmtId="0" fontId="14" fillId="14" borderId="51" xfId="6" applyFont="1" applyFill="1" applyBorder="1" applyAlignment="1">
      <alignment horizontal="center" vertical="center" wrapText="1"/>
    </xf>
    <xf numFmtId="0" fontId="14" fillId="14" borderId="52" xfId="6" applyFont="1" applyFill="1" applyBorder="1" applyAlignment="1">
      <alignment horizontal="center" vertical="center" wrapText="1"/>
    </xf>
    <xf numFmtId="0" fontId="14" fillId="14" borderId="53" xfId="6" applyFont="1" applyFill="1" applyBorder="1" applyAlignment="1">
      <alignment horizontal="center" vertical="center" wrapText="1"/>
    </xf>
    <xf numFmtId="0" fontId="14" fillId="14" borderId="44" xfId="6" applyFont="1" applyFill="1" applyBorder="1" applyAlignment="1">
      <alignment horizontal="center" vertical="center" wrapText="1"/>
    </xf>
    <xf numFmtId="0" fontId="14" fillId="14" borderId="24" xfId="6" applyFont="1" applyFill="1" applyBorder="1" applyAlignment="1">
      <alignment horizontal="center" vertical="center" wrapText="1"/>
    </xf>
    <xf numFmtId="0" fontId="14" fillId="14" borderId="45" xfId="6" applyFont="1" applyFill="1" applyBorder="1" applyAlignment="1">
      <alignment horizontal="center" vertical="center" wrapText="1"/>
    </xf>
    <xf numFmtId="0" fontId="32" fillId="15" borderId="0" xfId="0" applyFont="1" applyFill="1" applyAlignment="1">
      <alignment horizontal="center"/>
    </xf>
    <xf numFmtId="0" fontId="32" fillId="15" borderId="25" xfId="0" applyFont="1" applyFill="1" applyBorder="1" applyAlignment="1">
      <alignment horizontal="center"/>
    </xf>
    <xf numFmtId="0" fontId="32" fillId="15" borderId="50" xfId="0" applyFont="1" applyFill="1" applyBorder="1" applyAlignment="1">
      <alignment horizontal="center"/>
    </xf>
    <xf numFmtId="0" fontId="36" fillId="22" borderId="0" xfId="1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/>
    </xf>
    <xf numFmtId="0" fontId="33" fillId="15" borderId="0" xfId="0" applyFont="1" applyFill="1" applyAlignment="1">
      <alignment horizontal="center"/>
    </xf>
    <xf numFmtId="0" fontId="34" fillId="9" borderId="33" xfId="0" applyFont="1" applyFill="1" applyBorder="1" applyAlignment="1">
      <alignment horizontal="left" vertical="center" wrapText="1"/>
    </xf>
    <xf numFmtId="0" fontId="34" fillId="9" borderId="38" xfId="0" applyFont="1" applyFill="1" applyBorder="1" applyAlignment="1">
      <alignment horizontal="left" vertical="center" wrapText="1"/>
    </xf>
    <xf numFmtId="0" fontId="34" fillId="9" borderId="34" xfId="0" applyFont="1" applyFill="1" applyBorder="1" applyAlignment="1">
      <alignment horizontal="left" vertical="center" wrapText="1"/>
    </xf>
    <xf numFmtId="0" fontId="5" fillId="9" borderId="33" xfId="0" applyFont="1" applyFill="1" applyBorder="1" applyAlignment="1">
      <alignment horizontal="left" vertical="center" wrapText="1"/>
    </xf>
    <xf numFmtId="0" fontId="5" fillId="9" borderId="34" xfId="0" applyFont="1" applyFill="1" applyBorder="1" applyAlignment="1">
      <alignment horizontal="left" vertical="center" wrapText="1"/>
    </xf>
    <xf numFmtId="0" fontId="0" fillId="9" borderId="33" xfId="0" applyFill="1" applyBorder="1" applyAlignment="1">
      <alignment horizontal="left" vertical="center" wrapText="1"/>
    </xf>
    <xf numFmtId="0" fontId="0" fillId="9" borderId="38" xfId="0" applyFill="1" applyBorder="1" applyAlignment="1">
      <alignment horizontal="left" vertical="center" wrapText="1"/>
    </xf>
    <xf numFmtId="0" fontId="0" fillId="9" borderId="34" xfId="0" applyFill="1" applyBorder="1" applyAlignment="1">
      <alignment horizontal="left" vertical="center" wrapText="1"/>
    </xf>
    <xf numFmtId="0" fontId="4" fillId="21" borderId="3" xfId="0" applyFont="1" applyFill="1" applyBorder="1" applyAlignment="1">
      <alignment horizontal="center" vertical="center"/>
    </xf>
    <xf numFmtId="0" fontId="4" fillId="21" borderId="46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18" fillId="0" borderId="0" xfId="8" applyFont="1" applyAlignment="1">
      <alignment horizontal="center" wrapText="1"/>
    </xf>
    <xf numFmtId="0" fontId="17" fillId="0" borderId="0" xfId="8" applyAlignment="1">
      <alignment horizontal="center" wrapText="1"/>
    </xf>
    <xf numFmtId="0" fontId="26" fillId="18" borderId="13" xfId="8" applyFont="1" applyFill="1" applyBorder="1" applyAlignment="1">
      <alignment horizontal="left" vertical="center" wrapText="1"/>
    </xf>
    <xf numFmtId="0" fontId="26" fillId="18" borderId="14" xfId="8" applyFont="1" applyFill="1" applyBorder="1" applyAlignment="1">
      <alignment horizontal="left" vertical="center" wrapText="1"/>
    </xf>
  </cellXfs>
  <cellStyles count="11">
    <cellStyle name="40% - Énfasis6" xfId="7" builtinId="51"/>
    <cellStyle name="Bueno" xfId="1" builtinId="26"/>
    <cellStyle name="Énfasis3" xfId="6" builtinId="37"/>
    <cellStyle name="Hipervínculo" xfId="10" builtinId="8"/>
    <cellStyle name="Incorrecto" xfId="2" builtinId="27"/>
    <cellStyle name="Neutral" xfId="3" builtinId="28"/>
    <cellStyle name="Neutral 2" xfId="9" xr:uid="{00000000-0005-0000-0000-000009000000}"/>
    <cellStyle name="Normal" xfId="0" builtinId="0"/>
    <cellStyle name="Normal 2" xfId="8" xr:uid="{00000000-0005-0000-0000-00000B000000}"/>
    <cellStyle name="Porcentaje" xfId="4" builtinId="5"/>
    <cellStyle name="Texto explicativo" xfId="5" builtinId="53"/>
  </cellStyles>
  <dxfs count="104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 tint="0.59996337778862885"/>
        </patternFill>
      </fill>
    </dxf>
    <dxf>
      <fill>
        <patternFill>
          <fgColor theme="8" tint="0.39994506668294322"/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fgColor rgb="FFC00000"/>
          <bgColor theme="5" tint="-0.24994659260841701"/>
        </patternFill>
      </fill>
    </dxf>
    <dxf>
      <fill>
        <patternFill>
          <bgColor rgb="FFFF85F6"/>
        </patternFill>
      </fill>
    </dxf>
    <dxf>
      <fill>
        <patternFill>
          <bgColor rgb="FF00B050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strike/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/>
        <strike/>
        <color rgb="FF000000"/>
      </font>
      <fill>
        <patternFill patternType="solid">
          <bgColor rgb="FF808080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font>
        <b/>
        <i val="0"/>
        <color rgb="FF000000"/>
      </font>
      <fill>
        <patternFill patternType="solid">
          <bgColor rgb="FF92D050"/>
        </patternFill>
      </fill>
    </dxf>
    <dxf>
      <font>
        <b/>
        <i val="0"/>
        <color rgb="FF000000"/>
      </font>
      <fill>
        <patternFill patternType="solid">
          <bgColor rgb="FFFFC000"/>
        </patternFill>
      </fill>
    </dxf>
    <dxf>
      <font>
        <b/>
        <i val="0"/>
      </font>
      <fill>
        <patternFill patternType="solid">
          <bgColor rgb="FFFF1919"/>
        </patternFill>
      </fill>
    </dxf>
    <dxf>
      <border outline="0">
        <top style="thin">
          <color rgb="FFBFBFBF"/>
        </top>
      </border>
    </dxf>
  </dxfs>
  <tableStyles count="0" defaultTableStyle="TableStyleMedium2" defaultPivotStyle="PivotStyleLight16"/>
  <colors>
    <mruColors>
      <color rgb="FFFF1919"/>
      <color rgb="FFFF8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Good</a:t>
            </a:r>
            <a:r>
              <a:rPr lang="es-CO" baseline="0"/>
              <a:t> Practices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C-4992-9B44-FCFD367BE57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C-4992-9B44-FCFD367BE57D}"/>
              </c:ext>
            </c:extLst>
          </c:dPt>
          <c:dLbls>
            <c:dLbl>
              <c:idx val="0"/>
              <c:layout>
                <c:manualLayout>
                  <c:x val="-0.15222276902887139"/>
                  <c:y val="-0.13218321668124819"/>
                </c:manualLayout>
              </c:layout>
              <c:spPr>
                <a:noFill/>
                <a:ln w="9525" cap="flat" cmpd="sng" algn="ctr">
                  <a:solidFill>
                    <a:schemeClr val="dk1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9C-4992-9B44-FCFD367BE5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Analysis'!$A$1:$A$2</c:f>
              <c:strCache>
                <c:ptCount val="2"/>
                <c:pt idx="0">
                  <c:v>OK</c:v>
                </c:pt>
                <c:pt idx="1">
                  <c:v>NO</c:v>
                </c:pt>
              </c:strCache>
            </c:strRef>
          </c:cat>
          <c:val>
            <c:numRef>
              <c:f>'Risk Analysis'!$B$1:$B$2</c:f>
              <c:numCache>
                <c:formatCode>0%</c:formatCode>
                <c:ptCount val="2"/>
                <c:pt idx="0">
                  <c:v>0.91056910569105687</c:v>
                </c:pt>
                <c:pt idx="1">
                  <c:v>9.0163934426229511E-2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C-4992-9B44-FCFD367B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Policy Risk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3A-486C-ADB0-B5768950FEC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3A-486C-ADB0-B5768950FE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3A-486C-ADB0-B5768950FEC1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3A-486C-ADB0-B5768950FEC1}"/>
              </c:ext>
            </c:extLst>
          </c:dPt>
          <c:cat>
            <c:strRef>
              <c:f>'Risk Analysis'!$F$1:$F$4</c:f>
              <c:strCache>
                <c:ptCount val="4"/>
                <c:pt idx="0">
                  <c:v>1-HIGH</c:v>
                </c:pt>
                <c:pt idx="1">
                  <c:v>2-MEDIUM</c:v>
                </c:pt>
                <c:pt idx="2">
                  <c:v>3-LOW</c:v>
                </c:pt>
                <c:pt idx="3">
                  <c:v>NO RISK</c:v>
                </c:pt>
              </c:strCache>
            </c:strRef>
          </c:cat>
          <c:val>
            <c:numRef>
              <c:f>'Risk Analysis'!$G$1:$G$4</c:f>
              <c:numCache>
                <c:formatCode>0%</c:formatCode>
                <c:ptCount val="4"/>
                <c:pt idx="0">
                  <c:v>0.06</c:v>
                </c:pt>
                <c:pt idx="1">
                  <c:v>4.6666666666666669E-2</c:v>
                </c:pt>
                <c:pt idx="2">
                  <c:v>0.11333333333333333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3A-486C-ADB0-B5768950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spPr>
            <a:ln w="50800" cap="rnd" cmpd="sng" algn="ctr">
              <a:solidFill>
                <a:schemeClr val="accent3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564-95AF-A684D5C2712F}"/>
            </c:ext>
          </c:extLst>
        </c:ser>
        <c:ser>
          <c:idx val="3"/>
          <c:order val="1"/>
          <c:spPr>
            <a:ln w="50800" cap="rnd" cmpd="sng" algn="ctr">
              <a:solidFill>
                <a:schemeClr val="accent4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564-95AF-A684D5C2712F}"/>
            </c:ext>
          </c:extLst>
        </c:ser>
        <c:ser>
          <c:idx val="0"/>
          <c:order val="2"/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4564-95AF-A684D5C2712F}"/>
            </c:ext>
          </c:extLst>
        </c:ser>
        <c:ser>
          <c:idx val="1"/>
          <c:order val="3"/>
          <c:spPr>
            <a:ln w="50800" cap="rnd" cmpd="sng" algn="ctr">
              <a:solidFill>
                <a:schemeClr val="accent2"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6-4564-95AF-A684D5C2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3099872"/>
        <c:axId val="-1672997824"/>
      </c:radarChart>
      <c:catAx>
        <c:axId val="-1673099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997824"/>
        <c:crosses val="autoZero"/>
        <c:auto val="1"/>
        <c:lblAlgn val="ctr"/>
        <c:lblOffset val="100"/>
        <c:noMultiLvlLbl val="0"/>
      </c:catAx>
      <c:valAx>
        <c:axId val="-16729978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0998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r>
              <a:rPr lang="en-US"/>
              <a:t>Customer</a:t>
            </a:r>
            <a:r>
              <a:rPr lang="en-US" baseline="0"/>
              <a:t>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Franklin Gothic Book" charset="0"/>
              <a:ea typeface="Franklin Gothic Book" charset="0"/>
              <a:cs typeface="Franklin Gothic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gradFill rotWithShape="1">
              <a:gsLst>
                <a:gs pos="0">
                  <a:schemeClr val="accent2">
                    <a:tint val="86000"/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8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4911216"/>
        <c:axId val="-1707825584"/>
      </c:barChart>
      <c:stockChart>
        <c:ser>
          <c:idx val="3"/>
          <c:order val="1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9-4387-A5BF-FC9F6C41727F}"/>
            </c:ext>
          </c:extLst>
        </c:ser>
        <c:ser>
          <c:idx val="0"/>
          <c:order val="2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none"/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9-4387-A5BF-FC9F6C41727F}"/>
            </c:ext>
          </c:extLst>
        </c:ser>
        <c:ser>
          <c:idx val="1"/>
          <c:order val="3"/>
          <c:spPr>
            <a:ln w="47625" cap="rnd" cmpd="sng" algn="ctr">
              <a:noFill/>
              <a:prstDash val="solid"/>
              <a:round/>
            </a:ln>
            <a:effectLst/>
          </c:spPr>
          <c:marker>
            <c:symbol val="dot"/>
            <c:size val="5"/>
            <c:spPr>
              <a:gradFill rotWithShape="1">
                <a:gsLst>
                  <a:gs pos="0">
                    <a:schemeClr val="accent2">
                      <a:shade val="86000"/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shade val="86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86000"/>
                    <a:shade val="95000"/>
                    <a:satMod val="105000"/>
                  </a:schemeClr>
                </a:solidFill>
                <a:prstDash val="solid"/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9-4387-A5BF-FC9F6C41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rgbClr val="002060"/>
              </a:solidFill>
              <a:prstDash val="solid"/>
              <a:round/>
            </a:ln>
            <a:effectLst/>
          </c:spPr>
        </c:hiLowLines>
        <c:axId val="-1765378176"/>
        <c:axId val="-1765380496"/>
      </c:stockChart>
      <c:catAx>
        <c:axId val="-176491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07825584"/>
        <c:crosses val="autoZero"/>
        <c:auto val="1"/>
        <c:lblAlgn val="ctr"/>
        <c:lblOffset val="100"/>
        <c:noMultiLvlLbl val="0"/>
      </c:catAx>
      <c:valAx>
        <c:axId val="-170782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764911216"/>
        <c:crosses val="autoZero"/>
        <c:crossBetween val="between"/>
        <c:majorUnit val="1"/>
        <c:minorUnit val="0.1"/>
      </c:valAx>
      <c:valAx>
        <c:axId val="-1765380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765378176"/>
        <c:crosses val="max"/>
        <c:crossBetween val="between"/>
      </c:valAx>
      <c:catAx>
        <c:axId val="-176537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53804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prstDash val="solid"/>
      <a:round/>
    </a:ln>
    <a:effectLst/>
  </c:spPr>
  <c:txPr>
    <a:bodyPr/>
    <a:lstStyle/>
    <a:p>
      <a:pPr>
        <a:defRPr>
          <a:latin typeface="Franklin Gothic Book" charset="0"/>
          <a:ea typeface="Franklin Gothic Book" charset="0"/>
          <a:cs typeface="Franklin Gothic Book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v>Current Period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Metrics'!$D$4:$D$10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1BD-8027-7407946BEE27}"/>
            </c:ext>
          </c:extLst>
        </c:ser>
        <c:ser>
          <c:idx val="0"/>
          <c:order val="1"/>
          <c:tx>
            <c:v>Previous Period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Franklin Gothic Book" charset="0"/>
                    <a:ea typeface="Franklin Gothic Book" charset="0"/>
                    <a:cs typeface="Franklin Gothic Book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'CS  Metrics'!$B$4:$B$10</c:f>
              <c:strCache>
                <c:ptCount val="7"/>
                <c:pt idx="0">
                  <c:v>Deployment License</c:v>
                </c:pt>
                <c:pt idx="1">
                  <c:v>Product Knowledge</c:v>
                </c:pt>
                <c:pt idx="2">
                  <c:v>Product Usability</c:v>
                </c:pt>
                <c:pt idx="3">
                  <c:v>Best Practice Configuration</c:v>
                </c:pt>
                <c:pt idx="4">
                  <c:v>Maintenance &amp; Troubleshooting</c:v>
                </c:pt>
                <c:pt idx="5">
                  <c:v>Customer Satisfaction</c:v>
                </c:pt>
                <c:pt idx="6">
                  <c:v>Professional Serivces Delivered</c:v>
                </c:pt>
              </c:strCache>
            </c:strRef>
          </c:cat>
          <c:val>
            <c:numRef>
              <c:f>'CS  Metrics'!$E$4:$E$10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1-41BD-8027-7407946BE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697861760"/>
        <c:axId val="-1675769648"/>
      </c:barChart>
      <c:catAx>
        <c:axId val="-16978617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75769648"/>
        <c:crosses val="autoZero"/>
        <c:auto val="1"/>
        <c:lblAlgn val="ctr"/>
        <c:lblOffset val="100"/>
        <c:noMultiLvlLbl val="0"/>
      </c:catAx>
      <c:valAx>
        <c:axId val="-1675769648"/>
        <c:scaling>
          <c:orientation val="minMax"/>
          <c:max val="5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2"/>
                </a:solidFill>
                <a:latin typeface="Franklin Gothic Book" charset="0"/>
                <a:ea typeface="Franklin Gothic Book" charset="0"/>
                <a:cs typeface="Franklin Gothic Book" charset="0"/>
              </a:defRPr>
            </a:pPr>
            <a:endParaRPr lang="en-US"/>
          </a:p>
        </c:txPr>
        <c:crossAx val="-1697861760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1847850</xdr:colOff>
      <xdr:row>2</xdr:row>
      <xdr:rowOff>0</xdr:rowOff>
    </xdr:from>
    <xdr:to>
      <xdr:col>8</xdr:col>
      <xdr:colOff>2840355</xdr:colOff>
      <xdr:row>3</xdr:row>
      <xdr:rowOff>59055</xdr:rowOff>
    </xdr:to>
    <xdr:pic>
      <xdr:nvPicPr>
        <xdr:cNvPr id="2" name="Google Shape;119;p21">
          <a:extLst>
            <a:ext uri="{FF2B5EF4-FFF2-40B4-BE49-F238E27FC236}">
              <a16:creationId xmlns:a16="http://schemas.microsoft.com/office/drawing/2014/main" id="{0E47AE8D-ECDD-4CAF-BAC5-0F495373C3D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12811125" y="371475"/>
          <a:ext cx="1000125" cy="333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752475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7EAF6-452D-486D-AF1A-5FD54875D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13</xdr:col>
      <xdr:colOff>0</xdr:colOff>
      <xdr:row>19</xdr:row>
      <xdr:rowOff>73025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E059C4-EB04-402B-84D0-D501EFC22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740017</xdr:colOff>
      <xdr:row>2</xdr:row>
      <xdr:rowOff>10879</xdr:rowOff>
    </xdr:from>
    <xdr:to>
      <xdr:col>15</xdr:col>
      <xdr:colOff>1203614</xdr:colOff>
      <xdr:row>10</xdr:row>
      <xdr:rowOff>60614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144406</xdr:colOff>
      <xdr:row>10</xdr:row>
      <xdr:rowOff>320387</xdr:rowOff>
    </xdr:from>
    <xdr:to>
      <xdr:col>7</xdr:col>
      <xdr:colOff>623454</xdr:colOff>
      <xdr:row>26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  <a:ext uri="{147F2762-F138-4A5C-976F-8EAC2B608ADB}">
              <a16:predDERef xmlns:a16="http://schemas.microsoft.com/office/drawing/2014/main" pre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773145</xdr:colOff>
      <xdr:row>10</xdr:row>
      <xdr:rowOff>329046</xdr:rowOff>
    </xdr:from>
    <xdr:to>
      <xdr:col>15</xdr:col>
      <xdr:colOff>1206944</xdr:colOff>
      <xdr:row>26</xdr:row>
      <xdr:rowOff>155863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  <a:ext uri="{147F2762-F138-4A5C-976F-8EAC2B608ADB}">
              <a16:predDERef xmlns:a16="http://schemas.microsoft.com/office/drawing/2014/main" pre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342899</xdr:colOff>
      <xdr:row>10</xdr:row>
      <xdr:rowOff>161924</xdr:rowOff>
    </xdr:from>
    <xdr:to>
      <xdr:col>23</xdr:col>
      <xdr:colOff>574902</xdr:colOff>
      <xdr:row>17</xdr:row>
      <xdr:rowOff>647699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099" y="2219324"/>
          <a:ext cx="12424003" cy="4352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C16D6-0C3D-C640-9F74-362F0697A202}" name="Table2" displayName="Table2" ref="A1:DN3" totalsRowShown="0" tableBorderDxfId="1044">
  <autoFilter ref="A1:DN3" xr:uid="{978C16D6-0C3D-C640-9F74-362F0697A202}"/>
  <tableColumns count="118">
    <tableColumn id="1" xr3:uid="{DA83107B-BB7A-4741-92BE-65935C8352E9}" name="Anti-Malware State"/>
    <tableColumn id="2" xr3:uid="{E2ADC6BC-1998-E846-A810-465F42DF895E}" name="Document Exploit Protection"/>
    <tableColumn id="3" xr3:uid="{46DF3F71-7DFA-264A-AC08-438CB0702D80}" name="Predictive Machine Learning"/>
    <tableColumn id="4" xr3:uid="{0BC72354-4532-C148-9E5F-21855AD6A8A8}" name="Predictive Machine Learning: Action to take"/>
    <tableColumn id="5" xr3:uid="{CB1AEC01-753B-554D-96CA-9F10E17F2515}" name="Behavior Monitoring"/>
    <tableColumn id="6" xr3:uid="{03328CE9-312F-8F48-B723-F6CAA58EB2AE}" name="Real-Time Scan Behavior Monitoring: Action to take"/>
    <tableColumn id="7" xr3:uid="{093C054F-A2C0-3040-8D47-14B6218E33C2}" name="Back up and restore ransomware-encrypted files"/>
    <tableColumn id="8" xr3:uid="{5593A0AD-4C83-904B-B0C8-23354689D80E}" name="Windows Antimalware Scan Interface (AMSI)"/>
    <tableColumn id="9" xr3:uid="{B408DD63-FC58-B74A-B934-32315B8D802C}" name="Windows Antimalware Scan Interface (AMSI), Action to Take Terminate"/>
    <tableColumn id="10" xr3:uid="{A466C76F-BADD-A948-A674-8FF890846212}" name="Spyware/Grayware"/>
    <tableColumn id="11" xr3:uid="{3E4C3957-6A93-824B-A874-0C78CE213087}" name="IntelliTrap"/>
    <tableColumn id="12" xr3:uid="{5EF464C3-971D-EC44-B7F5-53C2ABA8D31E}" name="Process Memory Scan (Only Windows)"/>
    <tableColumn id="13" xr3:uid="{D2205F8C-8591-B940-BADD-A0685FBA3951}" name="Alert when this Malware Scan Configuration logs an event"/>
    <tableColumn id="14" xr3:uid="{DC5A9A67-D75D-3041-870B-F7111214AFB5}" name="Scan Settings Directories to scan"/>
    <tableColumn id="15" xr3:uid="{F80A316B-03EF-E448-A764-128180A72FA1}" name="Scan Settings Files to Scan"/>
    <tableColumn id="16" xr3:uid="{8E207252-2F18-5445-9174-4A6241DA110F}" name="Directory List"/>
    <tableColumn id="17" xr3:uid="{AB134143-4D10-F64D-A2AC-FB5069D3A3EF}" name="File List"/>
    <tableColumn id="18" xr3:uid="{62DA1268-19AD-2540-B794-7FA74688BD5A}" name="File Extension List"/>
    <tableColumn id="19" xr3:uid="{FDD076A6-8311-DC44-8819-3576214BD169}" name="Process Image File List"/>
    <tableColumn id="20" xr3:uid="{15BC6BCE-69BE-8F42-AFC5-DF1B3EE54774}" name="Real-Time Scan"/>
    <tableColumn id="21" xr3:uid="{0165C02D-57A7-134A-A2BC-E01D4178C2DE}" name="Scan Compressed Files"/>
    <tableColumn id="22" xr3:uid="{BBCCDEA5-B2A4-EF4F-97AA-D6AB5FF0ED9F}" name="Scan Compressed Files: Maximum size of individual extracted files (MB):"/>
    <tableColumn id="23" xr3:uid="{61C4A4B6-03BE-5042-AE11-9C7049FB1AD8}" name="Scan Compressed Files: Maximum levels of compression:"/>
    <tableColumn id="24" xr3:uid="{A6FB2755-B366-8248-82DF-8DA2C9E57364}" name="Scan Compressed Files: Maximum number of files to extract:"/>
    <tableColumn id="25" xr3:uid="{4E1E885A-8979-624A-B522-5AB44862C8CE}" name="Scan Embedded Microsoft Office Objects"/>
    <tableColumn id="26" xr3:uid="{881B5388-7DED-564B-B34A-9ED2323210A3}" name="Scan Embedded Microsoft Office Objects, OLE Layers to scan"/>
    <tableColumn id="27" xr3:uid="{5914348B-355C-2F4D-A492-6AE4FC7EE525}" name="Remediation Actions"/>
    <tableColumn id="28" xr3:uid="{9BBE83CA-F8EF-2546-B6B7-958866F74BA0}" name="Network Directory Scan"/>
    <tableColumn id="29" xr3:uid="{09FC8B54-D342-FA49-B4FE-538D07C35C02}" name="Every Day All day"/>
    <tableColumn id="30" xr3:uid="{DE9870BB-3662-5E47-81A8-A58301AF17CE}" name="Document Exploit Protection2"/>
    <tableColumn id="31" xr3:uid="{3BABEC38-25AC-0644-A197-261E4DB9F63F}" name="Spyware/Grayware3"/>
    <tableColumn id="32" xr3:uid="{0A2387BB-16CD-8241-A357-3D450BD3D977}" name="Alert when this Malware Scan Configuration logs an event4"/>
    <tableColumn id="33" xr3:uid="{02A99DE4-AD6E-A242-999B-191E96F095CE}" name="Directories to scan"/>
    <tableColumn id="34" xr3:uid="{F47C65CD-16E8-BC46-AA78-B290976440EC}" name="Manual Scan Files to Scan"/>
    <tableColumn id="35" xr3:uid="{A7B5F90D-D978-184B-B8FC-59BE959A0923}" name="Directory List5"/>
    <tableColumn id="36" xr3:uid="{BEF0C87A-FB25-4B4E-956C-434AA277032A}" name="File List6"/>
    <tableColumn id="37" xr3:uid="{3D5A5638-F5CE-6144-AF31-1C8CF842DAAD}" name="File Extension List7"/>
    <tableColumn id="38" xr3:uid="{63DC961C-77EC-8049-8768-9E1A8F1A1A28}" name="Scan Compressed Files8"/>
    <tableColumn id="39" xr3:uid="{54E9B8FC-BE18-A34F-9F6B-A993FBE27474}" name="Scan Compressed Files: Maximum size of individual extracted files (MB):9"/>
    <tableColumn id="40" xr3:uid="{06A7179F-38D8-B347-B292-CCF859C57D87}" name="Scan Compressed Files: Maximum levels of compression:10"/>
    <tableColumn id="41" xr3:uid="{4C9401C3-3BD1-0E44-963D-3582B81FC84C}" name="Scan Compressed Files: Maximum number of files to extract:11"/>
    <tableColumn id="42" xr3:uid="{3F1C4F20-85F7-974C-B0DB-CE74B211AA51}" name="Scan Embedded Microsoft Office Objects12"/>
    <tableColumn id="43" xr3:uid="{8668D251-34F5-5E4B-9A83-2D10940924C0}" name="Scan Embedded Microsoft Office Objects, OLE Layers to scan13"/>
    <tableColumn id="44" xr3:uid="{9BDF76A2-20C9-0543-AC30-4D99C51384F5}" name="Remediation Actions14"/>
    <tableColumn id="45" xr3:uid="{6EFADA29-24CE-8740-958A-604166957118}" name="CPU Usage"/>
    <tableColumn id="46" xr3:uid="{BFBA0C34-E523-4848-80E7-D1B196C17579}" name="Document Exploit Protection15"/>
    <tableColumn id="47" xr3:uid="{D228F231-B8AE-9F49-BDD4-9EC22B908CD0}" name="Spyware/Grayware16"/>
    <tableColumn id="48" xr3:uid="{DF7B882C-430C-A042-B2ED-4054D94774A3}" name="Alert when this Malware Scan Configuration logs an event17"/>
    <tableColumn id="49" xr3:uid="{B9068E92-C5B4-A446-8F3F-16E4CE47989F}" name="Directories to scan18"/>
    <tableColumn id="50" xr3:uid="{08673CFF-2066-4945-8103-6EB019EB9330}" name="Scheduled Scan Files to Scan"/>
    <tableColumn id="51" xr3:uid="{F73041AC-59E9-DC4B-8D60-4BF7D9923D5F}" name="Directory List19"/>
    <tableColumn id="52" xr3:uid="{D1964969-757D-2843-84C2-B64C57F93AE9}" name="File List20"/>
    <tableColumn id="53" xr3:uid="{6021149D-1B37-454F-B179-2C1A60FD76B5}" name="File Extension List21"/>
    <tableColumn id="54" xr3:uid="{4272E555-73FD-164C-A42B-368136D42EDC}" name="Scan Compressed Files22"/>
    <tableColumn id="55" xr3:uid="{DEAB2839-185B-4E42-B446-5EE1EEEA2CC3}" name="Scan Compressed Files: Maximum size of individual extracted files (MB):23"/>
    <tableColumn id="56" xr3:uid="{36F1451B-65B8-B048-87AF-4D96D914F275}" name="Scan Compressed Files: Maximum levels of compression:24"/>
    <tableColumn id="57" xr3:uid="{66D5FFFD-3E24-CB4C-8716-7640FF1FAB99}" name="Scan Compressed Files: Maximum number of files to extract:25"/>
    <tableColumn id="58" xr3:uid="{D90B3F99-D3F6-AE49-9979-DB49A18929B7}" name="Scan Embedded Microsoft Office Objects26"/>
    <tableColumn id="59" xr3:uid="{7486E3C1-DF08-6641-91DD-502167EE6C9A}" name="Scan Embedded Microsoft Office Objects, OLE Layers to scan27"/>
    <tableColumn id="60" xr3:uid="{79357F14-6484-6A4C-A690-07E93A22823C}" name="Remediation Actions28"/>
    <tableColumn id="61" xr3:uid="{6520590D-5FB7-694F-8D78-96497AA38C08}" name="CPU Usage29"/>
    <tableColumn id="62" xr3:uid="{6A5235A4-E40A-DE4D-BD37-FC35B09DB560}" name="Smart Scan"/>
    <tableColumn id="63" xr3:uid="{00B08056-8247-3646-BB3C-B5CBDFDA3AC4}" name="Smart Protection Server for File Reputation Service"/>
    <tableColumn id="64" xr3:uid="{DFAEA64D-9F52-B842-96FF-9AFB83AE318E}" name="Warn if connection to Smart Protection Server is lost"/>
    <tableColumn id="65" xr3:uid="{93630369-6F16-D94B-A460-90AE5583388A}" name="Identified Files"/>
    <tableColumn id="66" xr3:uid="{1933A647-7EE1-9E44-A62E-82369CBBD364}" name="Scan Limitation"/>
    <tableColumn id="67" xr3:uid="{659758F0-A2A1-7842-88C5-37C31B985676}" name="Use multithreaded processing for Malware scans (if available)"/>
    <tableColumn id="68" xr3:uid="{5EC8118F-44AC-6140-A181-34912059FDB9}" name="Allowed Spyware/Grayware"/>
    <tableColumn id="69" xr3:uid="{A4866BB4-2684-534A-A95D-37B1B79E2B24}" name="Document Exploit Protection Rule Exceptions"/>
    <tableColumn id="70" xr3:uid="{C6DFFB85-0CDB-A34D-9261-982746DCB956}" name="Behavior Monitoring Protection Exceptions"/>
    <tableColumn id="71" xr3:uid="{69140303-20FB-864D-8F46-14E4860D1C9D}" name="File Hash Calculation"/>
    <tableColumn id="72" xr3:uid="{D111D7BD-BA6C-804E-840F-F09CBC428646}" name="Trusted Certificates Detection Exceptions"/>
    <tableColumn id="73" xr3:uid="{FA42508B-96AE-AC4A-9FFE-908F76DE5A9B}" name="Real-time, Scheduled and Manual have the same lists of exclusions?"/>
    <tableColumn id="74" xr3:uid="{86E0E2B8-EF11-AE46-A584-441563DD9A9B}" name="Module "/>
    <tableColumn id="75" xr3:uid="{4445F9C6-F2D7-DF47-99DC-3461F9DFC96F}" name="Security Level"/>
    <tableColumn id="76" xr3:uid="{E7B4CE9D-2AB4-DC49-90EA-EA54368BB25B}" name="Allowed URLS"/>
    <tableColumn id="77" xr3:uid="{13697AC2-032B-3B4B-84FA-1C2418E7D40B}" name="Blocked URLS"/>
    <tableColumn id="78" xr3:uid="{5BB9AE17-E8FB-3341-93E5-DE7CF8D04856}" name="Smart Protection"/>
    <tableColumn id="79" xr3:uid="{1E10F764-B1C7-D644-82A9-5719A01FD334}" name="Smart Protection Server Connection Warning"/>
    <tableColumn id="80" xr3:uid="{4F5FEC1C-17D5-C443-8B19-1574703368A3}" name="Blocking Page"/>
    <tableColumn id="81" xr3:uid="{2D987116-F1E4-A243-96AC-4BD949B5C20B}" name="Alert"/>
    <tableColumn id="82" xr3:uid="{EF754CEA-278F-2E4C-9FC6-3A985C6C466E}" name="Ports"/>
    <tableColumn id="83" xr3:uid="{7F5CE861-CB87-1F40-8BAD-78F225256545}" name="Activity Monitoring State"/>
    <tableColumn id="84" xr3:uid="{C82AEB54-5F46-7C41-B615-67735F57C1F3}" name="Device Control Module"/>
    <tableColumn id="85" xr3:uid="{EBFC081D-C1C3-8349-9326-A0D220E9627B}" name="Module 30"/>
    <tableColumn id="86" xr3:uid="{1C296CB7-2D57-7B4B-9A9C-BBB633C6415C}" name="Allow unrecognized software until it is explictly blocked"/>
    <tableColumn id="87" xr3:uid="{343247AE-AF59-8A46-A6B8-C5BF99680584}" name="Trust Entities"/>
    <tableColumn id="88" xr3:uid="{FE7C03B5-2E68-DC41-8119-D623118806E1}" name="General: Integrity Monitoring State"/>
    <tableColumn id="89" xr3:uid="{AB3DF8B2-7BA5-664C-8B3B-39CEBB7B8D22}" name="Real Time "/>
    <tableColumn id="90" xr3:uid="{CA775A0B-CF64-E340-8AF9-4CBAEC7BB423}" name="Assigned Integrity Monitoring Rules"/>
    <tableColumn id="91" xr3:uid="{D4CDF6CA-726A-6F42-ADF4-23DD7ED3BFD1}" name="Automatically implement Integrity Monitoring Rule Recommendations"/>
    <tableColumn id="92" xr3:uid="{649A5186-EF6D-0641-8201-67041148DC8B}" name="Content Hash Algorithms"/>
    <tableColumn id="93" xr3:uid="{C632F85E-FEA0-C642-902C-028D61D2322F}" name="Integrity Monitoring Advanced - CPU Usage"/>
    <tableColumn id="94" xr3:uid="{20556B36-89EB-734E-98A7-01FAE5B3DF84}" name="General: Log Inspection State"/>
    <tableColumn id="95" xr3:uid="{E3AAC807-AB17-7B4D-A22C-B53D73357DCD}" name="Assigned Log Inspection Rules"/>
    <tableColumn id="96" xr3:uid="{17EFC423-8B68-ED44-8357-480C0535DC6C}" name="Automatically implement Log Inspection Rule Recommendations"/>
    <tableColumn id="97" xr3:uid="{27EF9F14-DDF2-AF4B-ADEA-A3E51CE109AC}" name="Severity Clipping"/>
    <tableColumn id="98" xr3:uid="{5244A6A6-0E17-1A4E-B3E2-B455CB1C66C4}" name="Module 31"/>
    <tableColumn id="99" xr3:uid="{AE305CC2-1979-D843-BC13-539F73855B9E}" name="Reconnaissance Scans Reconnaissance Scan Detection Enabled"/>
    <tableColumn id="100" xr3:uid="{FEC5D51D-6399-DD4D-84C9-D971AEA1260D}" name="General: Intrusion Prevention Behavior"/>
    <tableColumn id="101" xr3:uid="{3EB3276E-5424-7E49-A396-5A012A3CD325}" name="Intrusion Prevention Behavior"/>
    <tableColumn id="102" xr3:uid="{0CE140B2-75C9-5240-A614-037147C29610}" name="Inspect TLS/SSL traffic"/>
    <tableColumn id="103" xr3:uid="{835E53D2-032C-4946-B563-E3955AC73A92}" name="Scan container network traffic"/>
    <tableColumn id="104" xr3:uid="{F6B01D1E-7BC6-D24D-B1ED-BACFF745DFDF}" name="Assigned Intrusion Prevention Rules"/>
    <tableColumn id="105" xr3:uid="{A0B2F3C0-5FA5-ED48-BD7C-DEEAC103952C}" name="Rules Assigned"/>
    <tableColumn id="106" xr3:uid="{8D74B0BC-8193-B145-9B99-5B8AA2A3A2EC}" name="Automatically implement Intrusion Prevention Rule Recommendations"/>
    <tableColumn id="107" xr3:uid="{573D78DA-060D-9349-BF61-2E4B69F495AF}" name="Allow Intrusion Prevention Rules to capture data for first hit of each rule"/>
    <tableColumn id="108" xr3:uid="{8331AFEB-E9EB-2D40-8430-7810F3C08321}" name="Automatically assign new Intrusion Prevention Rules as required by updated Application Types"/>
    <tableColumn id="109" xr3:uid="{CC62E9BB-BB27-8A48-BB48-EB4FA8B22B93}" name="Agent Self Protection"/>
    <tableColumn id="110" xr3:uid="{599AF498-76F7-2F4C-8E62-E6DE75B23595}" name="Local Override requires password"/>
    <tableColumn id="111" xr3:uid="{E2F3B969-6638-AE49-B1A5-1B194A7118CB}" name="Network Engine Mode"/>
    <tableColumn id="112" xr3:uid="{02B96B3C-8885-9A4C-BA9E-448E9C37F58D}" name="Advanced Network Engine Options:Maximum TCP Connections"/>
    <tableColumn id="113" xr3:uid="{6D8427AE-FDB1-F94F-9A54-51ED1BBEE480}" name="Advanced Network Engine Options: Maximum UDP Connections "/>
    <tableColumn id="114" xr3:uid="{A6A213FE-8FBB-D94C-A3A7-C9F5D98ED9D3}" name="Check for Security Updated"/>
    <tableColumn id="115" xr3:uid="{80C4E34D-AF95-B64E-AD1F-0D4BA7C74ECA}" name="Scan Computers for Recommendations"/>
    <tableColumn id="116" xr3:uid="{A367F99D-91F7-6F4F-8011-E2B357E480B0}" name="Scan Computers for Integrity Changes"/>
    <tableColumn id="117" xr3:uid="{8DDC3248-20B9-564C-A079-AB77D8BDED8B}" name="Scan Computers for Malware"/>
    <tableColumn id="118" xr3:uid="{6EA8E38C-CADF-1845-A663-67BD2B5EF2E0}" name="Smart Feedb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elp.deepsecurity.trendmicro.com/aws/recommendation-scans.html" TargetMode="External"/><Relationship Id="rId21" Type="http://schemas.openxmlformats.org/officeDocument/2006/relationships/hyperlink" Target="https://help.deepsecurity.trendmicro.com/20_0/on-premise/integrity-monitoring-set-up.html" TargetMode="External"/><Relationship Id="rId42" Type="http://schemas.openxmlformats.org/officeDocument/2006/relationships/hyperlink" Target="https://help.deepsecurity.trendmicro.com/20_0/on-premise/anti-malware-behavior-monitoring.html" TargetMode="External"/><Relationship Id="rId47" Type="http://schemas.openxmlformats.org/officeDocument/2006/relationships/hyperlink" Target="https://cloudone.trendmicro.com/docs/workload-security/anti-malware-scan-configure/" TargetMode="External"/><Relationship Id="rId63" Type="http://schemas.openxmlformats.org/officeDocument/2006/relationships/hyperlink" Target="https://cloudone.trendmicro.com/docs/workload-security/anti-malware-scan-configure/" TargetMode="External"/><Relationship Id="rId68" Type="http://schemas.openxmlformats.org/officeDocument/2006/relationships/hyperlink" Target="https://success.trendmicro.com/dcx/s/solution/1115327-recommended-scan-exclusions-for-deep-security-in-linux?language=en_US" TargetMode="External"/><Relationship Id="rId16" Type="http://schemas.openxmlformats.org/officeDocument/2006/relationships/hyperlink" Target="https://help.deepsecurity.trendmicro.com/aws/intrusion-prevention-set-up.html" TargetMode="External"/><Relationship Id="rId11" Type="http://schemas.openxmlformats.org/officeDocument/2006/relationships/hyperlink" Target="https://help.deepsecurity.trendmicro.com/20_0/on-premise/log-inspection-set-up.html" TargetMode="External"/><Relationship Id="rId32" Type="http://schemas.openxmlformats.org/officeDocument/2006/relationships/hyperlink" Target="https://help.deepsecurity.trendmicro.com/11_0/aws/Protection-Modules/Anti-Malware/ui-policies-rules-amconfig.html" TargetMode="External"/><Relationship Id="rId37" Type="http://schemas.openxmlformats.org/officeDocument/2006/relationships/hyperlink" Target="https://help.deepsecurity.trendmicro.com/11_0/aws/Protection-Modules/Anti-Malware/ui-policies-rules-amconfig.html" TargetMode="External"/><Relationship Id="rId53" Type="http://schemas.openxmlformats.org/officeDocument/2006/relationships/hyperlink" Target="https://help.deepsecurity.trendmicro.com/20_0/on-premise/anti-malware-predictive-machine-learning.html" TargetMode="External"/><Relationship Id="rId58" Type="http://schemas.openxmlformats.org/officeDocument/2006/relationships/hyperlink" Target="https://help.deepsecurity.trendmicro.com/20_0/on-premise/anti-malware-scan-configure.html" TargetMode="External"/><Relationship Id="rId74" Type="http://schemas.openxmlformats.org/officeDocument/2006/relationships/hyperlink" Target="https://success.trendmicro.com/dcx/s/solution/000286880?language=en_US" TargetMode="External"/><Relationship Id="rId79" Type="http://schemas.openxmlformats.org/officeDocument/2006/relationships/hyperlink" Target="https://help.deepsecurity.trendmicro.com/20_0/on-premise/agent-self-protection.html" TargetMode="External"/><Relationship Id="rId5" Type="http://schemas.openxmlformats.org/officeDocument/2006/relationships/hyperlink" Target="https://help.deepsecurity.trendmicro.com/20_0/on-premise/web-reputation.html" TargetMode="External"/><Relationship Id="rId61" Type="http://schemas.openxmlformats.org/officeDocument/2006/relationships/hyperlink" Target="https://cloudone.trendmicro.com/docs/workload-security/anti-malware-scan-configure/" TargetMode="External"/><Relationship Id="rId19" Type="http://schemas.openxmlformats.org/officeDocument/2006/relationships/hyperlink" Target="https://help.deepsecurity.trendmicro.com/20_0/on-premise/log-inspection-set-up.html" TargetMode="External"/><Relationship Id="rId14" Type="http://schemas.openxmlformats.org/officeDocument/2006/relationships/hyperlink" Target="https://help.deepsecurity.trendmicro.com/20_0/on-premise/application-control-set-up.html" TargetMode="External"/><Relationship Id="rId22" Type="http://schemas.openxmlformats.org/officeDocument/2006/relationships/hyperlink" Target="https://help.deepsecurity.trendmicro.com/20_0/on-premise/integrity-monitoring-set-up.html" TargetMode="External"/><Relationship Id="rId27" Type="http://schemas.openxmlformats.org/officeDocument/2006/relationships/hyperlink" Target="https://help.deepsecurity.trendmicro.com/20_0/on-premise/anti-malware-restore-files.html" TargetMode="External"/><Relationship Id="rId30" Type="http://schemas.openxmlformats.org/officeDocument/2006/relationships/hyperlink" Target="https://help.deepsecurity.trendmicro.com/11_0/aws/Protection-Modules/Anti-Malware/ui-policies-rules-amconfig.html" TargetMode="External"/><Relationship Id="rId35" Type="http://schemas.openxmlformats.org/officeDocument/2006/relationships/hyperlink" Target="https://help.deepsecurity.trendmicro.com/11_0/aws/Protection-Modules/Anti-Malware/ui-policies-rules-amconfig.html" TargetMode="External"/><Relationship Id="rId43" Type="http://schemas.openxmlformats.org/officeDocument/2006/relationships/hyperlink" Target="https://cloudone.trendmicro.com/docs/workload-security/anti-malware-scan-configure/" TargetMode="External"/><Relationship Id="rId48" Type="http://schemas.openxmlformats.org/officeDocument/2006/relationships/hyperlink" Target="https://help.deepsecurity.trendmicro.com/10/0/Protection-Modules/Anti-Malware/ui-editor-am.html" TargetMode="External"/><Relationship Id="rId56" Type="http://schemas.openxmlformats.org/officeDocument/2006/relationships/hyperlink" Target="https://help.deepsecurity.trendmicro.com/20_0/on-premise/anti-malware-behavior-monitoring.html?Highlight=behavior%20monitoring" TargetMode="External"/><Relationship Id="rId64" Type="http://schemas.openxmlformats.org/officeDocument/2006/relationships/hyperlink" Target="https://cloudone.trendmicro.com/docs/workload-security/anti-malware-scan-configure/" TargetMode="External"/><Relationship Id="rId69" Type="http://schemas.openxmlformats.org/officeDocument/2006/relationships/hyperlink" Target="https://success.trendmicro.com/dcx/s/solution/1115327-recommended-scan-exclusions-for-deep-security-in-linux?language=en_US" TargetMode="External"/><Relationship Id="rId77" Type="http://schemas.openxmlformats.org/officeDocument/2006/relationships/hyperlink" Target="https://help.deepsecurity.trendmicro.com/20_0/on-premise/policy-network-engine-settings.html" TargetMode="External"/><Relationship Id="rId8" Type="http://schemas.openxmlformats.org/officeDocument/2006/relationships/hyperlink" Target="../../RAMs/Documents/Dr.%20Pepper/Performance%20tips%20for%20intrusion%20prevention" TargetMode="External"/><Relationship Id="rId51" Type="http://schemas.openxmlformats.org/officeDocument/2006/relationships/hyperlink" Target="https://help.deepsecurity.trendmicro.com/20_0/on-premise/anti-malware-scan-configure.html" TargetMode="External"/><Relationship Id="rId72" Type="http://schemas.openxmlformats.org/officeDocument/2006/relationships/hyperlink" Target="https://success.trendmicro.com/dcx/s/solution/1059770-recommended-scan-exclusion-list-for-trend-micro-endpoint-products?language=en_US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help.deepsecurity.trendmicro.com/20_0/on-premise/anti-malware-predictive-machine-learning.html" TargetMode="External"/><Relationship Id="rId12" Type="http://schemas.openxmlformats.org/officeDocument/2006/relationships/hyperlink" Target="../../RAMs/Mariana%20Pinheiro/Pronto%20Express/Documents/Dr.%20Pepper/Define%20a%20Log%20Inspection%20rule%20for%20use%20in%20policies" TargetMode="External"/><Relationship Id="rId17" Type="http://schemas.openxmlformats.org/officeDocument/2006/relationships/hyperlink" Target="https://cloudone.trendmicro.com/docs/workload-security/intrusion-prevention-rules/" TargetMode="External"/><Relationship Id="rId25" Type="http://schemas.openxmlformats.org/officeDocument/2006/relationships/hyperlink" Target="https://help.deepsecurity.trendmicro.com/20_0/on-premise/event-rank.html" TargetMode="External"/><Relationship Id="rId33" Type="http://schemas.openxmlformats.org/officeDocument/2006/relationships/hyperlink" Target="https://cloudone.trendmicro.com/docs/workload-security/anti-malware-scan-configure/" TargetMode="External"/><Relationship Id="rId38" Type="http://schemas.openxmlformats.org/officeDocument/2006/relationships/hyperlink" Target="https://cloudone.trendmicro.com/docs/workload-security/anti-malware-scan-configure/" TargetMode="External"/><Relationship Id="rId46" Type="http://schemas.openxmlformats.org/officeDocument/2006/relationships/hyperlink" Target="https://cloudone.trendmicro.com/docs/workload-security/anti-malware-scan-configure/" TargetMode="External"/><Relationship Id="rId59" Type="http://schemas.openxmlformats.org/officeDocument/2006/relationships/hyperlink" Target="https://help.deepsecurity.trendmicro.com/20_0/on-premise/anti-malware-scan-configure.html" TargetMode="External"/><Relationship Id="rId67" Type="http://schemas.openxmlformats.org/officeDocument/2006/relationships/hyperlink" Target="https://cloudone.trendmicro.com/docs/workload-security/anti-malware-scan-configure/" TargetMode="External"/><Relationship Id="rId20" Type="http://schemas.openxmlformats.org/officeDocument/2006/relationships/hyperlink" Target="https://help.deepsecurity.trendmicro.com/20_0/on-premise/integrity-monitoring-set-up.html" TargetMode="External"/><Relationship Id="rId41" Type="http://schemas.openxmlformats.org/officeDocument/2006/relationships/hyperlink" Target="https://cloudone.trendmicro.com/docs/workload-security/anti-malware-scan-configure/" TargetMode="External"/><Relationship Id="rId54" Type="http://schemas.openxmlformats.org/officeDocument/2006/relationships/hyperlink" Target="https://help.deepsecurity.trendmicro.com/20_0/on-premise/anti-malware-predictive-machine-learning.html" TargetMode="External"/><Relationship Id="rId62" Type="http://schemas.openxmlformats.org/officeDocument/2006/relationships/hyperlink" Target="https://help.deepsecurity.trendmicro.com/20_0/on-premise/anti-malware-behavior-monitoring.html" TargetMode="External"/><Relationship Id="rId70" Type="http://schemas.openxmlformats.org/officeDocument/2006/relationships/hyperlink" Target="https://success.trendmicro.com/dcx/s/solution/1115327-recommended-scan-exclusions-for-deep-security-in-linux?language=en_US" TargetMode="External"/><Relationship Id="rId75" Type="http://schemas.openxmlformats.org/officeDocument/2006/relationships/hyperlink" Target="https://help.deepsecurity.trendmicro.com/aws/communication-max-tcp-connections.html" TargetMode="External"/><Relationship Id="rId1" Type="http://schemas.openxmlformats.org/officeDocument/2006/relationships/hyperlink" Target="https://help.deepsecurity.trendmicro.com/20_0/on-premise/anti-malware-set-up.html" TargetMode="External"/><Relationship Id="rId6" Type="http://schemas.openxmlformats.org/officeDocument/2006/relationships/hyperlink" Target="https://help.deepsecurity.trendmicro.com/20_0/on-premise/intrusion-prevention-set-up.html" TargetMode="External"/><Relationship Id="rId15" Type="http://schemas.openxmlformats.org/officeDocument/2006/relationships/hyperlink" Target="https://help.deepsecurity.trendmicro.com/20_0/on-premise/intrusion-prevention-ssl-traffic.html" TargetMode="External"/><Relationship Id="rId23" Type="http://schemas.openxmlformats.org/officeDocument/2006/relationships/hyperlink" Target="https://help.deepsecurity.trendmicro.com/20_0/on-premise/smart-protection.html" TargetMode="External"/><Relationship Id="rId28" Type="http://schemas.openxmlformats.org/officeDocument/2006/relationships/hyperlink" Target="https://success.trendmicro.com/dcx/s/solution/1060339-smart-protection-server-disconnected-messages-appear-in-deep-security?language=en_US&amp;sfdcIFrameOrigin=null" TargetMode="External"/><Relationship Id="rId36" Type="http://schemas.openxmlformats.org/officeDocument/2006/relationships/hyperlink" Target="https://help.deepsecurity.trendmicro.com/11_0/aws/Protection-Modules/Anti-Malware/ui-policies-rules-amconfig.html" TargetMode="External"/><Relationship Id="rId49" Type="http://schemas.openxmlformats.org/officeDocument/2006/relationships/hyperlink" Target="https://help.deepsecurity.trendmicro.com/20_0/on-premise/security-update-apply.html" TargetMode="External"/><Relationship Id="rId57" Type="http://schemas.openxmlformats.org/officeDocument/2006/relationships/hyperlink" Target="https://help.deepsecurity.trendmicro.com/20_0/on-premise/anti-malware-scan-configure.html" TargetMode="External"/><Relationship Id="rId10" Type="http://schemas.openxmlformats.org/officeDocument/2006/relationships/hyperlink" Target="https://help.deepsecurity.trendmicro.com/20_0/on-premise/integrity-monitoring-rules-create.html" TargetMode="External"/><Relationship Id="rId31" Type="http://schemas.openxmlformats.org/officeDocument/2006/relationships/hyperlink" Target="https://help.deepsecurity.trendmicro.com/11_0/aws/Protection-Modules/Anti-Malware/ui-policies-rules-amconfig.html" TargetMode="External"/><Relationship Id="rId44" Type="http://schemas.openxmlformats.org/officeDocument/2006/relationships/hyperlink" Target="https://help.deepsecurity.trendmicro.com/10/0/Protection-Modules/Anti-Malware/ui-editor-am.html" TargetMode="External"/><Relationship Id="rId52" Type="http://schemas.openxmlformats.org/officeDocument/2006/relationships/hyperlink" Target="https://help.deepsecurity.trendmicro.com/10/0/Protection-Modules/Anti-Malware/ui-editor-am.html" TargetMode="External"/><Relationship Id="rId60" Type="http://schemas.openxmlformats.org/officeDocument/2006/relationships/hyperlink" Target="https://cloudone.trendmicro.com/docs/workload-security/anti-malware-scan-configure/" TargetMode="External"/><Relationship Id="rId65" Type="http://schemas.openxmlformats.org/officeDocument/2006/relationships/hyperlink" Target="https://cloudone.trendmicro.com/docs/workload-security/anti-malware-scan-configure/" TargetMode="External"/><Relationship Id="rId73" Type="http://schemas.openxmlformats.org/officeDocument/2006/relationships/hyperlink" Target="https://success.trendmicro.com/dcx/s/solution/1059770-recommended-scan-exclusion-list-for-trend-micro-endpoint-products?language=en_US" TargetMode="External"/><Relationship Id="rId78" Type="http://schemas.openxmlformats.org/officeDocument/2006/relationships/hyperlink" Target="https://help.deepsecurity.trendmicro.com/20_0/on-premise/policy-network-engine-settings.html" TargetMode="External"/><Relationship Id="rId81" Type="http://schemas.openxmlformats.org/officeDocument/2006/relationships/drawing" Target="../drawings/drawing1.xml"/><Relationship Id="rId4" Type="http://schemas.openxmlformats.org/officeDocument/2006/relationships/hyperlink" Target="https://help.deepsecurity.trendmicro.com/20_0/on-premise/recommendation-scans.html?Highlight=recommendation%20scan" TargetMode="External"/><Relationship Id="rId9" Type="http://schemas.openxmlformats.org/officeDocument/2006/relationships/hyperlink" Target="https://help.deepsecurity.trendmicro.com/20_0/on-premise/integrity-monitoring-set-up.html" TargetMode="External"/><Relationship Id="rId13" Type="http://schemas.openxmlformats.org/officeDocument/2006/relationships/hyperlink" Target="https://help.deepsecurity.trendmicro.com/20_0/on-premise/application-control-rulesets.html" TargetMode="External"/><Relationship Id="rId18" Type="http://schemas.openxmlformats.org/officeDocument/2006/relationships/hyperlink" Target="https://help.deepsecurity.trendmicro.com/20_0/on-premise/intrusion-prevention-rules.html" TargetMode="External"/><Relationship Id="rId39" Type="http://schemas.openxmlformats.org/officeDocument/2006/relationships/hyperlink" Target="https://cloudone.trendmicro.com/docs/workload-security/anti-malware-scan-configure/" TargetMode="External"/><Relationship Id="rId34" Type="http://schemas.openxmlformats.org/officeDocument/2006/relationships/hyperlink" Target="https://help.deepsecurity.trendmicro.com/20_0/on-premise/anti-malware-performance.html" TargetMode="External"/><Relationship Id="rId50" Type="http://schemas.openxmlformats.org/officeDocument/2006/relationships/hyperlink" Target="https://help.deepsecurity.trendmicro.com/20_0/on-premise/integrity-monitoring-set-up.html" TargetMode="External"/><Relationship Id="rId55" Type="http://schemas.openxmlformats.org/officeDocument/2006/relationships/hyperlink" Target="https://help.deepsecurity.trendmicro.com/20_0/on-premise/anti-malware-behavior-monitoring.html?Highlight=behavior%20monitoring" TargetMode="External"/><Relationship Id="rId76" Type="http://schemas.openxmlformats.org/officeDocument/2006/relationships/hyperlink" Target="https://docs.trendmicro.com/en-us/enterprise/trend-micro-vision-one/threat-intelligence-/suspicious-object-ma/user-defined-suspici/suspicious-object-ac.aspx" TargetMode="External"/><Relationship Id="rId7" Type="http://schemas.openxmlformats.org/officeDocument/2006/relationships/hyperlink" Target="../../RAMs/Documents/Dr.%20Pepper/Configure%20intrusion%20prevention%20rules" TargetMode="External"/><Relationship Id="rId71" Type="http://schemas.openxmlformats.org/officeDocument/2006/relationships/hyperlink" Target="https://success.trendmicro.com/dcx/s/solution/1059770-recommended-scan-exclusion-list-for-trend-micro-endpoint-products?language=en_US" TargetMode="External"/><Relationship Id="rId2" Type="http://schemas.openxmlformats.org/officeDocument/2006/relationships/hyperlink" Target="https://help.deepsecurity.trendmicro.com/20_0/on-premise/anti-malware-behavior-monitoring.html" TargetMode="External"/><Relationship Id="rId29" Type="http://schemas.openxmlformats.org/officeDocument/2006/relationships/hyperlink" Target="https://help.deepsecurity.trendmicro.com/20_0/on-premise/anti-malware-performance.html" TargetMode="External"/><Relationship Id="rId24" Type="http://schemas.openxmlformats.org/officeDocument/2006/relationships/hyperlink" Target="https://help.deepsecurity.trendmicro.com/20_0/on-premise/smart-protection.html" TargetMode="External"/><Relationship Id="rId40" Type="http://schemas.openxmlformats.org/officeDocument/2006/relationships/hyperlink" Target="https://cloudone.trendmicro.com/docs/workload-security/anti-malware-scan-configure/" TargetMode="External"/><Relationship Id="rId45" Type="http://schemas.openxmlformats.org/officeDocument/2006/relationships/hyperlink" Target="https://cloudone.trendmicro.com/docs/workload-security/anti-malware-scan-configure/" TargetMode="External"/><Relationship Id="rId66" Type="http://schemas.openxmlformats.org/officeDocument/2006/relationships/hyperlink" Target="https://cloudone.trendmicro.com/docs/workload-security/anti-malware-scan-configur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20C3-BBF1-984D-936D-0EA4B45ACDB9}">
  <dimension ref="A1:B8"/>
  <sheetViews>
    <sheetView zoomScaleNormal="100" workbookViewId="0">
      <selection activeCell="A11" sqref="A11:A13"/>
    </sheetView>
  </sheetViews>
  <sheetFormatPr baseColWidth="10" defaultColWidth="11.54296875" defaultRowHeight="14.5" x14ac:dyDescent="0.35"/>
  <cols>
    <col min="1" max="1" width="70" customWidth="1"/>
    <col min="2" max="2" width="65.453125" customWidth="1"/>
  </cols>
  <sheetData>
    <row r="1" spans="1:2" ht="15" thickBot="1" x14ac:dyDescent="0.4">
      <c r="B1" s="110"/>
    </row>
    <row r="2" spans="1:2" ht="24" customHeight="1" thickBot="1" x14ac:dyDescent="0.4">
      <c r="A2" s="123" t="s">
        <v>230</v>
      </c>
      <c r="B2" s="110"/>
    </row>
    <row r="3" spans="1:2" ht="24" customHeight="1" thickBot="1" x14ac:dyDescent="0.4">
      <c r="A3" s="123" t="s">
        <v>295</v>
      </c>
      <c r="B3" s="110"/>
    </row>
    <row r="4" spans="1:2" ht="24" customHeight="1" thickBot="1" x14ac:dyDescent="0.4">
      <c r="A4" s="123" t="s">
        <v>229</v>
      </c>
      <c r="B4" s="110"/>
    </row>
    <row r="5" spans="1:2" ht="24" customHeight="1" thickBot="1" x14ac:dyDescent="0.4">
      <c r="A5" s="123" t="s">
        <v>231</v>
      </c>
      <c r="B5" s="110"/>
    </row>
    <row r="6" spans="1:2" ht="19" thickBot="1" x14ac:dyDescent="0.4">
      <c r="A6" s="123" t="s">
        <v>339</v>
      </c>
      <c r="B6" s="110"/>
    </row>
    <row r="7" spans="1:2" ht="19" thickBot="1" x14ac:dyDescent="0.4">
      <c r="A7" s="123" t="s">
        <v>340</v>
      </c>
      <c r="B7" s="110"/>
    </row>
    <row r="8" spans="1:2" ht="18.5" x14ac:dyDescent="0.35">
      <c r="A8" s="123" t="s">
        <v>341</v>
      </c>
      <c r="B8" s="1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7550-A511-4BFD-ACD7-957B0562E9E0}">
  <dimension ref="A1:V1638"/>
  <sheetViews>
    <sheetView topLeftCell="A142" zoomScale="70" zoomScaleNormal="70" workbookViewId="0">
      <selection activeCell="B138" sqref="B138:B143"/>
    </sheetView>
  </sheetViews>
  <sheetFormatPr baseColWidth="10" defaultColWidth="11.453125" defaultRowHeight="14.5" x14ac:dyDescent="0.35"/>
  <cols>
    <col min="1" max="1" width="1.36328125" style="56" customWidth="1"/>
    <col min="2" max="2" width="25.81640625" style="5" customWidth="1"/>
    <col min="3" max="3" width="26.54296875" style="2" customWidth="1"/>
    <col min="4" max="4" width="34.36328125" style="5" customWidth="1"/>
    <col min="5" max="5" width="68.81640625" style="61" bestFit="1" customWidth="1"/>
    <col min="6" max="6" width="37.6328125" style="61" customWidth="1"/>
    <col min="7" max="7" width="19.36328125" customWidth="1"/>
    <col min="8" max="8" width="19.36328125" style="2" customWidth="1"/>
    <col min="9" max="9" width="66.36328125" style="67" customWidth="1"/>
    <col min="11" max="17" width="11.453125" style="55"/>
  </cols>
  <sheetData>
    <row r="1" spans="2:22" x14ac:dyDescent="0.35">
      <c r="B1" s="164"/>
      <c r="C1" s="164"/>
      <c r="D1" s="164"/>
      <c r="E1" s="164"/>
      <c r="F1" s="164"/>
      <c r="G1" s="164"/>
      <c r="H1" s="164"/>
      <c r="I1" s="164"/>
      <c r="J1" s="54"/>
    </row>
    <row r="2" spans="2:22" x14ac:dyDescent="0.35">
      <c r="B2" s="164"/>
      <c r="C2" s="164"/>
      <c r="D2" s="164"/>
      <c r="E2" s="164"/>
      <c r="F2" s="164"/>
      <c r="G2" s="164"/>
      <c r="H2" s="164"/>
      <c r="I2" s="164"/>
      <c r="J2" s="54"/>
    </row>
    <row r="3" spans="2:22" ht="21" x14ac:dyDescent="0.5">
      <c r="B3" s="102"/>
      <c r="C3" s="86"/>
      <c r="D3" s="165" t="s">
        <v>0</v>
      </c>
      <c r="E3" s="165"/>
      <c r="F3" s="165"/>
      <c r="G3" s="165"/>
      <c r="H3" s="165"/>
      <c r="I3" s="165"/>
      <c r="J3" s="53"/>
      <c r="K3" s="57"/>
      <c r="L3" s="57"/>
      <c r="M3"/>
      <c r="N3"/>
      <c r="O3"/>
      <c r="P3"/>
      <c r="Q3"/>
      <c r="U3" s="52"/>
      <c r="V3" s="52"/>
    </row>
    <row r="4" spans="2:22" ht="21" x14ac:dyDescent="0.35">
      <c r="B4" s="102"/>
      <c r="C4" s="86"/>
      <c r="D4" s="102"/>
      <c r="E4" s="59"/>
      <c r="F4" s="64"/>
      <c r="G4" s="54"/>
      <c r="H4" s="86"/>
      <c r="I4" s="54"/>
      <c r="J4" s="53"/>
      <c r="K4" s="57"/>
      <c r="L4" s="57"/>
      <c r="M4"/>
      <c r="N4"/>
      <c r="O4"/>
      <c r="P4"/>
      <c r="Q4"/>
      <c r="U4" s="52"/>
      <c r="V4" s="52"/>
    </row>
    <row r="5" spans="2:22" ht="21" customHeight="1" thickBot="1" x14ac:dyDescent="0.4">
      <c r="B5" s="70"/>
      <c r="C5" s="70"/>
      <c r="D5" s="60" t="s">
        <v>1</v>
      </c>
      <c r="E5" s="60" t="s">
        <v>2</v>
      </c>
      <c r="F5" s="60" t="s">
        <v>3</v>
      </c>
      <c r="G5" s="63" t="s">
        <v>4</v>
      </c>
      <c r="H5" s="63" t="s">
        <v>5</v>
      </c>
      <c r="I5" s="63" t="s">
        <v>6</v>
      </c>
      <c r="J5" s="53"/>
      <c r="K5" s="57"/>
      <c r="L5" s="57"/>
      <c r="M5"/>
      <c r="N5"/>
      <c r="O5"/>
      <c r="P5"/>
      <c r="Q5"/>
      <c r="U5" s="52"/>
      <c r="V5" s="52"/>
    </row>
    <row r="6" spans="2:22" ht="21" customHeight="1" thickBot="1" x14ac:dyDescent="0.4">
      <c r="B6" s="101" t="s">
        <v>26</v>
      </c>
      <c r="C6" s="101" t="s">
        <v>26</v>
      </c>
      <c r="D6" s="108" t="s">
        <v>26</v>
      </c>
      <c r="E6" s="73" t="s">
        <v>27</v>
      </c>
      <c r="F6" s="77" t="s">
        <v>28</v>
      </c>
      <c r="G6" s="79" t="s">
        <v>9</v>
      </c>
      <c r="H6" s="93" t="str">
        <f>IF(G6="OK","NO RISK","1-HIGH")</f>
        <v>NO RISK</v>
      </c>
      <c r="I6" s="89" t="s">
        <v>29</v>
      </c>
      <c r="J6" s="53"/>
      <c r="K6" s="57"/>
      <c r="L6" s="57"/>
      <c r="M6" s="57"/>
      <c r="N6" s="57"/>
      <c r="O6" s="57"/>
      <c r="P6" s="57"/>
      <c r="Q6" s="57"/>
    </row>
    <row r="7" spans="2:22" ht="30.75" customHeight="1" x14ac:dyDescent="0.35">
      <c r="B7" s="153" t="s">
        <v>30</v>
      </c>
      <c r="C7" s="153" t="s">
        <v>31</v>
      </c>
      <c r="D7" s="148" t="s">
        <v>32</v>
      </c>
      <c r="E7" s="169" t="s">
        <v>296</v>
      </c>
      <c r="F7" s="124" t="s">
        <v>297</v>
      </c>
      <c r="G7" s="79" t="s">
        <v>9</v>
      </c>
      <c r="H7" s="93" t="str">
        <f>IF(G7="OK","NO RISK","2-MEDIUM")</f>
        <v>NO RISK</v>
      </c>
      <c r="I7" s="89" t="s">
        <v>34</v>
      </c>
      <c r="J7" s="53"/>
      <c r="K7" s="57"/>
      <c r="L7" s="57"/>
      <c r="M7" s="57"/>
      <c r="N7" s="57"/>
      <c r="O7" s="57"/>
      <c r="P7" s="57"/>
      <c r="Q7" s="57"/>
    </row>
    <row r="8" spans="2:22" ht="30.75" customHeight="1" x14ac:dyDescent="0.35">
      <c r="B8" s="151"/>
      <c r="C8" s="151"/>
      <c r="D8" s="149"/>
      <c r="E8" s="170"/>
      <c r="F8" s="124" t="s">
        <v>298</v>
      </c>
      <c r="G8" s="79" t="s">
        <v>9</v>
      </c>
      <c r="H8" s="93" t="str">
        <f>IF(G8="OK","NO RISK","2-MEDIUM")</f>
        <v>NO RISK</v>
      </c>
      <c r="I8" s="89"/>
      <c r="J8" s="53"/>
      <c r="K8" s="57"/>
      <c r="L8" s="57"/>
      <c r="M8" s="57"/>
      <c r="N8" s="57"/>
      <c r="O8" s="57"/>
      <c r="P8" s="57"/>
      <c r="Q8" s="57"/>
    </row>
    <row r="9" spans="2:22" ht="21" x14ac:dyDescent="0.35">
      <c r="B9" s="151"/>
      <c r="C9" s="151"/>
      <c r="D9" s="149"/>
      <c r="E9" s="166" t="s">
        <v>35</v>
      </c>
      <c r="F9" s="77" t="s">
        <v>24</v>
      </c>
      <c r="G9" s="79" t="s">
        <v>9</v>
      </c>
      <c r="H9" s="93" t="str">
        <f>IF(G9="OK","NO RISK","1-HIGH")</f>
        <v>NO RISK</v>
      </c>
      <c r="I9" s="89" t="s">
        <v>36</v>
      </c>
      <c r="J9" s="53"/>
      <c r="K9" s="57"/>
      <c r="L9" s="57"/>
      <c r="M9" s="57"/>
      <c r="N9" s="57"/>
      <c r="O9" s="57"/>
      <c r="P9" s="57"/>
      <c r="Q9" s="57"/>
    </row>
    <row r="10" spans="2:22" ht="21" x14ac:dyDescent="0.35">
      <c r="B10" s="151"/>
      <c r="C10" s="151"/>
      <c r="D10" s="149"/>
      <c r="E10" s="167"/>
      <c r="F10" s="124" t="s">
        <v>297</v>
      </c>
      <c r="G10" s="79" t="s">
        <v>9</v>
      </c>
      <c r="H10" s="93" t="str">
        <f t="shared" ref="H10:H11" si="0">IF(G10="OK","NO RISK","2-MEDIUM")</f>
        <v>NO RISK</v>
      </c>
      <c r="I10" s="89"/>
      <c r="J10" s="53"/>
      <c r="K10" s="57"/>
      <c r="L10" s="57"/>
      <c r="M10" s="57"/>
      <c r="N10" s="57"/>
      <c r="O10" s="57"/>
      <c r="P10" s="57"/>
      <c r="Q10" s="57"/>
    </row>
    <row r="11" spans="2:22" ht="21" x14ac:dyDescent="0.35">
      <c r="B11" s="151"/>
      <c r="C11" s="151"/>
      <c r="D11" s="149"/>
      <c r="E11" s="168"/>
      <c r="F11" s="124" t="s">
        <v>298</v>
      </c>
      <c r="G11" s="79" t="s">
        <v>9</v>
      </c>
      <c r="H11" s="93" t="str">
        <f t="shared" si="0"/>
        <v>NO RISK</v>
      </c>
      <c r="I11" s="89"/>
      <c r="J11" s="53"/>
      <c r="K11" s="57"/>
      <c r="L11" s="57"/>
      <c r="M11" s="57"/>
      <c r="N11" s="57"/>
      <c r="O11" s="57"/>
      <c r="P11" s="57"/>
      <c r="Q11" s="57"/>
    </row>
    <row r="12" spans="2:22" ht="21" x14ac:dyDescent="0.35">
      <c r="B12" s="151"/>
      <c r="C12" s="151"/>
      <c r="D12" s="149"/>
      <c r="E12" s="81" t="s">
        <v>37</v>
      </c>
      <c r="F12" s="77" t="s">
        <v>38</v>
      </c>
      <c r="G12" s="79" t="s">
        <v>9</v>
      </c>
      <c r="H12" s="93" t="str">
        <f>IF(G12="OK","NO RISK","1-HIGH")</f>
        <v>NO RISK</v>
      </c>
      <c r="I12" s="89" t="s">
        <v>36</v>
      </c>
      <c r="J12" s="53"/>
      <c r="K12" s="57"/>
      <c r="L12" s="57"/>
      <c r="M12" s="57"/>
      <c r="N12" s="57"/>
      <c r="O12" s="57"/>
      <c r="P12" s="57"/>
      <c r="Q12" s="57"/>
    </row>
    <row r="13" spans="2:22" ht="21" x14ac:dyDescent="0.35">
      <c r="B13" s="151"/>
      <c r="C13" s="151"/>
      <c r="D13" s="149"/>
      <c r="E13" s="166" t="s">
        <v>39</v>
      </c>
      <c r="F13" s="77" t="s">
        <v>24</v>
      </c>
      <c r="G13" s="79" t="s">
        <v>9</v>
      </c>
      <c r="H13" s="93" t="str">
        <f>IF(G13="OK","NO RISK","1-HIGH")</f>
        <v>NO RISK</v>
      </c>
      <c r="I13" s="89" t="s">
        <v>40</v>
      </c>
      <c r="J13" s="53"/>
      <c r="K13" s="57"/>
      <c r="L13" s="57"/>
      <c r="M13" s="57"/>
      <c r="N13" s="57"/>
      <c r="O13" s="57"/>
      <c r="P13" s="57"/>
      <c r="Q13" s="57"/>
    </row>
    <row r="14" spans="2:22" ht="21" x14ac:dyDescent="0.35">
      <c r="B14" s="151"/>
      <c r="C14" s="151"/>
      <c r="D14" s="149"/>
      <c r="E14" s="167"/>
      <c r="F14" s="124" t="s">
        <v>297</v>
      </c>
      <c r="G14" s="79" t="s">
        <v>9</v>
      </c>
      <c r="H14" s="93" t="str">
        <f t="shared" ref="H14:H15" si="1">IF(G14="OK","NO RISK","1-HIGH")</f>
        <v>NO RISK</v>
      </c>
      <c r="I14" s="89"/>
      <c r="J14" s="53"/>
      <c r="K14" s="57"/>
      <c r="L14" s="57"/>
      <c r="M14" s="57"/>
      <c r="N14" s="57"/>
      <c r="O14" s="57"/>
      <c r="P14" s="57"/>
      <c r="Q14" s="57"/>
    </row>
    <row r="15" spans="2:22" ht="21" x14ac:dyDescent="0.35">
      <c r="B15" s="151"/>
      <c r="C15" s="151"/>
      <c r="D15" s="149"/>
      <c r="E15" s="168"/>
      <c r="F15" s="124" t="s">
        <v>298</v>
      </c>
      <c r="G15" s="79" t="s">
        <v>9</v>
      </c>
      <c r="H15" s="93" t="str">
        <f t="shared" si="1"/>
        <v>NO RISK</v>
      </c>
      <c r="I15" s="89"/>
      <c r="J15" s="53"/>
      <c r="K15" s="57"/>
      <c r="L15" s="57"/>
      <c r="M15" s="57"/>
      <c r="N15" s="57"/>
      <c r="O15" s="57"/>
      <c r="P15" s="57"/>
      <c r="Q15" s="57"/>
    </row>
    <row r="16" spans="2:22" ht="21" x14ac:dyDescent="0.35">
      <c r="B16" s="151"/>
      <c r="C16" s="151"/>
      <c r="D16" s="149"/>
      <c r="E16" s="81" t="s">
        <v>41</v>
      </c>
      <c r="F16" s="77" t="s">
        <v>42</v>
      </c>
      <c r="G16" s="79" t="s">
        <v>9</v>
      </c>
      <c r="H16" s="93" t="str">
        <f>IF(G16="OK","NO RISK","1-HIGH")</f>
        <v>NO RISK</v>
      </c>
      <c r="I16" s="89" t="s">
        <v>43</v>
      </c>
      <c r="J16" s="53"/>
      <c r="K16" s="57"/>
      <c r="L16" s="57"/>
      <c r="M16" s="57"/>
      <c r="N16" s="57"/>
      <c r="O16" s="57"/>
      <c r="P16" s="57"/>
      <c r="Q16" s="57"/>
    </row>
    <row r="17" spans="2:17" ht="21" x14ac:dyDescent="0.35">
      <c r="B17" s="151"/>
      <c r="C17" s="151"/>
      <c r="D17" s="149"/>
      <c r="E17" s="73" t="s">
        <v>44</v>
      </c>
      <c r="F17" s="77" t="s">
        <v>24</v>
      </c>
      <c r="G17" s="79" t="s">
        <v>9</v>
      </c>
      <c r="H17" s="93" t="str">
        <f>IF(G17="OK","NO RISK","1-HIGH")</f>
        <v>NO RISK</v>
      </c>
      <c r="I17" s="89" t="s">
        <v>40</v>
      </c>
      <c r="J17" s="53"/>
      <c r="K17" s="57"/>
      <c r="L17" s="57"/>
      <c r="M17" s="57"/>
      <c r="N17" s="57"/>
      <c r="O17" s="57"/>
      <c r="P17" s="57"/>
      <c r="Q17" s="57"/>
    </row>
    <row r="18" spans="2:17" ht="21" x14ac:dyDescent="0.35">
      <c r="B18" s="151"/>
      <c r="C18" s="151"/>
      <c r="D18" s="149"/>
      <c r="E18" s="171" t="s">
        <v>45</v>
      </c>
      <c r="F18" s="77" t="s">
        <v>24</v>
      </c>
      <c r="G18" s="79" t="s">
        <v>9</v>
      </c>
      <c r="H18" s="93" t="str">
        <f>IF(G18="OK","NO RISK","2-MEDIUM")</f>
        <v>NO RISK</v>
      </c>
      <c r="I18" s="89" t="s">
        <v>25</v>
      </c>
      <c r="J18" s="53"/>
      <c r="K18" s="57"/>
      <c r="L18" s="57"/>
      <c r="M18" s="57"/>
      <c r="N18" s="57"/>
      <c r="O18" s="57"/>
      <c r="P18" s="57"/>
      <c r="Q18" s="57"/>
    </row>
    <row r="19" spans="2:17" ht="21" x14ac:dyDescent="0.35">
      <c r="B19" s="151"/>
      <c r="C19" s="151"/>
      <c r="D19" s="149"/>
      <c r="E19" s="172"/>
      <c r="F19" s="124" t="s">
        <v>297</v>
      </c>
      <c r="G19" s="79" t="s">
        <v>9</v>
      </c>
      <c r="H19" s="93" t="str">
        <f t="shared" ref="H19:H20" si="2">IF(G19="OK","NO RISK","2-MEDIUM")</f>
        <v>NO RISK</v>
      </c>
      <c r="I19" s="89"/>
      <c r="J19" s="53"/>
      <c r="K19" s="57"/>
      <c r="L19" s="57"/>
      <c r="M19" s="57"/>
      <c r="N19" s="57"/>
      <c r="O19" s="57"/>
      <c r="P19" s="57"/>
      <c r="Q19" s="57"/>
    </row>
    <row r="20" spans="2:17" ht="21" x14ac:dyDescent="0.35">
      <c r="B20" s="151"/>
      <c r="C20" s="151"/>
      <c r="D20" s="149"/>
      <c r="E20" s="173"/>
      <c r="F20" s="124" t="s">
        <v>298</v>
      </c>
      <c r="G20" s="79" t="s">
        <v>9</v>
      </c>
      <c r="H20" s="93" t="str">
        <f t="shared" si="2"/>
        <v>NO RISK</v>
      </c>
      <c r="I20" s="89"/>
      <c r="J20" s="53"/>
      <c r="K20" s="57"/>
      <c r="L20" s="57"/>
      <c r="M20" s="57"/>
      <c r="N20" s="57"/>
      <c r="O20" s="57"/>
      <c r="P20" s="57"/>
      <c r="Q20" s="57"/>
    </row>
    <row r="21" spans="2:17" ht="21" x14ac:dyDescent="0.35">
      <c r="B21" s="151"/>
      <c r="C21" s="151"/>
      <c r="D21" s="149"/>
      <c r="E21" s="81" t="s">
        <v>46</v>
      </c>
      <c r="F21" s="77" t="s">
        <v>24</v>
      </c>
      <c r="G21" s="79" t="s">
        <v>9</v>
      </c>
      <c r="H21" s="93" t="str">
        <f>IF(G21="OK","NO RISK","2-MEDIUM")</f>
        <v>NO RISK</v>
      </c>
      <c r="I21" s="89"/>
      <c r="J21" s="53"/>
      <c r="K21" s="57"/>
      <c r="L21" s="57"/>
      <c r="M21" s="57"/>
      <c r="N21" s="57"/>
      <c r="O21" s="57"/>
      <c r="P21" s="57"/>
      <c r="Q21" s="57"/>
    </row>
    <row r="22" spans="2:17" ht="21" x14ac:dyDescent="0.35">
      <c r="B22" s="151"/>
      <c r="C22" s="151"/>
      <c r="D22" s="149"/>
      <c r="E22" s="73" t="s">
        <v>47</v>
      </c>
      <c r="F22" s="77" t="s">
        <v>24</v>
      </c>
      <c r="G22" s="79" t="s">
        <v>9</v>
      </c>
      <c r="H22" s="93" t="str">
        <f>IF(G22="OK","NO RISK","2-MEDIUM")</f>
        <v>NO RISK</v>
      </c>
      <c r="I22" s="89" t="s">
        <v>25</v>
      </c>
      <c r="J22" s="53"/>
      <c r="K22" s="57"/>
      <c r="L22" s="57"/>
      <c r="M22" s="57"/>
      <c r="N22" s="57"/>
      <c r="O22" s="57"/>
      <c r="P22" s="57"/>
      <c r="Q22" s="57"/>
    </row>
    <row r="23" spans="2:17" ht="21" x14ac:dyDescent="0.35">
      <c r="B23" s="151"/>
      <c r="C23" s="151"/>
      <c r="D23" s="149"/>
      <c r="E23" s="73" t="s">
        <v>48</v>
      </c>
      <c r="F23" s="77" t="s">
        <v>24</v>
      </c>
      <c r="G23" s="79" t="s">
        <v>9</v>
      </c>
      <c r="H23" s="93" t="str">
        <f>IF(G23="OK","NO RISK","2-MEDIUM")</f>
        <v>NO RISK</v>
      </c>
      <c r="I23" s="89" t="s">
        <v>36</v>
      </c>
      <c r="J23" s="53"/>
      <c r="K23" s="57"/>
      <c r="L23" s="57"/>
      <c r="M23" s="57"/>
      <c r="N23" s="57"/>
      <c r="O23" s="57"/>
      <c r="P23" s="57"/>
      <c r="Q23" s="57"/>
    </row>
    <row r="24" spans="2:17" ht="21" x14ac:dyDescent="0.35">
      <c r="B24" s="151"/>
      <c r="C24" s="151"/>
      <c r="D24" s="149"/>
      <c r="E24" s="171" t="s">
        <v>285</v>
      </c>
      <c r="F24" s="77" t="s">
        <v>24</v>
      </c>
      <c r="G24" s="79" t="s">
        <v>9</v>
      </c>
      <c r="H24" s="93" t="str">
        <f>IF(G24="OK","NO RISK","2-MEDIUM")</f>
        <v>NO RISK</v>
      </c>
      <c r="I24" s="89" t="s">
        <v>25</v>
      </c>
      <c r="J24" s="53"/>
      <c r="K24" s="57"/>
      <c r="L24" s="57"/>
      <c r="M24" s="57"/>
      <c r="N24" s="57"/>
      <c r="O24" s="57"/>
      <c r="P24" s="57"/>
      <c r="Q24" s="57"/>
    </row>
    <row r="25" spans="2:17" ht="21" x14ac:dyDescent="0.35">
      <c r="B25" s="151"/>
      <c r="C25" s="151"/>
      <c r="D25" s="149"/>
      <c r="E25" s="172"/>
      <c r="F25" s="124" t="s">
        <v>297</v>
      </c>
      <c r="G25" s="79" t="s">
        <v>9</v>
      </c>
      <c r="H25" s="93" t="str">
        <f t="shared" ref="H25:H27" si="3">IF(G25="OK","NO RISK","2-MEDIUM")</f>
        <v>NO RISK</v>
      </c>
      <c r="I25" s="89"/>
      <c r="J25" s="53"/>
      <c r="K25" s="57"/>
      <c r="L25" s="57"/>
      <c r="M25" s="57"/>
      <c r="N25" s="57"/>
      <c r="O25" s="57"/>
      <c r="P25" s="57"/>
      <c r="Q25" s="57"/>
    </row>
    <row r="26" spans="2:17" ht="21" x14ac:dyDescent="0.35">
      <c r="B26" s="151"/>
      <c r="C26" s="151"/>
      <c r="D26" s="149"/>
      <c r="E26" s="173"/>
      <c r="F26" s="124" t="s">
        <v>298</v>
      </c>
      <c r="G26" s="79" t="s">
        <v>9</v>
      </c>
      <c r="H26" s="93" t="str">
        <f t="shared" si="3"/>
        <v>NO RISK</v>
      </c>
      <c r="I26" s="89"/>
      <c r="J26" s="53"/>
      <c r="K26" s="57"/>
      <c r="L26" s="57"/>
      <c r="M26" s="57"/>
      <c r="N26" s="57"/>
      <c r="O26" s="57"/>
      <c r="P26" s="57"/>
      <c r="Q26" s="57"/>
    </row>
    <row r="27" spans="2:17" ht="21" x14ac:dyDescent="0.35">
      <c r="B27" s="151"/>
      <c r="C27" s="151"/>
      <c r="D27" s="149"/>
      <c r="E27" s="81" t="s">
        <v>317</v>
      </c>
      <c r="F27" s="124" t="s">
        <v>42</v>
      </c>
      <c r="G27" s="79" t="s">
        <v>9</v>
      </c>
      <c r="H27" s="93" t="str">
        <f t="shared" si="3"/>
        <v>NO RISK</v>
      </c>
      <c r="I27" s="89"/>
      <c r="J27" s="53"/>
      <c r="K27" s="57"/>
      <c r="L27" s="57"/>
      <c r="M27" s="57"/>
      <c r="N27" s="57"/>
      <c r="O27" s="57"/>
      <c r="P27" s="57"/>
      <c r="Q27" s="57"/>
    </row>
    <row r="28" spans="2:17" ht="21" x14ac:dyDescent="0.35">
      <c r="B28" s="151"/>
      <c r="C28" s="151"/>
      <c r="D28" s="150"/>
      <c r="E28" s="73" t="s">
        <v>50</v>
      </c>
      <c r="F28" s="77" t="s">
        <v>51</v>
      </c>
      <c r="G28" s="80" t="s">
        <v>51</v>
      </c>
      <c r="H28" s="94" t="str">
        <f>IF(G28="OK","NO RISK","3-LOW")</f>
        <v>3-LOW</v>
      </c>
      <c r="I28" s="89"/>
      <c r="J28" s="53"/>
      <c r="K28" s="57"/>
      <c r="L28" s="57"/>
      <c r="M28" s="57"/>
      <c r="N28" s="57"/>
      <c r="O28" s="57"/>
      <c r="P28" s="57"/>
      <c r="Q28" s="57"/>
    </row>
    <row r="29" spans="2:17" ht="21" x14ac:dyDescent="0.35">
      <c r="B29" s="151"/>
      <c r="C29" s="151"/>
      <c r="D29" s="148" t="s">
        <v>52</v>
      </c>
      <c r="E29" s="72" t="s">
        <v>53</v>
      </c>
      <c r="F29" s="78" t="s">
        <v>54</v>
      </c>
      <c r="G29" s="79" t="s">
        <v>9</v>
      </c>
      <c r="H29" s="93" t="str">
        <f>IF(G29="OK","NO RISK","1-HIGH")</f>
        <v>NO RISK</v>
      </c>
      <c r="I29" s="89" t="s">
        <v>55</v>
      </c>
      <c r="J29" s="53"/>
      <c r="K29" s="57"/>
      <c r="L29" s="57"/>
      <c r="M29" s="57"/>
      <c r="N29" s="57"/>
      <c r="O29" s="57"/>
      <c r="P29" s="57"/>
      <c r="Q29" s="57"/>
    </row>
    <row r="30" spans="2:17" ht="21" x14ac:dyDescent="0.35">
      <c r="B30" s="151"/>
      <c r="C30" s="151"/>
      <c r="D30" s="150"/>
      <c r="E30" s="72" t="s">
        <v>56</v>
      </c>
      <c r="F30" s="78" t="s">
        <v>57</v>
      </c>
      <c r="G30" s="79" t="s">
        <v>9</v>
      </c>
      <c r="H30" s="93" t="str">
        <f>IF(G30="OK","NO RISK","2-MEDIUM")</f>
        <v>NO RISK</v>
      </c>
      <c r="I30" s="89" t="s">
        <v>55</v>
      </c>
      <c r="J30" s="53"/>
      <c r="K30" s="57"/>
      <c r="L30" s="57"/>
      <c r="M30" s="57"/>
      <c r="N30" s="57"/>
      <c r="O30" s="57"/>
      <c r="P30" s="57"/>
      <c r="Q30" s="57"/>
    </row>
    <row r="31" spans="2:17" ht="21" x14ac:dyDescent="0.35">
      <c r="B31" s="151"/>
      <c r="C31" s="151"/>
      <c r="D31" s="148" t="s">
        <v>58</v>
      </c>
      <c r="E31" s="71" t="s">
        <v>59</v>
      </c>
      <c r="F31" s="77" t="s">
        <v>60</v>
      </c>
      <c r="G31" s="79" t="s">
        <v>9</v>
      </c>
      <c r="H31" s="93" t="str">
        <f>IF(G31="OK","NO RISK","2-MEDIUM")</f>
        <v>NO RISK</v>
      </c>
      <c r="I31" s="89" t="s">
        <v>40</v>
      </c>
      <c r="J31" s="53"/>
      <c r="K31" s="57"/>
      <c r="L31" s="57"/>
      <c r="M31" s="57"/>
      <c r="N31" s="57"/>
      <c r="O31" s="57"/>
      <c r="P31" s="57"/>
      <c r="Q31" s="57"/>
    </row>
    <row r="32" spans="2:17" ht="21" x14ac:dyDescent="0.35">
      <c r="B32" s="151"/>
      <c r="C32" s="151"/>
      <c r="D32" s="149"/>
      <c r="E32" s="71" t="s">
        <v>61</v>
      </c>
      <c r="F32" s="77" t="s">
        <v>60</v>
      </c>
      <c r="G32" s="79" t="s">
        <v>9</v>
      </c>
      <c r="H32" s="93" t="str">
        <f>IF(G32="OK","NO RISK","2-MEDIUM")</f>
        <v>NO RISK</v>
      </c>
      <c r="I32" s="89" t="s">
        <v>62</v>
      </c>
      <c r="J32" s="53"/>
      <c r="K32" s="57"/>
      <c r="L32" s="57"/>
      <c r="M32" s="57"/>
      <c r="N32" s="57"/>
      <c r="O32" s="57"/>
      <c r="P32" s="57"/>
      <c r="Q32" s="57"/>
    </row>
    <row r="33" spans="2:17" ht="21" x14ac:dyDescent="0.35">
      <c r="B33" s="151"/>
      <c r="C33" s="151"/>
      <c r="D33" s="149"/>
      <c r="E33" s="71" t="s">
        <v>63</v>
      </c>
      <c r="F33" s="77" t="s">
        <v>60</v>
      </c>
      <c r="G33" s="79" t="s">
        <v>9</v>
      </c>
      <c r="H33" s="93" t="str">
        <f>IF(G33="OK","NO RISK","2-MEDIUM")</f>
        <v>NO RISK</v>
      </c>
      <c r="I33" s="89" t="s">
        <v>64</v>
      </c>
      <c r="J33" s="53"/>
      <c r="K33" s="57"/>
      <c r="L33" s="57"/>
      <c r="M33" s="57"/>
      <c r="N33" s="57"/>
      <c r="O33" s="57"/>
      <c r="P33" s="57"/>
      <c r="Q33" s="57"/>
    </row>
    <row r="34" spans="2:17" ht="21" x14ac:dyDescent="0.35">
      <c r="B34" s="151"/>
      <c r="C34" s="151"/>
      <c r="D34" s="150"/>
      <c r="E34" s="71" t="s">
        <v>65</v>
      </c>
      <c r="F34" s="77" t="s">
        <v>60</v>
      </c>
      <c r="G34" s="79" t="s">
        <v>9</v>
      </c>
      <c r="H34" s="93" t="str">
        <f>IF(G34="OK","NO RISK","2-MEDIUM")</f>
        <v>NO RISK</v>
      </c>
      <c r="I34" s="89"/>
      <c r="J34" s="53"/>
      <c r="K34" s="57"/>
      <c r="L34" s="57"/>
      <c r="M34" s="57"/>
      <c r="N34" s="57"/>
      <c r="O34" s="57"/>
      <c r="P34" s="57"/>
      <c r="Q34" s="57"/>
    </row>
    <row r="35" spans="2:17" ht="21" x14ac:dyDescent="0.35">
      <c r="B35" s="151"/>
      <c r="C35" s="151"/>
      <c r="D35" s="148" t="s">
        <v>66</v>
      </c>
      <c r="E35" s="72" t="s">
        <v>30</v>
      </c>
      <c r="F35" s="78" t="s">
        <v>67</v>
      </c>
      <c r="G35" s="79" t="s">
        <v>9</v>
      </c>
      <c r="H35" s="93" t="str">
        <f>IF(G35="OK","NO RISK","1-HIGH")</f>
        <v>NO RISK</v>
      </c>
      <c r="I35" s="89" t="s">
        <v>55</v>
      </c>
      <c r="J35" s="53"/>
      <c r="K35" s="57"/>
      <c r="L35" s="57"/>
      <c r="M35" s="57"/>
      <c r="N35" s="57"/>
      <c r="O35" s="57"/>
      <c r="P35" s="57"/>
      <c r="Q35" s="57"/>
    </row>
    <row r="36" spans="2:17" ht="21" x14ac:dyDescent="0.35">
      <c r="B36" s="151"/>
      <c r="C36" s="151"/>
      <c r="D36" s="149"/>
      <c r="E36" s="82" t="s">
        <v>68</v>
      </c>
      <c r="F36" s="78" t="s">
        <v>24</v>
      </c>
      <c r="G36" s="79" t="s">
        <v>9</v>
      </c>
      <c r="H36" s="93" t="str">
        <f>IF(G36="OK","NO RISK","1-HIGH")</f>
        <v>NO RISK</v>
      </c>
      <c r="I36" s="89" t="s">
        <v>55</v>
      </c>
      <c r="J36" s="53"/>
      <c r="K36" s="57"/>
      <c r="L36" s="57"/>
      <c r="M36" s="57"/>
      <c r="N36" s="57"/>
      <c r="O36" s="57"/>
      <c r="P36" s="57"/>
      <c r="Q36" s="57"/>
    </row>
    <row r="37" spans="2:17" ht="21" x14ac:dyDescent="0.35">
      <c r="B37" s="151"/>
      <c r="C37" s="151"/>
      <c r="D37" s="149"/>
      <c r="E37" s="74" t="s">
        <v>69</v>
      </c>
      <c r="F37" s="78">
        <v>2</v>
      </c>
      <c r="G37" s="79" t="s">
        <v>9</v>
      </c>
      <c r="H37" s="93" t="str">
        <f>IF(G37="OK","NO RISK","1-HIGH")</f>
        <v>NO RISK</v>
      </c>
      <c r="I37" s="89" t="s">
        <v>55</v>
      </c>
      <c r="J37" s="53"/>
      <c r="K37" s="57"/>
      <c r="L37" s="57"/>
      <c r="M37" s="57"/>
      <c r="N37" s="57"/>
      <c r="O37" s="57"/>
      <c r="P37" s="57"/>
      <c r="Q37" s="57"/>
    </row>
    <row r="38" spans="2:17" ht="21" x14ac:dyDescent="0.35">
      <c r="B38" s="151"/>
      <c r="C38" s="151"/>
      <c r="D38" s="149"/>
      <c r="E38" s="74" t="s">
        <v>70</v>
      </c>
      <c r="F38" s="78">
        <v>2</v>
      </c>
      <c r="G38" s="79" t="s">
        <v>9</v>
      </c>
      <c r="H38" s="93" t="str">
        <f>IF(G38="OK","NO RISK","1-HIGH")</f>
        <v>NO RISK</v>
      </c>
      <c r="I38" s="89" t="s">
        <v>55</v>
      </c>
      <c r="J38" s="53"/>
      <c r="K38" s="57"/>
      <c r="L38" s="57"/>
      <c r="M38" s="57"/>
      <c r="N38" s="57"/>
      <c r="O38" s="57"/>
      <c r="P38" s="57"/>
      <c r="Q38" s="57"/>
    </row>
    <row r="39" spans="2:17" ht="21" x14ac:dyDescent="0.35">
      <c r="B39" s="151"/>
      <c r="C39" s="151"/>
      <c r="D39" s="149"/>
      <c r="E39" s="74" t="s">
        <v>71</v>
      </c>
      <c r="F39" s="78">
        <v>10</v>
      </c>
      <c r="G39" s="79" t="s">
        <v>9</v>
      </c>
      <c r="H39" s="93" t="str">
        <f>IF(G39="OK","NO RISK","1-HIGH")</f>
        <v>NO RISK</v>
      </c>
      <c r="I39" s="89"/>
      <c r="J39" s="53"/>
      <c r="K39" s="57"/>
      <c r="L39" s="57"/>
      <c r="M39" s="57"/>
      <c r="N39" s="57"/>
      <c r="O39" s="57"/>
      <c r="P39" s="57"/>
      <c r="Q39" s="57"/>
    </row>
    <row r="40" spans="2:17" ht="21" x14ac:dyDescent="0.35">
      <c r="B40" s="151"/>
      <c r="C40" s="151"/>
      <c r="D40" s="149"/>
      <c r="E40" s="72" t="s">
        <v>72</v>
      </c>
      <c r="F40" s="78" t="s">
        <v>24</v>
      </c>
      <c r="G40" s="79" t="s">
        <v>9</v>
      </c>
      <c r="H40" s="93" t="str">
        <f>IF(G40="OK","NO RISK","2-MEDIUM")</f>
        <v>NO RISK</v>
      </c>
      <c r="I40" s="89"/>
      <c r="J40" s="53"/>
      <c r="K40" s="57"/>
      <c r="L40" s="57"/>
      <c r="M40" s="57"/>
      <c r="N40" s="57"/>
      <c r="O40" s="57"/>
      <c r="P40" s="57"/>
      <c r="Q40" s="57"/>
    </row>
    <row r="41" spans="2:17" ht="21" x14ac:dyDescent="0.35">
      <c r="B41" s="151"/>
      <c r="C41" s="151"/>
      <c r="D41" s="149"/>
      <c r="E41" s="72" t="s">
        <v>73</v>
      </c>
      <c r="F41" s="78">
        <v>3</v>
      </c>
      <c r="G41" s="79" t="s">
        <v>9</v>
      </c>
      <c r="H41" s="93" t="str">
        <f>IF(G41="OK","NO RISK","2-MEDIUM")</f>
        <v>NO RISK</v>
      </c>
      <c r="I41" s="89"/>
      <c r="J41" s="53"/>
      <c r="K41" s="57"/>
      <c r="L41" s="57"/>
      <c r="M41" s="57"/>
      <c r="N41" s="57"/>
      <c r="O41" s="57"/>
      <c r="P41" s="57"/>
      <c r="Q41" s="57"/>
    </row>
    <row r="42" spans="2:17" ht="29" x14ac:dyDescent="0.35">
      <c r="B42" s="151"/>
      <c r="C42" s="151"/>
      <c r="D42" s="149"/>
      <c r="E42" s="72" t="s">
        <v>74</v>
      </c>
      <c r="F42" s="78" t="s">
        <v>286</v>
      </c>
      <c r="G42" s="79" t="s">
        <v>9</v>
      </c>
      <c r="H42" s="93" t="str">
        <f>IF(G42="OK","NO RISK","1-HIGH")</f>
        <v>NO RISK</v>
      </c>
      <c r="I42" s="89"/>
      <c r="J42" s="53"/>
      <c r="K42" s="57"/>
      <c r="L42" s="57"/>
      <c r="M42" s="57"/>
      <c r="N42" s="57"/>
      <c r="O42" s="57"/>
      <c r="P42" s="57"/>
      <c r="Q42" s="57"/>
    </row>
    <row r="43" spans="2:17" ht="21.5" thickBot="1" x14ac:dyDescent="0.4">
      <c r="B43" s="151"/>
      <c r="C43" s="152"/>
      <c r="D43" s="150"/>
      <c r="E43" s="72" t="s">
        <v>75</v>
      </c>
      <c r="F43" s="78" t="s">
        <v>51</v>
      </c>
      <c r="G43" s="80" t="s">
        <v>51</v>
      </c>
      <c r="H43" s="94" t="str">
        <f>IF(G43="OK","NO RISK","3-LOW")</f>
        <v>3-LOW</v>
      </c>
      <c r="I43" s="89"/>
      <c r="J43" s="53"/>
      <c r="K43" s="57"/>
      <c r="L43" s="57"/>
      <c r="M43" s="57"/>
      <c r="N43" s="57"/>
      <c r="O43" s="57"/>
      <c r="P43" s="57"/>
      <c r="Q43" s="57"/>
    </row>
    <row r="44" spans="2:17" ht="21.5" thickBot="1" x14ac:dyDescent="0.4">
      <c r="B44" s="152"/>
      <c r="C44" s="101" t="s">
        <v>76</v>
      </c>
      <c r="D44" s="76" t="s">
        <v>76</v>
      </c>
      <c r="E44" s="72" t="s">
        <v>77</v>
      </c>
      <c r="F44" s="78" t="s">
        <v>287</v>
      </c>
      <c r="G44" s="79" t="s">
        <v>9</v>
      </c>
      <c r="H44" s="93" t="str">
        <f>IF(G44="OK","NO RISK","1-HIGH")</f>
        <v>NO RISK</v>
      </c>
      <c r="I44" s="89"/>
      <c r="J44" s="53"/>
      <c r="K44" s="57"/>
      <c r="L44" s="57"/>
      <c r="M44" s="57"/>
      <c r="N44" s="57"/>
      <c r="O44" s="57"/>
      <c r="P44" s="57"/>
      <c r="Q44" s="57"/>
    </row>
    <row r="45" spans="2:17" ht="32" customHeight="1" x14ac:dyDescent="0.35">
      <c r="B45" s="153" t="s">
        <v>78</v>
      </c>
      <c r="C45" s="153" t="s">
        <v>31</v>
      </c>
      <c r="D45" s="148" t="s">
        <v>32</v>
      </c>
      <c r="E45" s="73" t="s">
        <v>33</v>
      </c>
      <c r="F45" s="77" t="s">
        <v>24</v>
      </c>
      <c r="G45" s="79" t="s">
        <v>9</v>
      </c>
      <c r="H45" s="93" t="str">
        <f>IF(G45="OK","NO RISK","2-MEDIUM")</f>
        <v>NO RISK</v>
      </c>
      <c r="I45" s="89" t="s">
        <v>34</v>
      </c>
      <c r="J45" s="53"/>
      <c r="K45" s="57"/>
      <c r="L45" s="57"/>
      <c r="M45" s="57"/>
      <c r="N45" s="57"/>
      <c r="O45" s="57"/>
      <c r="P45" s="57"/>
      <c r="Q45" s="57"/>
    </row>
    <row r="46" spans="2:17" ht="21" x14ac:dyDescent="0.35">
      <c r="B46" s="151"/>
      <c r="C46" s="151"/>
      <c r="D46" s="149"/>
      <c r="E46" s="73" t="s">
        <v>47</v>
      </c>
      <c r="F46" s="77" t="s">
        <v>24</v>
      </c>
      <c r="G46" s="79" t="s">
        <v>9</v>
      </c>
      <c r="H46" s="93" t="str">
        <f>IF(G46="OK","NO RISK","2-MEDIUM")</f>
        <v>NO RISK</v>
      </c>
      <c r="I46" s="89" t="s">
        <v>55</v>
      </c>
      <c r="J46" s="53"/>
      <c r="K46" s="57"/>
      <c r="L46" s="57"/>
      <c r="M46" s="57"/>
      <c r="N46" s="57"/>
      <c r="O46" s="57"/>
      <c r="P46" s="57"/>
      <c r="Q46" s="57"/>
    </row>
    <row r="47" spans="2:17" ht="21" x14ac:dyDescent="0.35">
      <c r="B47" s="151"/>
      <c r="C47" s="151"/>
      <c r="D47" s="149"/>
      <c r="E47" s="73" t="s">
        <v>285</v>
      </c>
      <c r="F47" s="124" t="s">
        <v>24</v>
      </c>
      <c r="G47" s="79" t="s">
        <v>9</v>
      </c>
      <c r="H47" s="93" t="str">
        <f>IF(G47="OK","NO RISK","2-MEDIUM")</f>
        <v>NO RISK</v>
      </c>
      <c r="I47" s="89"/>
      <c r="J47" s="53"/>
      <c r="K47" s="57"/>
      <c r="L47" s="57"/>
      <c r="M47" s="57"/>
      <c r="N47" s="57"/>
      <c r="O47" s="57"/>
      <c r="P47" s="57"/>
      <c r="Q47" s="57"/>
    </row>
    <row r="48" spans="2:17" ht="21" x14ac:dyDescent="0.35">
      <c r="B48" s="151"/>
      <c r="C48" s="151"/>
      <c r="D48" s="149"/>
      <c r="E48" s="81" t="s">
        <v>317</v>
      </c>
      <c r="F48" s="124" t="s">
        <v>42</v>
      </c>
      <c r="G48" s="79" t="s">
        <v>9</v>
      </c>
      <c r="H48" s="93" t="str">
        <f>IF(G48="OK","NO RISK","2-MEDIUM")</f>
        <v>NO RISK</v>
      </c>
      <c r="I48" s="89"/>
      <c r="J48" s="53"/>
      <c r="K48" s="57"/>
      <c r="L48" s="57"/>
      <c r="M48" s="57"/>
      <c r="N48" s="57"/>
      <c r="O48" s="57"/>
      <c r="P48" s="57"/>
      <c r="Q48" s="57"/>
    </row>
    <row r="49" spans="2:17" ht="21" x14ac:dyDescent="0.35">
      <c r="B49" s="151"/>
      <c r="C49" s="151"/>
      <c r="D49" s="150"/>
      <c r="E49" s="73" t="s">
        <v>50</v>
      </c>
      <c r="F49" s="77" t="s">
        <v>51</v>
      </c>
      <c r="G49" s="80" t="s">
        <v>51</v>
      </c>
      <c r="H49" s="94" t="str">
        <f>IF(G49="OK","NO RISK","3-LOW")</f>
        <v>3-LOW</v>
      </c>
      <c r="I49" s="89"/>
      <c r="J49" s="53"/>
      <c r="K49" s="57"/>
      <c r="L49" s="57"/>
      <c r="M49" s="57"/>
      <c r="N49" s="57"/>
      <c r="O49" s="57"/>
      <c r="P49" s="57"/>
      <c r="Q49" s="57"/>
    </row>
    <row r="50" spans="2:17" ht="21" x14ac:dyDescent="0.35">
      <c r="B50" s="151"/>
      <c r="C50" s="151"/>
      <c r="D50" s="148" t="s">
        <v>52</v>
      </c>
      <c r="E50" s="72" t="s">
        <v>79</v>
      </c>
      <c r="F50" s="78" t="s">
        <v>54</v>
      </c>
      <c r="G50" s="79" t="s">
        <v>9</v>
      </c>
      <c r="H50" s="93" t="str">
        <f>IF(G50="OK","NO RISK","1-HIGH")</f>
        <v>NO RISK</v>
      </c>
      <c r="I50" s="89" t="s">
        <v>55</v>
      </c>
      <c r="J50" s="53"/>
      <c r="K50" s="57"/>
      <c r="L50" s="57"/>
      <c r="M50" s="57"/>
      <c r="N50" s="57"/>
      <c r="O50" s="57"/>
      <c r="P50" s="57"/>
      <c r="Q50" s="57"/>
    </row>
    <row r="51" spans="2:17" ht="21" x14ac:dyDescent="0.35">
      <c r="B51" s="151"/>
      <c r="C51" s="151"/>
      <c r="D51" s="150"/>
      <c r="E51" s="74" t="s">
        <v>80</v>
      </c>
      <c r="F51" s="78" t="s">
        <v>57</v>
      </c>
      <c r="G51" s="79" t="s">
        <v>9</v>
      </c>
      <c r="H51" s="93" t="str">
        <f>IF(G51="OK","NO RISK","2-MEDIUM")</f>
        <v>NO RISK</v>
      </c>
      <c r="I51" s="89" t="s">
        <v>55</v>
      </c>
      <c r="J51" s="53"/>
      <c r="K51" s="57"/>
      <c r="L51" s="57"/>
      <c r="M51" s="57"/>
      <c r="N51" s="57"/>
      <c r="O51" s="57"/>
      <c r="P51" s="57"/>
      <c r="Q51" s="57"/>
    </row>
    <row r="52" spans="2:17" ht="21" x14ac:dyDescent="0.35">
      <c r="B52" s="151"/>
      <c r="C52" s="151"/>
      <c r="D52" s="157" t="s">
        <v>58</v>
      </c>
      <c r="E52" s="83" t="s">
        <v>59</v>
      </c>
      <c r="F52" s="77" t="s">
        <v>60</v>
      </c>
      <c r="G52" s="79" t="s">
        <v>9</v>
      </c>
      <c r="H52" s="93" t="str">
        <f>IF(G52="OK","NO RISK","2-MEDIUM")</f>
        <v>NO RISK</v>
      </c>
      <c r="I52" s="89" t="s">
        <v>62</v>
      </c>
      <c r="J52" s="53"/>
      <c r="K52" s="57"/>
      <c r="L52" s="57"/>
      <c r="M52" s="57"/>
      <c r="N52" s="57"/>
      <c r="O52" s="57"/>
      <c r="P52" s="57"/>
      <c r="Q52" s="57"/>
    </row>
    <row r="53" spans="2:17" ht="21" x14ac:dyDescent="0.35">
      <c r="B53" s="151"/>
      <c r="C53" s="151"/>
      <c r="D53" s="158"/>
      <c r="E53" s="83" t="s">
        <v>61</v>
      </c>
      <c r="F53" s="77" t="s">
        <v>60</v>
      </c>
      <c r="G53" s="79" t="s">
        <v>9</v>
      </c>
      <c r="H53" s="93" t="str">
        <f>IF(G53="OK","NO RISK","2-MEDIUM")</f>
        <v>NO RISK</v>
      </c>
      <c r="I53" s="89" t="s">
        <v>40</v>
      </c>
      <c r="J53" s="53"/>
      <c r="K53" s="57"/>
      <c r="L53" s="57"/>
      <c r="M53" s="57"/>
      <c r="N53" s="57"/>
      <c r="O53" s="57"/>
      <c r="P53" s="57"/>
      <c r="Q53" s="57"/>
    </row>
    <row r="54" spans="2:17" ht="21" x14ac:dyDescent="0.35">
      <c r="B54" s="151"/>
      <c r="C54" s="151"/>
      <c r="D54" s="159"/>
      <c r="E54" s="83" t="s">
        <v>63</v>
      </c>
      <c r="F54" s="77" t="s">
        <v>60</v>
      </c>
      <c r="G54" s="79" t="s">
        <v>9</v>
      </c>
      <c r="H54" s="93" t="str">
        <f>IF(G54="OK","NO RISK","2-MEDIUM")</f>
        <v>NO RISK</v>
      </c>
      <c r="I54" s="89" t="s">
        <v>64</v>
      </c>
      <c r="J54" s="53"/>
      <c r="K54" s="57"/>
      <c r="L54" s="57"/>
      <c r="M54" s="57"/>
      <c r="N54" s="57"/>
      <c r="O54" s="57"/>
      <c r="P54" s="57"/>
      <c r="Q54" s="57"/>
    </row>
    <row r="55" spans="2:17" ht="21" x14ac:dyDescent="0.35">
      <c r="B55" s="151"/>
      <c r="C55" s="151"/>
      <c r="D55" s="157" t="s">
        <v>81</v>
      </c>
      <c r="E55" s="84" t="s">
        <v>68</v>
      </c>
      <c r="F55" s="78" t="s">
        <v>24</v>
      </c>
      <c r="G55" s="79" t="s">
        <v>9</v>
      </c>
      <c r="H55" s="93" t="str">
        <f>IF(G55="OK","NO RISK","1-HIGH")</f>
        <v>NO RISK</v>
      </c>
      <c r="I55" s="89" t="s">
        <v>55</v>
      </c>
      <c r="J55" s="53"/>
      <c r="K55" s="57"/>
      <c r="L55" s="57"/>
      <c r="M55" s="57"/>
      <c r="N55" s="57"/>
      <c r="O55" s="57"/>
      <c r="P55" s="57"/>
      <c r="Q55" s="57"/>
    </row>
    <row r="56" spans="2:17" ht="21" x14ac:dyDescent="0.35">
      <c r="B56" s="151"/>
      <c r="C56" s="151"/>
      <c r="D56" s="158"/>
      <c r="E56" s="85" t="s">
        <v>69</v>
      </c>
      <c r="F56" s="78">
        <v>30</v>
      </c>
      <c r="G56" s="79" t="s">
        <v>9</v>
      </c>
      <c r="H56" s="93" t="str">
        <f>IF(G56="OK","NO RISK","1-HIGH")</f>
        <v>NO RISK</v>
      </c>
      <c r="I56" s="89" t="s">
        <v>55</v>
      </c>
      <c r="J56" s="53"/>
      <c r="K56" s="57"/>
      <c r="L56" s="57"/>
      <c r="M56" s="57"/>
      <c r="N56" s="57"/>
      <c r="O56" s="57"/>
      <c r="P56" s="57"/>
      <c r="Q56" s="57"/>
    </row>
    <row r="57" spans="2:17" ht="21" x14ac:dyDescent="0.35">
      <c r="B57" s="151"/>
      <c r="C57" s="151"/>
      <c r="D57" s="158"/>
      <c r="E57" s="85" t="s">
        <v>70</v>
      </c>
      <c r="F57" s="78">
        <v>3</v>
      </c>
      <c r="G57" s="79" t="s">
        <v>9</v>
      </c>
      <c r="H57" s="93" t="str">
        <f>IF(G57="OK","NO RISK","1-HIGH")</f>
        <v>NO RISK</v>
      </c>
      <c r="I57" s="89" t="s">
        <v>55</v>
      </c>
      <c r="J57" s="53"/>
      <c r="K57" s="57"/>
      <c r="L57" s="57"/>
      <c r="M57" s="57"/>
      <c r="N57" s="57"/>
      <c r="O57" s="57"/>
      <c r="P57" s="57"/>
      <c r="Q57" s="57"/>
    </row>
    <row r="58" spans="2:17" ht="21" x14ac:dyDescent="0.35">
      <c r="B58" s="151"/>
      <c r="C58" s="151"/>
      <c r="D58" s="158"/>
      <c r="E58" s="85" t="s">
        <v>71</v>
      </c>
      <c r="F58" s="78">
        <v>100</v>
      </c>
      <c r="G58" s="79" t="s">
        <v>9</v>
      </c>
      <c r="H58" s="93" t="str">
        <f>IF(G58="OK","NO RISK","1-HIGH")</f>
        <v>NO RISK</v>
      </c>
      <c r="I58" s="89" t="s">
        <v>55</v>
      </c>
      <c r="J58" s="53"/>
      <c r="K58" s="57"/>
      <c r="L58" s="57"/>
      <c r="M58" s="57"/>
      <c r="N58" s="57"/>
      <c r="O58" s="57"/>
      <c r="P58" s="57"/>
      <c r="Q58" s="57"/>
    </row>
    <row r="59" spans="2:17" ht="21" x14ac:dyDescent="0.35">
      <c r="B59" s="151"/>
      <c r="C59" s="151"/>
      <c r="D59" s="158"/>
      <c r="E59" s="84" t="s">
        <v>72</v>
      </c>
      <c r="F59" s="78" t="s">
        <v>24</v>
      </c>
      <c r="G59" s="79" t="s">
        <v>9</v>
      </c>
      <c r="H59" s="93" t="str">
        <f>IF(G59="OK","NO RISK","2-MEDIUM")</f>
        <v>NO RISK</v>
      </c>
      <c r="I59" s="89" t="s">
        <v>25</v>
      </c>
      <c r="J59" s="53"/>
      <c r="K59" s="57"/>
      <c r="L59" s="57"/>
      <c r="M59" s="57"/>
      <c r="N59" s="57"/>
      <c r="O59" s="57"/>
      <c r="P59" s="57"/>
      <c r="Q59" s="57"/>
    </row>
    <row r="60" spans="2:17" ht="21" x14ac:dyDescent="0.35">
      <c r="B60" s="151"/>
      <c r="C60" s="151"/>
      <c r="D60" s="158"/>
      <c r="E60" s="84" t="s">
        <v>73</v>
      </c>
      <c r="F60" s="78">
        <v>3</v>
      </c>
      <c r="G60" s="79" t="s">
        <v>9</v>
      </c>
      <c r="H60" s="93" t="str">
        <f>IF(G60="OK","NO RISK","2-MEDIUM")</f>
        <v>NO RISK</v>
      </c>
      <c r="I60" s="89" t="s">
        <v>25</v>
      </c>
      <c r="J60" s="53"/>
      <c r="K60" s="57"/>
      <c r="L60" s="57"/>
      <c r="M60" s="57"/>
      <c r="N60" s="57"/>
      <c r="O60" s="57"/>
      <c r="P60" s="57"/>
      <c r="Q60" s="57"/>
    </row>
    <row r="61" spans="2:17" ht="29" x14ac:dyDescent="0.35">
      <c r="B61" s="151"/>
      <c r="C61" s="151"/>
      <c r="D61" s="158"/>
      <c r="E61" s="84" t="s">
        <v>74</v>
      </c>
      <c r="F61" s="78" t="s">
        <v>286</v>
      </c>
      <c r="G61" s="79" t="s">
        <v>9</v>
      </c>
      <c r="H61" s="93" t="str">
        <f>IF(G61="OK","NO RISK","1-HIGH")</f>
        <v>NO RISK</v>
      </c>
      <c r="I61" s="89" t="s">
        <v>25</v>
      </c>
      <c r="J61" s="53"/>
      <c r="K61" s="57"/>
      <c r="L61" s="57"/>
      <c r="M61" s="57"/>
      <c r="N61" s="57"/>
      <c r="O61" s="57"/>
      <c r="P61" s="57"/>
      <c r="Q61" s="57"/>
    </row>
    <row r="62" spans="2:17" ht="21.5" thickBot="1" x14ac:dyDescent="0.4">
      <c r="B62" s="151"/>
      <c r="C62" s="152"/>
      <c r="D62" s="159"/>
      <c r="E62" s="84" t="s">
        <v>82</v>
      </c>
      <c r="F62" s="78" t="s">
        <v>83</v>
      </c>
      <c r="G62" s="79" t="s">
        <v>9</v>
      </c>
      <c r="H62" s="93" t="str">
        <f>IF(G62="OK","NO RISK","3-LOW")</f>
        <v>NO RISK</v>
      </c>
      <c r="I62" s="89" t="s">
        <v>84</v>
      </c>
      <c r="J62" s="53"/>
      <c r="K62" s="57"/>
      <c r="L62" s="57"/>
      <c r="M62" s="57"/>
      <c r="N62" s="57"/>
      <c r="O62" s="57"/>
      <c r="P62" s="57"/>
      <c r="Q62" s="57"/>
    </row>
    <row r="63" spans="2:17" ht="21.5" thickBot="1" x14ac:dyDescent="0.4">
      <c r="B63" s="152"/>
      <c r="C63" s="125" t="s">
        <v>78</v>
      </c>
      <c r="D63" s="76" t="s">
        <v>78</v>
      </c>
      <c r="E63" s="84" t="s">
        <v>299</v>
      </c>
      <c r="F63" s="124" t="s">
        <v>51</v>
      </c>
      <c r="G63" s="80" t="s">
        <v>51</v>
      </c>
      <c r="H63" s="94" t="str">
        <f>IF(G63="OK","NO RISK","3-LOW")</f>
        <v>3-LOW</v>
      </c>
      <c r="I63" s="89"/>
      <c r="J63" s="53"/>
      <c r="K63" s="57"/>
      <c r="L63" s="57"/>
      <c r="M63" s="57"/>
      <c r="N63" s="57"/>
      <c r="O63" s="57"/>
      <c r="P63" s="57"/>
      <c r="Q63" s="57"/>
    </row>
    <row r="64" spans="2:17" ht="21" x14ac:dyDescent="0.35">
      <c r="B64" s="153" t="s">
        <v>85</v>
      </c>
      <c r="C64" s="153" t="s">
        <v>31</v>
      </c>
      <c r="D64" s="148" t="s">
        <v>32</v>
      </c>
      <c r="E64" s="73" t="s">
        <v>33</v>
      </c>
      <c r="F64" s="77" t="s">
        <v>24</v>
      </c>
      <c r="G64" s="79" t="s">
        <v>9</v>
      </c>
      <c r="H64" s="93" t="str">
        <f>IF(G64="OK","NO RISK","2-MEDIUM")</f>
        <v>NO RISK</v>
      </c>
      <c r="I64" s="89" t="s">
        <v>34</v>
      </c>
      <c r="J64" s="53"/>
      <c r="K64" s="57"/>
      <c r="L64" s="57"/>
      <c r="M64" s="57"/>
      <c r="N64" s="57"/>
      <c r="O64" s="57"/>
      <c r="P64" s="57"/>
      <c r="Q64" s="57"/>
    </row>
    <row r="65" spans="2:17" ht="21" x14ac:dyDescent="0.35">
      <c r="B65" s="151"/>
      <c r="C65" s="151"/>
      <c r="D65" s="149"/>
      <c r="E65" s="73" t="s">
        <v>47</v>
      </c>
      <c r="F65" s="77" t="s">
        <v>24</v>
      </c>
      <c r="G65" s="79" t="s">
        <v>9</v>
      </c>
      <c r="H65" s="93" t="str">
        <f>IF(G65="OK","NO RISK","2-MEDIUM")</f>
        <v>NO RISK</v>
      </c>
      <c r="I65" s="89" t="s">
        <v>55</v>
      </c>
      <c r="J65" s="53"/>
      <c r="K65" s="57"/>
      <c r="L65" s="57"/>
      <c r="M65" s="57"/>
      <c r="N65" s="57"/>
      <c r="O65" s="57"/>
      <c r="P65" s="57"/>
      <c r="Q65" s="57"/>
    </row>
    <row r="66" spans="2:17" ht="21" x14ac:dyDescent="0.35">
      <c r="B66" s="151"/>
      <c r="C66" s="151"/>
      <c r="D66" s="149"/>
      <c r="E66" s="73" t="s">
        <v>285</v>
      </c>
      <c r="F66" s="124" t="s">
        <v>24</v>
      </c>
      <c r="G66" s="79" t="s">
        <v>9</v>
      </c>
      <c r="H66" s="93" t="str">
        <f>IF(G66="OK","NO RISK","2-MEDIUM")</f>
        <v>NO RISK</v>
      </c>
      <c r="I66" s="89"/>
      <c r="J66" s="53"/>
      <c r="K66" s="57"/>
      <c r="L66" s="57"/>
      <c r="M66" s="57"/>
      <c r="N66" s="57"/>
      <c r="O66" s="57"/>
      <c r="P66" s="57"/>
      <c r="Q66" s="57"/>
    </row>
    <row r="67" spans="2:17" ht="21" x14ac:dyDescent="0.35">
      <c r="B67" s="151"/>
      <c r="C67" s="151"/>
      <c r="D67" s="149"/>
      <c r="E67" s="81" t="s">
        <v>317</v>
      </c>
      <c r="F67" s="124" t="s">
        <v>42</v>
      </c>
      <c r="G67" s="79" t="s">
        <v>9</v>
      </c>
      <c r="H67" s="93" t="str">
        <f>IF(G67="OK","NO RISK","2-MEDIUM")</f>
        <v>NO RISK</v>
      </c>
      <c r="I67" s="89"/>
      <c r="J67" s="53"/>
      <c r="K67" s="57"/>
      <c r="L67" s="57"/>
      <c r="M67" s="57"/>
      <c r="N67" s="57"/>
      <c r="O67" s="57"/>
      <c r="P67" s="57"/>
      <c r="Q67" s="57"/>
    </row>
    <row r="68" spans="2:17" ht="21" x14ac:dyDescent="0.35">
      <c r="B68" s="151"/>
      <c r="C68" s="151"/>
      <c r="D68" s="150"/>
      <c r="E68" s="73" t="s">
        <v>50</v>
      </c>
      <c r="F68" s="77" t="s">
        <v>51</v>
      </c>
      <c r="G68" s="80" t="s">
        <v>51</v>
      </c>
      <c r="H68" s="94" t="str">
        <f>IF(G68="OK","NO RISK","3-LOW")</f>
        <v>3-LOW</v>
      </c>
      <c r="I68" s="89"/>
      <c r="J68" s="53"/>
      <c r="K68" s="57"/>
      <c r="L68" s="57"/>
      <c r="M68" s="57"/>
      <c r="N68" s="57"/>
      <c r="O68" s="57"/>
      <c r="P68" s="57"/>
      <c r="Q68" s="57"/>
    </row>
    <row r="69" spans="2:17" ht="21" x14ac:dyDescent="0.35">
      <c r="B69" s="151"/>
      <c r="C69" s="151"/>
      <c r="D69" s="148" t="s">
        <v>52</v>
      </c>
      <c r="E69" s="72" t="s">
        <v>79</v>
      </c>
      <c r="F69" s="78" t="s">
        <v>54</v>
      </c>
      <c r="G69" s="79" t="s">
        <v>9</v>
      </c>
      <c r="H69" s="93" t="str">
        <f>IF(G69="OK","NO RISK","1-HIGH")</f>
        <v>NO RISK</v>
      </c>
      <c r="I69" s="89" t="s">
        <v>55</v>
      </c>
      <c r="J69" s="53"/>
      <c r="K69" s="57"/>
      <c r="L69" s="57"/>
      <c r="M69" s="57"/>
      <c r="N69" s="57"/>
      <c r="O69" s="57"/>
      <c r="P69" s="57"/>
      <c r="Q69" s="57"/>
    </row>
    <row r="70" spans="2:17" ht="21" x14ac:dyDescent="0.35">
      <c r="B70" s="151"/>
      <c r="C70" s="151"/>
      <c r="D70" s="150"/>
      <c r="E70" s="74" t="s">
        <v>86</v>
      </c>
      <c r="F70" s="78" t="s">
        <v>57</v>
      </c>
      <c r="G70" s="79" t="s">
        <v>9</v>
      </c>
      <c r="H70" s="93" t="str">
        <f>IF(G70="OK","NO RISK","2-MEDIUM")</f>
        <v>NO RISK</v>
      </c>
      <c r="I70" s="89" t="s">
        <v>55</v>
      </c>
      <c r="J70" s="53"/>
      <c r="K70" s="57"/>
      <c r="L70" s="57"/>
      <c r="M70" s="57"/>
      <c r="N70" s="57"/>
      <c r="O70" s="57"/>
      <c r="P70" s="57"/>
      <c r="Q70" s="57"/>
    </row>
    <row r="71" spans="2:17" ht="21" x14ac:dyDescent="0.35">
      <c r="B71" s="151"/>
      <c r="C71" s="151"/>
      <c r="D71" s="148" t="s">
        <v>58</v>
      </c>
      <c r="E71" s="71" t="s">
        <v>59</v>
      </c>
      <c r="F71" s="77" t="s">
        <v>60</v>
      </c>
      <c r="G71" s="79" t="s">
        <v>9</v>
      </c>
      <c r="H71" s="93" t="str">
        <f>IF(G71="OK","NO RISK","2-MEDIUM")</f>
        <v>NO RISK</v>
      </c>
      <c r="I71" s="89" t="s">
        <v>62</v>
      </c>
      <c r="J71" s="53"/>
      <c r="K71" s="57"/>
      <c r="L71" s="57"/>
      <c r="M71" s="57"/>
      <c r="N71" s="57"/>
      <c r="O71" s="57"/>
      <c r="P71" s="57"/>
      <c r="Q71" s="57"/>
    </row>
    <row r="72" spans="2:17" ht="21" x14ac:dyDescent="0.35">
      <c r="B72" s="151"/>
      <c r="C72" s="151"/>
      <c r="D72" s="149"/>
      <c r="E72" s="71" t="s">
        <v>61</v>
      </c>
      <c r="F72" s="77" t="s">
        <v>60</v>
      </c>
      <c r="G72" s="79" t="s">
        <v>9</v>
      </c>
      <c r="H72" s="93" t="str">
        <f>IF(G72="OK","NO RISK","2-MEDIUM")</f>
        <v>NO RISK</v>
      </c>
      <c r="I72" s="89" t="s">
        <v>40</v>
      </c>
      <c r="J72" s="53"/>
      <c r="K72" s="57"/>
      <c r="L72" s="57"/>
      <c r="M72" s="57"/>
      <c r="N72" s="57"/>
      <c r="O72" s="57"/>
      <c r="P72" s="57"/>
      <c r="Q72" s="57"/>
    </row>
    <row r="73" spans="2:17" ht="21" x14ac:dyDescent="0.35">
      <c r="B73" s="151"/>
      <c r="C73" s="151"/>
      <c r="D73" s="150"/>
      <c r="E73" s="71" t="s">
        <v>63</v>
      </c>
      <c r="F73" s="77" t="s">
        <v>60</v>
      </c>
      <c r="G73" s="79" t="s">
        <v>9</v>
      </c>
      <c r="H73" s="93" t="str">
        <f>IF(G73="OK","NO RISK","2-MEDIUM")</f>
        <v>NO RISK</v>
      </c>
      <c r="I73" s="89" t="s">
        <v>64</v>
      </c>
      <c r="J73" s="53"/>
      <c r="K73" s="57"/>
      <c r="L73" s="57"/>
      <c r="M73" s="57"/>
      <c r="N73" s="57"/>
      <c r="O73" s="57"/>
      <c r="P73" s="57"/>
      <c r="Q73" s="57"/>
    </row>
    <row r="74" spans="2:17" ht="21" x14ac:dyDescent="0.35">
      <c r="B74" s="151"/>
      <c r="C74" s="151"/>
      <c r="D74" s="148" t="s">
        <v>66</v>
      </c>
      <c r="E74" s="72" t="s">
        <v>68</v>
      </c>
      <c r="F74" s="78" t="s">
        <v>24</v>
      </c>
      <c r="G74" s="79" t="s">
        <v>9</v>
      </c>
      <c r="H74" s="93" t="str">
        <f>IF(G74="OK","NO RISK","1-HIGH")</f>
        <v>NO RISK</v>
      </c>
      <c r="I74" s="89" t="s">
        <v>55</v>
      </c>
      <c r="J74" s="53"/>
      <c r="K74" s="57"/>
      <c r="L74" s="57"/>
      <c r="M74" s="57"/>
      <c r="N74" s="57"/>
      <c r="O74" s="57"/>
      <c r="P74" s="57"/>
      <c r="Q74" s="57"/>
    </row>
    <row r="75" spans="2:17" ht="21" x14ac:dyDescent="0.35">
      <c r="B75" s="151"/>
      <c r="C75" s="151"/>
      <c r="D75" s="149"/>
      <c r="E75" s="74" t="s">
        <v>69</v>
      </c>
      <c r="F75" s="78">
        <v>30</v>
      </c>
      <c r="G75" s="79" t="s">
        <v>9</v>
      </c>
      <c r="H75" s="93" t="str">
        <f>IF(G75="OK","NO RISK","1-HIGH")</f>
        <v>NO RISK</v>
      </c>
      <c r="I75" s="89" t="s">
        <v>55</v>
      </c>
      <c r="J75" s="53"/>
      <c r="K75" s="57"/>
      <c r="L75" s="57"/>
      <c r="M75" s="57"/>
      <c r="N75" s="57"/>
      <c r="O75" s="57"/>
      <c r="P75" s="57"/>
      <c r="Q75" s="57"/>
    </row>
    <row r="76" spans="2:17" ht="21" x14ac:dyDescent="0.35">
      <c r="B76" s="151"/>
      <c r="C76" s="151"/>
      <c r="D76" s="149"/>
      <c r="E76" s="74" t="s">
        <v>70</v>
      </c>
      <c r="F76" s="78">
        <v>3</v>
      </c>
      <c r="G76" s="79" t="s">
        <v>9</v>
      </c>
      <c r="H76" s="93" t="str">
        <f>IF(G76="OK","NO RISK","1-HIGH")</f>
        <v>NO RISK</v>
      </c>
      <c r="I76" s="89" t="s">
        <v>55</v>
      </c>
      <c r="J76" s="53"/>
      <c r="K76" s="57"/>
      <c r="L76" s="57"/>
      <c r="M76" s="57"/>
      <c r="N76" s="57"/>
      <c r="O76" s="57"/>
      <c r="P76" s="57"/>
      <c r="Q76" s="57"/>
    </row>
    <row r="77" spans="2:17" ht="21" x14ac:dyDescent="0.35">
      <c r="B77" s="151"/>
      <c r="C77" s="151"/>
      <c r="D77" s="149"/>
      <c r="E77" s="74" t="s">
        <v>71</v>
      </c>
      <c r="F77" s="78">
        <v>100</v>
      </c>
      <c r="G77" s="79" t="s">
        <v>9</v>
      </c>
      <c r="H77" s="93" t="str">
        <f>IF(G77="OK","NO RISK","1-HIGH")</f>
        <v>NO RISK</v>
      </c>
      <c r="I77" s="89" t="s">
        <v>55</v>
      </c>
      <c r="J77" s="53"/>
      <c r="K77" s="57"/>
      <c r="L77" s="57"/>
      <c r="M77" s="57"/>
      <c r="N77" s="57"/>
      <c r="O77" s="57"/>
      <c r="P77" s="57"/>
      <c r="Q77" s="57"/>
    </row>
    <row r="78" spans="2:17" ht="21" x14ac:dyDescent="0.35">
      <c r="B78" s="151"/>
      <c r="C78" s="151"/>
      <c r="D78" s="149"/>
      <c r="E78" s="72" t="s">
        <v>72</v>
      </c>
      <c r="F78" s="78" t="s">
        <v>24</v>
      </c>
      <c r="G78" s="79" t="s">
        <v>9</v>
      </c>
      <c r="H78" s="93" t="str">
        <f>IF(G78="OK","NO RISK","2-MEDIUM")</f>
        <v>NO RISK</v>
      </c>
      <c r="I78" s="89" t="s">
        <v>25</v>
      </c>
      <c r="J78" s="53"/>
      <c r="K78" s="57"/>
      <c r="L78" s="57"/>
      <c r="M78" s="57"/>
      <c r="N78" s="57"/>
      <c r="O78" s="57"/>
      <c r="P78" s="57"/>
      <c r="Q78" s="57"/>
    </row>
    <row r="79" spans="2:17" ht="21" x14ac:dyDescent="0.35">
      <c r="B79" s="151"/>
      <c r="C79" s="151"/>
      <c r="D79" s="149"/>
      <c r="E79" s="72" t="s">
        <v>73</v>
      </c>
      <c r="F79" s="78">
        <v>3</v>
      </c>
      <c r="G79" s="79" t="s">
        <v>9</v>
      </c>
      <c r="H79" s="93" t="str">
        <f>IF(G79="OK","NO RISK","2-MEDIUM")</f>
        <v>NO RISK</v>
      </c>
      <c r="I79" s="89" t="s">
        <v>25</v>
      </c>
      <c r="J79" s="53"/>
      <c r="K79" s="57"/>
      <c r="L79" s="57"/>
      <c r="M79" s="57"/>
      <c r="N79" s="57"/>
      <c r="O79" s="57"/>
      <c r="P79" s="57"/>
      <c r="Q79" s="57"/>
    </row>
    <row r="80" spans="2:17" ht="29" x14ac:dyDescent="0.35">
      <c r="B80" s="151"/>
      <c r="C80" s="151"/>
      <c r="D80" s="149"/>
      <c r="E80" s="72" t="s">
        <v>74</v>
      </c>
      <c r="F80" s="78" t="s">
        <v>286</v>
      </c>
      <c r="G80" s="79" t="s">
        <v>9</v>
      </c>
      <c r="H80" s="93" t="str">
        <f>IF(G80="OK","NO RISK","1-HIGH")</f>
        <v>NO RISK</v>
      </c>
      <c r="I80" s="89" t="s">
        <v>25</v>
      </c>
      <c r="J80" s="53"/>
      <c r="K80" s="57"/>
      <c r="L80" s="57"/>
      <c r="M80" s="57"/>
      <c r="N80" s="57"/>
      <c r="O80" s="57"/>
      <c r="P80" s="57"/>
      <c r="Q80" s="57"/>
    </row>
    <row r="81" spans="1:17" ht="21.5" thickBot="1" x14ac:dyDescent="0.4">
      <c r="B81" s="151"/>
      <c r="C81" s="152"/>
      <c r="D81" s="150"/>
      <c r="E81" s="72" t="s">
        <v>82</v>
      </c>
      <c r="F81" s="78" t="s">
        <v>83</v>
      </c>
      <c r="G81" s="79" t="s">
        <v>9</v>
      </c>
      <c r="H81" s="93" t="str">
        <f>IF(G81="OK","NO RISK","3-LOW")</f>
        <v>NO RISK</v>
      </c>
      <c r="I81" s="89" t="s">
        <v>84</v>
      </c>
      <c r="J81" s="53"/>
      <c r="K81" s="57"/>
      <c r="L81" s="57"/>
      <c r="M81" s="57"/>
      <c r="N81" s="57"/>
      <c r="O81" s="57"/>
      <c r="P81" s="57"/>
      <c r="Q81" s="57"/>
    </row>
    <row r="82" spans="1:17" ht="21.5" thickBot="1" x14ac:dyDescent="0.4">
      <c r="B82" s="152"/>
      <c r="C82" s="125" t="s">
        <v>85</v>
      </c>
      <c r="D82" s="126" t="s">
        <v>85</v>
      </c>
      <c r="E82" s="71" t="s">
        <v>300</v>
      </c>
      <c r="F82" s="124" t="s">
        <v>51</v>
      </c>
      <c r="G82" s="79" t="s">
        <v>9</v>
      </c>
      <c r="H82" s="93" t="str">
        <f>IF(G82="OK","NO RISK","3-LOW")</f>
        <v>NO RISK</v>
      </c>
      <c r="I82" s="89"/>
      <c r="J82" s="53"/>
      <c r="K82" s="57"/>
      <c r="L82" s="57"/>
      <c r="M82" s="57"/>
      <c r="N82" s="57"/>
      <c r="O82" s="57"/>
      <c r="P82" s="57"/>
      <c r="Q82" s="57"/>
    </row>
    <row r="83" spans="1:17" ht="21.5" thickBot="1" x14ac:dyDescent="0.4">
      <c r="B83" s="153" t="s">
        <v>288</v>
      </c>
      <c r="C83" s="101" t="s">
        <v>58</v>
      </c>
      <c r="D83" s="76" t="s">
        <v>301</v>
      </c>
      <c r="E83" s="72" t="s">
        <v>302</v>
      </c>
      <c r="F83" s="124" t="s">
        <v>60</v>
      </c>
      <c r="G83" s="79" t="s">
        <v>9</v>
      </c>
      <c r="H83" s="93" t="str">
        <f>IF(G83="OK","NO RISK","2-MEDIUM")</f>
        <v>NO RISK</v>
      </c>
      <c r="I83" s="89"/>
      <c r="J83" s="53"/>
      <c r="K83" s="57"/>
      <c r="L83" s="57"/>
      <c r="M83" s="57"/>
      <c r="N83" s="57"/>
      <c r="O83" s="57"/>
      <c r="P83" s="57"/>
      <c r="Q83" s="57"/>
    </row>
    <row r="84" spans="1:17" ht="21" customHeight="1" x14ac:dyDescent="0.35">
      <c r="B84" s="151"/>
      <c r="C84" s="153" t="s">
        <v>87</v>
      </c>
      <c r="D84" s="148" t="s">
        <v>87</v>
      </c>
      <c r="E84" s="71" t="s">
        <v>88</v>
      </c>
      <c r="F84" s="77" t="s">
        <v>89</v>
      </c>
      <c r="G84" s="79" t="s">
        <v>9</v>
      </c>
      <c r="H84" s="93" t="str">
        <f>IF(G84="OK","NO RISK","1-HIGH")</f>
        <v>NO RISK</v>
      </c>
      <c r="I84" s="89"/>
      <c r="J84" s="53"/>
      <c r="K84" s="57"/>
      <c r="L84" s="57"/>
      <c r="M84" s="57"/>
      <c r="N84" s="57"/>
      <c r="O84" s="57"/>
      <c r="P84" s="57"/>
      <c r="Q84" s="57"/>
    </row>
    <row r="85" spans="1:17" ht="21" x14ac:dyDescent="0.35">
      <c r="B85" s="151"/>
      <c r="C85" s="151"/>
      <c r="D85" s="149"/>
      <c r="E85" s="71" t="s">
        <v>90</v>
      </c>
      <c r="F85" s="77" t="s">
        <v>24</v>
      </c>
      <c r="G85" s="79" t="s">
        <v>9</v>
      </c>
      <c r="H85" s="93" t="str">
        <f>IF(G85="OK","NO RISK","2-MEDIUM")</f>
        <v>NO RISK</v>
      </c>
      <c r="I85" s="89"/>
      <c r="J85" s="53"/>
      <c r="K85" s="57"/>
      <c r="L85" s="57"/>
      <c r="M85" s="57"/>
      <c r="N85" s="57"/>
      <c r="O85" s="57"/>
      <c r="P85" s="57"/>
      <c r="Q85" s="57"/>
    </row>
    <row r="86" spans="1:17" ht="21.5" thickBot="1" x14ac:dyDescent="0.4">
      <c r="B86" s="151"/>
      <c r="C86" s="152"/>
      <c r="D86" s="150"/>
      <c r="E86" s="71" t="s">
        <v>91</v>
      </c>
      <c r="F86" s="77" t="s">
        <v>92</v>
      </c>
      <c r="G86" s="79" t="s">
        <v>9</v>
      </c>
      <c r="H86" s="93" t="str">
        <f>IF(G86="OK","NO RISK","3-LOW")</f>
        <v>NO RISK</v>
      </c>
      <c r="I86" s="89" t="s">
        <v>93</v>
      </c>
      <c r="J86" s="53"/>
      <c r="K86" s="57"/>
      <c r="L86" s="57"/>
      <c r="M86" s="57"/>
      <c r="N86" s="57"/>
      <c r="O86" s="57"/>
      <c r="P86" s="57"/>
      <c r="Q86" s="57"/>
    </row>
    <row r="87" spans="1:17" ht="21" customHeight="1" x14ac:dyDescent="0.35">
      <c r="B87" s="151"/>
      <c r="C87" s="153" t="s">
        <v>66</v>
      </c>
      <c r="D87" s="148" t="s">
        <v>66</v>
      </c>
      <c r="E87" s="72" t="s">
        <v>94</v>
      </c>
      <c r="F87" s="78" t="s">
        <v>95</v>
      </c>
      <c r="G87" s="79" t="s">
        <v>9</v>
      </c>
      <c r="H87" s="93" t="str">
        <f>IF(G87="OK","NO RISK","2-MEDIUM")</f>
        <v>NO RISK</v>
      </c>
      <c r="I87" s="89" t="s">
        <v>96</v>
      </c>
      <c r="J87" s="53"/>
      <c r="K87" s="57"/>
      <c r="L87" s="57"/>
      <c r="M87" s="57"/>
      <c r="N87" s="57"/>
      <c r="O87" s="57"/>
      <c r="P87" s="57"/>
      <c r="Q87" s="57"/>
    </row>
    <row r="88" spans="1:17" ht="21" x14ac:dyDescent="0.35">
      <c r="B88" s="151"/>
      <c r="C88" s="151"/>
      <c r="D88" s="149"/>
      <c r="E88" s="72" t="s">
        <v>97</v>
      </c>
      <c r="F88" s="78" t="s">
        <v>95</v>
      </c>
      <c r="G88" s="79" t="s">
        <v>9</v>
      </c>
      <c r="H88" s="93" t="str">
        <f>IF(G88="OK","NO RISK","2-MEDIUM")</f>
        <v>NO RISK</v>
      </c>
      <c r="I88" s="89" t="s">
        <v>20</v>
      </c>
      <c r="J88" s="53"/>
      <c r="K88" s="57"/>
      <c r="L88" s="57"/>
      <c r="M88" s="57"/>
      <c r="N88" s="57"/>
      <c r="O88" s="57"/>
      <c r="P88" s="57"/>
      <c r="Q88" s="57"/>
    </row>
    <row r="89" spans="1:17" ht="21" x14ac:dyDescent="0.35">
      <c r="B89" s="151"/>
      <c r="C89" s="151"/>
      <c r="D89" s="149"/>
      <c r="E89" s="72" t="s">
        <v>98</v>
      </c>
      <c r="F89" s="78" t="s">
        <v>51</v>
      </c>
      <c r="G89" s="80" t="s">
        <v>51</v>
      </c>
      <c r="H89" s="94" t="str">
        <f>IF(G89="OK","NO RISK","3-LOW")</f>
        <v>3-LOW</v>
      </c>
      <c r="I89" s="89"/>
      <c r="J89" s="53"/>
      <c r="K89" s="57"/>
      <c r="L89" s="57"/>
      <c r="M89" s="57"/>
      <c r="N89" s="57"/>
      <c r="O89" s="57"/>
      <c r="P89" s="57"/>
      <c r="Q89" s="57"/>
    </row>
    <row r="90" spans="1:17" ht="21" x14ac:dyDescent="0.35">
      <c r="B90" s="151"/>
      <c r="C90" s="151"/>
      <c r="D90" s="149"/>
      <c r="E90" s="72" t="s">
        <v>99</v>
      </c>
      <c r="F90" s="78" t="s">
        <v>51</v>
      </c>
      <c r="G90" s="80" t="s">
        <v>51</v>
      </c>
      <c r="H90" s="94" t="str">
        <f>IF(G90="OK","NO RISK","3-LOW")</f>
        <v>3-LOW</v>
      </c>
      <c r="I90" s="89"/>
      <c r="J90" s="53"/>
      <c r="K90" s="57"/>
      <c r="L90" s="57"/>
      <c r="M90" s="57"/>
      <c r="N90" s="57"/>
      <c r="O90" s="57"/>
      <c r="P90" s="57"/>
      <c r="Q90" s="57"/>
    </row>
    <row r="91" spans="1:17" ht="21" x14ac:dyDescent="0.35">
      <c r="B91" s="151"/>
      <c r="C91" s="151"/>
      <c r="D91" s="149"/>
      <c r="E91" s="72" t="s">
        <v>100</v>
      </c>
      <c r="F91" s="78" t="s">
        <v>51</v>
      </c>
      <c r="G91" s="80" t="s">
        <v>51</v>
      </c>
      <c r="H91" s="94" t="str">
        <f>IF(G91="OK","NO RISK","2-MEDIUM")</f>
        <v>2-MEDIUM</v>
      </c>
      <c r="I91" s="89"/>
      <c r="J91" s="53"/>
      <c r="K91" s="57"/>
      <c r="L91" s="57"/>
      <c r="M91" s="57"/>
      <c r="N91" s="57"/>
      <c r="O91" s="57"/>
      <c r="P91" s="57"/>
      <c r="Q91" s="57"/>
    </row>
    <row r="92" spans="1:17" ht="21" x14ac:dyDescent="0.35">
      <c r="B92" s="151"/>
      <c r="C92" s="151"/>
      <c r="D92" s="149"/>
      <c r="E92" s="72" t="s">
        <v>101</v>
      </c>
      <c r="F92" s="78" t="s">
        <v>60</v>
      </c>
      <c r="G92" s="79" t="s">
        <v>9</v>
      </c>
      <c r="H92" s="93" t="str">
        <f>IF(G92="OK","NO RISK","2-MEDIUM")</f>
        <v>NO RISK</v>
      </c>
      <c r="I92" s="89"/>
      <c r="J92" s="53"/>
      <c r="K92" s="57"/>
      <c r="L92" s="57"/>
      <c r="M92" s="57"/>
      <c r="N92" s="57"/>
      <c r="O92" s="57"/>
      <c r="P92" s="57"/>
      <c r="Q92" s="57"/>
    </row>
    <row r="93" spans="1:17" ht="21" x14ac:dyDescent="0.35">
      <c r="B93" s="151"/>
      <c r="C93" s="151"/>
      <c r="D93" s="149"/>
      <c r="E93" s="72" t="s">
        <v>102</v>
      </c>
      <c r="F93" s="78" t="s">
        <v>51</v>
      </c>
      <c r="G93" s="80" t="s">
        <v>51</v>
      </c>
      <c r="H93" s="94" t="str">
        <f>IF(G93="OK","NO RISK","No RISK")</f>
        <v>No RISK</v>
      </c>
      <c r="I93" s="89"/>
      <c r="J93" s="53"/>
      <c r="K93" s="57"/>
      <c r="L93" s="57"/>
      <c r="M93" s="57"/>
      <c r="N93" s="57"/>
      <c r="O93" s="57"/>
      <c r="P93" s="57"/>
      <c r="Q93" s="57"/>
    </row>
    <row r="94" spans="1:17" ht="21.5" thickBot="1" x14ac:dyDescent="0.4">
      <c r="B94" s="152"/>
      <c r="C94" s="152"/>
      <c r="D94" s="150"/>
      <c r="E94" s="72" t="s">
        <v>103</v>
      </c>
      <c r="F94" s="78" t="s">
        <v>51</v>
      </c>
      <c r="G94" s="80" t="s">
        <v>51</v>
      </c>
      <c r="H94" s="94" t="str">
        <f>IF(G94="OK","NO RISK","No RISK")</f>
        <v>No RISK</v>
      </c>
      <c r="I94" s="89"/>
      <c r="J94" s="53"/>
      <c r="K94" s="57"/>
      <c r="L94" s="57"/>
      <c r="M94" s="57"/>
      <c r="N94" s="57"/>
      <c r="O94" s="57"/>
      <c r="P94" s="57"/>
      <c r="Q94" s="57"/>
    </row>
    <row r="95" spans="1:17" ht="23" customHeight="1" x14ac:dyDescent="0.35">
      <c r="B95" s="140" t="s">
        <v>223</v>
      </c>
      <c r="C95" s="141"/>
      <c r="D95" s="76" t="s">
        <v>104</v>
      </c>
      <c r="E95" s="87" t="s">
        <v>105</v>
      </c>
      <c r="F95" s="78" t="s">
        <v>106</v>
      </c>
      <c r="G95" s="79" t="s">
        <v>9</v>
      </c>
      <c r="H95" s="93" t="str">
        <f>IF(G95="OK","NO RISK","1-HIGH")</f>
        <v>NO RISK</v>
      </c>
      <c r="I95" s="89"/>
      <c r="J95" s="53"/>
      <c r="K95" s="57"/>
      <c r="L95" s="57"/>
      <c r="M95" s="57"/>
      <c r="N95" s="57"/>
      <c r="O95" s="57"/>
      <c r="P95" s="57"/>
      <c r="Q95" s="57"/>
    </row>
    <row r="96" spans="1:17" ht="21" customHeight="1" x14ac:dyDescent="0.35">
      <c r="A96" s="68"/>
      <c r="B96" s="139" t="s">
        <v>107</v>
      </c>
      <c r="C96" s="139"/>
      <c r="D96" s="108" t="s">
        <v>107</v>
      </c>
      <c r="E96" s="71" t="s">
        <v>284</v>
      </c>
      <c r="F96" s="77" t="s">
        <v>24</v>
      </c>
      <c r="G96" s="79" t="s">
        <v>9</v>
      </c>
      <c r="H96" s="93" t="str">
        <f>IF(G96="OK","NO RISK","1-HIGH")</f>
        <v>NO RISK</v>
      </c>
      <c r="I96" s="89" t="s">
        <v>109</v>
      </c>
      <c r="J96" s="53"/>
    </row>
    <row r="97" spans="1:10" ht="21" x14ac:dyDescent="0.35">
      <c r="A97" s="69"/>
      <c r="B97" s="139"/>
      <c r="C97" s="139"/>
      <c r="D97" s="76" t="s">
        <v>32</v>
      </c>
      <c r="E97" s="71" t="s">
        <v>110</v>
      </c>
      <c r="F97" s="77" t="s">
        <v>83</v>
      </c>
      <c r="G97" s="79" t="s">
        <v>9</v>
      </c>
      <c r="H97" s="93" t="str">
        <f>IF(G97="OK","NO RISK","3-LOW")</f>
        <v>NO RISK</v>
      </c>
      <c r="I97" s="89" t="s">
        <v>111</v>
      </c>
      <c r="J97" s="53"/>
    </row>
    <row r="98" spans="1:10" ht="21" x14ac:dyDescent="0.35">
      <c r="A98" s="69"/>
      <c r="B98" s="139"/>
      <c r="C98" s="139"/>
      <c r="D98" s="154" t="s">
        <v>112</v>
      </c>
      <c r="E98" s="72" t="s">
        <v>113</v>
      </c>
      <c r="F98" s="78" t="s">
        <v>51</v>
      </c>
      <c r="G98" s="80" t="s">
        <v>51</v>
      </c>
      <c r="H98" s="94" t="str">
        <f>IF(G98="OK","NO RISK","2-MEDIUM")</f>
        <v>2-MEDIUM</v>
      </c>
      <c r="I98" s="89"/>
      <c r="J98" s="53"/>
    </row>
    <row r="99" spans="1:10" ht="21" x14ac:dyDescent="0.35">
      <c r="A99" s="69"/>
      <c r="B99" s="139"/>
      <c r="C99" s="139"/>
      <c r="D99" s="155"/>
      <c r="E99" s="95" t="s">
        <v>114</v>
      </c>
      <c r="F99" s="78" t="s">
        <v>51</v>
      </c>
      <c r="G99" s="80" t="s">
        <v>51</v>
      </c>
      <c r="H99" s="94" t="str">
        <f>IF(G99="OK","NO RISK","3-LOW")</f>
        <v>3-LOW</v>
      </c>
      <c r="I99" s="89"/>
      <c r="J99" s="53"/>
    </row>
    <row r="100" spans="1:10" ht="29" x14ac:dyDescent="0.35">
      <c r="A100" s="69"/>
      <c r="B100" s="139"/>
      <c r="C100" s="139"/>
      <c r="D100" s="154" t="s">
        <v>87</v>
      </c>
      <c r="E100" s="71" t="s">
        <v>87</v>
      </c>
      <c r="F100" s="77" t="s">
        <v>115</v>
      </c>
      <c r="G100" s="79" t="s">
        <v>9</v>
      </c>
      <c r="H100" s="93" t="str">
        <f>IF(G100="OK","NO RISK","1-HIGH")</f>
        <v>NO RISK</v>
      </c>
      <c r="I100" s="89" t="s">
        <v>116</v>
      </c>
      <c r="J100" s="53"/>
    </row>
    <row r="101" spans="1:10" ht="21" x14ac:dyDescent="0.35">
      <c r="A101" s="69"/>
      <c r="B101" s="139"/>
      <c r="C101" s="139"/>
      <c r="D101" s="155"/>
      <c r="E101" s="71" t="s">
        <v>117</v>
      </c>
      <c r="F101" s="77" t="s">
        <v>92</v>
      </c>
      <c r="G101" s="79" t="s">
        <v>9</v>
      </c>
      <c r="H101" s="93" t="str">
        <f>IF(G101="OK","NO RISK","3-LOW")</f>
        <v>NO RISK</v>
      </c>
      <c r="I101" s="89" t="s">
        <v>116</v>
      </c>
      <c r="J101" s="53"/>
    </row>
    <row r="102" spans="1:10" ht="21" x14ac:dyDescent="0.35">
      <c r="A102" s="69"/>
      <c r="B102" s="139"/>
      <c r="C102" s="139"/>
      <c r="D102" s="154" t="s">
        <v>66</v>
      </c>
      <c r="E102" s="72" t="s">
        <v>118</v>
      </c>
      <c r="F102" s="78" t="s">
        <v>51</v>
      </c>
      <c r="G102" s="80" t="s">
        <v>51</v>
      </c>
      <c r="H102" s="94" t="str">
        <f>IF(G102="OK","NO RISK","No RISK")</f>
        <v>No RISK</v>
      </c>
      <c r="I102" s="89"/>
      <c r="J102" s="53"/>
    </row>
    <row r="103" spans="1:10" ht="21" x14ac:dyDescent="0.35">
      <c r="A103" s="69"/>
      <c r="B103" s="139"/>
      <c r="C103" s="139"/>
      <c r="D103" s="156"/>
      <c r="E103" s="72" t="s">
        <v>119</v>
      </c>
      <c r="F103" s="78" t="s">
        <v>51</v>
      </c>
      <c r="G103" s="80" t="s">
        <v>51</v>
      </c>
      <c r="H103" s="94" t="str">
        <f>IF(G103="OK","NO RISK","3-LOW")</f>
        <v>3-LOW</v>
      </c>
      <c r="I103" s="89"/>
      <c r="J103" s="53"/>
    </row>
    <row r="104" spans="1:10" ht="21" x14ac:dyDescent="0.35">
      <c r="A104" s="69"/>
      <c r="B104" s="139"/>
      <c r="C104" s="139"/>
      <c r="D104" s="156"/>
      <c r="E104" s="72" t="s">
        <v>120</v>
      </c>
      <c r="F104" s="78" t="s">
        <v>51</v>
      </c>
      <c r="G104" s="80" t="s">
        <v>51</v>
      </c>
      <c r="H104" s="94" t="str">
        <f>IF(G104="OK","NO RISK","3-LOW")</f>
        <v>3-LOW</v>
      </c>
      <c r="I104" s="89"/>
      <c r="J104" s="53"/>
    </row>
    <row r="105" spans="1:10" ht="21" customHeight="1" x14ac:dyDescent="0.35">
      <c r="B105" s="139" t="s">
        <v>123</v>
      </c>
      <c r="C105" s="139"/>
      <c r="D105" s="109" t="s">
        <v>123</v>
      </c>
      <c r="E105" s="72" t="s">
        <v>303</v>
      </c>
      <c r="F105" s="78" t="s">
        <v>51</v>
      </c>
      <c r="G105" s="80" t="s">
        <v>51</v>
      </c>
      <c r="H105" s="94" t="str">
        <f>IF(G105="OK","NO RISK","3-LOW")</f>
        <v>3-LOW</v>
      </c>
      <c r="I105" s="89"/>
      <c r="J105" s="53"/>
    </row>
    <row r="106" spans="1:10" ht="21" customHeight="1" x14ac:dyDescent="0.35">
      <c r="B106" s="139"/>
      <c r="C106" s="139"/>
      <c r="D106" s="109" t="s">
        <v>123</v>
      </c>
      <c r="E106" s="84" t="s">
        <v>112</v>
      </c>
      <c r="F106" s="78" t="s">
        <v>342</v>
      </c>
      <c r="G106" s="79" t="s">
        <v>9</v>
      </c>
      <c r="H106" s="93" t="str">
        <f>IF(G106="OK","NO RISK","1-HIGH")</f>
        <v>NO RISK</v>
      </c>
      <c r="I106" s="89"/>
      <c r="J106" s="53"/>
    </row>
    <row r="107" spans="1:10" ht="21" x14ac:dyDescent="0.35">
      <c r="B107" s="138" t="s">
        <v>121</v>
      </c>
      <c r="C107" s="138"/>
      <c r="D107" s="137" t="s">
        <v>121</v>
      </c>
      <c r="E107" s="84" t="s">
        <v>122</v>
      </c>
      <c r="F107" s="78" t="s">
        <v>304</v>
      </c>
      <c r="G107" s="79" t="s">
        <v>9</v>
      </c>
      <c r="H107" s="93" t="str">
        <f>IF(G107="OK","NO RISK","1-HIGH")</f>
        <v>NO RISK</v>
      </c>
      <c r="I107" s="89"/>
      <c r="J107" s="53"/>
    </row>
    <row r="108" spans="1:10" ht="21" customHeight="1" x14ac:dyDescent="0.35">
      <c r="A108" s="160"/>
      <c r="B108" s="139" t="s">
        <v>125</v>
      </c>
      <c r="C108" s="139"/>
      <c r="D108" s="108" t="s">
        <v>125</v>
      </c>
      <c r="E108" s="71" t="s">
        <v>279</v>
      </c>
      <c r="F108" s="77" t="s">
        <v>24</v>
      </c>
      <c r="G108" s="79" t="s">
        <v>9</v>
      </c>
      <c r="H108" s="93" t="str">
        <f>IF(G108="OK","NO RISK","3-LOW")</f>
        <v>NO RISK</v>
      </c>
      <c r="I108" s="89" t="s">
        <v>126</v>
      </c>
      <c r="J108" s="53"/>
    </row>
    <row r="109" spans="1:10" ht="21" x14ac:dyDescent="0.35">
      <c r="A109" s="160"/>
      <c r="B109" s="139"/>
      <c r="C109" s="139"/>
      <c r="D109" s="154" t="s">
        <v>227</v>
      </c>
      <c r="E109" s="71" t="s">
        <v>127</v>
      </c>
      <c r="F109" s="77" t="s">
        <v>51</v>
      </c>
      <c r="G109" s="80" t="s">
        <v>51</v>
      </c>
      <c r="H109" s="94" t="str">
        <f>IF(G109="OK","NO RISK","3-LOW")</f>
        <v>3-LOW</v>
      </c>
      <c r="I109" s="91" t="s">
        <v>128</v>
      </c>
      <c r="J109" s="53"/>
    </row>
    <row r="110" spans="1:10" ht="21" x14ac:dyDescent="0.35">
      <c r="A110" s="161"/>
      <c r="B110" s="139"/>
      <c r="C110" s="139"/>
      <c r="D110" s="155"/>
      <c r="E110" s="71" t="s">
        <v>129</v>
      </c>
      <c r="F110" s="77" t="s">
        <v>51</v>
      </c>
      <c r="G110" s="80" t="s">
        <v>51</v>
      </c>
      <c r="H110" s="94" t="str">
        <f>IF(G110="OK","NO RISK","3-LOW")</f>
        <v>3-LOW</v>
      </c>
      <c r="I110" s="89" t="s">
        <v>130</v>
      </c>
      <c r="J110" s="53"/>
    </row>
    <row r="111" spans="1:10" ht="21" customHeight="1" x14ac:dyDescent="0.35">
      <c r="B111" s="139" t="s">
        <v>140</v>
      </c>
      <c r="C111" s="139"/>
      <c r="D111" s="108" t="s">
        <v>140</v>
      </c>
      <c r="E111" s="72" t="s">
        <v>282</v>
      </c>
      <c r="F111" s="78" t="s">
        <v>51</v>
      </c>
      <c r="G111" s="80" t="s">
        <v>51</v>
      </c>
      <c r="H111" s="94" t="str">
        <f>IF(G111="OK","NO RISK","3-LOW")</f>
        <v>3-LOW</v>
      </c>
      <c r="I111" s="89"/>
      <c r="J111" s="53"/>
    </row>
    <row r="112" spans="1:10" ht="21" x14ac:dyDescent="0.35">
      <c r="B112" s="139"/>
      <c r="C112" s="139"/>
      <c r="D112" s="76" t="s">
        <v>228</v>
      </c>
      <c r="E112" s="72" t="s">
        <v>141</v>
      </c>
      <c r="F112" s="78" t="s">
        <v>92</v>
      </c>
      <c r="G112" s="80" t="s">
        <v>51</v>
      </c>
      <c r="H112" s="94" t="str">
        <f>IF(G112="OK","NO RISK","2-MEDIUM")</f>
        <v>2-MEDIUM</v>
      </c>
      <c r="I112" s="89"/>
      <c r="J112" s="53"/>
    </row>
    <row r="113" spans="1:10" ht="21" customHeight="1" x14ac:dyDescent="0.35">
      <c r="A113" s="162"/>
      <c r="B113" s="139" t="s">
        <v>131</v>
      </c>
      <c r="C113" s="139"/>
      <c r="D113" s="108" t="s">
        <v>131</v>
      </c>
      <c r="E113" s="74" t="s">
        <v>280</v>
      </c>
      <c r="F113" s="78" t="s">
        <v>133</v>
      </c>
      <c r="G113" s="79" t="s">
        <v>9</v>
      </c>
      <c r="H113" s="93" t="str">
        <f>IF(G113="OK","NO RISK","1-HIGH")</f>
        <v>NO RISK</v>
      </c>
      <c r="I113" s="89" t="s">
        <v>21</v>
      </c>
      <c r="J113" s="53"/>
    </row>
    <row r="114" spans="1:10" ht="21" x14ac:dyDescent="0.35">
      <c r="A114" s="160"/>
      <c r="B114" s="139"/>
      <c r="C114" s="139"/>
      <c r="D114" s="154" t="s">
        <v>32</v>
      </c>
      <c r="E114" s="74" t="s">
        <v>232</v>
      </c>
      <c r="F114" s="78" t="s">
        <v>134</v>
      </c>
      <c r="G114" s="79" t="s">
        <v>9</v>
      </c>
      <c r="H114" s="93" t="str">
        <f>IF(G114="OK","NO RISK","NO RISK")</f>
        <v>NO RISK</v>
      </c>
      <c r="I114" s="89" t="s">
        <v>135</v>
      </c>
      <c r="J114" s="53"/>
    </row>
    <row r="115" spans="1:10" ht="21" x14ac:dyDescent="0.35">
      <c r="B115" s="139"/>
      <c r="C115" s="139"/>
      <c r="D115" s="156"/>
      <c r="E115" s="74" t="s">
        <v>233</v>
      </c>
      <c r="F115" s="78" t="s">
        <v>51</v>
      </c>
      <c r="G115" s="80" t="s">
        <v>51</v>
      </c>
      <c r="H115" s="94" t="str">
        <f>IF(G115="OK","NO RISK","2-MEDIUM")</f>
        <v>2-MEDIUM</v>
      </c>
      <c r="I115" s="89" t="s">
        <v>21</v>
      </c>
      <c r="J115" s="53"/>
    </row>
    <row r="116" spans="1:10" ht="21" x14ac:dyDescent="0.35">
      <c r="B116" s="139"/>
      <c r="C116" s="139"/>
      <c r="D116" s="155"/>
      <c r="E116" s="74" t="s">
        <v>234</v>
      </c>
      <c r="F116" s="78" t="s">
        <v>92</v>
      </c>
      <c r="G116" s="79" t="s">
        <v>9</v>
      </c>
      <c r="H116" s="93" t="str">
        <f>IF(G116="OK","NO RISK","2-MEDIUM")</f>
        <v>NO RISK</v>
      </c>
      <c r="I116" s="89" t="s">
        <v>21</v>
      </c>
      <c r="J116" s="53"/>
    </row>
    <row r="117" spans="1:10" ht="21" x14ac:dyDescent="0.35">
      <c r="B117" s="139"/>
      <c r="C117" s="139"/>
      <c r="D117" s="154" t="s">
        <v>66</v>
      </c>
      <c r="E117" s="74" t="s">
        <v>235</v>
      </c>
      <c r="F117" s="78" t="s">
        <v>51</v>
      </c>
      <c r="G117" s="80" t="s">
        <v>51</v>
      </c>
      <c r="H117" s="94" t="str">
        <f>IF(G117="OK","NO RISK","3-LOW")</f>
        <v>3-LOW</v>
      </c>
      <c r="I117" s="89" t="s">
        <v>21</v>
      </c>
      <c r="J117" s="53"/>
    </row>
    <row r="118" spans="1:10" ht="21" x14ac:dyDescent="0.35">
      <c r="B118" s="139"/>
      <c r="C118" s="139"/>
      <c r="D118" s="155"/>
      <c r="E118" s="74" t="s">
        <v>236</v>
      </c>
      <c r="F118" s="78" t="s">
        <v>83</v>
      </c>
      <c r="G118" s="79" t="s">
        <v>9</v>
      </c>
      <c r="H118" s="93" t="str">
        <f>IF(G118="OK","NO RISK","3-LOW")</f>
        <v>NO RISK</v>
      </c>
      <c r="I118" s="89" t="s">
        <v>21</v>
      </c>
      <c r="J118" s="53"/>
    </row>
    <row r="119" spans="1:10" ht="21" customHeight="1" x14ac:dyDescent="0.35">
      <c r="B119" s="139" t="s">
        <v>136</v>
      </c>
      <c r="C119" s="139"/>
      <c r="D119" s="108" t="s">
        <v>136</v>
      </c>
      <c r="E119" s="75" t="s">
        <v>281</v>
      </c>
      <c r="F119" s="77" t="s">
        <v>133</v>
      </c>
      <c r="G119" s="79" t="s">
        <v>9</v>
      </c>
      <c r="H119" s="93" t="str">
        <f>IF(G119="OK","NO RISK","1-HIGH")</f>
        <v>NO RISK</v>
      </c>
      <c r="I119" s="89" t="s">
        <v>138</v>
      </c>
      <c r="J119" s="53"/>
    </row>
    <row r="120" spans="1:10" ht="21" x14ac:dyDescent="0.35">
      <c r="B120" s="139"/>
      <c r="C120" s="139"/>
      <c r="D120" s="154" t="s">
        <v>32</v>
      </c>
      <c r="E120" s="75" t="s">
        <v>237</v>
      </c>
      <c r="F120" s="77" t="s">
        <v>51</v>
      </c>
      <c r="G120" s="80" t="s">
        <v>51</v>
      </c>
      <c r="H120" s="94" t="str">
        <f>IF(G120="OK","NO RISK","2-MEDIUM")</f>
        <v>2-MEDIUM</v>
      </c>
      <c r="I120" s="89" t="s">
        <v>139</v>
      </c>
      <c r="J120" s="53"/>
    </row>
    <row r="121" spans="1:10" ht="21" x14ac:dyDescent="0.35">
      <c r="B121" s="139"/>
      <c r="C121" s="139"/>
      <c r="D121" s="155"/>
      <c r="E121" s="75" t="s">
        <v>238</v>
      </c>
      <c r="F121" s="77" t="s">
        <v>92</v>
      </c>
      <c r="G121" s="79" t="s">
        <v>9</v>
      </c>
      <c r="H121" s="93" t="str">
        <f>IF(G121="OK","NO RISK","2-MEDIUM")</f>
        <v>NO RISK</v>
      </c>
      <c r="I121" s="89" t="s">
        <v>138</v>
      </c>
      <c r="J121" s="53"/>
    </row>
    <row r="122" spans="1:10" ht="21" x14ac:dyDescent="0.35">
      <c r="B122" s="139"/>
      <c r="C122" s="139"/>
      <c r="D122" s="76" t="s">
        <v>66</v>
      </c>
      <c r="E122" s="75" t="s">
        <v>239</v>
      </c>
      <c r="F122" s="77" t="s">
        <v>51</v>
      </c>
      <c r="G122" s="80" t="s">
        <v>51</v>
      </c>
      <c r="H122" s="94" t="str">
        <f>IF(G122="OK","NO RISK","No RISK")</f>
        <v>No RISK</v>
      </c>
      <c r="I122" s="89"/>
      <c r="J122" s="53"/>
    </row>
    <row r="123" spans="1:10" ht="21" customHeight="1" x14ac:dyDescent="0.35">
      <c r="B123" s="139" t="s">
        <v>142</v>
      </c>
      <c r="C123" s="139"/>
      <c r="D123" s="108" t="s">
        <v>142</v>
      </c>
      <c r="E123" s="75" t="s">
        <v>283</v>
      </c>
      <c r="F123" s="77" t="s">
        <v>133</v>
      </c>
      <c r="G123" s="79" t="s">
        <v>9</v>
      </c>
      <c r="H123" s="93" t="str">
        <f>IF(G123="OK","NO RISK","1-HIGH")</f>
        <v>NO RISK</v>
      </c>
      <c r="I123" s="89" t="s">
        <v>144</v>
      </c>
      <c r="J123" s="53"/>
    </row>
    <row r="124" spans="1:10" ht="21" x14ac:dyDescent="0.35">
      <c r="B124" s="139"/>
      <c r="C124" s="139"/>
      <c r="D124" s="154" t="s">
        <v>32</v>
      </c>
      <c r="E124" s="75" t="s">
        <v>240</v>
      </c>
      <c r="F124" s="77" t="s">
        <v>145</v>
      </c>
      <c r="G124" s="79" t="s">
        <v>9</v>
      </c>
      <c r="H124" s="93" t="str">
        <f>IF(G124="OK","NO RISK","1-HIGH")</f>
        <v>NO RISK</v>
      </c>
      <c r="I124" s="89" t="s">
        <v>146</v>
      </c>
      <c r="J124" s="53"/>
    </row>
    <row r="125" spans="1:10" ht="21" x14ac:dyDescent="0.35">
      <c r="B125" s="139"/>
      <c r="C125" s="139"/>
      <c r="D125" s="156"/>
      <c r="E125" s="75" t="s">
        <v>241</v>
      </c>
      <c r="F125" s="77" t="s">
        <v>92</v>
      </c>
      <c r="G125" s="79" t="s">
        <v>9</v>
      </c>
      <c r="H125" s="93" t="str">
        <f>IF(G125="OK","NO RISK","1-HIGH")</f>
        <v>NO RISK</v>
      </c>
      <c r="I125" s="89" t="s">
        <v>147</v>
      </c>
      <c r="J125" s="53"/>
    </row>
    <row r="126" spans="1:10" ht="21" x14ac:dyDescent="0.35">
      <c r="B126" s="139"/>
      <c r="C126" s="139"/>
      <c r="D126" s="156"/>
      <c r="E126" s="75" t="s">
        <v>243</v>
      </c>
      <c r="F126" s="77" t="s">
        <v>148</v>
      </c>
      <c r="G126" s="79" t="s">
        <v>9</v>
      </c>
      <c r="H126" s="93" t="str">
        <f>IF(G126="OK","NO RISK","1-HIGH")</f>
        <v>NO RISK</v>
      </c>
      <c r="I126" s="89" t="s">
        <v>146</v>
      </c>
      <c r="J126" s="53"/>
    </row>
    <row r="127" spans="1:10" ht="21" x14ac:dyDescent="0.35">
      <c r="B127" s="139"/>
      <c r="C127" s="139"/>
      <c r="D127" s="156"/>
      <c r="E127" s="75" t="s">
        <v>244</v>
      </c>
      <c r="F127" s="77" t="s">
        <v>51</v>
      </c>
      <c r="G127" s="80" t="s">
        <v>51</v>
      </c>
      <c r="H127" s="94" t="str">
        <f>IF(G127="OK","NO RISK","2-MEDIUM")</f>
        <v>2-MEDIUM</v>
      </c>
      <c r="I127" s="89"/>
      <c r="J127" s="53"/>
    </row>
    <row r="128" spans="1:10" ht="29" customHeight="1" x14ac:dyDescent="0.35">
      <c r="B128" s="139"/>
      <c r="C128" s="139"/>
      <c r="D128" s="155"/>
      <c r="E128" s="75" t="s">
        <v>245</v>
      </c>
      <c r="F128" s="77" t="s">
        <v>92</v>
      </c>
      <c r="G128" s="79" t="s">
        <v>9</v>
      </c>
      <c r="H128" s="93" t="str">
        <f>IF(G128="OK","NO RISK","1-HIGH")</f>
        <v>NO RISK</v>
      </c>
      <c r="I128" s="89" t="s">
        <v>149</v>
      </c>
      <c r="J128" s="53"/>
    </row>
    <row r="129" spans="2:22" ht="21" x14ac:dyDescent="0.35">
      <c r="B129" s="139"/>
      <c r="C129" s="139"/>
      <c r="D129" s="154" t="s">
        <v>66</v>
      </c>
      <c r="E129" s="75" t="s">
        <v>246</v>
      </c>
      <c r="F129" s="77" t="s">
        <v>92</v>
      </c>
      <c r="G129" s="79" t="s">
        <v>9</v>
      </c>
      <c r="H129" s="93" t="str">
        <f>IF(G129="OK","NO RISK","3-LOW")</f>
        <v>NO RISK</v>
      </c>
      <c r="I129" s="92"/>
      <c r="J129" s="53"/>
    </row>
    <row r="130" spans="2:22" ht="29" x14ac:dyDescent="0.35">
      <c r="B130" s="139"/>
      <c r="C130" s="139"/>
      <c r="D130" s="155"/>
      <c r="E130" s="75" t="s">
        <v>247</v>
      </c>
      <c r="F130" s="77" t="s">
        <v>92</v>
      </c>
      <c r="G130" s="79" t="s">
        <v>9</v>
      </c>
      <c r="H130" s="93" t="str">
        <f>IF(G130="OK","NO RISK","3-LOW")</f>
        <v>NO RISK</v>
      </c>
      <c r="I130" s="89" t="s">
        <v>146</v>
      </c>
      <c r="J130" s="53"/>
    </row>
    <row r="131" spans="2:22" ht="21" x14ac:dyDescent="0.35">
      <c r="B131" s="151" t="s">
        <v>289</v>
      </c>
      <c r="C131" s="151" t="s">
        <v>7</v>
      </c>
      <c r="D131" s="148" t="s">
        <v>32</v>
      </c>
      <c r="E131" s="71" t="s">
        <v>220</v>
      </c>
      <c r="F131" s="77" t="s">
        <v>14</v>
      </c>
      <c r="G131" s="79" t="s">
        <v>9</v>
      </c>
      <c r="H131" s="93" t="str">
        <f>IF(G131="OK","NO RISK","1-HIGH")</f>
        <v>NO RISK</v>
      </c>
      <c r="I131" s="89" t="s">
        <v>15</v>
      </c>
      <c r="J131" s="53"/>
      <c r="K131" s="57"/>
      <c r="L131" s="57"/>
    </row>
    <row r="132" spans="2:22" ht="21" x14ac:dyDescent="0.35">
      <c r="B132" s="151"/>
      <c r="C132" s="151"/>
      <c r="D132" s="149"/>
      <c r="E132" s="75" t="s">
        <v>221</v>
      </c>
      <c r="F132" s="77" t="s">
        <v>14</v>
      </c>
      <c r="G132" s="79" t="s">
        <v>9</v>
      </c>
      <c r="H132" s="93" t="str">
        <f>IF(G132="OK","NO RISK","2-MEDIUM")</f>
        <v>NO RISK</v>
      </c>
      <c r="J132" s="53"/>
      <c r="K132" s="57"/>
      <c r="L132" s="57"/>
    </row>
    <row r="133" spans="2:22" ht="21" x14ac:dyDescent="0.35">
      <c r="B133" s="151"/>
      <c r="C133" s="151"/>
      <c r="D133" s="150"/>
      <c r="E133" s="75" t="s">
        <v>318</v>
      </c>
      <c r="F133" s="124" t="s">
        <v>305</v>
      </c>
      <c r="G133" s="79" t="s">
        <v>9</v>
      </c>
      <c r="H133" s="93" t="str">
        <f>IF(G133="OK","NO RISK","3-LOW")</f>
        <v>NO RISK</v>
      </c>
      <c r="J133" s="53"/>
      <c r="K133" s="57"/>
      <c r="L133" s="57"/>
    </row>
    <row r="134" spans="2:22" ht="21" x14ac:dyDescent="0.35">
      <c r="B134" s="151"/>
      <c r="C134" s="151"/>
      <c r="D134" s="76" t="s">
        <v>290</v>
      </c>
      <c r="E134" s="75" t="s">
        <v>291</v>
      </c>
      <c r="F134" s="77" t="s">
        <v>24</v>
      </c>
      <c r="G134" s="79" t="s">
        <v>9</v>
      </c>
      <c r="H134" s="93" t="str">
        <f>IF(G134="OK","NO RISK","1-HIGH")</f>
        <v>NO RISK</v>
      </c>
      <c r="I134" s="89" t="s">
        <v>144</v>
      </c>
      <c r="J134" s="53"/>
    </row>
    <row r="135" spans="2:22" ht="21" customHeight="1" x14ac:dyDescent="0.35">
      <c r="B135" s="151"/>
      <c r="C135" s="151"/>
      <c r="D135" s="148" t="s">
        <v>66</v>
      </c>
      <c r="E135" s="71" t="s">
        <v>248</v>
      </c>
      <c r="F135" s="77" t="s">
        <v>8</v>
      </c>
      <c r="G135" s="79" t="s">
        <v>9</v>
      </c>
      <c r="H135" s="93" t="str">
        <f>IF(G135="OK","NO RISK","1-HIGH")</f>
        <v>NO RISK</v>
      </c>
      <c r="I135" s="89" t="s">
        <v>10</v>
      </c>
      <c r="J135" s="53"/>
      <c r="K135" s="57"/>
      <c r="L135" s="57"/>
      <c r="U135" s="52"/>
      <c r="V135" s="52"/>
    </row>
    <row r="136" spans="2:22" ht="21" x14ac:dyDescent="0.35">
      <c r="B136" s="151"/>
      <c r="C136" s="151"/>
      <c r="D136" s="149"/>
      <c r="E136" s="71" t="s">
        <v>11</v>
      </c>
      <c r="F136" s="77" t="s">
        <v>294</v>
      </c>
      <c r="G136" s="79" t="s">
        <v>9</v>
      </c>
      <c r="H136" s="93" t="str">
        <f>IF(G136="OK","NO RISK","2-MEDIUM")</f>
        <v>NO RISK</v>
      </c>
      <c r="I136" s="89" t="s">
        <v>10</v>
      </c>
      <c r="J136" s="53"/>
      <c r="K136" s="57"/>
      <c r="L136" s="57"/>
      <c r="U136" s="52"/>
      <c r="V136" s="52"/>
    </row>
    <row r="137" spans="2:22" ht="21.5" thickBot="1" x14ac:dyDescent="0.4">
      <c r="B137" s="152"/>
      <c r="C137" s="152"/>
      <c r="D137" s="150"/>
      <c r="E137" s="75" t="s">
        <v>12</v>
      </c>
      <c r="F137" s="77" t="s">
        <v>294</v>
      </c>
      <c r="G137" s="79" t="s">
        <v>9</v>
      </c>
      <c r="H137" s="93" t="str">
        <f>IF(G137="OK","NO RISK","2-MEDIUM")</f>
        <v>NO RISK</v>
      </c>
      <c r="I137" s="90" t="s">
        <v>13</v>
      </c>
      <c r="J137" s="53"/>
      <c r="K137" s="57"/>
      <c r="L137" s="57"/>
    </row>
    <row r="138" spans="2:22" ht="21" x14ac:dyDescent="0.35">
      <c r="B138" s="153" t="s">
        <v>292</v>
      </c>
      <c r="C138" s="153" t="s">
        <v>293</v>
      </c>
      <c r="D138" s="128" t="s">
        <v>306</v>
      </c>
      <c r="E138" s="85" t="s">
        <v>307</v>
      </c>
      <c r="F138" s="78" t="s">
        <v>326</v>
      </c>
      <c r="G138" s="80" t="s">
        <v>51</v>
      </c>
      <c r="H138" s="94" t="str">
        <f>IF(G138="OK","NO RISK","3-LOW")</f>
        <v>3-LOW</v>
      </c>
      <c r="I138" s="90"/>
      <c r="J138" s="53"/>
      <c r="K138" s="57"/>
      <c r="L138" s="57"/>
    </row>
    <row r="139" spans="2:22" ht="21.5" thickBot="1" x14ac:dyDescent="0.4">
      <c r="B139" s="151"/>
      <c r="C139" s="152"/>
      <c r="D139" s="76" t="s">
        <v>23</v>
      </c>
      <c r="E139" s="85" t="s">
        <v>23</v>
      </c>
      <c r="F139" s="78" t="s">
        <v>24</v>
      </c>
      <c r="G139" s="79" t="s">
        <v>9</v>
      </c>
      <c r="H139" s="93" t="str">
        <f>IF(G139="OK","NO RISK","3-LOW")</f>
        <v>NO RISK</v>
      </c>
      <c r="I139" s="89" t="s">
        <v>25</v>
      </c>
      <c r="J139" s="53"/>
      <c r="K139" s="57"/>
      <c r="L139" s="57"/>
      <c r="M139" s="57"/>
      <c r="N139" s="57"/>
      <c r="O139" s="57"/>
      <c r="P139" s="57"/>
      <c r="Q139" s="57"/>
    </row>
    <row r="140" spans="2:22" ht="21" customHeight="1" x14ac:dyDescent="0.35">
      <c r="B140" s="151"/>
      <c r="C140" s="153" t="s">
        <v>222</v>
      </c>
      <c r="D140" s="148" t="s">
        <v>222</v>
      </c>
      <c r="E140" s="72" t="s">
        <v>327</v>
      </c>
      <c r="F140" s="78" t="s">
        <v>17</v>
      </c>
      <c r="G140" s="79" t="s">
        <v>218</v>
      </c>
      <c r="H140" s="93" t="str">
        <f>IF(G140="OK","NO RISK","2-MEDIUM")</f>
        <v>2-MEDIUM</v>
      </c>
      <c r="I140" s="89" t="s">
        <v>18</v>
      </c>
      <c r="J140" s="53"/>
      <c r="K140" s="57"/>
      <c r="L140" s="57"/>
      <c r="M140" s="57"/>
      <c r="N140" s="57"/>
      <c r="O140" s="57"/>
      <c r="P140" s="57"/>
      <c r="Q140" s="57"/>
    </row>
    <row r="141" spans="2:22" ht="21" x14ac:dyDescent="0.35">
      <c r="B141" s="151"/>
      <c r="C141" s="151"/>
      <c r="D141" s="149"/>
      <c r="E141" s="72" t="s">
        <v>224</v>
      </c>
      <c r="F141" s="78" t="s">
        <v>19</v>
      </c>
      <c r="G141" s="79" t="s">
        <v>9</v>
      </c>
      <c r="H141" s="93" t="str">
        <f>IF(G141="OK","NO RISK","1-HIGH")</f>
        <v>NO RISK</v>
      </c>
      <c r="I141" s="89" t="s">
        <v>20</v>
      </c>
      <c r="J141" s="53"/>
      <c r="K141" s="57"/>
      <c r="L141" s="57"/>
      <c r="M141" s="57"/>
      <c r="N141" s="57"/>
      <c r="O141" s="57"/>
      <c r="P141" s="57"/>
      <c r="Q141" s="57"/>
    </row>
    <row r="142" spans="2:22" ht="21" x14ac:dyDescent="0.35">
      <c r="B142" s="151"/>
      <c r="C142" s="151"/>
      <c r="D142" s="149"/>
      <c r="E142" s="74" t="s">
        <v>225</v>
      </c>
      <c r="F142" s="78" t="s">
        <v>19</v>
      </c>
      <c r="G142" s="79" t="s">
        <v>9</v>
      </c>
      <c r="H142" s="93" t="str">
        <f>IF(G142="OK","NO RISK","2-MEDIUM")</f>
        <v>NO RISK</v>
      </c>
      <c r="I142" s="89" t="s">
        <v>21</v>
      </c>
      <c r="J142" s="53"/>
      <c r="K142" s="57"/>
      <c r="L142" s="57"/>
      <c r="M142" s="57"/>
      <c r="N142" s="57"/>
      <c r="O142" s="57"/>
      <c r="P142" s="57"/>
      <c r="Q142" s="57"/>
    </row>
    <row r="143" spans="2:22" ht="21" x14ac:dyDescent="0.35">
      <c r="B143" s="151"/>
      <c r="C143" s="151"/>
      <c r="D143" s="149"/>
      <c r="E143" s="74" t="s">
        <v>226</v>
      </c>
      <c r="F143" s="78" t="s">
        <v>22</v>
      </c>
      <c r="G143" s="79" t="s">
        <v>9</v>
      </c>
      <c r="H143" s="93" t="str">
        <f>IF(G143="OK","NO RISK","1-HIGH")</f>
        <v>NO RISK</v>
      </c>
      <c r="I143" s="89"/>
      <c r="J143" s="53"/>
      <c r="K143" s="57"/>
      <c r="L143" s="57"/>
      <c r="M143" s="57"/>
      <c r="N143" s="57"/>
      <c r="O143" s="57"/>
      <c r="P143" s="57"/>
      <c r="Q143" s="57"/>
    </row>
    <row r="144" spans="2:22" ht="21" x14ac:dyDescent="0.35">
      <c r="B144" s="174" t="s">
        <v>308</v>
      </c>
      <c r="C144" s="174" t="s">
        <v>309</v>
      </c>
      <c r="D144" s="76" t="s">
        <v>314</v>
      </c>
      <c r="E144" s="127" t="s">
        <v>314</v>
      </c>
      <c r="F144" s="77">
        <v>12</v>
      </c>
      <c r="G144" s="79" t="s">
        <v>218</v>
      </c>
      <c r="H144" s="93" t="str">
        <f>IF(G144="OK","NO RISK","1-HIGH")</f>
        <v>1-HIGH</v>
      </c>
      <c r="I144" s="89"/>
      <c r="J144" s="53"/>
      <c r="K144" s="57"/>
      <c r="L144" s="57"/>
      <c r="M144" s="57"/>
      <c r="N144" s="57"/>
      <c r="O144" s="57"/>
      <c r="P144" s="57"/>
      <c r="Q144" s="57"/>
    </row>
    <row r="145" spans="1:17" ht="21" x14ac:dyDescent="0.35">
      <c r="B145" s="175"/>
      <c r="C145" s="175"/>
      <c r="D145" s="76" t="s">
        <v>158</v>
      </c>
      <c r="E145" s="127" t="s">
        <v>311</v>
      </c>
      <c r="F145" s="77">
        <v>2</v>
      </c>
      <c r="G145" s="79" t="s">
        <v>218</v>
      </c>
      <c r="H145" s="93" t="str">
        <f t="shared" ref="H145" si="4">IF(G145="OK","NO RISK","1-HIGH")</f>
        <v>1-HIGH</v>
      </c>
      <c r="I145" s="89"/>
      <c r="J145" s="53"/>
      <c r="K145" s="57"/>
      <c r="L145" s="57"/>
      <c r="M145" s="57"/>
      <c r="N145" s="57"/>
      <c r="O145" s="57"/>
      <c r="P145" s="57"/>
      <c r="Q145" s="57"/>
    </row>
    <row r="146" spans="1:17" ht="22.75" customHeight="1" x14ac:dyDescent="0.35">
      <c r="B146" s="176"/>
      <c r="C146" s="176"/>
      <c r="D146" s="76" t="s">
        <v>310</v>
      </c>
      <c r="E146" s="127" t="s">
        <v>312</v>
      </c>
      <c r="F146" s="77">
        <v>2</v>
      </c>
      <c r="G146" s="79" t="s">
        <v>218</v>
      </c>
      <c r="H146" s="93" t="str">
        <f>IF(G146="OK","NO RISK","3-LOW")</f>
        <v>3-LOW</v>
      </c>
      <c r="I146" s="89"/>
      <c r="J146" s="53"/>
      <c r="K146" s="57"/>
      <c r="L146" s="57"/>
      <c r="M146" s="57"/>
      <c r="N146" s="57"/>
      <c r="O146" s="57"/>
      <c r="P146" s="57"/>
      <c r="Q146" s="57"/>
    </row>
    <row r="147" spans="1:17" ht="22.75" customHeight="1" x14ac:dyDescent="0.35">
      <c r="B147" s="174" t="s">
        <v>319</v>
      </c>
      <c r="C147" s="129" t="s">
        <v>320</v>
      </c>
      <c r="D147" s="76" t="s">
        <v>320</v>
      </c>
      <c r="E147" s="74" t="s">
        <v>324</v>
      </c>
      <c r="F147" s="78" t="s">
        <v>310</v>
      </c>
      <c r="G147" s="79" t="s">
        <v>218</v>
      </c>
      <c r="H147" s="93" t="str">
        <f t="shared" ref="H147" si="5">IF(G147="OK","NO RISK","1-HIGH")</f>
        <v>1-HIGH</v>
      </c>
      <c r="I147" s="89"/>
      <c r="J147" s="53"/>
      <c r="K147" s="57"/>
      <c r="L147" s="57"/>
      <c r="M147" s="57"/>
      <c r="N147" s="57"/>
      <c r="O147" s="57"/>
      <c r="P147" s="57"/>
      <c r="Q147" s="57"/>
    </row>
    <row r="148" spans="1:17" ht="22.75" customHeight="1" x14ac:dyDescent="0.35">
      <c r="B148" s="176"/>
      <c r="C148" s="129" t="s">
        <v>321</v>
      </c>
      <c r="D148" s="76" t="s">
        <v>321</v>
      </c>
      <c r="E148" s="74" t="s">
        <v>322</v>
      </c>
      <c r="F148" s="78" t="s">
        <v>106</v>
      </c>
      <c r="G148" s="79" t="s">
        <v>9</v>
      </c>
      <c r="H148" s="93" t="str">
        <f t="shared" ref="H148" si="6">IF(G148="OK","NO RISK","1-HIGH")</f>
        <v>NO RISK</v>
      </c>
      <c r="I148" s="89"/>
      <c r="J148" s="53"/>
      <c r="K148" s="57"/>
      <c r="L148" s="57"/>
      <c r="M148" s="57"/>
      <c r="N148" s="57"/>
      <c r="O148" s="57"/>
      <c r="P148" s="57"/>
      <c r="Q148" s="57"/>
    </row>
    <row r="149" spans="1:17" ht="30.65" customHeight="1" x14ac:dyDescent="0.35">
      <c r="B149" s="129" t="s">
        <v>315</v>
      </c>
      <c r="C149" s="131" t="s">
        <v>313</v>
      </c>
      <c r="D149" s="130" t="s">
        <v>313</v>
      </c>
      <c r="E149" s="74" t="s">
        <v>323</v>
      </c>
      <c r="F149" s="78" t="s">
        <v>92</v>
      </c>
      <c r="G149" s="80" t="s">
        <v>51</v>
      </c>
      <c r="H149" s="94" t="str">
        <f>IF(G149="OK","NO RISK","No RISK")</f>
        <v>No RISK</v>
      </c>
      <c r="I149" s="89"/>
      <c r="J149" s="53"/>
      <c r="K149" s="57"/>
      <c r="L149" s="57"/>
      <c r="M149" s="57"/>
      <c r="N149" s="57"/>
      <c r="O149" s="57"/>
      <c r="P149" s="57"/>
      <c r="Q149" s="57"/>
    </row>
    <row r="150" spans="1:17" ht="30.65" customHeight="1" x14ac:dyDescent="0.35">
      <c r="B150" s="146"/>
      <c r="C150" s="144" t="s">
        <v>337</v>
      </c>
      <c r="D150" s="142" t="s">
        <v>338</v>
      </c>
      <c r="E150" s="135" t="s">
        <v>328</v>
      </c>
      <c r="F150" s="136" t="s">
        <v>329</v>
      </c>
      <c r="G150" s="79" t="s">
        <v>218</v>
      </c>
      <c r="H150" s="93" t="str">
        <f t="shared" ref="H150:H155" si="7">IF(G150="OK","NO RISK","1-HIGH")</f>
        <v>1-HIGH</v>
      </c>
      <c r="I150" s="134"/>
      <c r="J150" s="53"/>
      <c r="K150" s="57"/>
      <c r="L150" s="57"/>
      <c r="M150" s="57"/>
      <c r="N150" s="57"/>
      <c r="O150" s="57"/>
      <c r="P150" s="57"/>
      <c r="Q150" s="57"/>
    </row>
    <row r="151" spans="1:17" ht="30.65" customHeight="1" x14ac:dyDescent="0.35">
      <c r="B151" s="147"/>
      <c r="C151" s="145"/>
      <c r="D151" s="143"/>
      <c r="E151" s="135" t="s">
        <v>330</v>
      </c>
      <c r="F151" s="136" t="s">
        <v>76</v>
      </c>
      <c r="G151" s="79" t="s">
        <v>218</v>
      </c>
      <c r="H151" s="93" t="str">
        <f t="shared" si="7"/>
        <v>1-HIGH</v>
      </c>
      <c r="I151" s="134"/>
      <c r="J151" s="53"/>
      <c r="K151" s="57"/>
      <c r="L151" s="57"/>
      <c r="M151" s="57"/>
      <c r="N151" s="57"/>
      <c r="O151" s="57"/>
      <c r="P151" s="57"/>
      <c r="Q151" s="57"/>
    </row>
    <row r="152" spans="1:17" ht="30.65" customHeight="1" x14ac:dyDescent="0.35">
      <c r="B152" s="147"/>
      <c r="C152" s="145"/>
      <c r="D152" s="143"/>
      <c r="E152" s="135" t="s">
        <v>331</v>
      </c>
      <c r="F152" s="136" t="s">
        <v>332</v>
      </c>
      <c r="G152" s="79" t="s">
        <v>218</v>
      </c>
      <c r="H152" s="93" t="str">
        <f t="shared" si="7"/>
        <v>1-HIGH</v>
      </c>
      <c r="I152" s="134"/>
      <c r="J152" s="53"/>
      <c r="K152" s="57"/>
      <c r="L152" s="57"/>
      <c r="M152" s="57"/>
      <c r="N152" s="57"/>
      <c r="O152" s="57"/>
      <c r="P152" s="57"/>
      <c r="Q152" s="57"/>
    </row>
    <row r="153" spans="1:17" ht="30.65" customHeight="1" x14ac:dyDescent="0.35">
      <c r="B153" s="147"/>
      <c r="C153" s="145"/>
      <c r="D153" s="143"/>
      <c r="E153" s="135" t="s">
        <v>333</v>
      </c>
      <c r="F153" s="136" t="s">
        <v>334</v>
      </c>
      <c r="G153" s="79" t="s">
        <v>218</v>
      </c>
      <c r="H153" s="93" t="str">
        <f t="shared" si="7"/>
        <v>1-HIGH</v>
      </c>
      <c r="I153" s="134"/>
      <c r="J153" s="53"/>
      <c r="K153" s="57"/>
      <c r="L153" s="57"/>
      <c r="M153" s="57"/>
      <c r="N153" s="57"/>
      <c r="O153" s="57"/>
      <c r="P153" s="57"/>
      <c r="Q153" s="57"/>
    </row>
    <row r="154" spans="1:17" ht="30.65" customHeight="1" x14ac:dyDescent="0.35">
      <c r="B154" s="147"/>
      <c r="C154" s="145"/>
      <c r="D154" s="143"/>
      <c r="E154" s="135" t="s">
        <v>335</v>
      </c>
      <c r="F154" s="136" t="s">
        <v>332</v>
      </c>
      <c r="G154" s="79" t="s">
        <v>218</v>
      </c>
      <c r="H154" s="93" t="str">
        <f t="shared" si="7"/>
        <v>1-HIGH</v>
      </c>
      <c r="I154" s="134"/>
      <c r="J154" s="53"/>
      <c r="K154" s="57"/>
      <c r="L154" s="57"/>
      <c r="M154" s="57"/>
      <c r="N154" s="57"/>
      <c r="O154" s="57"/>
      <c r="P154" s="57"/>
      <c r="Q154" s="57"/>
    </row>
    <row r="155" spans="1:17" ht="30.65" customHeight="1" x14ac:dyDescent="0.35">
      <c r="B155" s="147"/>
      <c r="C155" s="145"/>
      <c r="D155" s="143"/>
      <c r="E155" s="135" t="s">
        <v>336</v>
      </c>
      <c r="F155" s="136" t="s">
        <v>332</v>
      </c>
      <c r="G155" s="79" t="s">
        <v>218</v>
      </c>
      <c r="H155" s="93" t="str">
        <f t="shared" si="7"/>
        <v>1-HIGH</v>
      </c>
      <c r="I155" s="134"/>
      <c r="J155" s="53"/>
      <c r="K155" s="57"/>
      <c r="L155" s="57"/>
      <c r="M155" s="57"/>
      <c r="N155" s="57"/>
      <c r="O155" s="57"/>
      <c r="P155" s="57"/>
      <c r="Q155" s="57"/>
    </row>
    <row r="156" spans="1:17" x14ac:dyDescent="0.35">
      <c r="A156" s="58"/>
      <c r="B156" s="103"/>
      <c r="C156" s="106"/>
      <c r="I156" s="66"/>
    </row>
    <row r="157" spans="1:17" ht="29.25" customHeight="1" x14ac:dyDescent="0.35">
      <c r="A157" s="58"/>
      <c r="B157" s="104"/>
      <c r="C157" s="107"/>
      <c r="D157" s="105" t="s">
        <v>150</v>
      </c>
      <c r="E157" s="62" t="s">
        <v>151</v>
      </c>
      <c r="F157" s="65"/>
      <c r="I157" s="163" t="s">
        <v>152</v>
      </c>
    </row>
    <row r="158" spans="1:17" ht="32.25" customHeight="1" x14ac:dyDescent="0.35">
      <c r="A158" s="58"/>
      <c r="B158" s="104"/>
      <c r="C158" s="107"/>
      <c r="E158" s="62" t="s">
        <v>153</v>
      </c>
      <c r="F158" s="65"/>
      <c r="H158" s="88"/>
      <c r="I158" s="163"/>
    </row>
    <row r="159" spans="1:17" x14ac:dyDescent="0.35">
      <c r="A159" s="58"/>
      <c r="B159" s="104"/>
      <c r="C159" s="107"/>
    </row>
    <row r="160" spans="1:17" x14ac:dyDescent="0.35">
      <c r="A160" s="58"/>
      <c r="B160" s="104"/>
      <c r="C160" s="107"/>
      <c r="D160" s="5" t="s">
        <v>217</v>
      </c>
    </row>
    <row r="161" spans="1:5" x14ac:dyDescent="0.35">
      <c r="A161" s="58"/>
      <c r="B161" s="104"/>
      <c r="C161" s="107"/>
      <c r="D161" s="97" t="s">
        <v>9</v>
      </c>
    </row>
    <row r="162" spans="1:5" x14ac:dyDescent="0.35">
      <c r="A162" s="58"/>
      <c r="B162" s="104"/>
      <c r="C162" s="107"/>
      <c r="D162" s="98" t="s">
        <v>218</v>
      </c>
    </row>
    <row r="163" spans="1:5" x14ac:dyDescent="0.35">
      <c r="A163" s="58"/>
      <c r="B163" s="104"/>
      <c r="C163" s="107"/>
    </row>
    <row r="164" spans="1:5" x14ac:dyDescent="0.35">
      <c r="A164" s="58"/>
      <c r="B164" s="104"/>
      <c r="C164" s="107"/>
      <c r="D164" s="2"/>
    </row>
    <row r="165" spans="1:5" x14ac:dyDescent="0.35">
      <c r="A165" s="58"/>
      <c r="B165" s="104"/>
      <c r="C165" s="107"/>
      <c r="D165" s="2"/>
    </row>
    <row r="166" spans="1:5" x14ac:dyDescent="0.35">
      <c r="A166" s="58"/>
      <c r="B166" s="104"/>
      <c r="C166" s="107"/>
      <c r="D166" s="2"/>
    </row>
    <row r="167" spans="1:5" x14ac:dyDescent="0.35">
      <c r="A167" s="58"/>
      <c r="B167" s="104"/>
      <c r="C167" s="107"/>
    </row>
    <row r="168" spans="1:5" x14ac:dyDescent="0.35">
      <c r="A168" s="58"/>
      <c r="B168" s="104"/>
      <c r="C168" s="107"/>
      <c r="D168" s="5" t="s">
        <v>219</v>
      </c>
    </row>
    <row r="169" spans="1:5" x14ac:dyDescent="0.35">
      <c r="A169" s="58"/>
      <c r="B169" s="104"/>
      <c r="C169" s="107"/>
      <c r="D169" s="99" t="s">
        <v>155</v>
      </c>
    </row>
    <row r="170" spans="1:5" x14ac:dyDescent="0.35">
      <c r="A170" s="58"/>
      <c r="B170" s="104"/>
      <c r="C170" s="107"/>
      <c r="D170" s="100" t="s">
        <v>156</v>
      </c>
    </row>
    <row r="171" spans="1:5" x14ac:dyDescent="0.35">
      <c r="A171" s="58"/>
      <c r="B171" s="104"/>
      <c r="C171" s="107"/>
      <c r="D171" s="98" t="s">
        <v>154</v>
      </c>
    </row>
    <row r="172" spans="1:5" x14ac:dyDescent="0.35">
      <c r="A172" s="58"/>
      <c r="B172" s="104"/>
      <c r="C172" s="107"/>
      <c r="D172" s="97" t="s">
        <v>4</v>
      </c>
      <c r="E172" s="61" t="s">
        <v>316</v>
      </c>
    </row>
    <row r="173" spans="1:5" x14ac:dyDescent="0.35">
      <c r="A173" s="58"/>
      <c r="B173" s="104"/>
      <c r="C173" s="107"/>
    </row>
    <row r="174" spans="1:5" x14ac:dyDescent="0.35">
      <c r="A174" s="58"/>
      <c r="B174" s="104"/>
      <c r="C174" s="107"/>
    </row>
    <row r="175" spans="1:5" x14ac:dyDescent="0.35">
      <c r="A175" s="58"/>
      <c r="B175" s="104"/>
      <c r="C175" s="107"/>
    </row>
    <row r="176" spans="1:5" x14ac:dyDescent="0.35">
      <c r="A176" s="58"/>
      <c r="B176" s="104"/>
      <c r="C176" s="107"/>
    </row>
    <row r="177" spans="1:3" x14ac:dyDescent="0.35">
      <c r="A177" s="58"/>
      <c r="B177" s="104"/>
      <c r="C177" s="107"/>
    </row>
    <row r="178" spans="1:3" x14ac:dyDescent="0.35">
      <c r="A178" s="58"/>
      <c r="B178" s="104"/>
      <c r="C178" s="107"/>
    </row>
    <row r="179" spans="1:3" x14ac:dyDescent="0.35">
      <c r="A179" s="58"/>
      <c r="B179" s="104"/>
      <c r="C179" s="107"/>
    </row>
    <row r="180" spans="1:3" x14ac:dyDescent="0.35">
      <c r="A180" s="58"/>
      <c r="B180" s="104"/>
      <c r="C180" s="107"/>
    </row>
    <row r="181" spans="1:3" x14ac:dyDescent="0.35">
      <c r="A181" s="58"/>
      <c r="B181" s="104"/>
      <c r="C181" s="107"/>
    </row>
    <row r="182" spans="1:3" x14ac:dyDescent="0.35">
      <c r="A182" s="58"/>
      <c r="B182" s="104"/>
      <c r="C182" s="107"/>
    </row>
    <row r="183" spans="1:3" x14ac:dyDescent="0.35">
      <c r="A183" s="58"/>
      <c r="B183" s="104"/>
      <c r="C183" s="107"/>
    </row>
    <row r="184" spans="1:3" x14ac:dyDescent="0.35">
      <c r="A184" s="58"/>
      <c r="B184" s="104"/>
      <c r="C184" s="107"/>
    </row>
    <row r="185" spans="1:3" x14ac:dyDescent="0.35">
      <c r="A185" s="58"/>
      <c r="B185" s="104"/>
      <c r="C185" s="107"/>
    </row>
    <row r="186" spans="1:3" x14ac:dyDescent="0.35">
      <c r="A186" s="58"/>
      <c r="B186" s="104"/>
      <c r="C186" s="107"/>
    </row>
    <row r="187" spans="1:3" x14ac:dyDescent="0.35">
      <c r="A187" s="58"/>
      <c r="B187" s="104"/>
      <c r="C187" s="107"/>
    </row>
    <row r="188" spans="1:3" x14ac:dyDescent="0.35">
      <c r="A188" s="58"/>
      <c r="B188" s="104"/>
      <c r="C188" s="107"/>
    </row>
    <row r="189" spans="1:3" x14ac:dyDescent="0.35">
      <c r="A189" s="58"/>
      <c r="B189" s="104"/>
      <c r="C189" s="107"/>
    </row>
    <row r="190" spans="1:3" x14ac:dyDescent="0.35">
      <c r="A190" s="58"/>
      <c r="B190" s="104"/>
      <c r="C190" s="107"/>
    </row>
    <row r="191" spans="1:3" x14ac:dyDescent="0.35">
      <c r="A191" s="58"/>
      <c r="B191" s="104"/>
      <c r="C191" s="107"/>
    </row>
    <row r="192" spans="1:3" x14ac:dyDescent="0.35">
      <c r="A192" s="58"/>
      <c r="B192" s="104"/>
      <c r="C192" s="107"/>
    </row>
    <row r="193" spans="1:3" x14ac:dyDescent="0.35">
      <c r="A193" s="58"/>
      <c r="B193" s="104"/>
      <c r="C193" s="107"/>
    </row>
    <row r="194" spans="1:3" x14ac:dyDescent="0.35">
      <c r="A194" s="58"/>
      <c r="B194" s="104"/>
      <c r="C194" s="107"/>
    </row>
    <row r="195" spans="1:3" x14ac:dyDescent="0.35">
      <c r="A195" s="58"/>
      <c r="B195" s="104"/>
      <c r="C195" s="107"/>
    </row>
    <row r="196" spans="1:3" x14ac:dyDescent="0.35">
      <c r="A196" s="58"/>
      <c r="B196" s="104"/>
      <c r="C196" s="107"/>
    </row>
    <row r="197" spans="1:3" x14ac:dyDescent="0.35">
      <c r="A197" s="58"/>
      <c r="B197" s="104"/>
      <c r="C197" s="107"/>
    </row>
    <row r="198" spans="1:3" x14ac:dyDescent="0.35">
      <c r="A198" s="58"/>
      <c r="B198" s="104"/>
      <c r="C198" s="107"/>
    </row>
    <row r="199" spans="1:3" x14ac:dyDescent="0.35">
      <c r="A199" s="58"/>
      <c r="B199" s="104"/>
      <c r="C199" s="107"/>
    </row>
    <row r="200" spans="1:3" x14ac:dyDescent="0.35">
      <c r="A200" s="58"/>
      <c r="B200" s="104"/>
      <c r="C200" s="107"/>
    </row>
    <row r="201" spans="1:3" x14ac:dyDescent="0.35">
      <c r="A201" s="58"/>
      <c r="B201" s="104"/>
      <c r="C201" s="107"/>
    </row>
    <row r="202" spans="1:3" x14ac:dyDescent="0.35">
      <c r="A202" s="58"/>
      <c r="B202" s="104"/>
      <c r="C202" s="107"/>
    </row>
    <row r="203" spans="1:3" x14ac:dyDescent="0.35">
      <c r="A203" s="58"/>
      <c r="B203" s="104"/>
      <c r="C203" s="107"/>
    </row>
    <row r="204" spans="1:3" x14ac:dyDescent="0.35">
      <c r="A204" s="58"/>
      <c r="B204" s="104"/>
      <c r="C204" s="107"/>
    </row>
    <row r="205" spans="1:3" x14ac:dyDescent="0.35">
      <c r="A205" s="58"/>
      <c r="B205" s="104"/>
      <c r="C205" s="107"/>
    </row>
    <row r="206" spans="1:3" x14ac:dyDescent="0.35">
      <c r="A206" s="58"/>
      <c r="B206" s="104"/>
      <c r="C206" s="107"/>
    </row>
    <row r="207" spans="1:3" x14ac:dyDescent="0.35">
      <c r="A207" s="58"/>
      <c r="B207" s="104"/>
      <c r="C207" s="107"/>
    </row>
    <row r="208" spans="1:3" x14ac:dyDescent="0.35">
      <c r="A208" s="58"/>
      <c r="B208" s="104"/>
      <c r="C208" s="107"/>
    </row>
    <row r="209" spans="1:3" x14ac:dyDescent="0.35">
      <c r="A209" s="58"/>
      <c r="B209" s="104"/>
      <c r="C209" s="107"/>
    </row>
    <row r="210" spans="1:3" x14ac:dyDescent="0.35">
      <c r="A210" s="58"/>
      <c r="B210" s="104"/>
      <c r="C210" s="107"/>
    </row>
    <row r="211" spans="1:3" x14ac:dyDescent="0.35">
      <c r="A211" s="58"/>
      <c r="B211" s="104"/>
      <c r="C211" s="107"/>
    </row>
    <row r="212" spans="1:3" x14ac:dyDescent="0.35">
      <c r="A212" s="58"/>
      <c r="B212" s="104"/>
      <c r="C212" s="107"/>
    </row>
    <row r="213" spans="1:3" x14ac:dyDescent="0.35">
      <c r="A213" s="58"/>
      <c r="B213" s="104"/>
      <c r="C213" s="107"/>
    </row>
    <row r="214" spans="1:3" x14ac:dyDescent="0.35">
      <c r="A214" s="58"/>
      <c r="B214" s="104"/>
      <c r="C214" s="107"/>
    </row>
    <row r="215" spans="1:3" x14ac:dyDescent="0.35">
      <c r="A215" s="58"/>
      <c r="B215" s="104"/>
      <c r="C215" s="107"/>
    </row>
    <row r="216" spans="1:3" x14ac:dyDescent="0.35">
      <c r="A216" s="58"/>
      <c r="B216" s="104"/>
      <c r="C216" s="107"/>
    </row>
    <row r="217" spans="1:3" x14ac:dyDescent="0.35">
      <c r="A217" s="58"/>
      <c r="B217" s="104"/>
      <c r="C217" s="107"/>
    </row>
    <row r="218" spans="1:3" x14ac:dyDescent="0.35">
      <c r="A218" s="58"/>
      <c r="B218" s="104"/>
      <c r="C218" s="107"/>
    </row>
    <row r="219" spans="1:3" x14ac:dyDescent="0.35">
      <c r="A219" s="58"/>
      <c r="B219" s="104"/>
      <c r="C219" s="107"/>
    </row>
    <row r="220" spans="1:3" x14ac:dyDescent="0.35">
      <c r="A220" s="58"/>
      <c r="B220" s="104"/>
      <c r="C220" s="107"/>
    </row>
    <row r="221" spans="1:3" x14ac:dyDescent="0.35">
      <c r="A221" s="58"/>
      <c r="B221" s="104"/>
      <c r="C221" s="107"/>
    </row>
    <row r="222" spans="1:3" x14ac:dyDescent="0.35">
      <c r="A222" s="58"/>
      <c r="B222" s="104"/>
      <c r="C222" s="107"/>
    </row>
    <row r="223" spans="1:3" x14ac:dyDescent="0.35">
      <c r="A223" s="58"/>
      <c r="B223" s="104"/>
      <c r="C223" s="107"/>
    </row>
    <row r="224" spans="1:3" x14ac:dyDescent="0.35">
      <c r="A224" s="58"/>
      <c r="B224" s="104"/>
      <c r="C224" s="107"/>
    </row>
    <row r="225" spans="1:3" x14ac:dyDescent="0.35">
      <c r="A225" s="58"/>
      <c r="B225" s="104"/>
      <c r="C225" s="107"/>
    </row>
    <row r="226" spans="1:3" x14ac:dyDescent="0.35">
      <c r="A226" s="58"/>
      <c r="B226" s="104"/>
      <c r="C226" s="107"/>
    </row>
    <row r="227" spans="1:3" x14ac:dyDescent="0.35">
      <c r="A227" s="58"/>
      <c r="B227" s="104"/>
      <c r="C227" s="107"/>
    </row>
    <row r="228" spans="1:3" x14ac:dyDescent="0.35">
      <c r="A228" s="58"/>
      <c r="B228" s="104"/>
      <c r="C228" s="107"/>
    </row>
    <row r="229" spans="1:3" x14ac:dyDescent="0.35">
      <c r="A229" s="58"/>
      <c r="B229" s="104"/>
      <c r="C229" s="107"/>
    </row>
    <row r="230" spans="1:3" x14ac:dyDescent="0.35">
      <c r="A230" s="58"/>
      <c r="B230" s="104"/>
      <c r="C230" s="107"/>
    </row>
    <row r="231" spans="1:3" x14ac:dyDescent="0.35">
      <c r="A231" s="58"/>
      <c r="B231" s="104"/>
      <c r="C231" s="107"/>
    </row>
    <row r="232" spans="1:3" x14ac:dyDescent="0.35">
      <c r="A232" s="58"/>
      <c r="B232" s="104"/>
      <c r="C232" s="107"/>
    </row>
    <row r="233" spans="1:3" x14ac:dyDescent="0.35">
      <c r="A233" s="58"/>
      <c r="B233" s="104"/>
      <c r="C233" s="107"/>
    </row>
    <row r="234" spans="1:3" x14ac:dyDescent="0.35">
      <c r="A234" s="58"/>
      <c r="B234" s="104"/>
      <c r="C234" s="107"/>
    </row>
    <row r="235" spans="1:3" x14ac:dyDescent="0.35">
      <c r="A235" s="58"/>
      <c r="B235" s="104"/>
      <c r="C235" s="107"/>
    </row>
    <row r="236" spans="1:3" x14ac:dyDescent="0.35">
      <c r="A236" s="58"/>
      <c r="B236" s="104"/>
      <c r="C236" s="107"/>
    </row>
    <row r="237" spans="1:3" x14ac:dyDescent="0.35">
      <c r="A237" s="58"/>
      <c r="B237" s="104"/>
      <c r="C237" s="107"/>
    </row>
    <row r="238" spans="1:3" x14ac:dyDescent="0.35">
      <c r="A238" s="58"/>
      <c r="B238" s="104"/>
      <c r="C238" s="107"/>
    </row>
    <row r="239" spans="1:3" x14ac:dyDescent="0.35">
      <c r="A239" s="58"/>
      <c r="B239" s="104"/>
      <c r="C239" s="107"/>
    </row>
    <row r="240" spans="1:3" x14ac:dyDescent="0.35">
      <c r="A240" s="58"/>
      <c r="B240" s="104"/>
      <c r="C240" s="107"/>
    </row>
    <row r="241" spans="1:3" x14ac:dyDescent="0.35">
      <c r="A241" s="58"/>
      <c r="B241" s="104"/>
      <c r="C241" s="107"/>
    </row>
    <row r="242" spans="1:3" x14ac:dyDescent="0.35">
      <c r="A242" s="58"/>
      <c r="B242" s="104"/>
      <c r="C242" s="107"/>
    </row>
    <row r="243" spans="1:3" x14ac:dyDescent="0.35">
      <c r="A243" s="58"/>
      <c r="B243" s="104"/>
      <c r="C243" s="107"/>
    </row>
    <row r="244" spans="1:3" x14ac:dyDescent="0.35">
      <c r="A244" s="58"/>
      <c r="B244" s="104"/>
      <c r="C244" s="107"/>
    </row>
    <row r="245" spans="1:3" x14ac:dyDescent="0.35">
      <c r="A245" s="58"/>
      <c r="B245" s="104"/>
      <c r="C245" s="107"/>
    </row>
    <row r="246" spans="1:3" x14ac:dyDescent="0.35">
      <c r="A246" s="58"/>
      <c r="B246" s="104"/>
      <c r="C246" s="107"/>
    </row>
    <row r="247" spans="1:3" x14ac:dyDescent="0.35">
      <c r="A247" s="58"/>
      <c r="B247" s="104"/>
      <c r="C247" s="107"/>
    </row>
    <row r="248" spans="1:3" x14ac:dyDescent="0.35">
      <c r="A248" s="58"/>
      <c r="B248" s="104"/>
      <c r="C248" s="107"/>
    </row>
    <row r="249" spans="1:3" x14ac:dyDescent="0.35">
      <c r="A249" s="58"/>
      <c r="B249" s="104"/>
      <c r="C249" s="107"/>
    </row>
    <row r="250" spans="1:3" x14ac:dyDescent="0.35">
      <c r="A250" s="58"/>
      <c r="B250" s="104"/>
      <c r="C250" s="107"/>
    </row>
    <row r="251" spans="1:3" x14ac:dyDescent="0.35">
      <c r="A251" s="58"/>
      <c r="B251" s="104"/>
      <c r="C251" s="107"/>
    </row>
    <row r="252" spans="1:3" x14ac:dyDescent="0.35">
      <c r="A252" s="58"/>
      <c r="B252" s="104"/>
      <c r="C252" s="107"/>
    </row>
    <row r="253" spans="1:3" x14ac:dyDescent="0.35">
      <c r="A253" s="58"/>
      <c r="B253" s="104"/>
      <c r="C253" s="107"/>
    </row>
    <row r="254" spans="1:3" x14ac:dyDescent="0.35">
      <c r="A254" s="58"/>
      <c r="B254" s="104"/>
      <c r="C254" s="107"/>
    </row>
    <row r="255" spans="1:3" x14ac:dyDescent="0.35">
      <c r="A255" s="58"/>
      <c r="B255" s="104"/>
      <c r="C255" s="107"/>
    </row>
    <row r="256" spans="1:3" x14ac:dyDescent="0.35">
      <c r="A256" s="58"/>
      <c r="B256" s="104"/>
      <c r="C256" s="107"/>
    </row>
    <row r="257" spans="1:3" x14ac:dyDescent="0.35">
      <c r="A257" s="58"/>
      <c r="B257" s="104"/>
      <c r="C257" s="107"/>
    </row>
    <row r="258" spans="1:3" x14ac:dyDescent="0.35">
      <c r="A258" s="58"/>
      <c r="B258" s="104"/>
      <c r="C258" s="107"/>
    </row>
    <row r="259" spans="1:3" x14ac:dyDescent="0.35">
      <c r="A259" s="58"/>
      <c r="B259" s="104"/>
      <c r="C259" s="107"/>
    </row>
    <row r="260" spans="1:3" x14ac:dyDescent="0.35">
      <c r="A260" s="58"/>
      <c r="B260" s="104"/>
      <c r="C260" s="107"/>
    </row>
    <row r="261" spans="1:3" x14ac:dyDescent="0.35">
      <c r="A261" s="58"/>
      <c r="B261" s="104"/>
      <c r="C261" s="107"/>
    </row>
    <row r="262" spans="1:3" x14ac:dyDescent="0.35">
      <c r="A262" s="58"/>
      <c r="B262" s="104"/>
      <c r="C262" s="107"/>
    </row>
    <row r="263" spans="1:3" x14ac:dyDescent="0.35">
      <c r="A263" s="58"/>
      <c r="B263" s="104"/>
      <c r="C263" s="107"/>
    </row>
    <row r="264" spans="1:3" x14ac:dyDescent="0.35">
      <c r="A264" s="58"/>
      <c r="B264" s="104"/>
      <c r="C264" s="107"/>
    </row>
    <row r="265" spans="1:3" x14ac:dyDescent="0.35">
      <c r="A265" s="58"/>
      <c r="B265" s="104"/>
      <c r="C265" s="107"/>
    </row>
    <row r="266" spans="1:3" x14ac:dyDescent="0.35">
      <c r="A266" s="58"/>
      <c r="B266" s="104"/>
      <c r="C266" s="107"/>
    </row>
    <row r="267" spans="1:3" x14ac:dyDescent="0.35">
      <c r="A267" s="58"/>
      <c r="B267" s="104"/>
      <c r="C267" s="107"/>
    </row>
    <row r="268" spans="1:3" x14ac:dyDescent="0.35">
      <c r="A268" s="58"/>
      <c r="B268" s="104"/>
      <c r="C268" s="107"/>
    </row>
    <row r="269" spans="1:3" x14ac:dyDescent="0.35">
      <c r="A269" s="58"/>
      <c r="B269" s="104"/>
      <c r="C269" s="107"/>
    </row>
    <row r="270" spans="1:3" x14ac:dyDescent="0.35">
      <c r="A270" s="58"/>
      <c r="B270" s="104"/>
      <c r="C270" s="107"/>
    </row>
    <row r="271" spans="1:3" x14ac:dyDescent="0.35">
      <c r="A271" s="58"/>
      <c r="B271" s="104"/>
      <c r="C271" s="107"/>
    </row>
    <row r="272" spans="1:3" x14ac:dyDescent="0.35">
      <c r="A272" s="58"/>
      <c r="B272" s="104"/>
      <c r="C272" s="107"/>
    </row>
    <row r="273" spans="1:3" x14ac:dyDescent="0.35">
      <c r="A273" s="58"/>
      <c r="B273" s="104"/>
      <c r="C273" s="107"/>
    </row>
    <row r="274" spans="1:3" x14ac:dyDescent="0.35">
      <c r="A274" s="58"/>
      <c r="B274" s="104"/>
      <c r="C274" s="107"/>
    </row>
    <row r="275" spans="1:3" x14ac:dyDescent="0.35">
      <c r="A275" s="58"/>
      <c r="B275" s="104"/>
      <c r="C275" s="107"/>
    </row>
    <row r="276" spans="1:3" x14ac:dyDescent="0.35">
      <c r="A276" s="58"/>
      <c r="B276" s="104"/>
      <c r="C276" s="107"/>
    </row>
    <row r="277" spans="1:3" x14ac:dyDescent="0.35">
      <c r="A277" s="58"/>
      <c r="B277" s="104"/>
      <c r="C277" s="107"/>
    </row>
    <row r="278" spans="1:3" x14ac:dyDescent="0.35">
      <c r="A278" s="58"/>
      <c r="B278" s="104"/>
      <c r="C278" s="107"/>
    </row>
    <row r="279" spans="1:3" x14ac:dyDescent="0.35">
      <c r="A279" s="58"/>
      <c r="B279" s="104"/>
      <c r="C279" s="107"/>
    </row>
    <row r="280" spans="1:3" x14ac:dyDescent="0.35">
      <c r="A280" s="58"/>
      <c r="B280" s="104"/>
      <c r="C280" s="107"/>
    </row>
    <row r="281" spans="1:3" x14ac:dyDescent="0.35">
      <c r="A281" s="58"/>
      <c r="B281" s="104"/>
      <c r="C281" s="107"/>
    </row>
    <row r="282" spans="1:3" x14ac:dyDescent="0.35">
      <c r="A282" s="58"/>
      <c r="B282" s="104"/>
      <c r="C282" s="107"/>
    </row>
    <row r="283" spans="1:3" x14ac:dyDescent="0.35">
      <c r="A283" s="58"/>
      <c r="B283" s="104"/>
      <c r="C283" s="107"/>
    </row>
    <row r="284" spans="1:3" x14ac:dyDescent="0.35">
      <c r="A284" s="58"/>
      <c r="B284" s="104"/>
      <c r="C284" s="107"/>
    </row>
    <row r="285" spans="1:3" x14ac:dyDescent="0.35">
      <c r="A285" s="58"/>
      <c r="B285" s="104"/>
      <c r="C285" s="107"/>
    </row>
    <row r="286" spans="1:3" x14ac:dyDescent="0.35">
      <c r="A286" s="58"/>
      <c r="B286" s="104"/>
      <c r="C286" s="107"/>
    </row>
    <row r="287" spans="1:3" x14ac:dyDescent="0.35">
      <c r="A287" s="58"/>
      <c r="B287" s="104"/>
      <c r="C287" s="107"/>
    </row>
    <row r="288" spans="1:3" x14ac:dyDescent="0.35">
      <c r="A288" s="58"/>
      <c r="B288" s="104"/>
      <c r="C288" s="107"/>
    </row>
    <row r="289" spans="1:3" x14ac:dyDescent="0.35">
      <c r="A289" s="58"/>
      <c r="B289" s="104"/>
      <c r="C289" s="107"/>
    </row>
    <row r="290" spans="1:3" x14ac:dyDescent="0.35">
      <c r="A290" s="58"/>
      <c r="B290" s="104"/>
      <c r="C290" s="107"/>
    </row>
    <row r="291" spans="1:3" x14ac:dyDescent="0.35">
      <c r="A291" s="58"/>
      <c r="B291" s="104"/>
      <c r="C291" s="107"/>
    </row>
    <row r="292" spans="1:3" x14ac:dyDescent="0.35">
      <c r="A292" s="58"/>
      <c r="B292" s="104"/>
      <c r="C292" s="107"/>
    </row>
    <row r="293" spans="1:3" x14ac:dyDescent="0.35">
      <c r="A293" s="58"/>
      <c r="B293" s="104"/>
      <c r="C293" s="107"/>
    </row>
    <row r="294" spans="1:3" x14ac:dyDescent="0.35">
      <c r="A294" s="58"/>
      <c r="B294" s="104"/>
      <c r="C294" s="107"/>
    </row>
    <row r="295" spans="1:3" x14ac:dyDescent="0.35">
      <c r="A295" s="58"/>
      <c r="B295" s="104"/>
      <c r="C295" s="107"/>
    </row>
    <row r="296" spans="1:3" x14ac:dyDescent="0.35">
      <c r="A296" s="58"/>
      <c r="B296" s="104"/>
      <c r="C296" s="107"/>
    </row>
    <row r="297" spans="1:3" x14ac:dyDescent="0.35">
      <c r="A297" s="58"/>
      <c r="B297" s="104"/>
      <c r="C297" s="107"/>
    </row>
    <row r="298" spans="1:3" x14ac:dyDescent="0.35">
      <c r="A298" s="58"/>
      <c r="B298" s="104"/>
      <c r="C298" s="107"/>
    </row>
    <row r="299" spans="1:3" x14ac:dyDescent="0.35">
      <c r="A299" s="58"/>
      <c r="B299" s="104"/>
      <c r="C299" s="107"/>
    </row>
    <row r="300" spans="1:3" x14ac:dyDescent="0.35">
      <c r="A300" s="58"/>
      <c r="B300" s="104"/>
      <c r="C300" s="107"/>
    </row>
    <row r="301" spans="1:3" x14ac:dyDescent="0.35">
      <c r="A301" s="58"/>
      <c r="B301" s="104"/>
      <c r="C301" s="107"/>
    </row>
    <row r="302" spans="1:3" x14ac:dyDescent="0.35">
      <c r="A302" s="58"/>
      <c r="B302" s="104"/>
      <c r="C302" s="107"/>
    </row>
    <row r="303" spans="1:3" x14ac:dyDescent="0.35">
      <c r="A303" s="58"/>
      <c r="B303" s="104"/>
      <c r="C303" s="107"/>
    </row>
    <row r="304" spans="1:3" x14ac:dyDescent="0.35">
      <c r="A304" s="58"/>
      <c r="B304" s="104"/>
      <c r="C304" s="107"/>
    </row>
    <row r="305" spans="1:3" x14ac:dyDescent="0.35">
      <c r="A305" s="58"/>
      <c r="B305" s="104"/>
      <c r="C305" s="107"/>
    </row>
    <row r="306" spans="1:3" x14ac:dyDescent="0.35">
      <c r="A306" s="58"/>
      <c r="B306" s="104"/>
      <c r="C306" s="107"/>
    </row>
    <row r="307" spans="1:3" x14ac:dyDescent="0.35">
      <c r="A307" s="58"/>
      <c r="B307" s="104"/>
      <c r="C307" s="107"/>
    </row>
    <row r="308" spans="1:3" x14ac:dyDescent="0.35">
      <c r="A308" s="58"/>
      <c r="B308" s="104"/>
      <c r="C308" s="107"/>
    </row>
    <row r="309" spans="1:3" x14ac:dyDescent="0.35">
      <c r="A309" s="58"/>
      <c r="B309" s="104"/>
      <c r="C309" s="107"/>
    </row>
    <row r="310" spans="1:3" x14ac:dyDescent="0.35">
      <c r="A310" s="58"/>
      <c r="B310" s="104"/>
      <c r="C310" s="107"/>
    </row>
    <row r="311" spans="1:3" x14ac:dyDescent="0.35">
      <c r="A311" s="58"/>
      <c r="B311" s="104"/>
      <c r="C311" s="107"/>
    </row>
    <row r="312" spans="1:3" x14ac:dyDescent="0.35">
      <c r="A312" s="58"/>
      <c r="B312" s="104"/>
      <c r="C312" s="107"/>
    </row>
    <row r="313" spans="1:3" x14ac:dyDescent="0.35">
      <c r="A313" s="58"/>
      <c r="B313" s="104"/>
      <c r="C313" s="107"/>
    </row>
    <row r="314" spans="1:3" x14ac:dyDescent="0.35">
      <c r="A314" s="58"/>
      <c r="B314" s="104"/>
      <c r="C314" s="107"/>
    </row>
    <row r="315" spans="1:3" x14ac:dyDescent="0.35">
      <c r="A315" s="58"/>
      <c r="B315" s="104"/>
      <c r="C315" s="107"/>
    </row>
    <row r="316" spans="1:3" x14ac:dyDescent="0.35">
      <c r="A316" s="58"/>
      <c r="B316" s="104"/>
      <c r="C316" s="107"/>
    </row>
    <row r="317" spans="1:3" x14ac:dyDescent="0.35">
      <c r="A317" s="58"/>
      <c r="B317" s="104"/>
      <c r="C317" s="107"/>
    </row>
    <row r="318" spans="1:3" x14ac:dyDescent="0.35">
      <c r="A318" s="58"/>
      <c r="B318" s="104"/>
      <c r="C318" s="107"/>
    </row>
    <row r="319" spans="1:3" x14ac:dyDescent="0.35">
      <c r="A319" s="58"/>
      <c r="B319" s="104"/>
      <c r="C319" s="107"/>
    </row>
    <row r="320" spans="1:3" x14ac:dyDescent="0.35">
      <c r="A320" s="58"/>
      <c r="B320" s="104"/>
      <c r="C320" s="107"/>
    </row>
    <row r="321" spans="1:3" x14ac:dyDescent="0.35">
      <c r="A321" s="58"/>
      <c r="B321" s="104"/>
      <c r="C321" s="107"/>
    </row>
    <row r="322" spans="1:3" x14ac:dyDescent="0.35">
      <c r="A322" s="58"/>
      <c r="B322" s="104"/>
      <c r="C322" s="107"/>
    </row>
    <row r="323" spans="1:3" x14ac:dyDescent="0.35">
      <c r="A323" s="58"/>
      <c r="B323" s="104"/>
      <c r="C323" s="107"/>
    </row>
    <row r="324" spans="1:3" x14ac:dyDescent="0.35">
      <c r="A324" s="58"/>
      <c r="B324" s="104"/>
      <c r="C324" s="107"/>
    </row>
    <row r="325" spans="1:3" x14ac:dyDescent="0.35">
      <c r="A325" s="58"/>
      <c r="B325" s="104"/>
      <c r="C325" s="107"/>
    </row>
    <row r="326" spans="1:3" x14ac:dyDescent="0.35">
      <c r="A326" s="58"/>
      <c r="B326" s="104"/>
      <c r="C326" s="107"/>
    </row>
    <row r="327" spans="1:3" x14ac:dyDescent="0.35">
      <c r="A327" s="58"/>
      <c r="B327" s="104"/>
      <c r="C327" s="107"/>
    </row>
    <row r="328" spans="1:3" x14ac:dyDescent="0.35">
      <c r="A328" s="58"/>
      <c r="B328" s="104"/>
      <c r="C328" s="107"/>
    </row>
    <row r="329" spans="1:3" x14ac:dyDescent="0.35">
      <c r="A329" s="58"/>
      <c r="B329" s="104"/>
      <c r="C329" s="107"/>
    </row>
    <row r="330" spans="1:3" x14ac:dyDescent="0.35">
      <c r="A330" s="58"/>
      <c r="B330" s="104"/>
      <c r="C330" s="107"/>
    </row>
    <row r="331" spans="1:3" x14ac:dyDescent="0.35">
      <c r="A331" s="58"/>
      <c r="B331" s="104"/>
      <c r="C331" s="107"/>
    </row>
    <row r="332" spans="1:3" x14ac:dyDescent="0.35">
      <c r="A332" s="58"/>
      <c r="B332" s="104"/>
      <c r="C332" s="107"/>
    </row>
    <row r="333" spans="1:3" x14ac:dyDescent="0.35">
      <c r="A333" s="58"/>
      <c r="B333" s="104"/>
      <c r="C333" s="107"/>
    </row>
    <row r="334" spans="1:3" x14ac:dyDescent="0.35">
      <c r="A334" s="58"/>
      <c r="B334" s="104"/>
      <c r="C334" s="107"/>
    </row>
    <row r="335" spans="1:3" x14ac:dyDescent="0.35">
      <c r="A335" s="58"/>
      <c r="B335" s="104"/>
      <c r="C335" s="107"/>
    </row>
    <row r="336" spans="1:3" x14ac:dyDescent="0.35">
      <c r="A336" s="58"/>
      <c r="B336" s="104"/>
      <c r="C336" s="107"/>
    </row>
    <row r="337" spans="1:3" x14ac:dyDescent="0.35">
      <c r="A337" s="58"/>
      <c r="B337" s="104"/>
      <c r="C337" s="107"/>
    </row>
    <row r="338" spans="1:3" x14ac:dyDescent="0.35">
      <c r="A338" s="58"/>
      <c r="B338" s="104"/>
      <c r="C338" s="107"/>
    </row>
    <row r="339" spans="1:3" x14ac:dyDescent="0.35">
      <c r="A339" s="58"/>
      <c r="B339" s="104"/>
      <c r="C339" s="107"/>
    </row>
    <row r="340" spans="1:3" x14ac:dyDescent="0.35">
      <c r="A340" s="58"/>
      <c r="B340" s="104"/>
      <c r="C340" s="107"/>
    </row>
    <row r="341" spans="1:3" x14ac:dyDescent="0.35">
      <c r="A341" s="58"/>
      <c r="B341" s="104"/>
      <c r="C341" s="107"/>
    </row>
    <row r="342" spans="1:3" x14ac:dyDescent="0.35">
      <c r="A342" s="58"/>
      <c r="B342" s="104"/>
      <c r="C342" s="107"/>
    </row>
    <row r="343" spans="1:3" x14ac:dyDescent="0.35">
      <c r="A343" s="58"/>
      <c r="B343" s="104"/>
      <c r="C343" s="107"/>
    </row>
    <row r="344" spans="1:3" x14ac:dyDescent="0.35">
      <c r="A344" s="58"/>
      <c r="B344" s="104"/>
      <c r="C344" s="107"/>
    </row>
    <row r="345" spans="1:3" x14ac:dyDescent="0.35">
      <c r="A345" s="58"/>
      <c r="B345" s="104"/>
      <c r="C345" s="107"/>
    </row>
    <row r="346" spans="1:3" x14ac:dyDescent="0.35">
      <c r="A346" s="58"/>
      <c r="B346" s="104"/>
      <c r="C346" s="107"/>
    </row>
    <row r="347" spans="1:3" x14ac:dyDescent="0.35">
      <c r="A347" s="58"/>
      <c r="B347" s="104"/>
      <c r="C347" s="107"/>
    </row>
    <row r="348" spans="1:3" x14ac:dyDescent="0.35">
      <c r="A348" s="58"/>
      <c r="B348" s="104"/>
      <c r="C348" s="107"/>
    </row>
    <row r="349" spans="1:3" x14ac:dyDescent="0.35">
      <c r="A349" s="58"/>
      <c r="B349" s="104"/>
      <c r="C349" s="107"/>
    </row>
    <row r="350" spans="1:3" x14ac:dyDescent="0.35">
      <c r="A350" s="58"/>
      <c r="B350" s="104"/>
      <c r="C350" s="107"/>
    </row>
    <row r="351" spans="1:3" x14ac:dyDescent="0.35">
      <c r="A351" s="58"/>
      <c r="B351" s="104"/>
      <c r="C351" s="107"/>
    </row>
    <row r="352" spans="1:3" x14ac:dyDescent="0.35">
      <c r="A352" s="58"/>
      <c r="B352" s="104"/>
      <c r="C352" s="107"/>
    </row>
    <row r="353" spans="1:3" x14ac:dyDescent="0.35">
      <c r="A353" s="58"/>
      <c r="B353" s="104"/>
      <c r="C353" s="107"/>
    </row>
    <row r="354" spans="1:3" x14ac:dyDescent="0.35">
      <c r="A354" s="58"/>
      <c r="B354" s="104"/>
      <c r="C354" s="107"/>
    </row>
    <row r="355" spans="1:3" x14ac:dyDescent="0.35">
      <c r="A355" s="58"/>
      <c r="B355" s="104"/>
      <c r="C355" s="107"/>
    </row>
    <row r="356" spans="1:3" x14ac:dyDescent="0.35">
      <c r="A356" s="58"/>
      <c r="B356" s="104"/>
      <c r="C356" s="107"/>
    </row>
    <row r="357" spans="1:3" x14ac:dyDescent="0.35">
      <c r="A357" s="58"/>
      <c r="B357" s="104"/>
      <c r="C357" s="107"/>
    </row>
    <row r="358" spans="1:3" x14ac:dyDescent="0.35">
      <c r="A358" s="58"/>
      <c r="B358" s="104"/>
      <c r="C358" s="107"/>
    </row>
    <row r="359" spans="1:3" x14ac:dyDescent="0.35">
      <c r="A359" s="58"/>
      <c r="B359" s="104"/>
      <c r="C359" s="107"/>
    </row>
    <row r="360" spans="1:3" x14ac:dyDescent="0.35">
      <c r="A360" s="58"/>
      <c r="B360" s="104"/>
      <c r="C360" s="107"/>
    </row>
    <row r="361" spans="1:3" x14ac:dyDescent="0.35">
      <c r="A361" s="58"/>
      <c r="B361" s="104"/>
      <c r="C361" s="107"/>
    </row>
    <row r="362" spans="1:3" x14ac:dyDescent="0.35">
      <c r="A362" s="58"/>
      <c r="B362" s="104"/>
      <c r="C362" s="107"/>
    </row>
    <row r="363" spans="1:3" x14ac:dyDescent="0.35">
      <c r="A363" s="58"/>
      <c r="B363" s="104"/>
      <c r="C363" s="107"/>
    </row>
    <row r="364" spans="1:3" x14ac:dyDescent="0.35">
      <c r="A364" s="58"/>
      <c r="B364" s="104"/>
      <c r="C364" s="107"/>
    </row>
    <row r="365" spans="1:3" x14ac:dyDescent="0.35">
      <c r="A365" s="58"/>
      <c r="B365" s="104"/>
      <c r="C365" s="107"/>
    </row>
    <row r="366" spans="1:3" x14ac:dyDescent="0.35">
      <c r="A366" s="58"/>
      <c r="B366" s="104"/>
      <c r="C366" s="107"/>
    </row>
    <row r="367" spans="1:3" x14ac:dyDescent="0.35">
      <c r="A367" s="58"/>
      <c r="B367" s="104"/>
      <c r="C367" s="107"/>
    </row>
    <row r="368" spans="1:3" x14ac:dyDescent="0.35">
      <c r="A368" s="58"/>
      <c r="B368" s="104"/>
      <c r="C368" s="107"/>
    </row>
    <row r="369" spans="1:3" x14ac:dyDescent="0.35">
      <c r="A369" s="58"/>
      <c r="B369" s="104"/>
      <c r="C369" s="107"/>
    </row>
    <row r="370" spans="1:3" x14ac:dyDescent="0.35">
      <c r="A370" s="58"/>
      <c r="B370" s="104"/>
      <c r="C370" s="107"/>
    </row>
    <row r="371" spans="1:3" x14ac:dyDescent="0.35">
      <c r="A371" s="58"/>
      <c r="B371" s="104"/>
      <c r="C371" s="107"/>
    </row>
    <row r="372" spans="1:3" x14ac:dyDescent="0.35">
      <c r="A372" s="58"/>
      <c r="B372" s="104"/>
      <c r="C372" s="107"/>
    </row>
    <row r="373" spans="1:3" x14ac:dyDescent="0.35">
      <c r="A373" s="58"/>
      <c r="B373" s="104"/>
      <c r="C373" s="107"/>
    </row>
    <row r="374" spans="1:3" x14ac:dyDescent="0.35">
      <c r="A374" s="58"/>
      <c r="B374" s="104"/>
      <c r="C374" s="107"/>
    </row>
    <row r="375" spans="1:3" x14ac:dyDescent="0.35">
      <c r="A375" s="58"/>
      <c r="B375" s="104"/>
      <c r="C375" s="107"/>
    </row>
    <row r="376" spans="1:3" x14ac:dyDescent="0.35">
      <c r="A376" s="58"/>
      <c r="B376" s="104"/>
      <c r="C376" s="107"/>
    </row>
    <row r="377" spans="1:3" x14ac:dyDescent="0.35">
      <c r="A377" s="58"/>
      <c r="B377" s="104"/>
      <c r="C377" s="107"/>
    </row>
    <row r="378" spans="1:3" x14ac:dyDescent="0.35">
      <c r="A378" s="58"/>
      <c r="B378" s="104"/>
      <c r="C378" s="107"/>
    </row>
    <row r="379" spans="1:3" x14ac:dyDescent="0.35">
      <c r="A379" s="58"/>
      <c r="B379" s="104"/>
      <c r="C379" s="107"/>
    </row>
    <row r="380" spans="1:3" x14ac:dyDescent="0.35">
      <c r="A380" s="58"/>
      <c r="B380" s="104"/>
      <c r="C380" s="107"/>
    </row>
    <row r="381" spans="1:3" x14ac:dyDescent="0.35">
      <c r="A381" s="58"/>
      <c r="B381" s="104"/>
      <c r="C381" s="107"/>
    </row>
    <row r="382" spans="1:3" x14ac:dyDescent="0.35">
      <c r="A382" s="58"/>
      <c r="B382" s="104"/>
      <c r="C382" s="107"/>
    </row>
    <row r="383" spans="1:3" x14ac:dyDescent="0.35">
      <c r="A383" s="58"/>
      <c r="B383" s="104"/>
      <c r="C383" s="107"/>
    </row>
    <row r="384" spans="1:3" x14ac:dyDescent="0.35">
      <c r="A384" s="58"/>
      <c r="B384" s="104"/>
      <c r="C384" s="107"/>
    </row>
    <row r="385" spans="1:3" x14ac:dyDescent="0.35">
      <c r="A385" s="58"/>
      <c r="B385" s="104"/>
      <c r="C385" s="107"/>
    </row>
    <row r="386" spans="1:3" x14ac:dyDescent="0.35">
      <c r="A386" s="58"/>
      <c r="B386" s="104"/>
      <c r="C386" s="107"/>
    </row>
    <row r="387" spans="1:3" x14ac:dyDescent="0.35">
      <c r="A387" s="58"/>
      <c r="B387" s="104"/>
      <c r="C387" s="107"/>
    </row>
    <row r="388" spans="1:3" x14ac:dyDescent="0.35">
      <c r="A388" s="58"/>
      <c r="B388" s="104"/>
      <c r="C388" s="107"/>
    </row>
    <row r="389" spans="1:3" x14ac:dyDescent="0.35">
      <c r="A389" s="58"/>
      <c r="B389" s="104"/>
      <c r="C389" s="107"/>
    </row>
    <row r="390" spans="1:3" x14ac:dyDescent="0.35">
      <c r="A390" s="58"/>
      <c r="B390" s="104"/>
      <c r="C390" s="107"/>
    </row>
    <row r="391" spans="1:3" x14ac:dyDescent="0.35">
      <c r="A391" s="58"/>
      <c r="B391" s="104"/>
      <c r="C391" s="107"/>
    </row>
    <row r="392" spans="1:3" x14ac:dyDescent="0.35">
      <c r="A392" s="58"/>
      <c r="B392" s="104"/>
      <c r="C392" s="107"/>
    </row>
    <row r="393" spans="1:3" x14ac:dyDescent="0.35">
      <c r="A393" s="58"/>
      <c r="B393" s="104"/>
      <c r="C393" s="107"/>
    </row>
    <row r="394" spans="1:3" x14ac:dyDescent="0.35">
      <c r="A394" s="58"/>
      <c r="B394" s="104"/>
      <c r="C394" s="107"/>
    </row>
    <row r="395" spans="1:3" x14ac:dyDescent="0.35">
      <c r="A395" s="58"/>
      <c r="B395" s="104"/>
      <c r="C395" s="107"/>
    </row>
    <row r="396" spans="1:3" x14ac:dyDescent="0.35">
      <c r="A396" s="58"/>
      <c r="B396" s="104"/>
      <c r="C396" s="107"/>
    </row>
    <row r="397" spans="1:3" x14ac:dyDescent="0.35">
      <c r="A397" s="58"/>
      <c r="B397" s="104"/>
      <c r="C397" s="107"/>
    </row>
    <row r="398" spans="1:3" x14ac:dyDescent="0.35">
      <c r="A398" s="58"/>
      <c r="B398" s="104"/>
      <c r="C398" s="107"/>
    </row>
    <row r="399" spans="1:3" x14ac:dyDescent="0.35">
      <c r="A399" s="58"/>
      <c r="B399" s="104"/>
      <c r="C399" s="107"/>
    </row>
    <row r="400" spans="1:3" x14ac:dyDescent="0.35">
      <c r="A400" s="58"/>
      <c r="B400" s="104"/>
      <c r="C400" s="107"/>
    </row>
    <row r="401" spans="1:3" x14ac:dyDescent="0.35">
      <c r="A401" s="58"/>
      <c r="B401" s="104"/>
      <c r="C401" s="107"/>
    </row>
    <row r="402" spans="1:3" x14ac:dyDescent="0.35">
      <c r="A402" s="58"/>
      <c r="B402" s="104"/>
      <c r="C402" s="107"/>
    </row>
    <row r="403" spans="1:3" x14ac:dyDescent="0.35">
      <c r="A403" s="58"/>
      <c r="B403" s="104"/>
      <c r="C403" s="107"/>
    </row>
    <row r="404" spans="1:3" x14ac:dyDescent="0.35">
      <c r="A404" s="58"/>
      <c r="B404" s="104"/>
      <c r="C404" s="107"/>
    </row>
    <row r="405" spans="1:3" x14ac:dyDescent="0.35">
      <c r="A405" s="58"/>
      <c r="B405" s="104"/>
      <c r="C405" s="107"/>
    </row>
    <row r="406" spans="1:3" x14ac:dyDescent="0.35">
      <c r="A406" s="58"/>
      <c r="B406" s="104"/>
      <c r="C406" s="107"/>
    </row>
    <row r="407" spans="1:3" x14ac:dyDescent="0.35">
      <c r="A407" s="58"/>
      <c r="B407" s="104"/>
      <c r="C407" s="107"/>
    </row>
    <row r="408" spans="1:3" x14ac:dyDescent="0.35">
      <c r="A408" s="58"/>
      <c r="B408" s="104"/>
      <c r="C408" s="107"/>
    </row>
    <row r="409" spans="1:3" x14ac:dyDescent="0.35">
      <c r="A409" s="58"/>
      <c r="B409" s="104"/>
      <c r="C409" s="107"/>
    </row>
    <row r="410" spans="1:3" x14ac:dyDescent="0.35">
      <c r="A410" s="58"/>
      <c r="B410" s="104"/>
      <c r="C410" s="107"/>
    </row>
    <row r="411" spans="1:3" x14ac:dyDescent="0.35">
      <c r="A411" s="58"/>
      <c r="B411" s="104"/>
      <c r="C411" s="107"/>
    </row>
    <row r="412" spans="1:3" x14ac:dyDescent="0.35">
      <c r="A412" s="58"/>
      <c r="B412" s="104"/>
      <c r="C412" s="107"/>
    </row>
    <row r="413" spans="1:3" x14ac:dyDescent="0.35">
      <c r="A413" s="58"/>
      <c r="B413" s="104"/>
      <c r="C413" s="107"/>
    </row>
    <row r="414" spans="1:3" x14ac:dyDescent="0.35">
      <c r="A414" s="58"/>
      <c r="B414" s="104"/>
      <c r="C414" s="107"/>
    </row>
    <row r="415" spans="1:3" x14ac:dyDescent="0.35">
      <c r="A415" s="58"/>
      <c r="B415" s="104"/>
      <c r="C415" s="107"/>
    </row>
    <row r="416" spans="1:3" x14ac:dyDescent="0.35">
      <c r="A416" s="58"/>
      <c r="B416" s="104"/>
      <c r="C416" s="107"/>
    </row>
    <row r="417" spans="1:3" x14ac:dyDescent="0.35">
      <c r="A417" s="58"/>
      <c r="B417" s="104"/>
      <c r="C417" s="107"/>
    </row>
    <row r="418" spans="1:3" x14ac:dyDescent="0.35">
      <c r="A418" s="58"/>
      <c r="B418" s="104"/>
      <c r="C418" s="107"/>
    </row>
    <row r="419" spans="1:3" x14ac:dyDescent="0.35">
      <c r="A419" s="58"/>
      <c r="B419" s="104"/>
      <c r="C419" s="107"/>
    </row>
    <row r="420" spans="1:3" x14ac:dyDescent="0.35">
      <c r="A420" s="58"/>
      <c r="B420" s="104"/>
      <c r="C420" s="107"/>
    </row>
    <row r="421" spans="1:3" x14ac:dyDescent="0.35">
      <c r="A421" s="58"/>
      <c r="B421" s="104"/>
      <c r="C421" s="107"/>
    </row>
    <row r="422" spans="1:3" x14ac:dyDescent="0.35">
      <c r="A422" s="58"/>
      <c r="B422" s="104"/>
      <c r="C422" s="107"/>
    </row>
    <row r="423" spans="1:3" x14ac:dyDescent="0.35">
      <c r="A423" s="58"/>
      <c r="B423" s="104"/>
      <c r="C423" s="107"/>
    </row>
    <row r="424" spans="1:3" x14ac:dyDescent="0.35">
      <c r="A424" s="58"/>
      <c r="B424" s="104"/>
      <c r="C424" s="107"/>
    </row>
    <row r="425" spans="1:3" x14ac:dyDescent="0.35">
      <c r="A425" s="58"/>
      <c r="B425" s="104"/>
      <c r="C425" s="107"/>
    </row>
    <row r="426" spans="1:3" x14ac:dyDescent="0.35">
      <c r="A426" s="58"/>
      <c r="B426" s="104"/>
      <c r="C426" s="107"/>
    </row>
    <row r="427" spans="1:3" x14ac:dyDescent="0.35">
      <c r="A427" s="58"/>
      <c r="B427" s="104"/>
      <c r="C427" s="107"/>
    </row>
    <row r="428" spans="1:3" x14ac:dyDescent="0.35">
      <c r="A428" s="58"/>
      <c r="B428" s="104"/>
      <c r="C428" s="107"/>
    </row>
    <row r="429" spans="1:3" x14ac:dyDescent="0.35">
      <c r="A429" s="58"/>
      <c r="B429" s="104"/>
      <c r="C429" s="107"/>
    </row>
    <row r="430" spans="1:3" x14ac:dyDescent="0.35">
      <c r="A430" s="58"/>
      <c r="B430" s="104"/>
      <c r="C430" s="107"/>
    </row>
    <row r="431" spans="1:3" x14ac:dyDescent="0.35">
      <c r="A431" s="58"/>
      <c r="B431" s="104"/>
      <c r="C431" s="107"/>
    </row>
    <row r="432" spans="1:3" x14ac:dyDescent="0.35">
      <c r="A432" s="58"/>
      <c r="B432" s="104"/>
      <c r="C432" s="107"/>
    </row>
    <row r="433" spans="1:3" x14ac:dyDescent="0.35">
      <c r="A433" s="58"/>
      <c r="B433" s="104"/>
      <c r="C433" s="107"/>
    </row>
    <row r="434" spans="1:3" x14ac:dyDescent="0.35">
      <c r="A434" s="58"/>
      <c r="B434" s="104"/>
      <c r="C434" s="107"/>
    </row>
    <row r="435" spans="1:3" x14ac:dyDescent="0.35">
      <c r="A435" s="58"/>
      <c r="B435" s="104"/>
      <c r="C435" s="107"/>
    </row>
    <row r="436" spans="1:3" x14ac:dyDescent="0.35">
      <c r="A436" s="58"/>
      <c r="B436" s="104"/>
      <c r="C436" s="107"/>
    </row>
    <row r="437" spans="1:3" x14ac:dyDescent="0.35">
      <c r="A437" s="58"/>
      <c r="B437" s="104"/>
      <c r="C437" s="107"/>
    </row>
    <row r="438" spans="1:3" x14ac:dyDescent="0.35">
      <c r="A438" s="58"/>
      <c r="B438" s="104"/>
      <c r="C438" s="107"/>
    </row>
    <row r="439" spans="1:3" x14ac:dyDescent="0.35">
      <c r="A439" s="58"/>
      <c r="B439" s="104"/>
      <c r="C439" s="107"/>
    </row>
    <row r="440" spans="1:3" x14ac:dyDescent="0.35">
      <c r="A440" s="58"/>
      <c r="B440" s="104"/>
      <c r="C440" s="107"/>
    </row>
    <row r="441" spans="1:3" x14ac:dyDescent="0.35">
      <c r="A441" s="58"/>
      <c r="B441" s="104"/>
      <c r="C441" s="107"/>
    </row>
    <row r="442" spans="1:3" x14ac:dyDescent="0.35">
      <c r="A442" s="58"/>
      <c r="B442" s="104"/>
      <c r="C442" s="107"/>
    </row>
    <row r="443" spans="1:3" x14ac:dyDescent="0.35">
      <c r="A443" s="58"/>
      <c r="B443" s="104"/>
      <c r="C443" s="107"/>
    </row>
    <row r="444" spans="1:3" x14ac:dyDescent="0.35">
      <c r="A444" s="58"/>
      <c r="B444" s="104"/>
      <c r="C444" s="107"/>
    </row>
    <row r="445" spans="1:3" x14ac:dyDescent="0.35">
      <c r="A445" s="58"/>
      <c r="B445" s="104"/>
      <c r="C445" s="107"/>
    </row>
    <row r="446" spans="1:3" x14ac:dyDescent="0.35">
      <c r="A446" s="58"/>
      <c r="B446" s="104"/>
      <c r="C446" s="107"/>
    </row>
    <row r="447" spans="1:3" x14ac:dyDescent="0.35">
      <c r="A447" s="58"/>
      <c r="B447" s="104"/>
      <c r="C447" s="107"/>
    </row>
    <row r="448" spans="1:3" x14ac:dyDescent="0.35">
      <c r="A448" s="58"/>
      <c r="B448" s="104"/>
      <c r="C448" s="107"/>
    </row>
    <row r="449" spans="1:3" x14ac:dyDescent="0.35">
      <c r="A449" s="58"/>
      <c r="B449" s="104"/>
      <c r="C449" s="107"/>
    </row>
    <row r="450" spans="1:3" x14ac:dyDescent="0.35">
      <c r="A450" s="58"/>
      <c r="B450" s="104"/>
      <c r="C450" s="107"/>
    </row>
    <row r="451" spans="1:3" x14ac:dyDescent="0.35">
      <c r="A451" s="58"/>
      <c r="B451" s="104"/>
      <c r="C451" s="107"/>
    </row>
    <row r="452" spans="1:3" x14ac:dyDescent="0.35">
      <c r="A452" s="58"/>
      <c r="B452" s="104"/>
      <c r="C452" s="107"/>
    </row>
    <row r="453" spans="1:3" x14ac:dyDescent="0.35">
      <c r="A453" s="58"/>
      <c r="B453" s="104"/>
      <c r="C453" s="107"/>
    </row>
    <row r="454" spans="1:3" x14ac:dyDescent="0.35">
      <c r="A454" s="58"/>
      <c r="B454" s="104"/>
      <c r="C454" s="107"/>
    </row>
    <row r="455" spans="1:3" x14ac:dyDescent="0.35">
      <c r="A455" s="58"/>
      <c r="B455" s="104"/>
      <c r="C455" s="107"/>
    </row>
    <row r="456" spans="1:3" x14ac:dyDescent="0.35">
      <c r="A456" s="58"/>
      <c r="B456" s="104"/>
      <c r="C456" s="107"/>
    </row>
    <row r="457" spans="1:3" x14ac:dyDescent="0.35">
      <c r="A457" s="58"/>
      <c r="B457" s="104"/>
      <c r="C457" s="107"/>
    </row>
    <row r="458" spans="1:3" x14ac:dyDescent="0.35">
      <c r="A458" s="58"/>
      <c r="B458" s="104"/>
      <c r="C458" s="107"/>
    </row>
    <row r="459" spans="1:3" x14ac:dyDescent="0.35">
      <c r="A459" s="58"/>
      <c r="B459" s="104"/>
      <c r="C459" s="107"/>
    </row>
    <row r="460" spans="1:3" x14ac:dyDescent="0.35">
      <c r="A460" s="58"/>
      <c r="B460" s="104"/>
      <c r="C460" s="107"/>
    </row>
    <row r="461" spans="1:3" x14ac:dyDescent="0.35">
      <c r="A461" s="58"/>
      <c r="B461" s="104"/>
      <c r="C461" s="107"/>
    </row>
    <row r="462" spans="1:3" x14ac:dyDescent="0.35">
      <c r="A462" s="58"/>
      <c r="B462" s="104"/>
      <c r="C462" s="107"/>
    </row>
    <row r="463" spans="1:3" x14ac:dyDescent="0.35">
      <c r="A463" s="58"/>
      <c r="B463" s="104"/>
      <c r="C463" s="107"/>
    </row>
    <row r="464" spans="1:3" x14ac:dyDescent="0.35">
      <c r="A464" s="58"/>
      <c r="B464" s="104"/>
      <c r="C464" s="107"/>
    </row>
    <row r="465" spans="1:3" x14ac:dyDescent="0.35">
      <c r="A465" s="58"/>
      <c r="B465" s="104"/>
      <c r="C465" s="107"/>
    </row>
    <row r="466" spans="1:3" x14ac:dyDescent="0.35">
      <c r="A466" s="58"/>
      <c r="B466" s="104"/>
      <c r="C466" s="107"/>
    </row>
    <row r="467" spans="1:3" x14ac:dyDescent="0.35">
      <c r="A467" s="58"/>
      <c r="B467" s="104"/>
      <c r="C467" s="107"/>
    </row>
    <row r="468" spans="1:3" x14ac:dyDescent="0.35">
      <c r="A468" s="58"/>
      <c r="B468" s="104"/>
      <c r="C468" s="107"/>
    </row>
    <row r="469" spans="1:3" x14ac:dyDescent="0.35">
      <c r="A469" s="58"/>
      <c r="B469" s="104"/>
      <c r="C469" s="107"/>
    </row>
    <row r="470" spans="1:3" x14ac:dyDescent="0.35">
      <c r="A470" s="58"/>
      <c r="B470" s="104"/>
      <c r="C470" s="107"/>
    </row>
    <row r="471" spans="1:3" x14ac:dyDescent="0.35">
      <c r="A471" s="58"/>
      <c r="B471" s="104"/>
      <c r="C471" s="107"/>
    </row>
    <row r="472" spans="1:3" x14ac:dyDescent="0.35">
      <c r="A472" s="58"/>
      <c r="B472" s="104"/>
      <c r="C472" s="107"/>
    </row>
    <row r="473" spans="1:3" x14ac:dyDescent="0.35">
      <c r="A473" s="58"/>
      <c r="B473" s="104"/>
      <c r="C473" s="107"/>
    </row>
    <row r="474" spans="1:3" x14ac:dyDescent="0.35">
      <c r="A474" s="58"/>
      <c r="B474" s="104"/>
      <c r="C474" s="107"/>
    </row>
    <row r="475" spans="1:3" x14ac:dyDescent="0.35">
      <c r="A475" s="58"/>
      <c r="B475" s="104"/>
      <c r="C475" s="107"/>
    </row>
    <row r="476" spans="1:3" x14ac:dyDescent="0.35">
      <c r="A476" s="58"/>
      <c r="B476" s="104"/>
      <c r="C476" s="107"/>
    </row>
    <row r="477" spans="1:3" x14ac:dyDescent="0.35">
      <c r="A477" s="58"/>
      <c r="B477" s="104"/>
      <c r="C477" s="107"/>
    </row>
    <row r="478" spans="1:3" x14ac:dyDescent="0.35">
      <c r="A478" s="58"/>
      <c r="B478" s="104"/>
      <c r="C478" s="107"/>
    </row>
    <row r="479" spans="1:3" x14ac:dyDescent="0.35">
      <c r="A479" s="58"/>
      <c r="B479" s="104"/>
      <c r="C479" s="107"/>
    </row>
    <row r="480" spans="1:3" x14ac:dyDescent="0.35">
      <c r="A480" s="58"/>
      <c r="B480" s="104"/>
      <c r="C480" s="107"/>
    </row>
    <row r="481" spans="1:3" x14ac:dyDescent="0.35">
      <c r="A481" s="58"/>
      <c r="B481" s="104"/>
      <c r="C481" s="107"/>
    </row>
    <row r="482" spans="1:3" x14ac:dyDescent="0.35">
      <c r="A482" s="58"/>
      <c r="B482" s="104"/>
      <c r="C482" s="107"/>
    </row>
    <row r="483" spans="1:3" x14ac:dyDescent="0.35">
      <c r="A483" s="58"/>
      <c r="B483" s="104"/>
      <c r="C483" s="107"/>
    </row>
    <row r="484" spans="1:3" x14ac:dyDescent="0.35">
      <c r="A484" s="58"/>
      <c r="B484" s="104"/>
      <c r="C484" s="107"/>
    </row>
    <row r="485" spans="1:3" x14ac:dyDescent="0.35">
      <c r="A485" s="58"/>
      <c r="B485" s="104"/>
      <c r="C485" s="107"/>
    </row>
    <row r="486" spans="1:3" x14ac:dyDescent="0.35">
      <c r="A486" s="58"/>
      <c r="B486" s="104"/>
      <c r="C486" s="107"/>
    </row>
    <row r="487" spans="1:3" x14ac:dyDescent="0.35">
      <c r="A487" s="58"/>
      <c r="B487" s="104"/>
      <c r="C487" s="107"/>
    </row>
    <row r="488" spans="1:3" x14ac:dyDescent="0.35">
      <c r="A488" s="58"/>
      <c r="B488" s="104"/>
      <c r="C488" s="107"/>
    </row>
    <row r="489" spans="1:3" x14ac:dyDescent="0.35">
      <c r="A489" s="58"/>
      <c r="B489" s="104"/>
      <c r="C489" s="107"/>
    </row>
    <row r="490" spans="1:3" x14ac:dyDescent="0.35">
      <c r="A490" s="58"/>
      <c r="B490" s="104"/>
      <c r="C490" s="107"/>
    </row>
    <row r="491" spans="1:3" x14ac:dyDescent="0.35">
      <c r="A491" s="58"/>
      <c r="B491" s="104"/>
      <c r="C491" s="107"/>
    </row>
    <row r="492" spans="1:3" x14ac:dyDescent="0.35">
      <c r="A492" s="58"/>
      <c r="B492" s="104"/>
      <c r="C492" s="107"/>
    </row>
    <row r="493" spans="1:3" x14ac:dyDescent="0.35">
      <c r="A493" s="58"/>
      <c r="B493" s="104"/>
      <c r="C493" s="107"/>
    </row>
    <row r="494" spans="1:3" x14ac:dyDescent="0.35">
      <c r="A494" s="58"/>
      <c r="B494" s="104"/>
      <c r="C494" s="107"/>
    </row>
    <row r="495" spans="1:3" x14ac:dyDescent="0.35">
      <c r="A495" s="58"/>
      <c r="B495" s="104"/>
      <c r="C495" s="107"/>
    </row>
    <row r="496" spans="1:3" x14ac:dyDescent="0.35">
      <c r="A496" s="58"/>
      <c r="B496" s="104"/>
      <c r="C496" s="107"/>
    </row>
    <row r="497" spans="1:3" x14ac:dyDescent="0.35">
      <c r="A497" s="58"/>
      <c r="B497" s="104"/>
      <c r="C497" s="107"/>
    </row>
    <row r="498" spans="1:3" x14ac:dyDescent="0.35">
      <c r="A498" s="58"/>
      <c r="B498" s="104"/>
      <c r="C498" s="107"/>
    </row>
    <row r="499" spans="1:3" x14ac:dyDescent="0.35">
      <c r="A499" s="58"/>
      <c r="B499" s="104"/>
      <c r="C499" s="107"/>
    </row>
    <row r="500" spans="1:3" x14ac:dyDescent="0.35">
      <c r="A500" s="58"/>
      <c r="B500" s="104"/>
      <c r="C500" s="107"/>
    </row>
    <row r="501" spans="1:3" x14ac:dyDescent="0.35">
      <c r="A501" s="58"/>
      <c r="B501" s="104"/>
      <c r="C501" s="107"/>
    </row>
    <row r="502" spans="1:3" x14ac:dyDescent="0.35">
      <c r="A502" s="58"/>
      <c r="B502" s="104"/>
      <c r="C502" s="107"/>
    </row>
    <row r="503" spans="1:3" x14ac:dyDescent="0.35">
      <c r="A503" s="58"/>
      <c r="B503" s="104"/>
      <c r="C503" s="107"/>
    </row>
    <row r="504" spans="1:3" x14ac:dyDescent="0.35">
      <c r="A504" s="58"/>
      <c r="B504" s="104"/>
      <c r="C504" s="107"/>
    </row>
    <row r="505" spans="1:3" x14ac:dyDescent="0.35">
      <c r="A505" s="58"/>
      <c r="B505" s="104"/>
      <c r="C505" s="107"/>
    </row>
    <row r="506" spans="1:3" x14ac:dyDescent="0.35">
      <c r="A506" s="58"/>
      <c r="B506" s="104"/>
      <c r="C506" s="107"/>
    </row>
    <row r="507" spans="1:3" x14ac:dyDescent="0.35">
      <c r="A507" s="58"/>
      <c r="B507" s="104"/>
      <c r="C507" s="107"/>
    </row>
    <row r="508" spans="1:3" x14ac:dyDescent="0.35">
      <c r="A508" s="58"/>
      <c r="B508" s="104"/>
      <c r="C508" s="107"/>
    </row>
    <row r="509" spans="1:3" x14ac:dyDescent="0.35">
      <c r="A509" s="58"/>
      <c r="B509" s="104"/>
      <c r="C509" s="107"/>
    </row>
    <row r="510" spans="1:3" x14ac:dyDescent="0.35">
      <c r="A510" s="58"/>
      <c r="B510" s="104"/>
      <c r="C510" s="107"/>
    </row>
    <row r="511" spans="1:3" x14ac:dyDescent="0.35">
      <c r="A511" s="58"/>
      <c r="B511" s="104"/>
      <c r="C511" s="107"/>
    </row>
    <row r="512" spans="1:3" x14ac:dyDescent="0.35">
      <c r="A512" s="58"/>
      <c r="B512" s="104"/>
      <c r="C512" s="107"/>
    </row>
    <row r="513" spans="1:3" x14ac:dyDescent="0.35">
      <c r="A513" s="58"/>
      <c r="B513" s="104"/>
      <c r="C513" s="107"/>
    </row>
    <row r="514" spans="1:3" x14ac:dyDescent="0.35">
      <c r="A514" s="58"/>
      <c r="B514" s="104"/>
      <c r="C514" s="107"/>
    </row>
    <row r="515" spans="1:3" x14ac:dyDescent="0.35">
      <c r="A515" s="58"/>
      <c r="B515" s="104"/>
      <c r="C515" s="107"/>
    </row>
    <row r="516" spans="1:3" x14ac:dyDescent="0.35">
      <c r="A516" s="58"/>
      <c r="B516" s="104"/>
      <c r="C516" s="107"/>
    </row>
    <row r="517" spans="1:3" x14ac:dyDescent="0.35">
      <c r="A517" s="58"/>
      <c r="B517" s="104"/>
      <c r="C517" s="107"/>
    </row>
    <row r="518" spans="1:3" x14ac:dyDescent="0.35">
      <c r="A518" s="58"/>
      <c r="B518" s="104"/>
      <c r="C518" s="107"/>
    </row>
    <row r="519" spans="1:3" x14ac:dyDescent="0.35">
      <c r="A519" s="58"/>
      <c r="B519" s="104"/>
      <c r="C519" s="107"/>
    </row>
    <row r="520" spans="1:3" x14ac:dyDescent="0.35">
      <c r="A520" s="58"/>
      <c r="B520" s="104"/>
      <c r="C520" s="107"/>
    </row>
    <row r="521" spans="1:3" x14ac:dyDescent="0.35">
      <c r="A521" s="58"/>
      <c r="B521" s="104"/>
      <c r="C521" s="107"/>
    </row>
    <row r="522" spans="1:3" x14ac:dyDescent="0.35">
      <c r="A522" s="58"/>
      <c r="B522" s="104"/>
      <c r="C522" s="107"/>
    </row>
    <row r="523" spans="1:3" x14ac:dyDescent="0.35">
      <c r="A523" s="58"/>
      <c r="B523" s="104"/>
      <c r="C523" s="107"/>
    </row>
    <row r="524" spans="1:3" x14ac:dyDescent="0.35">
      <c r="A524" s="58"/>
      <c r="B524" s="104"/>
      <c r="C524" s="107"/>
    </row>
    <row r="525" spans="1:3" x14ac:dyDescent="0.35">
      <c r="A525" s="58"/>
      <c r="B525" s="104"/>
      <c r="C525" s="107"/>
    </row>
    <row r="526" spans="1:3" x14ac:dyDescent="0.35">
      <c r="A526" s="58"/>
      <c r="B526" s="104"/>
      <c r="C526" s="107"/>
    </row>
    <row r="527" spans="1:3" x14ac:dyDescent="0.35">
      <c r="A527" s="58"/>
      <c r="B527" s="104"/>
      <c r="C527" s="107"/>
    </row>
    <row r="528" spans="1:3" x14ac:dyDescent="0.35">
      <c r="A528" s="58"/>
      <c r="B528" s="104"/>
      <c r="C528" s="107"/>
    </row>
    <row r="529" spans="1:3" x14ac:dyDescent="0.35">
      <c r="A529" s="58"/>
      <c r="B529" s="104"/>
      <c r="C529" s="107"/>
    </row>
    <row r="530" spans="1:3" x14ac:dyDescent="0.35">
      <c r="A530" s="58"/>
      <c r="B530" s="104"/>
      <c r="C530" s="107"/>
    </row>
    <row r="531" spans="1:3" x14ac:dyDescent="0.35">
      <c r="A531" s="58"/>
      <c r="B531" s="104"/>
      <c r="C531" s="107"/>
    </row>
    <row r="532" spans="1:3" x14ac:dyDescent="0.35">
      <c r="A532" s="58"/>
      <c r="B532" s="104"/>
      <c r="C532" s="107"/>
    </row>
    <row r="533" spans="1:3" x14ac:dyDescent="0.35">
      <c r="A533" s="58"/>
      <c r="B533" s="104"/>
      <c r="C533" s="107"/>
    </row>
    <row r="534" spans="1:3" x14ac:dyDescent="0.35">
      <c r="A534" s="58"/>
      <c r="B534" s="104"/>
      <c r="C534" s="107"/>
    </row>
    <row r="535" spans="1:3" x14ac:dyDescent="0.35">
      <c r="A535" s="58"/>
      <c r="B535" s="104"/>
      <c r="C535" s="107"/>
    </row>
    <row r="536" spans="1:3" x14ac:dyDescent="0.35">
      <c r="A536" s="58"/>
      <c r="B536" s="104"/>
      <c r="C536" s="107"/>
    </row>
    <row r="537" spans="1:3" x14ac:dyDescent="0.35">
      <c r="A537" s="58"/>
      <c r="B537" s="104"/>
      <c r="C537" s="107"/>
    </row>
    <row r="538" spans="1:3" x14ac:dyDescent="0.35">
      <c r="A538" s="58"/>
      <c r="B538" s="104"/>
      <c r="C538" s="107"/>
    </row>
    <row r="539" spans="1:3" x14ac:dyDescent="0.35">
      <c r="A539" s="58"/>
      <c r="B539" s="104"/>
      <c r="C539" s="107"/>
    </row>
    <row r="540" spans="1:3" x14ac:dyDescent="0.35">
      <c r="A540" s="58"/>
      <c r="B540" s="104"/>
      <c r="C540" s="107"/>
    </row>
    <row r="541" spans="1:3" x14ac:dyDescent="0.35">
      <c r="A541" s="58"/>
      <c r="B541" s="104"/>
      <c r="C541" s="107"/>
    </row>
    <row r="542" spans="1:3" x14ac:dyDescent="0.35">
      <c r="A542" s="58"/>
      <c r="B542" s="104"/>
      <c r="C542" s="107"/>
    </row>
    <row r="543" spans="1:3" x14ac:dyDescent="0.35">
      <c r="A543" s="58"/>
      <c r="B543" s="104"/>
      <c r="C543" s="107"/>
    </row>
    <row r="544" spans="1:3" x14ac:dyDescent="0.35">
      <c r="A544" s="58"/>
      <c r="B544" s="104"/>
      <c r="C544" s="107"/>
    </row>
    <row r="545" spans="1:3" x14ac:dyDescent="0.35">
      <c r="A545" s="58"/>
      <c r="B545" s="104"/>
      <c r="C545" s="107"/>
    </row>
    <row r="546" spans="1:3" x14ac:dyDescent="0.35">
      <c r="A546" s="58"/>
      <c r="B546" s="104"/>
      <c r="C546" s="107"/>
    </row>
    <row r="547" spans="1:3" x14ac:dyDescent="0.35">
      <c r="A547" s="58"/>
      <c r="B547" s="104"/>
      <c r="C547" s="107"/>
    </row>
    <row r="548" spans="1:3" x14ac:dyDescent="0.35">
      <c r="A548" s="58"/>
      <c r="B548" s="104"/>
      <c r="C548" s="107"/>
    </row>
    <row r="549" spans="1:3" x14ac:dyDescent="0.35">
      <c r="A549" s="58"/>
      <c r="B549" s="104"/>
      <c r="C549" s="107"/>
    </row>
    <row r="550" spans="1:3" x14ac:dyDescent="0.35">
      <c r="A550" s="58"/>
      <c r="B550" s="104"/>
      <c r="C550" s="107"/>
    </row>
    <row r="551" spans="1:3" x14ac:dyDescent="0.35">
      <c r="A551" s="58"/>
      <c r="B551" s="104"/>
      <c r="C551" s="107"/>
    </row>
    <row r="552" spans="1:3" x14ac:dyDescent="0.35">
      <c r="A552" s="58"/>
      <c r="B552" s="104"/>
      <c r="C552" s="107"/>
    </row>
    <row r="553" spans="1:3" x14ac:dyDescent="0.35">
      <c r="A553" s="58"/>
      <c r="B553" s="104"/>
      <c r="C553" s="107"/>
    </row>
    <row r="554" spans="1:3" x14ac:dyDescent="0.35">
      <c r="A554" s="58"/>
      <c r="B554" s="104"/>
      <c r="C554" s="107"/>
    </row>
    <row r="555" spans="1:3" x14ac:dyDescent="0.35">
      <c r="A555" s="58"/>
      <c r="B555" s="104"/>
      <c r="C555" s="107"/>
    </row>
    <row r="556" spans="1:3" x14ac:dyDescent="0.35">
      <c r="A556" s="58"/>
      <c r="B556" s="104"/>
      <c r="C556" s="107"/>
    </row>
    <row r="557" spans="1:3" x14ac:dyDescent="0.35">
      <c r="A557" s="58"/>
      <c r="B557" s="104"/>
      <c r="C557" s="107"/>
    </row>
    <row r="558" spans="1:3" x14ac:dyDescent="0.35">
      <c r="A558" s="58"/>
      <c r="B558" s="104"/>
      <c r="C558" s="107"/>
    </row>
    <row r="559" spans="1:3" x14ac:dyDescent="0.35">
      <c r="A559" s="58"/>
      <c r="B559" s="104"/>
      <c r="C559" s="107"/>
    </row>
    <row r="560" spans="1:3" x14ac:dyDescent="0.35">
      <c r="A560" s="58"/>
      <c r="B560" s="104"/>
      <c r="C560" s="107"/>
    </row>
    <row r="561" spans="1:3" x14ac:dyDescent="0.35">
      <c r="A561" s="58"/>
      <c r="B561" s="104"/>
      <c r="C561" s="107"/>
    </row>
    <row r="562" spans="1:3" x14ac:dyDescent="0.35">
      <c r="A562" s="58"/>
      <c r="B562" s="104"/>
      <c r="C562" s="107"/>
    </row>
    <row r="563" spans="1:3" x14ac:dyDescent="0.35">
      <c r="A563" s="58"/>
      <c r="B563" s="104"/>
      <c r="C563" s="107"/>
    </row>
    <row r="564" spans="1:3" x14ac:dyDescent="0.35">
      <c r="A564" s="58"/>
      <c r="B564" s="104"/>
      <c r="C564" s="107"/>
    </row>
    <row r="565" spans="1:3" x14ac:dyDescent="0.35">
      <c r="A565" s="58"/>
      <c r="B565" s="104"/>
      <c r="C565" s="107"/>
    </row>
    <row r="566" spans="1:3" x14ac:dyDescent="0.35">
      <c r="A566" s="58"/>
      <c r="B566" s="104"/>
      <c r="C566" s="107"/>
    </row>
    <row r="567" spans="1:3" x14ac:dyDescent="0.35">
      <c r="A567" s="58"/>
      <c r="B567" s="104"/>
      <c r="C567" s="107"/>
    </row>
    <row r="568" spans="1:3" x14ac:dyDescent="0.35">
      <c r="A568" s="58"/>
      <c r="B568" s="104"/>
      <c r="C568" s="107"/>
    </row>
    <row r="569" spans="1:3" x14ac:dyDescent="0.35">
      <c r="A569" s="58"/>
      <c r="B569" s="104"/>
      <c r="C569" s="107"/>
    </row>
    <row r="570" spans="1:3" x14ac:dyDescent="0.35">
      <c r="A570" s="58"/>
      <c r="B570" s="104"/>
      <c r="C570" s="107"/>
    </row>
    <row r="571" spans="1:3" x14ac:dyDescent="0.35">
      <c r="A571" s="58"/>
      <c r="B571" s="104"/>
      <c r="C571" s="107"/>
    </row>
    <row r="572" spans="1:3" x14ac:dyDescent="0.35">
      <c r="A572" s="58"/>
      <c r="B572" s="104"/>
      <c r="C572" s="107"/>
    </row>
    <row r="573" spans="1:3" x14ac:dyDescent="0.35">
      <c r="A573" s="58"/>
      <c r="B573" s="104"/>
      <c r="C573" s="107"/>
    </row>
    <row r="574" spans="1:3" x14ac:dyDescent="0.35">
      <c r="A574" s="58"/>
      <c r="B574" s="104"/>
      <c r="C574" s="107"/>
    </row>
    <row r="575" spans="1:3" x14ac:dyDescent="0.35">
      <c r="A575" s="58"/>
      <c r="B575" s="104"/>
      <c r="C575" s="107"/>
    </row>
    <row r="576" spans="1:3" x14ac:dyDescent="0.35">
      <c r="A576" s="58"/>
      <c r="B576" s="104"/>
      <c r="C576" s="107"/>
    </row>
    <row r="577" spans="1:3" x14ac:dyDescent="0.35">
      <c r="A577" s="58"/>
      <c r="B577" s="104"/>
      <c r="C577" s="107"/>
    </row>
    <row r="578" spans="1:3" x14ac:dyDescent="0.35">
      <c r="A578" s="58"/>
      <c r="B578" s="104"/>
      <c r="C578" s="107"/>
    </row>
    <row r="579" spans="1:3" x14ac:dyDescent="0.35">
      <c r="A579" s="58"/>
      <c r="B579" s="104"/>
      <c r="C579" s="107"/>
    </row>
    <row r="580" spans="1:3" x14ac:dyDescent="0.35">
      <c r="A580" s="58"/>
      <c r="B580" s="104"/>
      <c r="C580" s="107"/>
    </row>
    <row r="581" spans="1:3" x14ac:dyDescent="0.35">
      <c r="A581" s="58"/>
      <c r="B581" s="104"/>
      <c r="C581" s="107"/>
    </row>
    <row r="582" spans="1:3" x14ac:dyDescent="0.35">
      <c r="A582" s="58"/>
      <c r="B582" s="104"/>
      <c r="C582" s="107"/>
    </row>
    <row r="583" spans="1:3" x14ac:dyDescent="0.35">
      <c r="A583" s="58"/>
      <c r="B583" s="104"/>
      <c r="C583" s="107"/>
    </row>
    <row r="584" spans="1:3" x14ac:dyDescent="0.35">
      <c r="A584" s="58"/>
      <c r="B584" s="104"/>
      <c r="C584" s="107"/>
    </row>
    <row r="585" spans="1:3" x14ac:dyDescent="0.35">
      <c r="A585" s="58"/>
      <c r="B585" s="104"/>
      <c r="C585" s="107"/>
    </row>
    <row r="586" spans="1:3" x14ac:dyDescent="0.35">
      <c r="A586" s="58"/>
      <c r="B586" s="104"/>
      <c r="C586" s="107"/>
    </row>
    <row r="587" spans="1:3" x14ac:dyDescent="0.35">
      <c r="A587" s="58"/>
      <c r="B587" s="104"/>
      <c r="C587" s="107"/>
    </row>
    <row r="588" spans="1:3" x14ac:dyDescent="0.35">
      <c r="A588" s="58"/>
      <c r="B588" s="104"/>
      <c r="C588" s="107"/>
    </row>
    <row r="589" spans="1:3" x14ac:dyDescent="0.35">
      <c r="A589" s="58"/>
      <c r="B589" s="104"/>
      <c r="C589" s="107"/>
    </row>
    <row r="590" spans="1:3" x14ac:dyDescent="0.35">
      <c r="A590" s="58"/>
      <c r="B590" s="104"/>
      <c r="C590" s="107"/>
    </row>
    <row r="591" spans="1:3" x14ac:dyDescent="0.35">
      <c r="A591" s="58"/>
      <c r="B591" s="104"/>
      <c r="C591" s="107"/>
    </row>
    <row r="592" spans="1:3" x14ac:dyDescent="0.35">
      <c r="A592" s="58"/>
      <c r="B592" s="104"/>
      <c r="C592" s="107"/>
    </row>
    <row r="593" spans="1:3" x14ac:dyDescent="0.35">
      <c r="A593" s="58"/>
      <c r="B593" s="104"/>
      <c r="C593" s="107"/>
    </row>
    <row r="594" spans="1:3" x14ac:dyDescent="0.35">
      <c r="A594" s="58"/>
      <c r="B594" s="104"/>
      <c r="C594" s="107"/>
    </row>
    <row r="595" spans="1:3" x14ac:dyDescent="0.35">
      <c r="A595" s="58"/>
      <c r="B595" s="104"/>
      <c r="C595" s="107"/>
    </row>
    <row r="596" spans="1:3" x14ac:dyDescent="0.35">
      <c r="A596" s="58"/>
      <c r="B596" s="104"/>
      <c r="C596" s="107"/>
    </row>
    <row r="597" spans="1:3" x14ac:dyDescent="0.35">
      <c r="A597" s="58"/>
      <c r="B597" s="104"/>
      <c r="C597" s="107"/>
    </row>
    <row r="598" spans="1:3" x14ac:dyDescent="0.35">
      <c r="A598" s="58"/>
      <c r="B598" s="104"/>
      <c r="C598" s="107"/>
    </row>
    <row r="599" spans="1:3" x14ac:dyDescent="0.35">
      <c r="A599" s="58"/>
      <c r="B599" s="104"/>
      <c r="C599" s="107"/>
    </row>
    <row r="600" spans="1:3" x14ac:dyDescent="0.35">
      <c r="A600" s="58"/>
      <c r="B600" s="104"/>
      <c r="C600" s="107"/>
    </row>
    <row r="601" spans="1:3" x14ac:dyDescent="0.35">
      <c r="A601" s="58"/>
      <c r="B601" s="104"/>
      <c r="C601" s="107"/>
    </row>
    <row r="602" spans="1:3" x14ac:dyDescent="0.35">
      <c r="A602" s="58"/>
      <c r="B602" s="104"/>
      <c r="C602" s="107"/>
    </row>
    <row r="603" spans="1:3" x14ac:dyDescent="0.35">
      <c r="A603" s="58"/>
      <c r="B603" s="104"/>
      <c r="C603" s="107"/>
    </row>
    <row r="604" spans="1:3" x14ac:dyDescent="0.35">
      <c r="A604" s="58"/>
      <c r="B604" s="104"/>
      <c r="C604" s="107"/>
    </row>
    <row r="605" spans="1:3" x14ac:dyDescent="0.35">
      <c r="A605" s="58"/>
      <c r="B605" s="104"/>
      <c r="C605" s="107"/>
    </row>
    <row r="606" spans="1:3" x14ac:dyDescent="0.35">
      <c r="A606" s="58"/>
      <c r="B606" s="104"/>
      <c r="C606" s="107"/>
    </row>
    <row r="607" spans="1:3" x14ac:dyDescent="0.35">
      <c r="A607" s="58"/>
      <c r="B607" s="104"/>
      <c r="C607" s="107"/>
    </row>
    <row r="608" spans="1:3" x14ac:dyDescent="0.35">
      <c r="A608" s="58"/>
      <c r="B608" s="104"/>
      <c r="C608" s="107"/>
    </row>
    <row r="609" spans="1:3" x14ac:dyDescent="0.35">
      <c r="A609" s="58"/>
      <c r="B609" s="104"/>
      <c r="C609" s="107"/>
    </row>
    <row r="610" spans="1:3" x14ac:dyDescent="0.35">
      <c r="A610" s="58"/>
      <c r="B610" s="104"/>
      <c r="C610" s="107"/>
    </row>
    <row r="611" spans="1:3" x14ac:dyDescent="0.35">
      <c r="A611" s="58"/>
      <c r="B611" s="104"/>
      <c r="C611" s="107"/>
    </row>
    <row r="612" spans="1:3" x14ac:dyDescent="0.35">
      <c r="A612" s="58"/>
      <c r="B612" s="104"/>
      <c r="C612" s="107"/>
    </row>
    <row r="613" spans="1:3" x14ac:dyDescent="0.35">
      <c r="A613" s="58"/>
      <c r="B613" s="104"/>
      <c r="C613" s="107"/>
    </row>
    <row r="614" spans="1:3" x14ac:dyDescent="0.35">
      <c r="A614" s="58"/>
      <c r="B614" s="104"/>
      <c r="C614" s="107"/>
    </row>
    <row r="615" spans="1:3" x14ac:dyDescent="0.35">
      <c r="A615" s="58"/>
      <c r="B615" s="104"/>
      <c r="C615" s="107"/>
    </row>
    <row r="616" spans="1:3" x14ac:dyDescent="0.35">
      <c r="A616" s="58"/>
      <c r="B616" s="104"/>
      <c r="C616" s="107"/>
    </row>
    <row r="617" spans="1:3" x14ac:dyDescent="0.35">
      <c r="A617" s="58"/>
      <c r="B617" s="104"/>
      <c r="C617" s="107"/>
    </row>
    <row r="618" spans="1:3" x14ac:dyDescent="0.35">
      <c r="A618" s="58"/>
      <c r="B618" s="104"/>
      <c r="C618" s="107"/>
    </row>
    <row r="619" spans="1:3" x14ac:dyDescent="0.35">
      <c r="A619" s="58"/>
      <c r="B619" s="104"/>
      <c r="C619" s="107"/>
    </row>
    <row r="620" spans="1:3" x14ac:dyDescent="0.35">
      <c r="A620" s="58"/>
      <c r="B620" s="104"/>
      <c r="C620" s="107"/>
    </row>
    <row r="621" spans="1:3" x14ac:dyDescent="0.35">
      <c r="A621" s="58"/>
      <c r="B621" s="104"/>
      <c r="C621" s="107"/>
    </row>
    <row r="622" spans="1:3" x14ac:dyDescent="0.35">
      <c r="A622" s="58"/>
      <c r="B622" s="104"/>
      <c r="C622" s="107"/>
    </row>
    <row r="623" spans="1:3" x14ac:dyDescent="0.35">
      <c r="A623" s="58"/>
      <c r="B623" s="104"/>
      <c r="C623" s="107"/>
    </row>
    <row r="624" spans="1:3" x14ac:dyDescent="0.35">
      <c r="A624" s="58"/>
      <c r="B624" s="104"/>
      <c r="C624" s="107"/>
    </row>
    <row r="625" spans="1:3" x14ac:dyDescent="0.35">
      <c r="A625" s="58"/>
      <c r="B625" s="104"/>
      <c r="C625" s="107"/>
    </row>
    <row r="626" spans="1:3" x14ac:dyDescent="0.35">
      <c r="A626" s="58"/>
      <c r="B626" s="104"/>
      <c r="C626" s="107"/>
    </row>
    <row r="627" spans="1:3" x14ac:dyDescent="0.35">
      <c r="A627" s="58"/>
      <c r="B627" s="104"/>
      <c r="C627" s="107"/>
    </row>
    <row r="628" spans="1:3" x14ac:dyDescent="0.35">
      <c r="A628" s="58"/>
      <c r="B628" s="104"/>
      <c r="C628" s="107"/>
    </row>
    <row r="629" spans="1:3" x14ac:dyDescent="0.35">
      <c r="A629" s="58"/>
      <c r="B629" s="104"/>
      <c r="C629" s="107"/>
    </row>
    <row r="630" spans="1:3" x14ac:dyDescent="0.35">
      <c r="A630" s="58"/>
      <c r="B630" s="104"/>
      <c r="C630" s="107"/>
    </row>
    <row r="631" spans="1:3" x14ac:dyDescent="0.35">
      <c r="A631" s="58"/>
      <c r="B631" s="104"/>
      <c r="C631" s="107"/>
    </row>
    <row r="632" spans="1:3" x14ac:dyDescent="0.35">
      <c r="A632" s="58"/>
      <c r="B632" s="104"/>
      <c r="C632" s="107"/>
    </row>
    <row r="633" spans="1:3" x14ac:dyDescent="0.35">
      <c r="A633" s="58"/>
      <c r="B633" s="104"/>
      <c r="C633" s="107"/>
    </row>
    <row r="634" spans="1:3" x14ac:dyDescent="0.35">
      <c r="A634" s="58"/>
      <c r="B634" s="104"/>
      <c r="C634" s="107"/>
    </row>
    <row r="635" spans="1:3" x14ac:dyDescent="0.35">
      <c r="A635" s="58"/>
      <c r="B635" s="104"/>
      <c r="C635" s="107"/>
    </row>
    <row r="636" spans="1:3" x14ac:dyDescent="0.35">
      <c r="A636" s="58"/>
      <c r="B636" s="104"/>
      <c r="C636" s="107"/>
    </row>
    <row r="637" spans="1:3" x14ac:dyDescent="0.35">
      <c r="A637" s="58"/>
      <c r="B637" s="104"/>
      <c r="C637" s="107"/>
    </row>
    <row r="638" spans="1:3" x14ac:dyDescent="0.35">
      <c r="A638" s="58"/>
      <c r="B638" s="104"/>
      <c r="C638" s="107"/>
    </row>
    <row r="639" spans="1:3" x14ac:dyDescent="0.35">
      <c r="A639" s="58"/>
      <c r="B639" s="104"/>
      <c r="C639" s="107"/>
    </row>
    <row r="640" spans="1:3" x14ac:dyDescent="0.35">
      <c r="A640" s="58"/>
      <c r="B640" s="104"/>
      <c r="C640" s="107"/>
    </row>
    <row r="641" spans="1:3" x14ac:dyDescent="0.35">
      <c r="A641" s="58"/>
      <c r="B641" s="104"/>
      <c r="C641" s="107"/>
    </row>
    <row r="642" spans="1:3" x14ac:dyDescent="0.35">
      <c r="A642" s="58"/>
      <c r="B642" s="104"/>
      <c r="C642" s="107"/>
    </row>
    <row r="643" spans="1:3" x14ac:dyDescent="0.35">
      <c r="A643" s="58"/>
      <c r="B643" s="104"/>
      <c r="C643" s="107"/>
    </row>
    <row r="644" spans="1:3" x14ac:dyDescent="0.35">
      <c r="A644" s="58"/>
      <c r="B644" s="104"/>
      <c r="C644" s="107"/>
    </row>
    <row r="645" spans="1:3" x14ac:dyDescent="0.35">
      <c r="A645" s="58"/>
      <c r="B645" s="104"/>
      <c r="C645" s="107"/>
    </row>
    <row r="646" spans="1:3" x14ac:dyDescent="0.35">
      <c r="A646" s="58"/>
      <c r="B646" s="104"/>
      <c r="C646" s="107"/>
    </row>
    <row r="647" spans="1:3" x14ac:dyDescent="0.35">
      <c r="A647" s="58"/>
      <c r="B647" s="104"/>
      <c r="C647" s="107"/>
    </row>
    <row r="648" spans="1:3" x14ac:dyDescent="0.35">
      <c r="A648" s="58"/>
      <c r="B648" s="104"/>
      <c r="C648" s="107"/>
    </row>
    <row r="649" spans="1:3" x14ac:dyDescent="0.35">
      <c r="A649" s="58"/>
      <c r="B649" s="104"/>
      <c r="C649" s="107"/>
    </row>
    <row r="650" spans="1:3" x14ac:dyDescent="0.35">
      <c r="A650" s="58"/>
      <c r="B650" s="104"/>
      <c r="C650" s="107"/>
    </row>
    <row r="651" spans="1:3" x14ac:dyDescent="0.35">
      <c r="A651" s="58"/>
      <c r="B651" s="104"/>
      <c r="C651" s="107"/>
    </row>
    <row r="652" spans="1:3" x14ac:dyDescent="0.35">
      <c r="A652" s="58"/>
      <c r="B652" s="104"/>
      <c r="C652" s="107"/>
    </row>
    <row r="653" spans="1:3" x14ac:dyDescent="0.35">
      <c r="A653" s="58"/>
      <c r="B653" s="104"/>
      <c r="C653" s="107"/>
    </row>
    <row r="654" spans="1:3" x14ac:dyDescent="0.35">
      <c r="A654" s="58"/>
      <c r="B654" s="104"/>
      <c r="C654" s="107"/>
    </row>
    <row r="655" spans="1:3" x14ac:dyDescent="0.35">
      <c r="A655" s="58"/>
      <c r="B655" s="104"/>
      <c r="C655" s="107"/>
    </row>
    <row r="656" spans="1:3" x14ac:dyDescent="0.35">
      <c r="A656" s="58"/>
      <c r="B656" s="104"/>
      <c r="C656" s="107"/>
    </row>
    <row r="657" spans="1:3" x14ac:dyDescent="0.35">
      <c r="A657" s="58"/>
      <c r="B657" s="104"/>
      <c r="C657" s="107"/>
    </row>
    <row r="658" spans="1:3" x14ac:dyDescent="0.35">
      <c r="A658" s="58"/>
      <c r="B658" s="104"/>
      <c r="C658" s="107"/>
    </row>
    <row r="659" spans="1:3" x14ac:dyDescent="0.35">
      <c r="A659" s="58"/>
      <c r="B659" s="104"/>
      <c r="C659" s="107"/>
    </row>
    <row r="660" spans="1:3" x14ac:dyDescent="0.35">
      <c r="A660" s="58"/>
      <c r="B660" s="104"/>
      <c r="C660" s="107"/>
    </row>
    <row r="661" spans="1:3" x14ac:dyDescent="0.35">
      <c r="A661" s="58"/>
      <c r="B661" s="104"/>
      <c r="C661" s="107"/>
    </row>
    <row r="662" spans="1:3" x14ac:dyDescent="0.35">
      <c r="A662" s="58"/>
      <c r="B662" s="104"/>
      <c r="C662" s="107"/>
    </row>
    <row r="663" spans="1:3" x14ac:dyDescent="0.35">
      <c r="A663" s="58"/>
      <c r="B663" s="104"/>
      <c r="C663" s="107"/>
    </row>
    <row r="664" spans="1:3" x14ac:dyDescent="0.35">
      <c r="A664" s="58"/>
      <c r="B664" s="104"/>
      <c r="C664" s="107"/>
    </row>
    <row r="665" spans="1:3" x14ac:dyDescent="0.35">
      <c r="A665" s="58"/>
      <c r="B665" s="104"/>
      <c r="C665" s="107"/>
    </row>
    <row r="666" spans="1:3" x14ac:dyDescent="0.35">
      <c r="A666" s="58"/>
      <c r="B666" s="104"/>
      <c r="C666" s="107"/>
    </row>
    <row r="667" spans="1:3" x14ac:dyDescent="0.35">
      <c r="A667" s="58"/>
      <c r="B667" s="104"/>
      <c r="C667" s="107"/>
    </row>
    <row r="668" spans="1:3" x14ac:dyDescent="0.35">
      <c r="A668" s="58"/>
      <c r="B668" s="104"/>
      <c r="C668" s="107"/>
    </row>
    <row r="669" spans="1:3" x14ac:dyDescent="0.35">
      <c r="A669" s="58"/>
      <c r="B669" s="104"/>
      <c r="C669" s="107"/>
    </row>
    <row r="670" spans="1:3" x14ac:dyDescent="0.35">
      <c r="A670" s="58"/>
      <c r="B670" s="104"/>
      <c r="C670" s="107"/>
    </row>
    <row r="671" spans="1:3" x14ac:dyDescent="0.35">
      <c r="A671" s="58"/>
      <c r="B671" s="104"/>
      <c r="C671" s="107"/>
    </row>
    <row r="672" spans="1:3" x14ac:dyDescent="0.35">
      <c r="A672" s="58"/>
      <c r="B672" s="104"/>
      <c r="C672" s="107"/>
    </row>
    <row r="673" spans="1:3" x14ac:dyDescent="0.35">
      <c r="A673" s="58"/>
      <c r="B673" s="104"/>
      <c r="C673" s="107"/>
    </row>
    <row r="674" spans="1:3" x14ac:dyDescent="0.35">
      <c r="A674" s="58"/>
      <c r="B674" s="104"/>
      <c r="C674" s="107"/>
    </row>
    <row r="675" spans="1:3" x14ac:dyDescent="0.35">
      <c r="A675" s="58"/>
      <c r="B675" s="104"/>
      <c r="C675" s="107"/>
    </row>
    <row r="676" spans="1:3" x14ac:dyDescent="0.35">
      <c r="A676" s="58"/>
      <c r="B676" s="104"/>
      <c r="C676" s="107"/>
    </row>
    <row r="677" spans="1:3" x14ac:dyDescent="0.35">
      <c r="A677" s="58"/>
      <c r="B677" s="104"/>
      <c r="C677" s="107"/>
    </row>
    <row r="678" spans="1:3" x14ac:dyDescent="0.35">
      <c r="A678" s="58"/>
      <c r="B678" s="104"/>
      <c r="C678" s="107"/>
    </row>
    <row r="679" spans="1:3" x14ac:dyDescent="0.35">
      <c r="A679" s="58"/>
      <c r="B679" s="104"/>
      <c r="C679" s="107"/>
    </row>
    <row r="680" spans="1:3" x14ac:dyDescent="0.35">
      <c r="A680" s="58"/>
      <c r="B680" s="104"/>
      <c r="C680" s="107"/>
    </row>
    <row r="681" spans="1:3" x14ac:dyDescent="0.35">
      <c r="A681" s="58"/>
      <c r="B681" s="104"/>
      <c r="C681" s="107"/>
    </row>
    <row r="682" spans="1:3" x14ac:dyDescent="0.35">
      <c r="A682" s="58"/>
      <c r="B682" s="104"/>
      <c r="C682" s="107"/>
    </row>
    <row r="683" spans="1:3" x14ac:dyDescent="0.35">
      <c r="A683" s="58"/>
      <c r="B683" s="104"/>
      <c r="C683" s="107"/>
    </row>
    <row r="684" spans="1:3" x14ac:dyDescent="0.35">
      <c r="A684" s="58"/>
      <c r="B684" s="104"/>
      <c r="C684" s="107"/>
    </row>
    <row r="685" spans="1:3" x14ac:dyDescent="0.35">
      <c r="A685" s="58"/>
      <c r="B685" s="104"/>
      <c r="C685" s="107"/>
    </row>
    <row r="686" spans="1:3" x14ac:dyDescent="0.35">
      <c r="A686" s="58"/>
      <c r="B686" s="104"/>
      <c r="C686" s="107"/>
    </row>
    <row r="687" spans="1:3" x14ac:dyDescent="0.35">
      <c r="A687" s="58"/>
      <c r="B687" s="104"/>
      <c r="C687" s="107"/>
    </row>
    <row r="688" spans="1:3" x14ac:dyDescent="0.35">
      <c r="A688" s="58"/>
      <c r="B688" s="104"/>
      <c r="C688" s="107"/>
    </row>
    <row r="689" spans="1:3" x14ac:dyDescent="0.35">
      <c r="A689" s="58"/>
      <c r="B689" s="104"/>
      <c r="C689" s="107"/>
    </row>
    <row r="690" spans="1:3" x14ac:dyDescent="0.35">
      <c r="A690" s="58"/>
      <c r="B690" s="104"/>
      <c r="C690" s="107"/>
    </row>
    <row r="691" spans="1:3" x14ac:dyDescent="0.35">
      <c r="A691" s="58"/>
      <c r="B691" s="104"/>
      <c r="C691" s="107"/>
    </row>
    <row r="692" spans="1:3" x14ac:dyDescent="0.35">
      <c r="A692" s="58"/>
      <c r="B692" s="104"/>
      <c r="C692" s="107"/>
    </row>
    <row r="693" spans="1:3" x14ac:dyDescent="0.35">
      <c r="A693" s="58"/>
      <c r="B693" s="104"/>
      <c r="C693" s="107"/>
    </row>
    <row r="694" spans="1:3" x14ac:dyDescent="0.35">
      <c r="A694" s="58"/>
      <c r="B694" s="104"/>
      <c r="C694" s="107"/>
    </row>
    <row r="695" spans="1:3" x14ac:dyDescent="0.35">
      <c r="A695" s="58"/>
      <c r="B695" s="104"/>
      <c r="C695" s="107"/>
    </row>
    <row r="696" spans="1:3" x14ac:dyDescent="0.35">
      <c r="A696" s="58"/>
      <c r="B696" s="104"/>
      <c r="C696" s="107"/>
    </row>
    <row r="697" spans="1:3" x14ac:dyDescent="0.35">
      <c r="A697" s="58"/>
      <c r="B697" s="104"/>
      <c r="C697" s="107"/>
    </row>
    <row r="698" spans="1:3" x14ac:dyDescent="0.35">
      <c r="A698" s="58"/>
      <c r="B698" s="104"/>
      <c r="C698" s="107"/>
    </row>
    <row r="699" spans="1:3" x14ac:dyDescent="0.35">
      <c r="A699" s="58"/>
      <c r="B699" s="104"/>
      <c r="C699" s="107"/>
    </row>
    <row r="700" spans="1:3" x14ac:dyDescent="0.35">
      <c r="A700" s="58"/>
      <c r="B700" s="104"/>
      <c r="C700" s="107"/>
    </row>
    <row r="701" spans="1:3" x14ac:dyDescent="0.35">
      <c r="A701" s="58"/>
      <c r="B701" s="104"/>
      <c r="C701" s="107"/>
    </row>
    <row r="702" spans="1:3" x14ac:dyDescent="0.35">
      <c r="A702" s="58"/>
      <c r="B702" s="104"/>
      <c r="C702" s="107"/>
    </row>
    <row r="703" spans="1:3" x14ac:dyDescent="0.35">
      <c r="A703" s="58"/>
      <c r="B703" s="104"/>
      <c r="C703" s="107"/>
    </row>
    <row r="704" spans="1:3" x14ac:dyDescent="0.35">
      <c r="A704" s="58"/>
      <c r="B704" s="104"/>
      <c r="C704" s="107"/>
    </row>
    <row r="705" spans="1:3" x14ac:dyDescent="0.35">
      <c r="A705" s="58"/>
      <c r="B705" s="104"/>
      <c r="C705" s="107"/>
    </row>
    <row r="706" spans="1:3" x14ac:dyDescent="0.35">
      <c r="A706" s="58"/>
      <c r="B706" s="104"/>
      <c r="C706" s="107"/>
    </row>
    <row r="707" spans="1:3" x14ac:dyDescent="0.35">
      <c r="A707" s="58"/>
      <c r="B707" s="104"/>
      <c r="C707" s="107"/>
    </row>
    <row r="708" spans="1:3" x14ac:dyDescent="0.35">
      <c r="A708" s="58"/>
      <c r="B708" s="104"/>
      <c r="C708" s="107"/>
    </row>
    <row r="709" spans="1:3" x14ac:dyDescent="0.35">
      <c r="A709" s="58"/>
      <c r="B709" s="104"/>
      <c r="C709" s="107"/>
    </row>
    <row r="710" spans="1:3" x14ac:dyDescent="0.35">
      <c r="A710" s="58"/>
      <c r="B710" s="104"/>
      <c r="C710" s="107"/>
    </row>
    <row r="711" spans="1:3" x14ac:dyDescent="0.35">
      <c r="A711" s="58"/>
      <c r="B711" s="104"/>
      <c r="C711" s="107"/>
    </row>
    <row r="712" spans="1:3" x14ac:dyDescent="0.35">
      <c r="A712" s="58"/>
      <c r="B712" s="104"/>
      <c r="C712" s="107"/>
    </row>
    <row r="713" spans="1:3" x14ac:dyDescent="0.35">
      <c r="A713" s="58"/>
      <c r="B713" s="104"/>
      <c r="C713" s="107"/>
    </row>
    <row r="714" spans="1:3" x14ac:dyDescent="0.35">
      <c r="A714" s="58"/>
      <c r="B714" s="104"/>
      <c r="C714" s="107"/>
    </row>
    <row r="715" spans="1:3" x14ac:dyDescent="0.35">
      <c r="A715" s="58"/>
      <c r="B715" s="104"/>
      <c r="C715" s="107"/>
    </row>
    <row r="716" spans="1:3" x14ac:dyDescent="0.35">
      <c r="A716" s="58"/>
      <c r="B716" s="104"/>
      <c r="C716" s="107"/>
    </row>
    <row r="717" spans="1:3" x14ac:dyDescent="0.35">
      <c r="A717" s="58"/>
      <c r="B717" s="104"/>
      <c r="C717" s="107"/>
    </row>
    <row r="718" spans="1:3" x14ac:dyDescent="0.35">
      <c r="A718" s="58"/>
      <c r="B718" s="104"/>
      <c r="C718" s="107"/>
    </row>
    <row r="719" spans="1:3" x14ac:dyDescent="0.35">
      <c r="A719" s="58"/>
      <c r="B719" s="104"/>
      <c r="C719" s="107"/>
    </row>
    <row r="720" spans="1:3" x14ac:dyDescent="0.35">
      <c r="A720" s="58"/>
      <c r="B720" s="104"/>
      <c r="C720" s="107"/>
    </row>
    <row r="721" spans="1:3" x14ac:dyDescent="0.35">
      <c r="A721" s="58"/>
      <c r="B721" s="104"/>
      <c r="C721" s="107"/>
    </row>
    <row r="722" spans="1:3" x14ac:dyDescent="0.35">
      <c r="A722" s="58"/>
      <c r="B722" s="104"/>
      <c r="C722" s="107"/>
    </row>
    <row r="723" spans="1:3" x14ac:dyDescent="0.35">
      <c r="A723" s="58"/>
      <c r="B723" s="104"/>
      <c r="C723" s="107"/>
    </row>
    <row r="724" spans="1:3" x14ac:dyDescent="0.35">
      <c r="A724" s="58"/>
      <c r="B724" s="104"/>
      <c r="C724" s="107"/>
    </row>
    <row r="725" spans="1:3" x14ac:dyDescent="0.35">
      <c r="A725" s="58"/>
      <c r="B725" s="104"/>
      <c r="C725" s="107"/>
    </row>
    <row r="726" spans="1:3" x14ac:dyDescent="0.35">
      <c r="A726" s="58"/>
      <c r="B726" s="104"/>
      <c r="C726" s="107"/>
    </row>
    <row r="727" spans="1:3" x14ac:dyDescent="0.35">
      <c r="A727" s="58"/>
      <c r="B727" s="104"/>
      <c r="C727" s="107"/>
    </row>
    <row r="728" spans="1:3" x14ac:dyDescent="0.35">
      <c r="A728" s="58"/>
      <c r="B728" s="104"/>
      <c r="C728" s="107"/>
    </row>
    <row r="729" spans="1:3" x14ac:dyDescent="0.35">
      <c r="A729" s="58"/>
      <c r="B729" s="104"/>
      <c r="C729" s="107"/>
    </row>
    <row r="730" spans="1:3" x14ac:dyDescent="0.35">
      <c r="A730" s="58"/>
      <c r="B730" s="104"/>
      <c r="C730" s="107"/>
    </row>
    <row r="731" spans="1:3" x14ac:dyDescent="0.35">
      <c r="A731" s="58"/>
      <c r="B731" s="104"/>
      <c r="C731" s="107"/>
    </row>
    <row r="732" spans="1:3" x14ac:dyDescent="0.35">
      <c r="A732" s="58"/>
      <c r="B732" s="104"/>
      <c r="C732" s="107"/>
    </row>
    <row r="733" spans="1:3" x14ac:dyDescent="0.35">
      <c r="A733" s="58"/>
      <c r="B733" s="104"/>
      <c r="C733" s="107"/>
    </row>
    <row r="734" spans="1:3" x14ac:dyDescent="0.35">
      <c r="A734" s="58"/>
      <c r="B734" s="104"/>
      <c r="C734" s="107"/>
    </row>
    <row r="735" spans="1:3" x14ac:dyDescent="0.35">
      <c r="A735" s="58"/>
      <c r="B735" s="104"/>
      <c r="C735" s="107"/>
    </row>
    <row r="736" spans="1:3" x14ac:dyDescent="0.35">
      <c r="A736" s="58"/>
      <c r="B736" s="104"/>
      <c r="C736" s="107"/>
    </row>
    <row r="737" spans="1:3" x14ac:dyDescent="0.35">
      <c r="A737" s="58"/>
      <c r="B737" s="104"/>
      <c r="C737" s="107"/>
    </row>
    <row r="738" spans="1:3" x14ac:dyDescent="0.35">
      <c r="A738" s="58"/>
      <c r="B738" s="104"/>
      <c r="C738" s="107"/>
    </row>
    <row r="739" spans="1:3" x14ac:dyDescent="0.35">
      <c r="A739" s="58"/>
      <c r="B739" s="104"/>
      <c r="C739" s="107"/>
    </row>
    <row r="740" spans="1:3" x14ac:dyDescent="0.35">
      <c r="A740" s="58"/>
      <c r="B740" s="104"/>
      <c r="C740" s="107"/>
    </row>
    <row r="741" spans="1:3" x14ac:dyDescent="0.35">
      <c r="A741" s="58"/>
      <c r="B741" s="104"/>
      <c r="C741" s="107"/>
    </row>
    <row r="742" spans="1:3" x14ac:dyDescent="0.35">
      <c r="A742" s="58"/>
      <c r="B742" s="104"/>
      <c r="C742" s="107"/>
    </row>
    <row r="743" spans="1:3" x14ac:dyDescent="0.35">
      <c r="A743" s="58"/>
      <c r="B743" s="104"/>
      <c r="C743" s="107"/>
    </row>
    <row r="744" spans="1:3" x14ac:dyDescent="0.35">
      <c r="A744" s="58"/>
      <c r="B744" s="104"/>
      <c r="C744" s="107"/>
    </row>
    <row r="745" spans="1:3" x14ac:dyDescent="0.35">
      <c r="A745" s="58"/>
      <c r="B745" s="104"/>
      <c r="C745" s="107"/>
    </row>
    <row r="746" spans="1:3" x14ac:dyDescent="0.35">
      <c r="A746" s="58"/>
      <c r="B746" s="104"/>
      <c r="C746" s="107"/>
    </row>
    <row r="747" spans="1:3" x14ac:dyDescent="0.35">
      <c r="A747" s="58"/>
      <c r="B747" s="104"/>
      <c r="C747" s="107"/>
    </row>
    <row r="748" spans="1:3" x14ac:dyDescent="0.35">
      <c r="A748" s="58"/>
      <c r="B748" s="104"/>
      <c r="C748" s="107"/>
    </row>
    <row r="749" spans="1:3" x14ac:dyDescent="0.35">
      <c r="A749" s="58"/>
      <c r="B749" s="104"/>
      <c r="C749" s="107"/>
    </row>
    <row r="750" spans="1:3" x14ac:dyDescent="0.35">
      <c r="A750" s="58"/>
      <c r="B750" s="104"/>
      <c r="C750" s="107"/>
    </row>
    <row r="751" spans="1:3" x14ac:dyDescent="0.35">
      <c r="A751" s="58"/>
      <c r="B751" s="104"/>
      <c r="C751" s="107"/>
    </row>
    <row r="752" spans="1:3" x14ac:dyDescent="0.35">
      <c r="A752" s="58"/>
      <c r="B752" s="104"/>
      <c r="C752" s="107"/>
    </row>
    <row r="753" spans="1:3" x14ac:dyDescent="0.35">
      <c r="A753" s="58"/>
      <c r="B753" s="104"/>
      <c r="C753" s="107"/>
    </row>
    <row r="754" spans="1:3" x14ac:dyDescent="0.35">
      <c r="A754" s="58"/>
      <c r="B754" s="104"/>
      <c r="C754" s="107"/>
    </row>
    <row r="755" spans="1:3" x14ac:dyDescent="0.35">
      <c r="A755" s="58"/>
      <c r="B755" s="104"/>
      <c r="C755" s="107"/>
    </row>
    <row r="756" spans="1:3" x14ac:dyDescent="0.35">
      <c r="A756" s="58"/>
      <c r="B756" s="104"/>
      <c r="C756" s="107"/>
    </row>
    <row r="757" spans="1:3" x14ac:dyDescent="0.35">
      <c r="A757" s="58"/>
      <c r="B757" s="104"/>
      <c r="C757" s="107"/>
    </row>
    <row r="758" spans="1:3" x14ac:dyDescent="0.35">
      <c r="A758" s="58"/>
      <c r="B758" s="104"/>
      <c r="C758" s="107"/>
    </row>
    <row r="759" spans="1:3" x14ac:dyDescent="0.35">
      <c r="A759" s="58"/>
      <c r="B759" s="104"/>
      <c r="C759" s="107"/>
    </row>
    <row r="760" spans="1:3" x14ac:dyDescent="0.35">
      <c r="A760" s="58"/>
      <c r="B760" s="104"/>
      <c r="C760" s="107"/>
    </row>
    <row r="761" spans="1:3" x14ac:dyDescent="0.35">
      <c r="A761" s="58"/>
      <c r="B761" s="104"/>
      <c r="C761" s="107"/>
    </row>
    <row r="762" spans="1:3" x14ac:dyDescent="0.35">
      <c r="A762" s="58"/>
      <c r="B762" s="104"/>
      <c r="C762" s="107"/>
    </row>
    <row r="763" spans="1:3" x14ac:dyDescent="0.35">
      <c r="A763" s="58"/>
      <c r="B763" s="104"/>
      <c r="C763" s="107"/>
    </row>
    <row r="764" spans="1:3" x14ac:dyDescent="0.35">
      <c r="A764" s="58"/>
      <c r="B764" s="104"/>
      <c r="C764" s="107"/>
    </row>
    <row r="765" spans="1:3" x14ac:dyDescent="0.35">
      <c r="A765" s="58"/>
      <c r="B765" s="104"/>
      <c r="C765" s="107"/>
    </row>
    <row r="766" spans="1:3" x14ac:dyDescent="0.35">
      <c r="A766" s="58"/>
      <c r="B766" s="104"/>
      <c r="C766" s="107"/>
    </row>
    <row r="767" spans="1:3" x14ac:dyDescent="0.35">
      <c r="A767" s="58"/>
      <c r="B767" s="104"/>
      <c r="C767" s="107"/>
    </row>
    <row r="768" spans="1:3" x14ac:dyDescent="0.35">
      <c r="A768" s="58"/>
      <c r="B768" s="104"/>
      <c r="C768" s="107"/>
    </row>
    <row r="769" spans="1:3" x14ac:dyDescent="0.35">
      <c r="A769" s="58"/>
      <c r="B769" s="104"/>
      <c r="C769" s="107"/>
    </row>
    <row r="770" spans="1:3" x14ac:dyDescent="0.35">
      <c r="A770" s="58"/>
      <c r="B770" s="104"/>
      <c r="C770" s="107"/>
    </row>
    <row r="771" spans="1:3" x14ac:dyDescent="0.35">
      <c r="A771" s="58"/>
      <c r="B771" s="104"/>
      <c r="C771" s="107"/>
    </row>
    <row r="772" spans="1:3" x14ac:dyDescent="0.35">
      <c r="A772" s="58"/>
      <c r="B772" s="104"/>
      <c r="C772" s="107"/>
    </row>
    <row r="773" spans="1:3" x14ac:dyDescent="0.35">
      <c r="A773" s="58"/>
      <c r="B773" s="104"/>
      <c r="C773" s="107"/>
    </row>
    <row r="774" spans="1:3" x14ac:dyDescent="0.35">
      <c r="A774" s="58"/>
      <c r="B774" s="104"/>
      <c r="C774" s="107"/>
    </row>
    <row r="775" spans="1:3" x14ac:dyDescent="0.35">
      <c r="A775" s="58"/>
      <c r="B775" s="104"/>
      <c r="C775" s="107"/>
    </row>
    <row r="776" spans="1:3" x14ac:dyDescent="0.35">
      <c r="A776" s="58"/>
      <c r="B776" s="104"/>
      <c r="C776" s="107"/>
    </row>
    <row r="777" spans="1:3" x14ac:dyDescent="0.35">
      <c r="A777" s="58"/>
      <c r="B777" s="104"/>
      <c r="C777" s="107"/>
    </row>
    <row r="778" spans="1:3" x14ac:dyDescent="0.35">
      <c r="A778" s="58"/>
      <c r="B778" s="104"/>
      <c r="C778" s="107"/>
    </row>
    <row r="779" spans="1:3" x14ac:dyDescent="0.35">
      <c r="A779" s="58"/>
      <c r="B779" s="104"/>
      <c r="C779" s="107"/>
    </row>
    <row r="780" spans="1:3" x14ac:dyDescent="0.35">
      <c r="A780" s="58"/>
      <c r="B780" s="104"/>
      <c r="C780" s="107"/>
    </row>
    <row r="781" spans="1:3" x14ac:dyDescent="0.35">
      <c r="A781" s="58"/>
      <c r="B781" s="104"/>
      <c r="C781" s="107"/>
    </row>
    <row r="782" spans="1:3" x14ac:dyDescent="0.35">
      <c r="A782" s="58"/>
      <c r="B782" s="104"/>
      <c r="C782" s="107"/>
    </row>
    <row r="783" spans="1:3" x14ac:dyDescent="0.35">
      <c r="A783" s="58"/>
      <c r="B783" s="104"/>
      <c r="C783" s="107"/>
    </row>
    <row r="784" spans="1:3" x14ac:dyDescent="0.35">
      <c r="A784" s="58"/>
      <c r="B784" s="104"/>
      <c r="C784" s="107"/>
    </row>
    <row r="785" spans="1:3" x14ac:dyDescent="0.35">
      <c r="A785" s="58"/>
      <c r="B785" s="104"/>
      <c r="C785" s="107"/>
    </row>
    <row r="786" spans="1:3" x14ac:dyDescent="0.35">
      <c r="A786" s="58"/>
      <c r="B786" s="104"/>
      <c r="C786" s="107"/>
    </row>
    <row r="787" spans="1:3" x14ac:dyDescent="0.35">
      <c r="A787" s="58"/>
      <c r="B787" s="104"/>
      <c r="C787" s="107"/>
    </row>
    <row r="788" spans="1:3" x14ac:dyDescent="0.35">
      <c r="A788" s="58"/>
      <c r="B788" s="104"/>
      <c r="C788" s="107"/>
    </row>
    <row r="789" spans="1:3" x14ac:dyDescent="0.35">
      <c r="A789" s="58"/>
      <c r="B789" s="104"/>
      <c r="C789" s="107"/>
    </row>
    <row r="790" spans="1:3" x14ac:dyDescent="0.35">
      <c r="A790" s="58"/>
      <c r="B790" s="104"/>
      <c r="C790" s="107"/>
    </row>
    <row r="791" spans="1:3" x14ac:dyDescent="0.35">
      <c r="A791" s="58"/>
      <c r="B791" s="104"/>
      <c r="C791" s="107"/>
    </row>
    <row r="792" spans="1:3" x14ac:dyDescent="0.35">
      <c r="A792" s="58"/>
      <c r="B792" s="104"/>
      <c r="C792" s="107"/>
    </row>
    <row r="793" spans="1:3" x14ac:dyDescent="0.35">
      <c r="A793" s="58"/>
      <c r="B793" s="104"/>
      <c r="C793" s="107"/>
    </row>
    <row r="794" spans="1:3" x14ac:dyDescent="0.35">
      <c r="A794" s="58"/>
      <c r="B794" s="104"/>
      <c r="C794" s="107"/>
    </row>
    <row r="795" spans="1:3" x14ac:dyDescent="0.35">
      <c r="A795" s="58"/>
      <c r="B795" s="104"/>
      <c r="C795" s="107"/>
    </row>
    <row r="796" spans="1:3" x14ac:dyDescent="0.35">
      <c r="A796" s="58"/>
      <c r="B796" s="104"/>
      <c r="C796" s="107"/>
    </row>
    <row r="797" spans="1:3" x14ac:dyDescent="0.35">
      <c r="A797" s="58"/>
      <c r="B797" s="104"/>
      <c r="C797" s="107"/>
    </row>
    <row r="798" spans="1:3" x14ac:dyDescent="0.35">
      <c r="A798" s="58"/>
      <c r="B798" s="104"/>
      <c r="C798" s="107"/>
    </row>
    <row r="799" spans="1:3" x14ac:dyDescent="0.35">
      <c r="A799" s="58"/>
      <c r="B799" s="104"/>
      <c r="C799" s="107"/>
    </row>
    <row r="800" spans="1:3" x14ac:dyDescent="0.35">
      <c r="A800" s="58"/>
      <c r="B800" s="104"/>
      <c r="C800" s="107"/>
    </row>
    <row r="801" spans="1:3" x14ac:dyDescent="0.35">
      <c r="A801" s="58"/>
      <c r="B801" s="104"/>
      <c r="C801" s="107"/>
    </row>
    <row r="802" spans="1:3" x14ac:dyDescent="0.35">
      <c r="A802" s="58"/>
      <c r="B802" s="104"/>
      <c r="C802" s="107"/>
    </row>
    <row r="803" spans="1:3" x14ac:dyDescent="0.35">
      <c r="A803" s="58"/>
      <c r="B803" s="104"/>
      <c r="C803" s="107"/>
    </row>
    <row r="804" spans="1:3" x14ac:dyDescent="0.35">
      <c r="A804" s="58"/>
      <c r="B804" s="104"/>
      <c r="C804" s="107"/>
    </row>
    <row r="805" spans="1:3" x14ac:dyDescent="0.35">
      <c r="A805" s="58"/>
      <c r="B805" s="104"/>
      <c r="C805" s="107"/>
    </row>
    <row r="806" spans="1:3" x14ac:dyDescent="0.35">
      <c r="A806" s="58"/>
      <c r="B806" s="104"/>
      <c r="C806" s="107"/>
    </row>
    <row r="807" spans="1:3" x14ac:dyDescent="0.35">
      <c r="A807" s="58"/>
      <c r="B807" s="104"/>
      <c r="C807" s="107"/>
    </row>
    <row r="808" spans="1:3" x14ac:dyDescent="0.35">
      <c r="A808" s="58"/>
      <c r="B808" s="104"/>
      <c r="C808" s="107"/>
    </row>
    <row r="809" spans="1:3" x14ac:dyDescent="0.35">
      <c r="A809" s="58"/>
      <c r="B809" s="104"/>
      <c r="C809" s="107"/>
    </row>
    <row r="810" spans="1:3" x14ac:dyDescent="0.35">
      <c r="A810" s="58"/>
      <c r="B810" s="104"/>
      <c r="C810" s="107"/>
    </row>
    <row r="811" spans="1:3" x14ac:dyDescent="0.35">
      <c r="A811" s="58"/>
      <c r="B811" s="104"/>
      <c r="C811" s="107"/>
    </row>
    <row r="812" spans="1:3" x14ac:dyDescent="0.35">
      <c r="A812" s="58"/>
      <c r="B812" s="104"/>
      <c r="C812" s="107"/>
    </row>
    <row r="813" spans="1:3" x14ac:dyDescent="0.35">
      <c r="A813" s="58"/>
      <c r="B813" s="104"/>
      <c r="C813" s="107"/>
    </row>
    <row r="814" spans="1:3" x14ac:dyDescent="0.35">
      <c r="A814" s="58"/>
      <c r="B814" s="104"/>
      <c r="C814" s="107"/>
    </row>
    <row r="815" spans="1:3" x14ac:dyDescent="0.35">
      <c r="A815" s="58"/>
      <c r="B815" s="104"/>
      <c r="C815" s="107"/>
    </row>
    <row r="816" spans="1:3" x14ac:dyDescent="0.35">
      <c r="A816" s="58"/>
      <c r="B816" s="104"/>
      <c r="C816" s="107"/>
    </row>
    <row r="817" spans="1:3" x14ac:dyDescent="0.35">
      <c r="A817" s="58"/>
      <c r="B817" s="104"/>
      <c r="C817" s="107"/>
    </row>
    <row r="818" spans="1:3" x14ac:dyDescent="0.35">
      <c r="A818" s="58"/>
      <c r="B818" s="104"/>
      <c r="C818" s="107"/>
    </row>
    <row r="819" spans="1:3" x14ac:dyDescent="0.35">
      <c r="A819" s="58"/>
      <c r="B819" s="104"/>
      <c r="C819" s="107"/>
    </row>
    <row r="820" spans="1:3" x14ac:dyDescent="0.35">
      <c r="A820" s="58"/>
      <c r="B820" s="104"/>
      <c r="C820" s="107"/>
    </row>
    <row r="821" spans="1:3" x14ac:dyDescent="0.35">
      <c r="A821" s="58"/>
      <c r="B821" s="104"/>
      <c r="C821" s="107"/>
    </row>
    <row r="822" spans="1:3" x14ac:dyDescent="0.35">
      <c r="A822" s="58"/>
      <c r="B822" s="104"/>
      <c r="C822" s="107"/>
    </row>
    <row r="823" spans="1:3" x14ac:dyDescent="0.35">
      <c r="A823" s="58"/>
      <c r="B823" s="104"/>
      <c r="C823" s="107"/>
    </row>
    <row r="824" spans="1:3" x14ac:dyDescent="0.35">
      <c r="A824" s="58"/>
      <c r="B824" s="104"/>
      <c r="C824" s="107"/>
    </row>
    <row r="825" spans="1:3" x14ac:dyDescent="0.35">
      <c r="A825" s="58"/>
      <c r="B825" s="104"/>
      <c r="C825" s="107"/>
    </row>
    <row r="826" spans="1:3" x14ac:dyDescent="0.35">
      <c r="A826" s="58"/>
      <c r="B826" s="104"/>
      <c r="C826" s="107"/>
    </row>
    <row r="827" spans="1:3" x14ac:dyDescent="0.35">
      <c r="A827" s="58"/>
      <c r="B827" s="104"/>
      <c r="C827" s="107"/>
    </row>
    <row r="828" spans="1:3" x14ac:dyDescent="0.35">
      <c r="A828" s="58"/>
      <c r="B828" s="104"/>
      <c r="C828" s="107"/>
    </row>
    <row r="829" spans="1:3" x14ac:dyDescent="0.35">
      <c r="A829" s="58"/>
      <c r="B829" s="104"/>
      <c r="C829" s="107"/>
    </row>
    <row r="830" spans="1:3" x14ac:dyDescent="0.35">
      <c r="A830" s="58"/>
      <c r="B830" s="104"/>
      <c r="C830" s="107"/>
    </row>
    <row r="831" spans="1:3" x14ac:dyDescent="0.35">
      <c r="A831" s="58"/>
      <c r="B831" s="104"/>
      <c r="C831" s="107"/>
    </row>
    <row r="832" spans="1:3" x14ac:dyDescent="0.35">
      <c r="A832" s="58"/>
      <c r="B832" s="104"/>
      <c r="C832" s="107"/>
    </row>
    <row r="833" spans="1:3" x14ac:dyDescent="0.35">
      <c r="A833" s="58"/>
      <c r="B833" s="104"/>
      <c r="C833" s="107"/>
    </row>
    <row r="834" spans="1:3" x14ac:dyDescent="0.35">
      <c r="A834" s="58"/>
      <c r="B834" s="104"/>
      <c r="C834" s="107"/>
    </row>
    <row r="835" spans="1:3" x14ac:dyDescent="0.35">
      <c r="A835" s="58"/>
      <c r="B835" s="104"/>
      <c r="C835" s="107"/>
    </row>
    <row r="836" spans="1:3" x14ac:dyDescent="0.35">
      <c r="A836" s="58"/>
      <c r="B836" s="104"/>
      <c r="C836" s="107"/>
    </row>
    <row r="837" spans="1:3" x14ac:dyDescent="0.35">
      <c r="A837" s="58"/>
      <c r="B837" s="104"/>
      <c r="C837" s="107"/>
    </row>
    <row r="838" spans="1:3" x14ac:dyDescent="0.35">
      <c r="A838" s="58"/>
      <c r="B838" s="104"/>
      <c r="C838" s="107"/>
    </row>
    <row r="839" spans="1:3" x14ac:dyDescent="0.35">
      <c r="A839" s="58"/>
      <c r="B839" s="104"/>
      <c r="C839" s="107"/>
    </row>
    <row r="840" spans="1:3" x14ac:dyDescent="0.35">
      <c r="A840" s="58"/>
      <c r="B840" s="104"/>
      <c r="C840" s="107"/>
    </row>
    <row r="841" spans="1:3" x14ac:dyDescent="0.35">
      <c r="A841" s="58"/>
      <c r="B841" s="104"/>
      <c r="C841" s="107"/>
    </row>
    <row r="842" spans="1:3" x14ac:dyDescent="0.35">
      <c r="A842" s="58"/>
      <c r="B842" s="104"/>
      <c r="C842" s="107"/>
    </row>
    <row r="843" spans="1:3" x14ac:dyDescent="0.35">
      <c r="A843" s="58"/>
      <c r="B843" s="104"/>
      <c r="C843" s="107"/>
    </row>
    <row r="844" spans="1:3" x14ac:dyDescent="0.35">
      <c r="A844" s="58"/>
      <c r="B844" s="104"/>
      <c r="C844" s="107"/>
    </row>
    <row r="845" spans="1:3" x14ac:dyDescent="0.35">
      <c r="A845" s="58"/>
      <c r="B845" s="104"/>
      <c r="C845" s="107"/>
    </row>
    <row r="846" spans="1:3" x14ac:dyDescent="0.35">
      <c r="A846" s="58"/>
      <c r="B846" s="104"/>
      <c r="C846" s="107"/>
    </row>
    <row r="847" spans="1:3" x14ac:dyDescent="0.35">
      <c r="A847" s="58"/>
      <c r="B847" s="104"/>
      <c r="C847" s="107"/>
    </row>
    <row r="848" spans="1:3" x14ac:dyDescent="0.35">
      <c r="A848" s="58"/>
      <c r="B848" s="104"/>
      <c r="C848" s="107"/>
    </row>
    <row r="849" spans="1:3" x14ac:dyDescent="0.35">
      <c r="A849" s="58"/>
      <c r="B849" s="104"/>
      <c r="C849" s="107"/>
    </row>
    <row r="850" spans="1:3" x14ac:dyDescent="0.35">
      <c r="A850" s="58"/>
      <c r="B850" s="104"/>
      <c r="C850" s="107"/>
    </row>
    <row r="851" spans="1:3" x14ac:dyDescent="0.35">
      <c r="A851" s="58"/>
      <c r="B851" s="104"/>
      <c r="C851" s="107"/>
    </row>
    <row r="852" spans="1:3" x14ac:dyDescent="0.35">
      <c r="A852" s="58"/>
      <c r="B852" s="104"/>
      <c r="C852" s="107"/>
    </row>
    <row r="853" spans="1:3" x14ac:dyDescent="0.35">
      <c r="A853" s="58"/>
      <c r="B853" s="104"/>
      <c r="C853" s="107"/>
    </row>
    <row r="854" spans="1:3" x14ac:dyDescent="0.35">
      <c r="A854" s="58"/>
      <c r="B854" s="104"/>
      <c r="C854" s="107"/>
    </row>
    <row r="855" spans="1:3" x14ac:dyDescent="0.35">
      <c r="A855" s="58"/>
      <c r="B855" s="104"/>
      <c r="C855" s="107"/>
    </row>
    <row r="856" spans="1:3" x14ac:dyDescent="0.35">
      <c r="A856" s="58"/>
      <c r="B856" s="104"/>
      <c r="C856" s="107"/>
    </row>
    <row r="857" spans="1:3" x14ac:dyDescent="0.35">
      <c r="A857" s="58"/>
      <c r="B857" s="104"/>
      <c r="C857" s="107"/>
    </row>
    <row r="858" spans="1:3" x14ac:dyDescent="0.35">
      <c r="A858" s="58"/>
      <c r="B858" s="104"/>
      <c r="C858" s="107"/>
    </row>
    <row r="859" spans="1:3" x14ac:dyDescent="0.35">
      <c r="A859" s="58"/>
      <c r="B859" s="104"/>
      <c r="C859" s="107"/>
    </row>
    <row r="860" spans="1:3" x14ac:dyDescent="0.35">
      <c r="A860" s="58"/>
      <c r="B860" s="104"/>
      <c r="C860" s="107"/>
    </row>
    <row r="861" spans="1:3" x14ac:dyDescent="0.35">
      <c r="A861" s="58"/>
      <c r="B861" s="104"/>
      <c r="C861" s="107"/>
    </row>
    <row r="862" spans="1:3" x14ac:dyDescent="0.35">
      <c r="A862" s="58"/>
      <c r="B862" s="104"/>
      <c r="C862" s="107"/>
    </row>
    <row r="863" spans="1:3" x14ac:dyDescent="0.35">
      <c r="A863" s="58"/>
      <c r="B863" s="104"/>
      <c r="C863" s="107"/>
    </row>
    <row r="864" spans="1:3" x14ac:dyDescent="0.35">
      <c r="A864" s="58"/>
      <c r="B864" s="104"/>
      <c r="C864" s="107"/>
    </row>
    <row r="865" spans="1:3" x14ac:dyDescent="0.35">
      <c r="A865" s="58"/>
      <c r="B865" s="104"/>
      <c r="C865" s="107"/>
    </row>
    <row r="866" spans="1:3" x14ac:dyDescent="0.35">
      <c r="A866" s="58"/>
      <c r="B866" s="104"/>
      <c r="C866" s="107"/>
    </row>
    <row r="867" spans="1:3" x14ac:dyDescent="0.35">
      <c r="A867" s="58"/>
      <c r="B867" s="104"/>
      <c r="C867" s="107"/>
    </row>
    <row r="868" spans="1:3" x14ac:dyDescent="0.35">
      <c r="A868" s="58"/>
      <c r="B868" s="104"/>
      <c r="C868" s="107"/>
    </row>
    <row r="869" spans="1:3" x14ac:dyDescent="0.35">
      <c r="A869" s="58"/>
      <c r="B869" s="104"/>
      <c r="C869" s="107"/>
    </row>
    <row r="870" spans="1:3" x14ac:dyDescent="0.35">
      <c r="A870" s="58"/>
      <c r="B870" s="104"/>
      <c r="C870" s="107"/>
    </row>
    <row r="871" spans="1:3" x14ac:dyDescent="0.35">
      <c r="A871" s="58"/>
      <c r="B871" s="104"/>
      <c r="C871" s="107"/>
    </row>
    <row r="872" spans="1:3" x14ac:dyDescent="0.35">
      <c r="A872" s="58"/>
      <c r="B872" s="104"/>
      <c r="C872" s="107"/>
    </row>
    <row r="873" spans="1:3" x14ac:dyDescent="0.35">
      <c r="A873" s="58"/>
      <c r="B873" s="104"/>
      <c r="C873" s="107"/>
    </row>
    <row r="874" spans="1:3" x14ac:dyDescent="0.35">
      <c r="A874" s="58"/>
      <c r="B874" s="104"/>
      <c r="C874" s="107"/>
    </row>
    <row r="875" spans="1:3" x14ac:dyDescent="0.35">
      <c r="A875" s="58"/>
      <c r="B875" s="104"/>
      <c r="C875" s="107"/>
    </row>
    <row r="876" spans="1:3" x14ac:dyDescent="0.35">
      <c r="A876" s="58"/>
      <c r="B876" s="104"/>
      <c r="C876" s="107"/>
    </row>
    <row r="877" spans="1:3" x14ac:dyDescent="0.35">
      <c r="A877" s="58"/>
      <c r="B877" s="104"/>
      <c r="C877" s="107"/>
    </row>
    <row r="878" spans="1:3" x14ac:dyDescent="0.35">
      <c r="A878" s="58"/>
      <c r="B878" s="104"/>
      <c r="C878" s="107"/>
    </row>
    <row r="879" spans="1:3" x14ac:dyDescent="0.35">
      <c r="A879" s="58"/>
      <c r="B879" s="104"/>
      <c r="C879" s="107"/>
    </row>
    <row r="880" spans="1:3" x14ac:dyDescent="0.35">
      <c r="A880" s="58"/>
      <c r="B880" s="104"/>
      <c r="C880" s="107"/>
    </row>
    <row r="881" spans="1:3" x14ac:dyDescent="0.35">
      <c r="A881" s="58"/>
      <c r="B881" s="104"/>
      <c r="C881" s="107"/>
    </row>
    <row r="882" spans="1:3" x14ac:dyDescent="0.35">
      <c r="A882" s="58"/>
      <c r="B882" s="104"/>
      <c r="C882" s="107"/>
    </row>
    <row r="883" spans="1:3" x14ac:dyDescent="0.35">
      <c r="A883" s="58"/>
      <c r="B883" s="104"/>
      <c r="C883" s="107"/>
    </row>
    <row r="884" spans="1:3" x14ac:dyDescent="0.35">
      <c r="A884" s="58"/>
      <c r="B884" s="104"/>
      <c r="C884" s="107"/>
    </row>
    <row r="885" spans="1:3" x14ac:dyDescent="0.35">
      <c r="A885" s="58"/>
      <c r="B885" s="104"/>
      <c r="C885" s="107"/>
    </row>
    <row r="886" spans="1:3" x14ac:dyDescent="0.35">
      <c r="A886" s="58"/>
      <c r="B886" s="104"/>
      <c r="C886" s="107"/>
    </row>
    <row r="887" spans="1:3" x14ac:dyDescent="0.35">
      <c r="A887" s="58"/>
      <c r="B887" s="104"/>
      <c r="C887" s="107"/>
    </row>
    <row r="888" spans="1:3" x14ac:dyDescent="0.35">
      <c r="A888" s="58"/>
      <c r="B888" s="104"/>
      <c r="C888" s="107"/>
    </row>
    <row r="889" spans="1:3" x14ac:dyDescent="0.35">
      <c r="A889" s="58"/>
      <c r="B889" s="104"/>
      <c r="C889" s="107"/>
    </row>
    <row r="890" spans="1:3" x14ac:dyDescent="0.35">
      <c r="A890" s="58"/>
      <c r="B890" s="104"/>
      <c r="C890" s="107"/>
    </row>
    <row r="891" spans="1:3" x14ac:dyDescent="0.35">
      <c r="A891" s="58"/>
      <c r="B891" s="104"/>
      <c r="C891" s="107"/>
    </row>
    <row r="892" spans="1:3" x14ac:dyDescent="0.35">
      <c r="A892" s="58"/>
      <c r="B892" s="104"/>
      <c r="C892" s="107"/>
    </row>
    <row r="893" spans="1:3" x14ac:dyDescent="0.35">
      <c r="A893" s="58"/>
      <c r="B893" s="104"/>
      <c r="C893" s="107"/>
    </row>
    <row r="894" spans="1:3" x14ac:dyDescent="0.35">
      <c r="A894" s="58"/>
      <c r="B894" s="104"/>
      <c r="C894" s="107"/>
    </row>
    <row r="895" spans="1:3" x14ac:dyDescent="0.35">
      <c r="A895" s="58"/>
      <c r="B895" s="104"/>
      <c r="C895" s="107"/>
    </row>
    <row r="896" spans="1:3" x14ac:dyDescent="0.35">
      <c r="A896" s="58"/>
      <c r="B896" s="104"/>
      <c r="C896" s="107"/>
    </row>
    <row r="897" spans="1:3" x14ac:dyDescent="0.35">
      <c r="A897" s="58"/>
      <c r="B897" s="104"/>
      <c r="C897" s="107"/>
    </row>
    <row r="898" spans="1:3" x14ac:dyDescent="0.35">
      <c r="A898" s="58"/>
      <c r="B898" s="104"/>
      <c r="C898" s="107"/>
    </row>
    <row r="899" spans="1:3" x14ac:dyDescent="0.35">
      <c r="A899" s="58"/>
      <c r="B899" s="104"/>
      <c r="C899" s="107"/>
    </row>
    <row r="900" spans="1:3" x14ac:dyDescent="0.35">
      <c r="A900" s="58"/>
      <c r="B900" s="104"/>
      <c r="C900" s="107"/>
    </row>
    <row r="901" spans="1:3" x14ac:dyDescent="0.35">
      <c r="A901" s="58"/>
      <c r="B901" s="104"/>
      <c r="C901" s="107"/>
    </row>
    <row r="902" spans="1:3" x14ac:dyDescent="0.35">
      <c r="A902" s="58"/>
      <c r="B902" s="104"/>
      <c r="C902" s="107"/>
    </row>
    <row r="903" spans="1:3" x14ac:dyDescent="0.35">
      <c r="A903" s="58"/>
      <c r="B903" s="104"/>
      <c r="C903" s="107"/>
    </row>
    <row r="904" spans="1:3" x14ac:dyDescent="0.35">
      <c r="A904" s="58"/>
      <c r="B904" s="104"/>
      <c r="C904" s="107"/>
    </row>
    <row r="905" spans="1:3" x14ac:dyDescent="0.35">
      <c r="A905" s="58"/>
      <c r="B905" s="104"/>
      <c r="C905" s="107"/>
    </row>
    <row r="906" spans="1:3" x14ac:dyDescent="0.35">
      <c r="A906" s="58"/>
      <c r="B906" s="104"/>
      <c r="C906" s="107"/>
    </row>
    <row r="907" spans="1:3" x14ac:dyDescent="0.35">
      <c r="A907" s="58"/>
      <c r="B907" s="104"/>
      <c r="C907" s="107"/>
    </row>
    <row r="908" spans="1:3" x14ac:dyDescent="0.35">
      <c r="A908" s="58"/>
      <c r="B908" s="104"/>
      <c r="C908" s="107"/>
    </row>
    <row r="909" spans="1:3" x14ac:dyDescent="0.35">
      <c r="A909" s="58"/>
      <c r="B909" s="104"/>
      <c r="C909" s="107"/>
    </row>
    <row r="910" spans="1:3" x14ac:dyDescent="0.35">
      <c r="A910" s="58"/>
      <c r="B910" s="104"/>
      <c r="C910" s="107"/>
    </row>
    <row r="911" spans="1:3" x14ac:dyDescent="0.35">
      <c r="A911" s="58"/>
      <c r="B911" s="104"/>
      <c r="C911" s="107"/>
    </row>
    <row r="912" spans="1:3" x14ac:dyDescent="0.35">
      <c r="A912" s="58"/>
      <c r="B912" s="104"/>
      <c r="C912" s="107"/>
    </row>
    <row r="913" spans="1:3" x14ac:dyDescent="0.35">
      <c r="A913" s="58"/>
      <c r="B913" s="104"/>
      <c r="C913" s="107"/>
    </row>
    <row r="914" spans="1:3" x14ac:dyDescent="0.35">
      <c r="A914" s="58"/>
      <c r="B914" s="104"/>
      <c r="C914" s="107"/>
    </row>
    <row r="915" spans="1:3" x14ac:dyDescent="0.35">
      <c r="A915" s="58"/>
      <c r="B915" s="104"/>
      <c r="C915" s="107"/>
    </row>
    <row r="916" spans="1:3" x14ac:dyDescent="0.35">
      <c r="A916" s="58"/>
      <c r="B916" s="104"/>
      <c r="C916" s="107"/>
    </row>
    <row r="917" spans="1:3" x14ac:dyDescent="0.35">
      <c r="A917" s="58"/>
      <c r="B917" s="104"/>
      <c r="C917" s="107"/>
    </row>
    <row r="918" spans="1:3" x14ac:dyDescent="0.35">
      <c r="A918" s="58"/>
      <c r="B918" s="104"/>
      <c r="C918" s="107"/>
    </row>
    <row r="919" spans="1:3" x14ac:dyDescent="0.35">
      <c r="A919" s="58"/>
      <c r="B919" s="104"/>
      <c r="C919" s="107"/>
    </row>
    <row r="920" spans="1:3" x14ac:dyDescent="0.35">
      <c r="A920" s="58"/>
      <c r="B920" s="104"/>
      <c r="C920" s="107"/>
    </row>
    <row r="921" spans="1:3" x14ac:dyDescent="0.35">
      <c r="A921" s="58"/>
      <c r="B921" s="104"/>
      <c r="C921" s="107"/>
    </row>
    <row r="922" spans="1:3" x14ac:dyDescent="0.35">
      <c r="A922" s="58"/>
      <c r="B922" s="104"/>
      <c r="C922" s="107"/>
    </row>
    <row r="923" spans="1:3" x14ac:dyDescent="0.35">
      <c r="A923" s="58"/>
      <c r="B923" s="104"/>
      <c r="C923" s="107"/>
    </row>
    <row r="924" spans="1:3" x14ac:dyDescent="0.35">
      <c r="A924" s="58"/>
      <c r="B924" s="104"/>
      <c r="C924" s="107"/>
    </row>
    <row r="925" spans="1:3" x14ac:dyDescent="0.35">
      <c r="A925" s="58"/>
      <c r="B925" s="104"/>
      <c r="C925" s="107"/>
    </row>
    <row r="926" spans="1:3" x14ac:dyDescent="0.35">
      <c r="A926" s="58"/>
      <c r="B926" s="104"/>
      <c r="C926" s="107"/>
    </row>
    <row r="927" spans="1:3" x14ac:dyDescent="0.35">
      <c r="A927" s="58"/>
      <c r="B927" s="104"/>
      <c r="C927" s="107"/>
    </row>
    <row r="928" spans="1:3" x14ac:dyDescent="0.35">
      <c r="A928" s="58"/>
      <c r="B928" s="104"/>
      <c r="C928" s="107"/>
    </row>
    <row r="929" spans="1:3" x14ac:dyDescent="0.35">
      <c r="A929" s="58"/>
      <c r="B929" s="104"/>
      <c r="C929" s="107"/>
    </row>
    <row r="930" spans="1:3" x14ac:dyDescent="0.35">
      <c r="A930" s="58"/>
      <c r="B930" s="104"/>
      <c r="C930" s="107"/>
    </row>
    <row r="931" spans="1:3" x14ac:dyDescent="0.35">
      <c r="A931" s="58"/>
      <c r="B931" s="104"/>
      <c r="C931" s="107"/>
    </row>
    <row r="932" spans="1:3" x14ac:dyDescent="0.35">
      <c r="A932" s="58"/>
      <c r="B932" s="104"/>
      <c r="C932" s="107"/>
    </row>
    <row r="933" spans="1:3" x14ac:dyDescent="0.35">
      <c r="A933" s="58"/>
      <c r="B933" s="104"/>
      <c r="C933" s="107"/>
    </row>
    <row r="934" spans="1:3" x14ac:dyDescent="0.35">
      <c r="A934" s="58"/>
      <c r="B934" s="104"/>
      <c r="C934" s="107"/>
    </row>
    <row r="935" spans="1:3" x14ac:dyDescent="0.35">
      <c r="A935" s="58"/>
      <c r="B935" s="104"/>
      <c r="C935" s="107"/>
    </row>
    <row r="936" spans="1:3" x14ac:dyDescent="0.35">
      <c r="A936" s="58"/>
      <c r="B936" s="104"/>
      <c r="C936" s="107"/>
    </row>
    <row r="937" spans="1:3" x14ac:dyDescent="0.35">
      <c r="A937" s="58"/>
      <c r="B937" s="104"/>
      <c r="C937" s="107"/>
    </row>
    <row r="938" spans="1:3" x14ac:dyDescent="0.35">
      <c r="A938" s="58"/>
      <c r="B938" s="104"/>
      <c r="C938" s="107"/>
    </row>
    <row r="939" spans="1:3" x14ac:dyDescent="0.35">
      <c r="A939" s="58"/>
      <c r="B939" s="104"/>
      <c r="C939" s="107"/>
    </row>
    <row r="940" spans="1:3" x14ac:dyDescent="0.35">
      <c r="A940" s="58"/>
      <c r="B940" s="104"/>
      <c r="C940" s="107"/>
    </row>
    <row r="941" spans="1:3" x14ac:dyDescent="0.35">
      <c r="A941" s="58"/>
      <c r="B941" s="104"/>
      <c r="C941" s="107"/>
    </row>
    <row r="942" spans="1:3" x14ac:dyDescent="0.35">
      <c r="A942" s="58"/>
      <c r="B942" s="104"/>
      <c r="C942" s="107"/>
    </row>
    <row r="943" spans="1:3" x14ac:dyDescent="0.35">
      <c r="A943" s="58"/>
      <c r="B943" s="104"/>
      <c r="C943" s="107"/>
    </row>
    <row r="944" spans="1:3" x14ac:dyDescent="0.35">
      <c r="A944" s="58"/>
      <c r="B944" s="104"/>
      <c r="C944" s="107"/>
    </row>
    <row r="945" spans="1:3" x14ac:dyDescent="0.35">
      <c r="A945" s="58"/>
      <c r="B945" s="104"/>
      <c r="C945" s="107"/>
    </row>
    <row r="946" spans="1:3" x14ac:dyDescent="0.35">
      <c r="A946" s="58"/>
      <c r="B946" s="104"/>
      <c r="C946" s="107"/>
    </row>
    <row r="947" spans="1:3" x14ac:dyDescent="0.35">
      <c r="A947" s="58"/>
      <c r="B947" s="104"/>
      <c r="C947" s="107"/>
    </row>
    <row r="948" spans="1:3" x14ac:dyDescent="0.35">
      <c r="A948" s="58"/>
      <c r="B948" s="104"/>
      <c r="C948" s="107"/>
    </row>
    <row r="949" spans="1:3" x14ac:dyDescent="0.35">
      <c r="A949" s="58"/>
      <c r="B949" s="104"/>
      <c r="C949" s="107"/>
    </row>
    <row r="950" spans="1:3" x14ac:dyDescent="0.35">
      <c r="A950" s="58"/>
      <c r="B950" s="104"/>
      <c r="C950" s="107"/>
    </row>
    <row r="951" spans="1:3" x14ac:dyDescent="0.35">
      <c r="A951" s="58"/>
      <c r="B951" s="104"/>
      <c r="C951" s="107"/>
    </row>
    <row r="952" spans="1:3" x14ac:dyDescent="0.35">
      <c r="A952" s="58"/>
      <c r="B952" s="104"/>
      <c r="C952" s="107"/>
    </row>
    <row r="953" spans="1:3" x14ac:dyDescent="0.35">
      <c r="A953" s="58"/>
      <c r="B953" s="104"/>
      <c r="C953" s="107"/>
    </row>
    <row r="954" spans="1:3" x14ac:dyDescent="0.35">
      <c r="A954" s="58"/>
      <c r="B954" s="104"/>
      <c r="C954" s="107"/>
    </row>
    <row r="955" spans="1:3" x14ac:dyDescent="0.35">
      <c r="A955" s="58"/>
      <c r="B955" s="104"/>
      <c r="C955" s="107"/>
    </row>
    <row r="956" spans="1:3" x14ac:dyDescent="0.35">
      <c r="A956" s="58"/>
      <c r="B956" s="104"/>
      <c r="C956" s="107"/>
    </row>
    <row r="957" spans="1:3" x14ac:dyDescent="0.35">
      <c r="A957" s="58"/>
      <c r="B957" s="104"/>
      <c r="C957" s="107"/>
    </row>
    <row r="958" spans="1:3" x14ac:dyDescent="0.35">
      <c r="A958" s="58"/>
      <c r="B958" s="104"/>
      <c r="C958" s="107"/>
    </row>
    <row r="959" spans="1:3" x14ac:dyDescent="0.35">
      <c r="A959" s="58"/>
      <c r="B959" s="104"/>
      <c r="C959" s="107"/>
    </row>
    <row r="960" spans="1:3" x14ac:dyDescent="0.35">
      <c r="A960" s="58"/>
      <c r="B960" s="104"/>
      <c r="C960" s="107"/>
    </row>
    <row r="961" spans="1:3" x14ac:dyDescent="0.35">
      <c r="A961" s="58"/>
      <c r="B961" s="104"/>
      <c r="C961" s="107"/>
    </row>
    <row r="962" spans="1:3" x14ac:dyDescent="0.35">
      <c r="A962" s="58"/>
      <c r="B962" s="104"/>
      <c r="C962" s="107"/>
    </row>
    <row r="963" spans="1:3" x14ac:dyDescent="0.35">
      <c r="A963" s="58"/>
      <c r="B963" s="104"/>
      <c r="C963" s="107"/>
    </row>
    <row r="964" spans="1:3" x14ac:dyDescent="0.35">
      <c r="A964" s="58"/>
      <c r="B964" s="104"/>
      <c r="C964" s="107"/>
    </row>
    <row r="965" spans="1:3" x14ac:dyDescent="0.35">
      <c r="A965" s="58"/>
      <c r="B965" s="104"/>
      <c r="C965" s="107"/>
    </row>
    <row r="966" spans="1:3" x14ac:dyDescent="0.35">
      <c r="A966" s="58"/>
      <c r="B966" s="104"/>
      <c r="C966" s="107"/>
    </row>
    <row r="967" spans="1:3" x14ac:dyDescent="0.35">
      <c r="A967" s="58"/>
      <c r="B967" s="104"/>
      <c r="C967" s="107"/>
    </row>
    <row r="968" spans="1:3" x14ac:dyDescent="0.35">
      <c r="A968" s="58"/>
      <c r="B968" s="104"/>
      <c r="C968" s="107"/>
    </row>
    <row r="969" spans="1:3" x14ac:dyDescent="0.35">
      <c r="A969" s="58"/>
      <c r="B969" s="104"/>
      <c r="C969" s="107"/>
    </row>
    <row r="970" spans="1:3" x14ac:dyDescent="0.35">
      <c r="A970" s="58"/>
      <c r="B970" s="104"/>
      <c r="C970" s="107"/>
    </row>
    <row r="971" spans="1:3" x14ac:dyDescent="0.35">
      <c r="A971" s="58"/>
      <c r="B971" s="104"/>
      <c r="C971" s="107"/>
    </row>
    <row r="972" spans="1:3" x14ac:dyDescent="0.35">
      <c r="A972" s="58"/>
      <c r="B972" s="104"/>
      <c r="C972" s="107"/>
    </row>
    <row r="973" spans="1:3" x14ac:dyDescent="0.35">
      <c r="A973" s="58"/>
      <c r="B973" s="104"/>
      <c r="C973" s="107"/>
    </row>
    <row r="974" spans="1:3" x14ac:dyDescent="0.35">
      <c r="A974" s="58"/>
      <c r="B974" s="104"/>
      <c r="C974" s="107"/>
    </row>
    <row r="975" spans="1:3" x14ac:dyDescent="0.35">
      <c r="A975" s="58"/>
      <c r="B975" s="104"/>
      <c r="C975" s="107"/>
    </row>
    <row r="976" spans="1:3" x14ac:dyDescent="0.35">
      <c r="A976" s="58"/>
      <c r="B976" s="104"/>
      <c r="C976" s="107"/>
    </row>
    <row r="977" spans="1:3" x14ac:dyDescent="0.35">
      <c r="A977" s="58"/>
      <c r="B977" s="104"/>
      <c r="C977" s="107"/>
    </row>
    <row r="978" spans="1:3" x14ac:dyDescent="0.35">
      <c r="A978" s="58"/>
      <c r="B978" s="104"/>
      <c r="C978" s="107"/>
    </row>
    <row r="979" spans="1:3" x14ac:dyDescent="0.35">
      <c r="A979" s="58"/>
      <c r="B979" s="104"/>
      <c r="C979" s="107"/>
    </row>
    <row r="980" spans="1:3" x14ac:dyDescent="0.35">
      <c r="A980" s="58"/>
      <c r="B980" s="104"/>
      <c r="C980" s="107"/>
    </row>
    <row r="981" spans="1:3" x14ac:dyDescent="0.35">
      <c r="A981" s="58"/>
      <c r="B981" s="104"/>
      <c r="C981" s="107"/>
    </row>
    <row r="982" spans="1:3" x14ac:dyDescent="0.35">
      <c r="A982" s="58"/>
      <c r="B982" s="104"/>
      <c r="C982" s="107"/>
    </row>
    <row r="983" spans="1:3" x14ac:dyDescent="0.35">
      <c r="A983" s="58"/>
      <c r="B983" s="104"/>
      <c r="C983" s="107"/>
    </row>
    <row r="984" spans="1:3" x14ac:dyDescent="0.35">
      <c r="A984" s="58"/>
      <c r="B984" s="104"/>
      <c r="C984" s="107"/>
    </row>
    <row r="985" spans="1:3" x14ac:dyDescent="0.35">
      <c r="A985" s="58"/>
      <c r="B985" s="104"/>
      <c r="C985" s="107"/>
    </row>
    <row r="986" spans="1:3" x14ac:dyDescent="0.35">
      <c r="A986" s="58"/>
      <c r="B986" s="104"/>
      <c r="C986" s="107"/>
    </row>
    <row r="987" spans="1:3" x14ac:dyDescent="0.35">
      <c r="A987" s="58"/>
      <c r="B987" s="104"/>
      <c r="C987" s="107"/>
    </row>
    <row r="988" spans="1:3" x14ac:dyDescent="0.35">
      <c r="A988" s="58"/>
      <c r="B988" s="104"/>
      <c r="C988" s="107"/>
    </row>
    <row r="989" spans="1:3" x14ac:dyDescent="0.35">
      <c r="A989" s="58"/>
      <c r="B989" s="104"/>
      <c r="C989" s="107"/>
    </row>
    <row r="990" spans="1:3" x14ac:dyDescent="0.35">
      <c r="A990" s="58"/>
      <c r="B990" s="104"/>
      <c r="C990" s="107"/>
    </row>
    <row r="991" spans="1:3" x14ac:dyDescent="0.35">
      <c r="A991" s="58"/>
      <c r="B991" s="104"/>
      <c r="C991" s="107"/>
    </row>
    <row r="992" spans="1:3" x14ac:dyDescent="0.35">
      <c r="A992" s="58"/>
      <c r="B992" s="104"/>
      <c r="C992" s="107"/>
    </row>
    <row r="993" spans="1:3" x14ac:dyDescent="0.35">
      <c r="A993" s="58"/>
      <c r="B993" s="104"/>
      <c r="C993" s="107"/>
    </row>
    <row r="994" spans="1:3" x14ac:dyDescent="0.35">
      <c r="A994" s="58"/>
      <c r="B994" s="104"/>
      <c r="C994" s="107"/>
    </row>
    <row r="995" spans="1:3" x14ac:dyDescent="0.35">
      <c r="A995" s="58"/>
      <c r="B995" s="104"/>
      <c r="C995" s="107"/>
    </row>
    <row r="996" spans="1:3" x14ac:dyDescent="0.35">
      <c r="A996" s="58"/>
      <c r="B996" s="104"/>
      <c r="C996" s="107"/>
    </row>
    <row r="997" spans="1:3" x14ac:dyDescent="0.35">
      <c r="A997" s="58"/>
      <c r="B997" s="104"/>
      <c r="C997" s="107"/>
    </row>
    <row r="998" spans="1:3" x14ac:dyDescent="0.35">
      <c r="A998" s="58"/>
      <c r="B998" s="104"/>
      <c r="C998" s="107"/>
    </row>
    <row r="999" spans="1:3" x14ac:dyDescent="0.35">
      <c r="A999" s="58"/>
      <c r="B999" s="104"/>
      <c r="C999" s="107"/>
    </row>
    <row r="1000" spans="1:3" x14ac:dyDescent="0.35">
      <c r="A1000" s="58"/>
      <c r="B1000" s="104"/>
      <c r="C1000" s="107"/>
    </row>
    <row r="1001" spans="1:3" x14ac:dyDescent="0.35">
      <c r="A1001" s="58"/>
      <c r="B1001" s="104"/>
      <c r="C1001" s="107"/>
    </row>
    <row r="1002" spans="1:3" x14ac:dyDescent="0.35">
      <c r="A1002" s="58"/>
      <c r="B1002" s="104"/>
      <c r="C1002" s="107"/>
    </row>
    <row r="1003" spans="1:3" x14ac:dyDescent="0.35">
      <c r="A1003" s="58"/>
      <c r="B1003" s="104"/>
      <c r="C1003" s="107"/>
    </row>
    <row r="1004" spans="1:3" x14ac:dyDescent="0.35">
      <c r="A1004" s="58"/>
      <c r="B1004" s="104"/>
      <c r="C1004" s="107"/>
    </row>
    <row r="1005" spans="1:3" x14ac:dyDescent="0.35">
      <c r="A1005" s="58"/>
      <c r="B1005" s="104"/>
      <c r="C1005" s="107"/>
    </row>
    <row r="1006" spans="1:3" x14ac:dyDescent="0.35">
      <c r="A1006" s="58"/>
      <c r="B1006" s="104"/>
      <c r="C1006" s="107"/>
    </row>
    <row r="1007" spans="1:3" x14ac:dyDescent="0.35">
      <c r="A1007" s="58"/>
      <c r="B1007" s="104"/>
      <c r="C1007" s="107"/>
    </row>
    <row r="1008" spans="1:3" x14ac:dyDescent="0.35">
      <c r="A1008" s="58"/>
      <c r="B1008" s="104"/>
      <c r="C1008" s="107"/>
    </row>
    <row r="1009" spans="1:3" x14ac:dyDescent="0.35">
      <c r="A1009" s="58"/>
      <c r="B1009" s="104"/>
      <c r="C1009" s="107"/>
    </row>
    <row r="1010" spans="1:3" x14ac:dyDescent="0.35">
      <c r="A1010" s="58"/>
      <c r="B1010" s="104"/>
      <c r="C1010" s="107"/>
    </row>
    <row r="1011" spans="1:3" x14ac:dyDescent="0.35">
      <c r="A1011" s="58"/>
      <c r="B1011" s="104"/>
      <c r="C1011" s="107"/>
    </row>
    <row r="1012" spans="1:3" x14ac:dyDescent="0.35">
      <c r="A1012" s="58"/>
      <c r="B1012" s="104"/>
      <c r="C1012" s="107"/>
    </row>
    <row r="1013" spans="1:3" x14ac:dyDescent="0.35">
      <c r="A1013" s="58"/>
      <c r="B1013" s="104"/>
      <c r="C1013" s="107"/>
    </row>
    <row r="1014" spans="1:3" x14ac:dyDescent="0.35">
      <c r="A1014" s="58"/>
      <c r="B1014" s="104"/>
      <c r="C1014" s="107"/>
    </row>
    <row r="1015" spans="1:3" x14ac:dyDescent="0.35">
      <c r="A1015" s="58"/>
      <c r="B1015" s="104"/>
      <c r="C1015" s="107"/>
    </row>
    <row r="1016" spans="1:3" x14ac:dyDescent="0.35">
      <c r="A1016" s="58"/>
      <c r="B1016" s="104"/>
      <c r="C1016" s="107"/>
    </row>
    <row r="1017" spans="1:3" x14ac:dyDescent="0.35">
      <c r="A1017" s="58"/>
      <c r="B1017" s="104"/>
      <c r="C1017" s="107"/>
    </row>
    <row r="1018" spans="1:3" x14ac:dyDescent="0.35">
      <c r="A1018" s="58"/>
      <c r="B1018" s="104"/>
      <c r="C1018" s="107"/>
    </row>
    <row r="1019" spans="1:3" x14ac:dyDescent="0.35">
      <c r="A1019" s="58"/>
      <c r="B1019" s="104"/>
      <c r="C1019" s="107"/>
    </row>
    <row r="1020" spans="1:3" x14ac:dyDescent="0.35">
      <c r="A1020" s="58"/>
      <c r="B1020" s="104"/>
      <c r="C1020" s="107"/>
    </row>
    <row r="1021" spans="1:3" x14ac:dyDescent="0.35">
      <c r="A1021" s="58"/>
      <c r="B1021" s="104"/>
      <c r="C1021" s="107"/>
    </row>
    <row r="1022" spans="1:3" x14ac:dyDescent="0.35">
      <c r="A1022" s="58"/>
      <c r="B1022" s="104"/>
      <c r="C1022" s="107"/>
    </row>
    <row r="1023" spans="1:3" x14ac:dyDescent="0.35">
      <c r="A1023" s="58"/>
      <c r="B1023" s="104"/>
      <c r="C1023" s="107"/>
    </row>
    <row r="1024" spans="1:3" x14ac:dyDescent="0.35">
      <c r="A1024" s="58"/>
      <c r="B1024" s="104"/>
      <c r="C1024" s="107"/>
    </row>
    <row r="1025" spans="1:3" x14ac:dyDescent="0.35">
      <c r="A1025" s="58"/>
      <c r="B1025" s="104"/>
      <c r="C1025" s="107"/>
    </row>
    <row r="1026" spans="1:3" x14ac:dyDescent="0.35">
      <c r="A1026" s="58"/>
      <c r="B1026" s="104"/>
      <c r="C1026" s="107"/>
    </row>
    <row r="1027" spans="1:3" x14ac:dyDescent="0.35">
      <c r="A1027" s="58"/>
      <c r="B1027" s="104"/>
      <c r="C1027" s="107"/>
    </row>
    <row r="1028" spans="1:3" x14ac:dyDescent="0.35">
      <c r="A1028" s="58"/>
      <c r="B1028" s="104"/>
      <c r="C1028" s="107"/>
    </row>
    <row r="1029" spans="1:3" x14ac:dyDescent="0.35">
      <c r="A1029" s="58"/>
      <c r="B1029" s="104"/>
      <c r="C1029" s="107"/>
    </row>
    <row r="1030" spans="1:3" x14ac:dyDescent="0.35">
      <c r="A1030" s="58"/>
      <c r="B1030" s="104"/>
      <c r="C1030" s="107"/>
    </row>
    <row r="1031" spans="1:3" x14ac:dyDescent="0.35">
      <c r="A1031" s="58"/>
      <c r="B1031" s="104"/>
      <c r="C1031" s="107"/>
    </row>
    <row r="1032" spans="1:3" x14ac:dyDescent="0.35">
      <c r="A1032" s="58"/>
      <c r="B1032" s="104"/>
      <c r="C1032" s="107"/>
    </row>
    <row r="1033" spans="1:3" x14ac:dyDescent="0.35">
      <c r="A1033" s="58"/>
      <c r="B1033" s="104"/>
      <c r="C1033" s="107"/>
    </row>
    <row r="1034" spans="1:3" x14ac:dyDescent="0.35">
      <c r="A1034" s="58"/>
      <c r="B1034" s="104"/>
      <c r="C1034" s="107"/>
    </row>
    <row r="1035" spans="1:3" x14ac:dyDescent="0.35">
      <c r="A1035" s="58"/>
      <c r="B1035" s="104"/>
      <c r="C1035" s="107"/>
    </row>
    <row r="1036" spans="1:3" x14ac:dyDescent="0.35">
      <c r="A1036" s="58"/>
      <c r="B1036" s="104"/>
      <c r="C1036" s="107"/>
    </row>
    <row r="1037" spans="1:3" x14ac:dyDescent="0.35">
      <c r="A1037" s="58"/>
      <c r="B1037" s="104"/>
      <c r="C1037" s="107"/>
    </row>
    <row r="1038" spans="1:3" x14ac:dyDescent="0.35">
      <c r="A1038" s="58"/>
      <c r="B1038" s="104"/>
      <c r="C1038" s="107"/>
    </row>
    <row r="1039" spans="1:3" x14ac:dyDescent="0.35">
      <c r="A1039" s="58"/>
      <c r="B1039" s="104"/>
      <c r="C1039" s="107"/>
    </row>
    <row r="1040" spans="1:3" x14ac:dyDescent="0.35">
      <c r="A1040" s="58"/>
      <c r="B1040" s="104"/>
      <c r="C1040" s="107"/>
    </row>
    <row r="1041" spans="1:3" x14ac:dyDescent="0.35">
      <c r="A1041" s="58"/>
      <c r="B1041" s="104"/>
      <c r="C1041" s="107"/>
    </row>
    <row r="1042" spans="1:3" x14ac:dyDescent="0.35">
      <c r="A1042" s="58"/>
      <c r="B1042" s="104"/>
      <c r="C1042" s="107"/>
    </row>
    <row r="1043" spans="1:3" x14ac:dyDescent="0.35">
      <c r="A1043" s="58"/>
      <c r="B1043" s="104"/>
      <c r="C1043" s="107"/>
    </row>
    <row r="1044" spans="1:3" x14ac:dyDescent="0.35">
      <c r="A1044" s="58"/>
      <c r="B1044" s="104"/>
      <c r="C1044" s="107"/>
    </row>
    <row r="1045" spans="1:3" x14ac:dyDescent="0.35">
      <c r="A1045" s="58"/>
      <c r="B1045" s="104"/>
      <c r="C1045" s="107"/>
    </row>
    <row r="1046" spans="1:3" x14ac:dyDescent="0.35">
      <c r="A1046" s="58"/>
      <c r="B1046" s="104"/>
      <c r="C1046" s="107"/>
    </row>
    <row r="1047" spans="1:3" x14ac:dyDescent="0.35">
      <c r="A1047" s="58"/>
      <c r="B1047" s="104"/>
      <c r="C1047" s="107"/>
    </row>
    <row r="1048" spans="1:3" x14ac:dyDescent="0.35">
      <c r="A1048" s="58"/>
      <c r="B1048" s="104"/>
      <c r="C1048" s="107"/>
    </row>
    <row r="1049" spans="1:3" x14ac:dyDescent="0.35">
      <c r="A1049" s="58"/>
      <c r="B1049" s="104"/>
      <c r="C1049" s="107"/>
    </row>
    <row r="1050" spans="1:3" x14ac:dyDescent="0.35">
      <c r="A1050" s="58"/>
      <c r="B1050" s="104"/>
      <c r="C1050" s="107"/>
    </row>
    <row r="1051" spans="1:3" x14ac:dyDescent="0.35">
      <c r="A1051" s="58"/>
      <c r="B1051" s="104"/>
      <c r="C1051" s="107"/>
    </row>
    <row r="1052" spans="1:3" x14ac:dyDescent="0.35">
      <c r="A1052" s="58"/>
      <c r="B1052" s="104"/>
      <c r="C1052" s="107"/>
    </row>
    <row r="1053" spans="1:3" x14ac:dyDescent="0.35">
      <c r="A1053" s="58"/>
      <c r="B1053" s="104"/>
      <c r="C1053" s="107"/>
    </row>
    <row r="1054" spans="1:3" x14ac:dyDescent="0.35">
      <c r="A1054" s="58"/>
      <c r="B1054" s="104"/>
      <c r="C1054" s="107"/>
    </row>
    <row r="1055" spans="1:3" x14ac:dyDescent="0.35">
      <c r="A1055" s="58"/>
      <c r="B1055" s="104"/>
      <c r="C1055" s="107"/>
    </row>
    <row r="1056" spans="1:3" x14ac:dyDescent="0.35">
      <c r="A1056" s="58"/>
      <c r="B1056" s="104"/>
      <c r="C1056" s="107"/>
    </row>
    <row r="1057" spans="1:3" x14ac:dyDescent="0.35">
      <c r="A1057" s="58"/>
      <c r="B1057" s="104"/>
      <c r="C1057" s="107"/>
    </row>
    <row r="1058" spans="1:3" x14ac:dyDescent="0.35">
      <c r="A1058" s="58"/>
      <c r="B1058" s="104"/>
      <c r="C1058" s="107"/>
    </row>
    <row r="1059" spans="1:3" x14ac:dyDescent="0.35">
      <c r="A1059" s="58"/>
      <c r="B1059" s="104"/>
      <c r="C1059" s="107"/>
    </row>
    <row r="1060" spans="1:3" x14ac:dyDescent="0.35">
      <c r="A1060" s="58"/>
      <c r="B1060" s="104"/>
      <c r="C1060" s="107"/>
    </row>
    <row r="1061" spans="1:3" x14ac:dyDescent="0.35">
      <c r="A1061" s="58"/>
      <c r="B1061" s="104"/>
      <c r="C1061" s="107"/>
    </row>
    <row r="1062" spans="1:3" x14ac:dyDescent="0.35">
      <c r="A1062" s="58"/>
      <c r="B1062" s="104"/>
      <c r="C1062" s="107"/>
    </row>
    <row r="1063" spans="1:3" x14ac:dyDescent="0.35">
      <c r="A1063" s="58"/>
      <c r="B1063" s="104"/>
      <c r="C1063" s="107"/>
    </row>
    <row r="1064" spans="1:3" x14ac:dyDescent="0.35">
      <c r="A1064" s="58"/>
      <c r="B1064" s="104"/>
      <c r="C1064" s="107"/>
    </row>
    <row r="1065" spans="1:3" x14ac:dyDescent="0.35">
      <c r="A1065" s="58"/>
      <c r="B1065" s="104"/>
      <c r="C1065" s="107"/>
    </row>
    <row r="1066" spans="1:3" x14ac:dyDescent="0.35">
      <c r="A1066" s="58"/>
      <c r="B1066" s="104"/>
      <c r="C1066" s="107"/>
    </row>
    <row r="1067" spans="1:3" x14ac:dyDescent="0.35">
      <c r="A1067" s="58"/>
      <c r="B1067" s="104"/>
      <c r="C1067" s="107"/>
    </row>
    <row r="1068" spans="1:3" x14ac:dyDescent="0.35">
      <c r="A1068" s="58"/>
      <c r="B1068" s="104"/>
      <c r="C1068" s="107"/>
    </row>
    <row r="1069" spans="1:3" x14ac:dyDescent="0.35">
      <c r="A1069" s="58"/>
      <c r="B1069" s="104"/>
      <c r="C1069" s="107"/>
    </row>
    <row r="1070" spans="1:3" x14ac:dyDescent="0.35">
      <c r="A1070" s="58"/>
      <c r="B1070" s="104"/>
      <c r="C1070" s="107"/>
    </row>
    <row r="1071" spans="1:3" x14ac:dyDescent="0.35">
      <c r="A1071" s="58"/>
      <c r="B1071" s="104"/>
      <c r="C1071" s="107"/>
    </row>
    <row r="1072" spans="1:3" x14ac:dyDescent="0.35">
      <c r="A1072" s="58"/>
      <c r="B1072" s="104"/>
      <c r="C1072" s="107"/>
    </row>
    <row r="1073" spans="1:3" x14ac:dyDescent="0.35">
      <c r="A1073" s="58"/>
      <c r="B1073" s="104"/>
      <c r="C1073" s="107"/>
    </row>
    <row r="1074" spans="1:3" x14ac:dyDescent="0.35">
      <c r="A1074" s="58"/>
      <c r="B1074" s="104"/>
      <c r="C1074" s="107"/>
    </row>
    <row r="1075" spans="1:3" x14ac:dyDescent="0.35">
      <c r="A1075" s="58"/>
      <c r="B1075" s="104"/>
      <c r="C1075" s="107"/>
    </row>
    <row r="1076" spans="1:3" x14ac:dyDescent="0.35">
      <c r="A1076" s="58"/>
      <c r="B1076" s="104"/>
      <c r="C1076" s="107"/>
    </row>
    <row r="1077" spans="1:3" x14ac:dyDescent="0.35">
      <c r="A1077" s="58"/>
      <c r="B1077" s="104"/>
      <c r="C1077" s="107"/>
    </row>
    <row r="1078" spans="1:3" x14ac:dyDescent="0.35">
      <c r="A1078" s="58"/>
      <c r="B1078" s="104"/>
      <c r="C1078" s="107"/>
    </row>
    <row r="1079" spans="1:3" x14ac:dyDescent="0.35">
      <c r="A1079" s="58"/>
      <c r="B1079" s="104"/>
      <c r="C1079" s="107"/>
    </row>
    <row r="1080" spans="1:3" x14ac:dyDescent="0.35">
      <c r="A1080" s="58"/>
      <c r="B1080" s="104"/>
      <c r="C1080" s="107"/>
    </row>
    <row r="1081" spans="1:3" x14ac:dyDescent="0.35">
      <c r="A1081" s="58"/>
      <c r="B1081" s="104"/>
      <c r="C1081" s="107"/>
    </row>
    <row r="1082" spans="1:3" x14ac:dyDescent="0.35">
      <c r="A1082" s="58"/>
      <c r="B1082" s="104"/>
      <c r="C1082" s="107"/>
    </row>
    <row r="1083" spans="1:3" x14ac:dyDescent="0.35">
      <c r="A1083" s="58"/>
      <c r="B1083" s="104"/>
      <c r="C1083" s="107"/>
    </row>
    <row r="1084" spans="1:3" x14ac:dyDescent="0.35">
      <c r="A1084" s="58"/>
      <c r="B1084" s="104"/>
      <c r="C1084" s="107"/>
    </row>
    <row r="1085" spans="1:3" x14ac:dyDescent="0.35">
      <c r="A1085" s="58"/>
      <c r="B1085" s="104"/>
      <c r="C1085" s="107"/>
    </row>
    <row r="1086" spans="1:3" x14ac:dyDescent="0.35">
      <c r="A1086" s="58"/>
      <c r="B1086" s="104"/>
      <c r="C1086" s="107"/>
    </row>
    <row r="1087" spans="1:3" x14ac:dyDescent="0.35">
      <c r="A1087" s="58"/>
      <c r="B1087" s="104"/>
      <c r="C1087" s="107"/>
    </row>
    <row r="1088" spans="1:3" x14ac:dyDescent="0.35">
      <c r="A1088" s="58"/>
      <c r="B1088" s="104"/>
      <c r="C1088" s="107"/>
    </row>
    <row r="1089" spans="1:3" x14ac:dyDescent="0.35">
      <c r="A1089" s="58"/>
      <c r="B1089" s="104"/>
      <c r="C1089" s="107"/>
    </row>
    <row r="1090" spans="1:3" x14ac:dyDescent="0.35">
      <c r="A1090" s="58"/>
      <c r="B1090" s="104"/>
      <c r="C1090" s="107"/>
    </row>
    <row r="1091" spans="1:3" x14ac:dyDescent="0.35">
      <c r="A1091" s="58"/>
      <c r="B1091" s="104"/>
      <c r="C1091" s="107"/>
    </row>
    <row r="1092" spans="1:3" x14ac:dyDescent="0.35">
      <c r="A1092" s="58"/>
      <c r="B1092" s="104"/>
      <c r="C1092" s="107"/>
    </row>
    <row r="1093" spans="1:3" x14ac:dyDescent="0.35">
      <c r="A1093" s="58"/>
      <c r="B1093" s="104"/>
      <c r="C1093" s="107"/>
    </row>
    <row r="1094" spans="1:3" x14ac:dyDescent="0.35">
      <c r="A1094" s="58"/>
      <c r="B1094" s="104"/>
      <c r="C1094" s="107"/>
    </row>
    <row r="1095" spans="1:3" x14ac:dyDescent="0.35">
      <c r="A1095" s="58"/>
      <c r="B1095" s="104"/>
      <c r="C1095" s="107"/>
    </row>
    <row r="1096" spans="1:3" x14ac:dyDescent="0.35">
      <c r="A1096" s="58"/>
      <c r="B1096" s="104"/>
      <c r="C1096" s="107"/>
    </row>
    <row r="1097" spans="1:3" x14ac:dyDescent="0.35">
      <c r="A1097" s="58"/>
      <c r="B1097" s="104"/>
      <c r="C1097" s="107"/>
    </row>
    <row r="1098" spans="1:3" x14ac:dyDescent="0.35">
      <c r="A1098" s="58"/>
      <c r="B1098" s="104"/>
      <c r="C1098" s="107"/>
    </row>
    <row r="1099" spans="1:3" x14ac:dyDescent="0.35">
      <c r="A1099" s="58"/>
      <c r="B1099" s="104"/>
      <c r="C1099" s="107"/>
    </row>
    <row r="1100" spans="1:3" x14ac:dyDescent="0.35">
      <c r="A1100" s="58"/>
      <c r="B1100" s="104"/>
      <c r="C1100" s="107"/>
    </row>
    <row r="1101" spans="1:3" x14ac:dyDescent="0.35">
      <c r="A1101" s="58"/>
      <c r="B1101" s="104"/>
      <c r="C1101" s="107"/>
    </row>
    <row r="1102" spans="1:3" x14ac:dyDescent="0.35">
      <c r="A1102" s="58"/>
      <c r="B1102" s="104"/>
      <c r="C1102" s="107"/>
    </row>
    <row r="1103" spans="1:3" x14ac:dyDescent="0.35">
      <c r="A1103" s="58"/>
      <c r="B1103" s="104"/>
      <c r="C1103" s="107"/>
    </row>
    <row r="1104" spans="1:3" x14ac:dyDescent="0.35">
      <c r="A1104" s="58"/>
      <c r="B1104" s="104"/>
      <c r="C1104" s="107"/>
    </row>
    <row r="1105" spans="1:3" x14ac:dyDescent="0.35">
      <c r="A1105" s="58"/>
      <c r="B1105" s="104"/>
      <c r="C1105" s="107"/>
    </row>
    <row r="1106" spans="1:3" x14ac:dyDescent="0.35">
      <c r="A1106" s="58"/>
      <c r="B1106" s="104"/>
      <c r="C1106" s="107"/>
    </row>
    <row r="1107" spans="1:3" x14ac:dyDescent="0.35">
      <c r="A1107" s="58"/>
      <c r="B1107" s="104"/>
      <c r="C1107" s="107"/>
    </row>
    <row r="1108" spans="1:3" x14ac:dyDescent="0.35">
      <c r="A1108" s="58"/>
      <c r="B1108" s="104"/>
      <c r="C1108" s="107"/>
    </row>
    <row r="1109" spans="1:3" x14ac:dyDescent="0.35">
      <c r="A1109" s="58"/>
      <c r="B1109" s="104"/>
      <c r="C1109" s="107"/>
    </row>
    <row r="1110" spans="1:3" x14ac:dyDescent="0.35">
      <c r="A1110" s="58"/>
      <c r="B1110" s="104"/>
      <c r="C1110" s="107"/>
    </row>
    <row r="1111" spans="1:3" x14ac:dyDescent="0.35">
      <c r="A1111" s="58"/>
      <c r="B1111" s="104"/>
      <c r="C1111" s="107"/>
    </row>
    <row r="1112" spans="1:3" x14ac:dyDescent="0.35">
      <c r="A1112" s="58"/>
      <c r="B1112" s="104"/>
      <c r="C1112" s="107"/>
    </row>
    <row r="1113" spans="1:3" x14ac:dyDescent="0.35">
      <c r="A1113" s="58"/>
      <c r="B1113" s="104"/>
      <c r="C1113" s="107"/>
    </row>
    <row r="1114" spans="1:3" x14ac:dyDescent="0.35">
      <c r="A1114" s="58"/>
      <c r="B1114" s="104"/>
      <c r="C1114" s="107"/>
    </row>
    <row r="1115" spans="1:3" x14ac:dyDescent="0.35">
      <c r="A1115" s="58"/>
      <c r="B1115" s="104"/>
      <c r="C1115" s="107"/>
    </row>
    <row r="1116" spans="1:3" x14ac:dyDescent="0.35">
      <c r="A1116" s="58"/>
      <c r="B1116" s="104"/>
      <c r="C1116" s="107"/>
    </row>
    <row r="1117" spans="1:3" x14ac:dyDescent="0.35">
      <c r="A1117" s="58"/>
      <c r="B1117" s="104"/>
      <c r="C1117" s="107"/>
    </row>
    <row r="1118" spans="1:3" x14ac:dyDescent="0.35">
      <c r="A1118" s="58"/>
      <c r="B1118" s="104"/>
      <c r="C1118" s="107"/>
    </row>
    <row r="1119" spans="1:3" x14ac:dyDescent="0.35">
      <c r="A1119" s="58"/>
      <c r="B1119" s="104"/>
      <c r="C1119" s="107"/>
    </row>
    <row r="1120" spans="1:3" x14ac:dyDescent="0.35">
      <c r="A1120" s="58"/>
      <c r="B1120" s="104"/>
      <c r="C1120" s="107"/>
    </row>
    <row r="1121" spans="1:3" x14ac:dyDescent="0.35">
      <c r="A1121" s="58"/>
      <c r="B1121" s="104"/>
      <c r="C1121" s="107"/>
    </row>
    <row r="1122" spans="1:3" x14ac:dyDescent="0.35">
      <c r="A1122" s="58"/>
      <c r="B1122" s="104"/>
      <c r="C1122" s="107"/>
    </row>
    <row r="1123" spans="1:3" x14ac:dyDescent="0.35">
      <c r="A1123" s="58"/>
      <c r="B1123" s="104"/>
      <c r="C1123" s="107"/>
    </row>
    <row r="1124" spans="1:3" x14ac:dyDescent="0.35">
      <c r="A1124" s="58"/>
      <c r="B1124" s="104"/>
      <c r="C1124" s="107"/>
    </row>
    <row r="1125" spans="1:3" x14ac:dyDescent="0.35">
      <c r="A1125" s="58"/>
      <c r="B1125" s="104"/>
      <c r="C1125" s="107"/>
    </row>
    <row r="1126" spans="1:3" x14ac:dyDescent="0.35">
      <c r="A1126" s="58"/>
      <c r="B1126" s="104"/>
      <c r="C1126" s="107"/>
    </row>
    <row r="1127" spans="1:3" x14ac:dyDescent="0.35">
      <c r="A1127" s="58"/>
      <c r="B1127" s="104"/>
      <c r="C1127" s="107"/>
    </row>
    <row r="1128" spans="1:3" x14ac:dyDescent="0.35">
      <c r="A1128" s="58"/>
      <c r="B1128" s="104"/>
      <c r="C1128" s="107"/>
    </row>
    <row r="1129" spans="1:3" x14ac:dyDescent="0.35">
      <c r="A1129" s="58"/>
      <c r="B1129" s="104"/>
      <c r="C1129" s="107"/>
    </row>
    <row r="1130" spans="1:3" x14ac:dyDescent="0.35">
      <c r="A1130" s="58"/>
      <c r="B1130" s="104"/>
      <c r="C1130" s="107"/>
    </row>
    <row r="1131" spans="1:3" x14ac:dyDescent="0.35">
      <c r="A1131" s="58"/>
      <c r="B1131" s="104"/>
      <c r="C1131" s="107"/>
    </row>
    <row r="1132" spans="1:3" x14ac:dyDescent="0.35">
      <c r="A1132" s="58"/>
      <c r="B1132" s="104"/>
      <c r="C1132" s="107"/>
    </row>
    <row r="1133" spans="1:3" x14ac:dyDescent="0.35">
      <c r="A1133" s="58"/>
      <c r="B1133" s="104"/>
      <c r="C1133" s="107"/>
    </row>
    <row r="1134" spans="1:3" x14ac:dyDescent="0.35">
      <c r="A1134" s="58"/>
      <c r="B1134" s="104"/>
      <c r="C1134" s="107"/>
    </row>
    <row r="1135" spans="1:3" x14ac:dyDescent="0.35">
      <c r="A1135" s="58"/>
      <c r="B1135" s="104"/>
      <c r="C1135" s="107"/>
    </row>
    <row r="1136" spans="1:3" x14ac:dyDescent="0.35">
      <c r="A1136" s="58"/>
      <c r="B1136" s="104"/>
      <c r="C1136" s="107"/>
    </row>
    <row r="1137" spans="1:3" x14ac:dyDescent="0.35">
      <c r="A1137" s="58"/>
      <c r="B1137" s="104"/>
      <c r="C1137" s="107"/>
    </row>
    <row r="1138" spans="1:3" x14ac:dyDescent="0.35">
      <c r="A1138" s="58"/>
      <c r="B1138" s="104"/>
      <c r="C1138" s="107"/>
    </row>
    <row r="1139" spans="1:3" x14ac:dyDescent="0.35">
      <c r="A1139" s="58"/>
      <c r="B1139" s="104"/>
      <c r="C1139" s="107"/>
    </row>
    <row r="1140" spans="1:3" x14ac:dyDescent="0.35">
      <c r="A1140" s="58"/>
      <c r="B1140" s="104"/>
      <c r="C1140" s="107"/>
    </row>
    <row r="1141" spans="1:3" x14ac:dyDescent="0.35">
      <c r="A1141" s="58"/>
      <c r="B1141" s="104"/>
      <c r="C1141" s="107"/>
    </row>
    <row r="1142" spans="1:3" x14ac:dyDescent="0.35">
      <c r="A1142" s="58"/>
      <c r="B1142" s="104"/>
      <c r="C1142" s="107"/>
    </row>
    <row r="1143" spans="1:3" x14ac:dyDescent="0.35">
      <c r="A1143" s="58"/>
      <c r="B1143" s="104"/>
      <c r="C1143" s="107"/>
    </row>
    <row r="1144" spans="1:3" x14ac:dyDescent="0.35">
      <c r="A1144" s="58"/>
      <c r="B1144" s="104"/>
      <c r="C1144" s="107"/>
    </row>
    <row r="1145" spans="1:3" x14ac:dyDescent="0.35">
      <c r="A1145" s="58"/>
      <c r="B1145" s="104"/>
      <c r="C1145" s="107"/>
    </row>
    <row r="1146" spans="1:3" x14ac:dyDescent="0.35">
      <c r="A1146" s="58"/>
      <c r="B1146" s="104"/>
      <c r="C1146" s="107"/>
    </row>
    <row r="1147" spans="1:3" x14ac:dyDescent="0.35">
      <c r="A1147" s="58"/>
      <c r="B1147" s="104"/>
      <c r="C1147" s="107"/>
    </row>
    <row r="1148" spans="1:3" x14ac:dyDescent="0.35">
      <c r="A1148" s="58"/>
      <c r="B1148" s="104"/>
      <c r="C1148" s="107"/>
    </row>
    <row r="1149" spans="1:3" x14ac:dyDescent="0.35">
      <c r="A1149" s="58"/>
      <c r="B1149" s="104"/>
      <c r="C1149" s="107"/>
    </row>
    <row r="1150" spans="1:3" x14ac:dyDescent="0.35">
      <c r="A1150" s="58"/>
      <c r="B1150" s="104"/>
      <c r="C1150" s="107"/>
    </row>
    <row r="1151" spans="1:3" x14ac:dyDescent="0.35">
      <c r="A1151" s="58"/>
      <c r="B1151" s="104"/>
      <c r="C1151" s="107"/>
    </row>
    <row r="1152" spans="1:3" x14ac:dyDescent="0.35">
      <c r="A1152" s="58"/>
      <c r="B1152" s="104"/>
      <c r="C1152" s="107"/>
    </row>
    <row r="1153" spans="1:3" x14ac:dyDescent="0.35">
      <c r="A1153" s="58"/>
      <c r="B1153" s="104"/>
      <c r="C1153" s="107"/>
    </row>
    <row r="1154" spans="1:3" x14ac:dyDescent="0.35">
      <c r="A1154" s="58"/>
      <c r="B1154" s="104"/>
      <c r="C1154" s="107"/>
    </row>
    <row r="1155" spans="1:3" x14ac:dyDescent="0.35">
      <c r="A1155" s="58"/>
      <c r="B1155" s="104"/>
      <c r="C1155" s="107"/>
    </row>
    <row r="1156" spans="1:3" x14ac:dyDescent="0.35">
      <c r="A1156" s="58"/>
      <c r="B1156" s="104"/>
      <c r="C1156" s="107"/>
    </row>
    <row r="1157" spans="1:3" x14ac:dyDescent="0.35">
      <c r="A1157" s="58"/>
      <c r="B1157" s="104"/>
      <c r="C1157" s="107"/>
    </row>
    <row r="1158" spans="1:3" x14ac:dyDescent="0.35">
      <c r="A1158" s="58"/>
      <c r="B1158" s="104"/>
      <c r="C1158" s="107"/>
    </row>
    <row r="1159" spans="1:3" x14ac:dyDescent="0.35">
      <c r="A1159" s="58"/>
      <c r="B1159" s="104"/>
      <c r="C1159" s="107"/>
    </row>
    <row r="1160" spans="1:3" x14ac:dyDescent="0.35">
      <c r="A1160" s="58"/>
      <c r="B1160" s="104"/>
      <c r="C1160" s="107"/>
    </row>
    <row r="1161" spans="1:3" x14ac:dyDescent="0.35">
      <c r="A1161" s="58"/>
      <c r="B1161" s="104"/>
      <c r="C1161" s="107"/>
    </row>
    <row r="1162" spans="1:3" x14ac:dyDescent="0.35">
      <c r="A1162" s="58"/>
      <c r="B1162" s="104"/>
      <c r="C1162" s="107"/>
    </row>
    <row r="1163" spans="1:3" x14ac:dyDescent="0.35">
      <c r="A1163" s="58"/>
      <c r="B1163" s="104"/>
      <c r="C1163" s="107"/>
    </row>
    <row r="1164" spans="1:3" x14ac:dyDescent="0.35">
      <c r="A1164" s="58"/>
      <c r="B1164" s="104"/>
      <c r="C1164" s="107"/>
    </row>
    <row r="1165" spans="1:3" x14ac:dyDescent="0.35">
      <c r="A1165" s="58"/>
      <c r="B1165" s="104"/>
      <c r="C1165" s="107"/>
    </row>
    <row r="1166" spans="1:3" x14ac:dyDescent="0.35">
      <c r="A1166" s="58"/>
      <c r="B1166" s="104"/>
      <c r="C1166" s="107"/>
    </row>
    <row r="1167" spans="1:3" x14ac:dyDescent="0.35">
      <c r="A1167" s="58"/>
      <c r="B1167" s="104"/>
      <c r="C1167" s="107"/>
    </row>
    <row r="1168" spans="1:3" x14ac:dyDescent="0.35">
      <c r="A1168" s="58"/>
      <c r="B1168" s="104"/>
      <c r="C1168" s="107"/>
    </row>
    <row r="1169" spans="1:3" x14ac:dyDescent="0.35">
      <c r="A1169" s="58"/>
      <c r="B1169" s="104"/>
      <c r="C1169" s="107"/>
    </row>
    <row r="1170" spans="1:3" x14ac:dyDescent="0.35">
      <c r="A1170" s="58"/>
      <c r="B1170" s="104"/>
      <c r="C1170" s="107"/>
    </row>
    <row r="1171" spans="1:3" x14ac:dyDescent="0.35">
      <c r="A1171" s="58"/>
      <c r="B1171" s="104"/>
      <c r="C1171" s="107"/>
    </row>
    <row r="1172" spans="1:3" x14ac:dyDescent="0.35">
      <c r="A1172" s="58"/>
      <c r="B1172" s="104"/>
      <c r="C1172" s="107"/>
    </row>
    <row r="1173" spans="1:3" x14ac:dyDescent="0.35">
      <c r="A1173" s="58"/>
      <c r="B1173" s="104"/>
      <c r="C1173" s="107"/>
    </row>
    <row r="1174" spans="1:3" x14ac:dyDescent="0.35">
      <c r="A1174" s="58"/>
      <c r="B1174" s="104"/>
      <c r="C1174" s="107"/>
    </row>
    <row r="1175" spans="1:3" x14ac:dyDescent="0.35">
      <c r="A1175" s="58"/>
      <c r="B1175" s="104"/>
      <c r="C1175" s="107"/>
    </row>
    <row r="1176" spans="1:3" x14ac:dyDescent="0.35">
      <c r="A1176" s="58"/>
      <c r="B1176" s="104"/>
      <c r="C1176" s="107"/>
    </row>
    <row r="1177" spans="1:3" x14ac:dyDescent="0.35">
      <c r="A1177" s="58"/>
      <c r="B1177" s="104"/>
      <c r="C1177" s="107"/>
    </row>
    <row r="1178" spans="1:3" x14ac:dyDescent="0.35">
      <c r="A1178" s="58"/>
      <c r="B1178" s="104"/>
      <c r="C1178" s="107"/>
    </row>
    <row r="1179" spans="1:3" x14ac:dyDescent="0.35">
      <c r="A1179" s="58"/>
      <c r="B1179" s="104"/>
      <c r="C1179" s="107"/>
    </row>
    <row r="1180" spans="1:3" x14ac:dyDescent="0.35">
      <c r="A1180" s="58"/>
      <c r="B1180" s="104"/>
      <c r="C1180" s="107"/>
    </row>
    <row r="1181" spans="1:3" x14ac:dyDescent="0.35">
      <c r="A1181" s="58"/>
      <c r="B1181" s="104"/>
      <c r="C1181" s="107"/>
    </row>
    <row r="1182" spans="1:3" x14ac:dyDescent="0.35">
      <c r="A1182" s="58"/>
      <c r="B1182" s="104"/>
      <c r="C1182" s="107"/>
    </row>
    <row r="1183" spans="1:3" x14ac:dyDescent="0.35">
      <c r="A1183" s="58"/>
      <c r="B1183" s="104"/>
      <c r="C1183" s="107"/>
    </row>
    <row r="1184" spans="1:3" x14ac:dyDescent="0.35">
      <c r="A1184" s="58"/>
      <c r="B1184" s="104"/>
      <c r="C1184" s="107"/>
    </row>
    <row r="1185" spans="1:3" x14ac:dyDescent="0.35">
      <c r="A1185" s="58"/>
      <c r="B1185" s="104"/>
      <c r="C1185" s="107"/>
    </row>
    <row r="1186" spans="1:3" x14ac:dyDescent="0.35">
      <c r="A1186" s="58"/>
      <c r="B1186" s="104"/>
      <c r="C1186" s="107"/>
    </row>
    <row r="1187" spans="1:3" x14ac:dyDescent="0.35">
      <c r="A1187" s="58"/>
      <c r="B1187" s="104"/>
      <c r="C1187" s="107"/>
    </row>
    <row r="1188" spans="1:3" x14ac:dyDescent="0.35">
      <c r="A1188" s="58"/>
      <c r="B1188" s="104"/>
      <c r="C1188" s="107"/>
    </row>
    <row r="1189" spans="1:3" x14ac:dyDescent="0.35">
      <c r="A1189" s="58"/>
      <c r="B1189" s="104"/>
      <c r="C1189" s="107"/>
    </row>
    <row r="1190" spans="1:3" x14ac:dyDescent="0.35">
      <c r="A1190" s="58"/>
      <c r="B1190" s="104"/>
      <c r="C1190" s="107"/>
    </row>
    <row r="1191" spans="1:3" x14ac:dyDescent="0.35">
      <c r="A1191" s="58"/>
      <c r="B1191" s="104"/>
      <c r="C1191" s="107"/>
    </row>
    <row r="1192" spans="1:3" x14ac:dyDescent="0.35">
      <c r="A1192" s="58"/>
      <c r="B1192" s="104"/>
      <c r="C1192" s="107"/>
    </row>
    <row r="1193" spans="1:3" x14ac:dyDescent="0.35">
      <c r="A1193" s="58"/>
      <c r="B1193" s="104"/>
      <c r="C1193" s="107"/>
    </row>
    <row r="1194" spans="1:3" x14ac:dyDescent="0.35">
      <c r="A1194" s="58"/>
      <c r="B1194" s="104"/>
      <c r="C1194" s="107"/>
    </row>
    <row r="1195" spans="1:3" x14ac:dyDescent="0.35">
      <c r="A1195" s="58"/>
      <c r="B1195" s="104"/>
      <c r="C1195" s="107"/>
    </row>
    <row r="1196" spans="1:3" x14ac:dyDescent="0.35">
      <c r="A1196" s="58"/>
      <c r="B1196" s="104"/>
      <c r="C1196" s="107"/>
    </row>
    <row r="1197" spans="1:3" x14ac:dyDescent="0.35">
      <c r="A1197" s="58"/>
      <c r="B1197" s="104"/>
      <c r="C1197" s="107"/>
    </row>
    <row r="1198" spans="1:3" x14ac:dyDescent="0.35">
      <c r="A1198" s="58"/>
      <c r="B1198" s="104"/>
      <c r="C1198" s="107"/>
    </row>
    <row r="1199" spans="1:3" x14ac:dyDescent="0.35">
      <c r="A1199" s="58"/>
      <c r="B1199" s="104"/>
      <c r="C1199" s="107"/>
    </row>
    <row r="1200" spans="1:3" x14ac:dyDescent="0.35">
      <c r="A1200" s="58"/>
      <c r="B1200" s="104"/>
      <c r="C1200" s="107"/>
    </row>
    <row r="1201" spans="1:3" x14ac:dyDescent="0.35">
      <c r="A1201" s="58"/>
      <c r="B1201" s="104"/>
      <c r="C1201" s="107"/>
    </row>
    <row r="1202" spans="1:3" x14ac:dyDescent="0.35">
      <c r="A1202" s="58"/>
      <c r="B1202" s="104"/>
      <c r="C1202" s="107"/>
    </row>
    <row r="1203" spans="1:3" x14ac:dyDescent="0.35">
      <c r="A1203" s="58"/>
      <c r="B1203" s="104"/>
      <c r="C1203" s="107"/>
    </row>
    <row r="1204" spans="1:3" x14ac:dyDescent="0.35">
      <c r="A1204" s="58"/>
      <c r="B1204" s="104"/>
      <c r="C1204" s="107"/>
    </row>
    <row r="1205" spans="1:3" x14ac:dyDescent="0.35">
      <c r="A1205" s="58"/>
      <c r="B1205" s="104"/>
      <c r="C1205" s="107"/>
    </row>
    <row r="1206" spans="1:3" x14ac:dyDescent="0.35">
      <c r="A1206" s="58"/>
      <c r="B1206" s="104"/>
      <c r="C1206" s="107"/>
    </row>
    <row r="1207" spans="1:3" x14ac:dyDescent="0.35">
      <c r="A1207" s="58"/>
      <c r="B1207" s="104"/>
      <c r="C1207" s="107"/>
    </row>
    <row r="1208" spans="1:3" x14ac:dyDescent="0.35">
      <c r="A1208" s="58"/>
      <c r="B1208" s="104"/>
      <c r="C1208" s="107"/>
    </row>
    <row r="1209" spans="1:3" x14ac:dyDescent="0.35">
      <c r="A1209" s="58"/>
      <c r="B1209" s="104"/>
      <c r="C1209" s="107"/>
    </row>
    <row r="1210" spans="1:3" x14ac:dyDescent="0.35">
      <c r="A1210" s="58"/>
      <c r="B1210" s="104"/>
      <c r="C1210" s="107"/>
    </row>
    <row r="1211" spans="1:3" x14ac:dyDescent="0.35">
      <c r="A1211" s="58"/>
      <c r="B1211" s="104"/>
      <c r="C1211" s="107"/>
    </row>
    <row r="1212" spans="1:3" x14ac:dyDescent="0.35">
      <c r="A1212" s="58"/>
      <c r="B1212" s="104"/>
      <c r="C1212" s="107"/>
    </row>
    <row r="1213" spans="1:3" x14ac:dyDescent="0.35">
      <c r="A1213" s="58"/>
      <c r="B1213" s="104"/>
      <c r="C1213" s="107"/>
    </row>
    <row r="1214" spans="1:3" x14ac:dyDescent="0.35">
      <c r="A1214" s="58"/>
      <c r="B1214" s="104"/>
      <c r="C1214" s="107"/>
    </row>
    <row r="1215" spans="1:3" x14ac:dyDescent="0.35">
      <c r="A1215" s="58"/>
      <c r="B1215" s="104"/>
      <c r="C1215" s="107"/>
    </row>
    <row r="1216" spans="1:3" x14ac:dyDescent="0.35">
      <c r="A1216" s="58"/>
      <c r="B1216" s="104"/>
      <c r="C1216" s="107"/>
    </row>
    <row r="1217" spans="1:3" x14ac:dyDescent="0.35">
      <c r="A1217" s="58"/>
      <c r="B1217" s="104"/>
      <c r="C1217" s="107"/>
    </row>
    <row r="1218" spans="1:3" x14ac:dyDescent="0.35">
      <c r="A1218" s="58"/>
      <c r="B1218" s="104"/>
      <c r="C1218" s="107"/>
    </row>
    <row r="1219" spans="1:3" x14ac:dyDescent="0.35">
      <c r="A1219" s="58"/>
      <c r="B1219" s="104"/>
      <c r="C1219" s="107"/>
    </row>
    <row r="1220" spans="1:3" x14ac:dyDescent="0.35">
      <c r="A1220" s="58"/>
      <c r="B1220" s="104"/>
      <c r="C1220" s="107"/>
    </row>
    <row r="1221" spans="1:3" x14ac:dyDescent="0.35">
      <c r="A1221" s="58"/>
      <c r="B1221" s="104"/>
      <c r="C1221" s="107"/>
    </row>
    <row r="1222" spans="1:3" x14ac:dyDescent="0.35">
      <c r="A1222" s="58"/>
      <c r="B1222" s="104"/>
      <c r="C1222" s="107"/>
    </row>
    <row r="1223" spans="1:3" x14ac:dyDescent="0.35">
      <c r="A1223" s="58"/>
      <c r="B1223" s="104"/>
      <c r="C1223" s="107"/>
    </row>
    <row r="1224" spans="1:3" x14ac:dyDescent="0.35">
      <c r="A1224" s="58"/>
      <c r="B1224" s="104"/>
      <c r="C1224" s="107"/>
    </row>
    <row r="1225" spans="1:3" x14ac:dyDescent="0.35">
      <c r="A1225" s="58"/>
      <c r="B1225" s="104"/>
      <c r="C1225" s="107"/>
    </row>
    <row r="1226" spans="1:3" x14ac:dyDescent="0.35">
      <c r="A1226" s="58"/>
      <c r="B1226" s="104"/>
      <c r="C1226" s="107"/>
    </row>
    <row r="1227" spans="1:3" x14ac:dyDescent="0.35">
      <c r="A1227" s="58"/>
      <c r="B1227" s="104"/>
      <c r="C1227" s="107"/>
    </row>
    <row r="1228" spans="1:3" x14ac:dyDescent="0.35">
      <c r="A1228" s="58"/>
      <c r="B1228" s="104"/>
      <c r="C1228" s="107"/>
    </row>
    <row r="1229" spans="1:3" x14ac:dyDescent="0.35">
      <c r="A1229" s="58"/>
      <c r="B1229" s="104"/>
      <c r="C1229" s="107"/>
    </row>
    <row r="1230" spans="1:3" x14ac:dyDescent="0.35">
      <c r="A1230" s="58"/>
      <c r="B1230" s="104"/>
      <c r="C1230" s="107"/>
    </row>
    <row r="1231" spans="1:3" x14ac:dyDescent="0.35">
      <c r="A1231" s="58"/>
      <c r="B1231" s="104"/>
      <c r="C1231" s="107"/>
    </row>
    <row r="1232" spans="1:3" x14ac:dyDescent="0.35">
      <c r="A1232" s="58"/>
      <c r="B1232" s="104"/>
      <c r="C1232" s="107"/>
    </row>
    <row r="1233" spans="1:3" x14ac:dyDescent="0.35">
      <c r="A1233" s="58"/>
      <c r="B1233" s="104"/>
      <c r="C1233" s="107"/>
    </row>
    <row r="1234" spans="1:3" x14ac:dyDescent="0.35">
      <c r="A1234" s="58"/>
      <c r="B1234" s="104"/>
      <c r="C1234" s="107"/>
    </row>
    <row r="1235" spans="1:3" x14ac:dyDescent="0.35">
      <c r="A1235" s="58"/>
      <c r="B1235" s="104"/>
      <c r="C1235" s="107"/>
    </row>
    <row r="1236" spans="1:3" x14ac:dyDescent="0.35">
      <c r="A1236" s="58"/>
      <c r="B1236" s="104"/>
      <c r="C1236" s="107"/>
    </row>
    <row r="1237" spans="1:3" x14ac:dyDescent="0.35">
      <c r="A1237" s="58"/>
      <c r="B1237" s="104"/>
      <c r="C1237" s="107"/>
    </row>
    <row r="1238" spans="1:3" x14ac:dyDescent="0.35">
      <c r="A1238" s="58"/>
      <c r="B1238" s="104"/>
      <c r="C1238" s="107"/>
    </row>
    <row r="1239" spans="1:3" x14ac:dyDescent="0.35">
      <c r="A1239" s="58"/>
      <c r="B1239" s="104"/>
      <c r="C1239" s="107"/>
    </row>
    <row r="1240" spans="1:3" x14ac:dyDescent="0.35">
      <c r="A1240" s="58"/>
      <c r="B1240" s="104"/>
      <c r="C1240" s="107"/>
    </row>
    <row r="1241" spans="1:3" x14ac:dyDescent="0.35">
      <c r="A1241" s="58"/>
      <c r="B1241" s="104"/>
      <c r="C1241" s="107"/>
    </row>
    <row r="1242" spans="1:3" x14ac:dyDescent="0.35">
      <c r="A1242" s="58"/>
      <c r="B1242" s="104"/>
      <c r="C1242" s="107"/>
    </row>
    <row r="1243" spans="1:3" x14ac:dyDescent="0.35">
      <c r="A1243" s="58"/>
      <c r="B1243" s="104"/>
      <c r="C1243" s="107"/>
    </row>
    <row r="1244" spans="1:3" x14ac:dyDescent="0.35">
      <c r="A1244" s="58"/>
      <c r="B1244" s="104"/>
      <c r="C1244" s="107"/>
    </row>
    <row r="1245" spans="1:3" x14ac:dyDescent="0.35">
      <c r="A1245" s="58"/>
      <c r="B1245" s="104"/>
      <c r="C1245" s="107"/>
    </row>
    <row r="1246" spans="1:3" x14ac:dyDescent="0.35">
      <c r="A1246" s="58"/>
      <c r="B1246" s="104"/>
      <c r="C1246" s="107"/>
    </row>
    <row r="1247" spans="1:3" x14ac:dyDescent="0.35">
      <c r="A1247" s="58"/>
      <c r="B1247" s="104"/>
      <c r="C1247" s="107"/>
    </row>
    <row r="1248" spans="1:3" x14ac:dyDescent="0.35">
      <c r="A1248" s="58"/>
      <c r="B1248" s="104"/>
      <c r="C1248" s="107"/>
    </row>
    <row r="1249" spans="1:3" x14ac:dyDescent="0.35">
      <c r="A1249" s="58"/>
      <c r="B1249" s="104"/>
      <c r="C1249" s="107"/>
    </row>
    <row r="1250" spans="1:3" x14ac:dyDescent="0.35">
      <c r="A1250" s="58"/>
      <c r="B1250" s="104"/>
      <c r="C1250" s="107"/>
    </row>
    <row r="1251" spans="1:3" x14ac:dyDescent="0.35">
      <c r="A1251" s="58"/>
      <c r="B1251" s="104"/>
      <c r="C1251" s="107"/>
    </row>
    <row r="1252" spans="1:3" x14ac:dyDescent="0.35">
      <c r="A1252" s="58"/>
      <c r="B1252" s="104"/>
      <c r="C1252" s="107"/>
    </row>
    <row r="1253" spans="1:3" x14ac:dyDescent="0.35">
      <c r="A1253" s="58"/>
      <c r="B1253" s="104"/>
      <c r="C1253" s="107"/>
    </row>
    <row r="1254" spans="1:3" x14ac:dyDescent="0.35">
      <c r="A1254" s="58"/>
      <c r="B1254" s="104"/>
      <c r="C1254" s="107"/>
    </row>
    <row r="1255" spans="1:3" x14ac:dyDescent="0.35">
      <c r="A1255" s="58"/>
      <c r="B1255" s="104"/>
      <c r="C1255" s="107"/>
    </row>
    <row r="1256" spans="1:3" x14ac:dyDescent="0.35">
      <c r="A1256" s="58"/>
      <c r="B1256" s="104"/>
      <c r="C1256" s="107"/>
    </row>
    <row r="1257" spans="1:3" x14ac:dyDescent="0.35">
      <c r="A1257" s="58"/>
      <c r="B1257" s="104"/>
      <c r="C1257" s="107"/>
    </row>
    <row r="1258" spans="1:3" x14ac:dyDescent="0.35">
      <c r="A1258" s="58"/>
      <c r="B1258" s="104"/>
      <c r="C1258" s="107"/>
    </row>
    <row r="1259" spans="1:3" x14ac:dyDescent="0.35">
      <c r="A1259" s="58"/>
      <c r="B1259" s="104"/>
      <c r="C1259" s="107"/>
    </row>
    <row r="1260" spans="1:3" x14ac:dyDescent="0.35">
      <c r="A1260" s="58"/>
      <c r="B1260" s="104"/>
      <c r="C1260" s="107"/>
    </row>
    <row r="1261" spans="1:3" x14ac:dyDescent="0.35">
      <c r="A1261" s="58"/>
      <c r="B1261" s="104"/>
      <c r="C1261" s="107"/>
    </row>
    <row r="1262" spans="1:3" x14ac:dyDescent="0.35">
      <c r="A1262" s="58"/>
      <c r="B1262" s="104"/>
      <c r="C1262" s="107"/>
    </row>
    <row r="1263" spans="1:3" x14ac:dyDescent="0.35">
      <c r="A1263" s="58"/>
      <c r="B1263" s="104"/>
      <c r="C1263" s="107"/>
    </row>
    <row r="1264" spans="1:3" x14ac:dyDescent="0.35">
      <c r="A1264" s="58"/>
      <c r="B1264" s="104"/>
      <c r="C1264" s="107"/>
    </row>
    <row r="1265" spans="1:3" x14ac:dyDescent="0.35">
      <c r="A1265" s="58"/>
      <c r="B1265" s="104"/>
      <c r="C1265" s="107"/>
    </row>
    <row r="1266" spans="1:3" x14ac:dyDescent="0.35">
      <c r="A1266" s="58"/>
      <c r="B1266" s="104"/>
      <c r="C1266" s="107"/>
    </row>
    <row r="1267" spans="1:3" x14ac:dyDescent="0.35">
      <c r="A1267" s="58"/>
      <c r="B1267" s="104"/>
      <c r="C1267" s="107"/>
    </row>
    <row r="1268" spans="1:3" x14ac:dyDescent="0.35">
      <c r="A1268" s="58"/>
      <c r="B1268" s="104"/>
      <c r="C1268" s="107"/>
    </row>
    <row r="1269" spans="1:3" x14ac:dyDescent="0.35">
      <c r="A1269" s="58"/>
      <c r="B1269" s="104"/>
      <c r="C1269" s="107"/>
    </row>
    <row r="1270" spans="1:3" x14ac:dyDescent="0.35">
      <c r="A1270" s="58"/>
      <c r="B1270" s="104"/>
      <c r="C1270" s="107"/>
    </row>
    <row r="1271" spans="1:3" x14ac:dyDescent="0.35">
      <c r="A1271" s="58"/>
      <c r="B1271" s="104"/>
      <c r="C1271" s="107"/>
    </row>
    <row r="1272" spans="1:3" x14ac:dyDescent="0.35">
      <c r="A1272" s="58"/>
      <c r="B1272" s="104"/>
      <c r="C1272" s="107"/>
    </row>
    <row r="1273" spans="1:3" x14ac:dyDescent="0.35">
      <c r="A1273" s="58"/>
      <c r="B1273" s="104"/>
      <c r="C1273" s="107"/>
    </row>
    <row r="1274" spans="1:3" x14ac:dyDescent="0.35">
      <c r="A1274" s="58"/>
      <c r="B1274" s="104"/>
      <c r="C1274" s="107"/>
    </row>
    <row r="1275" spans="1:3" x14ac:dyDescent="0.35">
      <c r="A1275" s="58"/>
      <c r="B1275" s="104"/>
      <c r="C1275" s="107"/>
    </row>
    <row r="1276" spans="1:3" x14ac:dyDescent="0.35">
      <c r="A1276" s="58"/>
      <c r="B1276" s="104"/>
      <c r="C1276" s="107"/>
    </row>
    <row r="1277" spans="1:3" x14ac:dyDescent="0.35">
      <c r="A1277" s="58"/>
      <c r="B1277" s="104"/>
      <c r="C1277" s="107"/>
    </row>
    <row r="1278" spans="1:3" x14ac:dyDescent="0.35">
      <c r="A1278" s="58"/>
      <c r="B1278" s="104"/>
      <c r="C1278" s="107"/>
    </row>
    <row r="1279" spans="1:3" x14ac:dyDescent="0.35">
      <c r="A1279" s="58"/>
      <c r="B1279" s="104"/>
      <c r="C1279" s="107"/>
    </row>
    <row r="1280" spans="1:3" x14ac:dyDescent="0.35">
      <c r="A1280" s="58"/>
      <c r="B1280" s="104"/>
      <c r="C1280" s="107"/>
    </row>
    <row r="1281" spans="1:3" x14ac:dyDescent="0.35">
      <c r="A1281" s="58"/>
      <c r="B1281" s="104"/>
      <c r="C1281" s="107"/>
    </row>
    <row r="1282" spans="1:3" x14ac:dyDescent="0.35">
      <c r="A1282" s="58"/>
      <c r="B1282" s="104"/>
      <c r="C1282" s="107"/>
    </row>
    <row r="1283" spans="1:3" x14ac:dyDescent="0.35">
      <c r="A1283" s="58"/>
      <c r="B1283" s="104"/>
      <c r="C1283" s="107"/>
    </row>
    <row r="1284" spans="1:3" x14ac:dyDescent="0.35">
      <c r="A1284" s="58"/>
      <c r="B1284" s="104"/>
      <c r="C1284" s="107"/>
    </row>
    <row r="1285" spans="1:3" x14ac:dyDescent="0.35">
      <c r="A1285" s="58"/>
      <c r="B1285" s="104"/>
      <c r="C1285" s="107"/>
    </row>
    <row r="1286" spans="1:3" x14ac:dyDescent="0.35">
      <c r="A1286" s="58"/>
      <c r="B1286" s="104"/>
      <c r="C1286" s="107"/>
    </row>
    <row r="1287" spans="1:3" x14ac:dyDescent="0.35">
      <c r="A1287" s="58"/>
      <c r="B1287" s="104"/>
      <c r="C1287" s="107"/>
    </row>
    <row r="1288" spans="1:3" x14ac:dyDescent="0.35">
      <c r="A1288" s="58"/>
      <c r="B1288" s="104"/>
      <c r="C1288" s="107"/>
    </row>
    <row r="1289" spans="1:3" x14ac:dyDescent="0.35">
      <c r="A1289" s="58"/>
      <c r="B1289" s="104"/>
      <c r="C1289" s="107"/>
    </row>
    <row r="1290" spans="1:3" x14ac:dyDescent="0.35">
      <c r="A1290" s="58"/>
      <c r="B1290" s="104"/>
      <c r="C1290" s="107"/>
    </row>
    <row r="1291" spans="1:3" x14ac:dyDescent="0.35">
      <c r="A1291" s="58"/>
      <c r="B1291" s="104"/>
      <c r="C1291" s="107"/>
    </row>
    <row r="1292" spans="1:3" x14ac:dyDescent="0.35">
      <c r="A1292" s="58"/>
      <c r="B1292" s="104"/>
      <c r="C1292" s="107"/>
    </row>
    <row r="1293" spans="1:3" x14ac:dyDescent="0.35">
      <c r="A1293" s="58"/>
      <c r="B1293" s="104"/>
      <c r="C1293" s="107"/>
    </row>
    <row r="1294" spans="1:3" x14ac:dyDescent="0.35">
      <c r="A1294" s="58"/>
      <c r="B1294" s="104"/>
      <c r="C1294" s="107"/>
    </row>
    <row r="1295" spans="1:3" x14ac:dyDescent="0.35">
      <c r="A1295" s="58"/>
      <c r="B1295" s="104"/>
      <c r="C1295" s="107"/>
    </row>
    <row r="1296" spans="1:3" x14ac:dyDescent="0.35">
      <c r="A1296" s="58"/>
      <c r="B1296" s="104"/>
      <c r="C1296" s="107"/>
    </row>
    <row r="1297" spans="1:3" x14ac:dyDescent="0.35">
      <c r="A1297" s="58"/>
      <c r="B1297" s="104"/>
      <c r="C1297" s="107"/>
    </row>
    <row r="1298" spans="1:3" x14ac:dyDescent="0.35">
      <c r="A1298" s="58"/>
      <c r="B1298" s="104"/>
      <c r="C1298" s="107"/>
    </row>
    <row r="1299" spans="1:3" x14ac:dyDescent="0.35">
      <c r="A1299" s="58"/>
      <c r="B1299" s="104"/>
      <c r="C1299" s="107"/>
    </row>
    <row r="1300" spans="1:3" x14ac:dyDescent="0.35">
      <c r="A1300" s="58"/>
      <c r="B1300" s="104"/>
      <c r="C1300" s="107"/>
    </row>
    <row r="1301" spans="1:3" x14ac:dyDescent="0.35">
      <c r="A1301" s="58"/>
      <c r="B1301" s="104"/>
      <c r="C1301" s="107"/>
    </row>
    <row r="1302" spans="1:3" x14ac:dyDescent="0.35">
      <c r="A1302" s="58"/>
      <c r="B1302" s="104"/>
      <c r="C1302" s="107"/>
    </row>
    <row r="1303" spans="1:3" x14ac:dyDescent="0.35">
      <c r="A1303" s="58"/>
      <c r="B1303" s="104"/>
      <c r="C1303" s="107"/>
    </row>
    <row r="1304" spans="1:3" x14ac:dyDescent="0.35">
      <c r="A1304" s="58"/>
      <c r="B1304" s="104"/>
      <c r="C1304" s="107"/>
    </row>
    <row r="1305" spans="1:3" x14ac:dyDescent="0.35">
      <c r="A1305" s="58"/>
      <c r="B1305" s="104"/>
      <c r="C1305" s="107"/>
    </row>
    <row r="1306" spans="1:3" x14ac:dyDescent="0.35">
      <c r="A1306" s="58"/>
      <c r="B1306" s="104"/>
      <c r="C1306" s="107"/>
    </row>
    <row r="1307" spans="1:3" x14ac:dyDescent="0.35">
      <c r="A1307" s="58"/>
      <c r="B1307" s="104"/>
      <c r="C1307" s="107"/>
    </row>
    <row r="1308" spans="1:3" x14ac:dyDescent="0.35">
      <c r="A1308" s="58"/>
      <c r="B1308" s="104"/>
      <c r="C1308" s="107"/>
    </row>
    <row r="1309" spans="1:3" x14ac:dyDescent="0.35">
      <c r="A1309" s="58"/>
      <c r="B1309" s="104"/>
      <c r="C1309" s="107"/>
    </row>
    <row r="1310" spans="1:3" x14ac:dyDescent="0.35">
      <c r="A1310" s="58"/>
      <c r="B1310" s="104"/>
      <c r="C1310" s="107"/>
    </row>
    <row r="1311" spans="1:3" x14ac:dyDescent="0.35">
      <c r="A1311" s="58"/>
      <c r="B1311" s="104"/>
      <c r="C1311" s="107"/>
    </row>
    <row r="1312" spans="1:3" x14ac:dyDescent="0.35">
      <c r="A1312" s="58"/>
      <c r="B1312" s="104"/>
      <c r="C1312" s="107"/>
    </row>
    <row r="1313" spans="1:3" x14ac:dyDescent="0.35">
      <c r="A1313" s="58"/>
      <c r="B1313" s="104"/>
      <c r="C1313" s="107"/>
    </row>
    <row r="1314" spans="1:3" x14ac:dyDescent="0.35">
      <c r="A1314" s="58"/>
      <c r="B1314" s="104"/>
      <c r="C1314" s="107"/>
    </row>
    <row r="1315" spans="1:3" x14ac:dyDescent="0.35">
      <c r="A1315" s="58"/>
      <c r="B1315" s="104"/>
      <c r="C1315" s="107"/>
    </row>
    <row r="1316" spans="1:3" x14ac:dyDescent="0.35">
      <c r="A1316" s="58"/>
      <c r="B1316" s="104"/>
      <c r="C1316" s="107"/>
    </row>
    <row r="1317" spans="1:3" x14ac:dyDescent="0.35">
      <c r="A1317" s="58"/>
      <c r="B1317" s="104"/>
      <c r="C1317" s="107"/>
    </row>
    <row r="1318" spans="1:3" x14ac:dyDescent="0.35">
      <c r="A1318" s="58"/>
      <c r="B1318" s="104"/>
      <c r="C1318" s="107"/>
    </row>
    <row r="1319" spans="1:3" x14ac:dyDescent="0.35">
      <c r="A1319" s="58"/>
      <c r="B1319" s="104"/>
      <c r="C1319" s="107"/>
    </row>
    <row r="1320" spans="1:3" x14ac:dyDescent="0.35">
      <c r="A1320" s="58"/>
      <c r="B1320" s="104"/>
      <c r="C1320" s="107"/>
    </row>
    <row r="1321" spans="1:3" x14ac:dyDescent="0.35">
      <c r="A1321" s="58"/>
      <c r="B1321" s="104"/>
      <c r="C1321" s="107"/>
    </row>
    <row r="1322" spans="1:3" x14ac:dyDescent="0.35">
      <c r="A1322" s="58"/>
      <c r="B1322" s="104"/>
      <c r="C1322" s="107"/>
    </row>
    <row r="1323" spans="1:3" x14ac:dyDescent="0.35">
      <c r="A1323" s="58"/>
      <c r="B1323" s="104"/>
      <c r="C1323" s="107"/>
    </row>
    <row r="1324" spans="1:3" x14ac:dyDescent="0.35">
      <c r="A1324" s="58"/>
      <c r="B1324" s="104"/>
      <c r="C1324" s="107"/>
    </row>
    <row r="1325" spans="1:3" x14ac:dyDescent="0.35">
      <c r="A1325" s="58"/>
      <c r="B1325" s="104"/>
      <c r="C1325" s="107"/>
    </row>
    <row r="1326" spans="1:3" x14ac:dyDescent="0.35">
      <c r="A1326" s="58"/>
      <c r="B1326" s="104"/>
      <c r="C1326" s="107"/>
    </row>
    <row r="1327" spans="1:3" x14ac:dyDescent="0.35">
      <c r="A1327" s="58"/>
      <c r="B1327" s="104"/>
      <c r="C1327" s="107"/>
    </row>
    <row r="1328" spans="1:3" x14ac:dyDescent="0.35">
      <c r="A1328" s="58"/>
      <c r="B1328" s="104"/>
      <c r="C1328" s="107"/>
    </row>
    <row r="1329" spans="1:3" x14ac:dyDescent="0.35">
      <c r="A1329" s="58"/>
      <c r="B1329" s="104"/>
      <c r="C1329" s="107"/>
    </row>
    <row r="1330" spans="1:3" x14ac:dyDescent="0.35">
      <c r="A1330" s="58"/>
      <c r="B1330" s="104"/>
      <c r="C1330" s="107"/>
    </row>
    <row r="1331" spans="1:3" x14ac:dyDescent="0.35">
      <c r="A1331" s="58"/>
      <c r="B1331" s="104"/>
      <c r="C1331" s="107"/>
    </row>
    <row r="1332" spans="1:3" x14ac:dyDescent="0.35">
      <c r="A1332" s="58"/>
      <c r="B1332" s="104"/>
      <c r="C1332" s="107"/>
    </row>
    <row r="1333" spans="1:3" x14ac:dyDescent="0.35">
      <c r="A1333" s="58"/>
      <c r="B1333" s="104"/>
      <c r="C1333" s="107"/>
    </row>
    <row r="1334" spans="1:3" x14ac:dyDescent="0.35">
      <c r="A1334" s="58"/>
      <c r="B1334" s="104"/>
      <c r="C1334" s="107"/>
    </row>
    <row r="1335" spans="1:3" x14ac:dyDescent="0.35">
      <c r="A1335" s="58"/>
      <c r="B1335" s="104"/>
      <c r="C1335" s="107"/>
    </row>
    <row r="1336" spans="1:3" x14ac:dyDescent="0.35">
      <c r="A1336" s="58"/>
      <c r="B1336" s="104"/>
      <c r="C1336" s="107"/>
    </row>
    <row r="1337" spans="1:3" x14ac:dyDescent="0.35">
      <c r="A1337" s="58"/>
      <c r="B1337" s="104"/>
      <c r="C1337" s="107"/>
    </row>
    <row r="1338" spans="1:3" x14ac:dyDescent="0.35">
      <c r="A1338" s="58"/>
      <c r="B1338" s="104"/>
      <c r="C1338" s="107"/>
    </row>
    <row r="1339" spans="1:3" x14ac:dyDescent="0.35">
      <c r="A1339" s="58"/>
      <c r="B1339" s="104"/>
      <c r="C1339" s="107"/>
    </row>
    <row r="1340" spans="1:3" x14ac:dyDescent="0.35">
      <c r="A1340" s="58"/>
      <c r="B1340" s="104"/>
      <c r="C1340" s="107"/>
    </row>
    <row r="1341" spans="1:3" x14ac:dyDescent="0.35">
      <c r="A1341" s="58"/>
      <c r="B1341" s="104"/>
      <c r="C1341" s="107"/>
    </row>
    <row r="1342" spans="1:3" x14ac:dyDescent="0.35">
      <c r="A1342" s="58"/>
      <c r="B1342" s="104"/>
      <c r="C1342" s="107"/>
    </row>
    <row r="1343" spans="1:3" x14ac:dyDescent="0.35">
      <c r="A1343" s="58"/>
      <c r="B1343" s="104"/>
      <c r="C1343" s="107"/>
    </row>
    <row r="1344" spans="1:3" x14ac:dyDescent="0.35">
      <c r="A1344" s="58"/>
      <c r="B1344" s="104"/>
      <c r="C1344" s="107"/>
    </row>
    <row r="1345" spans="1:3" x14ac:dyDescent="0.35">
      <c r="A1345" s="58"/>
      <c r="B1345" s="104"/>
      <c r="C1345" s="107"/>
    </row>
    <row r="1346" spans="1:3" x14ac:dyDescent="0.35">
      <c r="A1346" s="58"/>
      <c r="B1346" s="104"/>
      <c r="C1346" s="107"/>
    </row>
    <row r="1347" spans="1:3" x14ac:dyDescent="0.35">
      <c r="A1347" s="58"/>
      <c r="B1347" s="104"/>
      <c r="C1347" s="107"/>
    </row>
    <row r="1348" spans="1:3" x14ac:dyDescent="0.35">
      <c r="A1348" s="58"/>
      <c r="B1348" s="104"/>
      <c r="C1348" s="107"/>
    </row>
    <row r="1349" spans="1:3" x14ac:dyDescent="0.35">
      <c r="A1349" s="58"/>
      <c r="B1349" s="104"/>
      <c r="C1349" s="107"/>
    </row>
    <row r="1350" spans="1:3" x14ac:dyDescent="0.35">
      <c r="A1350" s="58"/>
      <c r="B1350" s="104"/>
      <c r="C1350" s="107"/>
    </row>
    <row r="1351" spans="1:3" x14ac:dyDescent="0.35">
      <c r="A1351" s="58"/>
      <c r="B1351" s="104"/>
      <c r="C1351" s="107"/>
    </row>
    <row r="1352" spans="1:3" x14ac:dyDescent="0.35">
      <c r="A1352" s="58"/>
      <c r="B1352" s="104"/>
      <c r="C1352" s="107"/>
    </row>
    <row r="1353" spans="1:3" x14ac:dyDescent="0.35">
      <c r="A1353" s="58"/>
      <c r="B1353" s="104"/>
      <c r="C1353" s="107"/>
    </row>
    <row r="1354" spans="1:3" x14ac:dyDescent="0.35">
      <c r="A1354" s="58"/>
      <c r="B1354" s="104"/>
      <c r="C1354" s="107"/>
    </row>
    <row r="1355" spans="1:3" x14ac:dyDescent="0.35">
      <c r="A1355" s="58"/>
      <c r="B1355" s="104"/>
      <c r="C1355" s="107"/>
    </row>
    <row r="1356" spans="1:3" x14ac:dyDescent="0.35">
      <c r="A1356" s="58"/>
      <c r="B1356" s="104"/>
      <c r="C1356" s="107"/>
    </row>
    <row r="1357" spans="1:3" x14ac:dyDescent="0.35">
      <c r="A1357" s="58"/>
      <c r="B1357" s="104"/>
      <c r="C1357" s="107"/>
    </row>
    <row r="1358" spans="1:3" x14ac:dyDescent="0.35">
      <c r="A1358" s="58"/>
      <c r="B1358" s="104"/>
      <c r="C1358" s="107"/>
    </row>
    <row r="1359" spans="1:3" x14ac:dyDescent="0.35">
      <c r="A1359" s="58"/>
      <c r="B1359" s="104"/>
      <c r="C1359" s="107"/>
    </row>
    <row r="1360" spans="1:3" x14ac:dyDescent="0.35">
      <c r="A1360" s="58"/>
      <c r="B1360" s="104"/>
      <c r="C1360" s="107"/>
    </row>
    <row r="1361" spans="1:3" x14ac:dyDescent="0.35">
      <c r="A1361" s="58"/>
      <c r="B1361" s="104"/>
      <c r="C1361" s="107"/>
    </row>
    <row r="1362" spans="1:3" x14ac:dyDescent="0.35">
      <c r="A1362" s="58"/>
      <c r="B1362" s="104"/>
      <c r="C1362" s="107"/>
    </row>
    <row r="1363" spans="1:3" x14ac:dyDescent="0.35">
      <c r="A1363" s="58"/>
      <c r="B1363" s="104"/>
      <c r="C1363" s="107"/>
    </row>
    <row r="1364" spans="1:3" x14ac:dyDescent="0.35">
      <c r="A1364" s="58"/>
      <c r="B1364" s="104"/>
      <c r="C1364" s="107"/>
    </row>
    <row r="1365" spans="1:3" x14ac:dyDescent="0.35">
      <c r="A1365" s="58"/>
      <c r="B1365" s="104"/>
      <c r="C1365" s="107"/>
    </row>
    <row r="1366" spans="1:3" x14ac:dyDescent="0.35">
      <c r="A1366" s="58"/>
      <c r="B1366" s="104"/>
      <c r="C1366" s="107"/>
    </row>
    <row r="1367" spans="1:3" x14ac:dyDescent="0.35">
      <c r="A1367" s="58"/>
      <c r="B1367" s="104"/>
      <c r="C1367" s="107"/>
    </row>
    <row r="1368" spans="1:3" x14ac:dyDescent="0.35">
      <c r="A1368" s="58"/>
      <c r="B1368" s="104"/>
      <c r="C1368" s="107"/>
    </row>
    <row r="1369" spans="1:3" x14ac:dyDescent="0.35">
      <c r="A1369" s="58"/>
      <c r="B1369" s="104"/>
      <c r="C1369" s="107"/>
    </row>
    <row r="1370" spans="1:3" x14ac:dyDescent="0.35">
      <c r="A1370" s="58"/>
      <c r="B1370" s="104"/>
      <c r="C1370" s="107"/>
    </row>
    <row r="1371" spans="1:3" x14ac:dyDescent="0.35">
      <c r="A1371" s="58"/>
      <c r="B1371" s="104"/>
      <c r="C1371" s="107"/>
    </row>
    <row r="1372" spans="1:3" x14ac:dyDescent="0.35">
      <c r="A1372" s="58"/>
      <c r="B1372" s="104"/>
      <c r="C1372" s="107"/>
    </row>
    <row r="1373" spans="1:3" x14ac:dyDescent="0.35">
      <c r="A1373" s="58"/>
      <c r="B1373" s="104"/>
      <c r="C1373" s="107"/>
    </row>
    <row r="1374" spans="1:3" x14ac:dyDescent="0.35">
      <c r="A1374" s="58"/>
      <c r="B1374" s="104"/>
      <c r="C1374" s="107"/>
    </row>
    <row r="1375" spans="1:3" x14ac:dyDescent="0.35">
      <c r="A1375" s="58"/>
      <c r="B1375" s="104"/>
      <c r="C1375" s="107"/>
    </row>
    <row r="1376" spans="1:3" x14ac:dyDescent="0.35">
      <c r="A1376" s="58"/>
      <c r="B1376" s="104"/>
      <c r="C1376" s="107"/>
    </row>
    <row r="1377" spans="1:3" x14ac:dyDescent="0.35">
      <c r="A1377" s="58"/>
      <c r="B1377" s="104"/>
      <c r="C1377" s="107"/>
    </row>
    <row r="1378" spans="1:3" x14ac:dyDescent="0.35">
      <c r="A1378" s="58"/>
      <c r="B1378" s="104"/>
      <c r="C1378" s="107"/>
    </row>
    <row r="1379" spans="1:3" x14ac:dyDescent="0.35">
      <c r="A1379" s="58"/>
      <c r="B1379" s="104"/>
      <c r="C1379" s="107"/>
    </row>
    <row r="1380" spans="1:3" x14ac:dyDescent="0.35">
      <c r="A1380" s="58"/>
      <c r="B1380" s="104"/>
      <c r="C1380" s="107"/>
    </row>
    <row r="1381" spans="1:3" x14ac:dyDescent="0.35">
      <c r="A1381" s="58"/>
      <c r="B1381" s="104"/>
      <c r="C1381" s="107"/>
    </row>
    <row r="1382" spans="1:3" x14ac:dyDescent="0.35">
      <c r="A1382" s="58"/>
      <c r="B1382" s="104"/>
      <c r="C1382" s="107"/>
    </row>
    <row r="1383" spans="1:3" x14ac:dyDescent="0.35">
      <c r="A1383" s="58"/>
      <c r="B1383" s="104"/>
      <c r="C1383" s="107"/>
    </row>
    <row r="1384" spans="1:3" x14ac:dyDescent="0.35">
      <c r="A1384" s="58"/>
      <c r="B1384" s="104"/>
      <c r="C1384" s="107"/>
    </row>
    <row r="1385" spans="1:3" x14ac:dyDescent="0.35">
      <c r="A1385" s="58"/>
      <c r="B1385" s="104"/>
      <c r="C1385" s="107"/>
    </row>
    <row r="1386" spans="1:3" x14ac:dyDescent="0.35">
      <c r="A1386" s="58"/>
      <c r="B1386" s="104"/>
      <c r="C1386" s="107"/>
    </row>
    <row r="1387" spans="1:3" x14ac:dyDescent="0.35">
      <c r="A1387" s="58"/>
      <c r="B1387" s="104"/>
      <c r="C1387" s="107"/>
    </row>
    <row r="1388" spans="1:3" x14ac:dyDescent="0.35">
      <c r="A1388" s="58"/>
      <c r="B1388" s="104"/>
      <c r="C1388" s="107"/>
    </row>
    <row r="1389" spans="1:3" x14ac:dyDescent="0.35">
      <c r="A1389" s="58"/>
      <c r="B1389" s="104"/>
      <c r="C1389" s="107"/>
    </row>
    <row r="1390" spans="1:3" x14ac:dyDescent="0.35">
      <c r="A1390" s="58"/>
      <c r="B1390" s="104"/>
      <c r="C1390" s="107"/>
    </row>
    <row r="1391" spans="1:3" x14ac:dyDescent="0.35">
      <c r="A1391" s="58"/>
      <c r="B1391" s="104"/>
      <c r="C1391" s="107"/>
    </row>
    <row r="1392" spans="1:3" x14ac:dyDescent="0.35">
      <c r="A1392" s="58"/>
      <c r="B1392" s="104"/>
      <c r="C1392" s="107"/>
    </row>
    <row r="1393" spans="1:3" x14ac:dyDescent="0.35">
      <c r="A1393" s="58"/>
      <c r="B1393" s="104"/>
      <c r="C1393" s="107"/>
    </row>
    <row r="1394" spans="1:3" x14ac:dyDescent="0.35">
      <c r="A1394" s="58"/>
      <c r="B1394" s="104"/>
      <c r="C1394" s="107"/>
    </row>
    <row r="1395" spans="1:3" x14ac:dyDescent="0.35">
      <c r="A1395" s="58"/>
      <c r="B1395" s="104"/>
      <c r="C1395" s="107"/>
    </row>
    <row r="1396" spans="1:3" x14ac:dyDescent="0.35">
      <c r="A1396" s="58"/>
      <c r="B1396" s="104"/>
      <c r="C1396" s="107"/>
    </row>
    <row r="1397" spans="1:3" x14ac:dyDescent="0.35">
      <c r="A1397" s="58"/>
      <c r="B1397" s="104"/>
      <c r="C1397" s="107"/>
    </row>
    <row r="1398" spans="1:3" x14ac:dyDescent="0.35">
      <c r="A1398" s="58"/>
      <c r="B1398" s="104"/>
      <c r="C1398" s="107"/>
    </row>
    <row r="1399" spans="1:3" x14ac:dyDescent="0.35">
      <c r="A1399" s="58"/>
      <c r="B1399" s="104"/>
      <c r="C1399" s="107"/>
    </row>
    <row r="1400" spans="1:3" x14ac:dyDescent="0.35">
      <c r="A1400" s="58"/>
      <c r="B1400" s="104"/>
      <c r="C1400" s="107"/>
    </row>
    <row r="1401" spans="1:3" x14ac:dyDescent="0.35">
      <c r="A1401" s="58"/>
      <c r="B1401" s="104"/>
      <c r="C1401" s="107"/>
    </row>
    <row r="1402" spans="1:3" x14ac:dyDescent="0.35">
      <c r="A1402" s="58"/>
      <c r="B1402" s="104"/>
      <c r="C1402" s="107"/>
    </row>
    <row r="1403" spans="1:3" x14ac:dyDescent="0.35">
      <c r="A1403" s="58"/>
      <c r="B1403" s="104"/>
      <c r="C1403" s="107"/>
    </row>
    <row r="1404" spans="1:3" x14ac:dyDescent="0.35">
      <c r="A1404" s="58"/>
      <c r="B1404" s="104"/>
      <c r="C1404" s="107"/>
    </row>
    <row r="1405" spans="1:3" x14ac:dyDescent="0.35">
      <c r="A1405" s="58"/>
      <c r="B1405" s="104"/>
      <c r="C1405" s="107"/>
    </row>
    <row r="1406" spans="1:3" x14ac:dyDescent="0.35">
      <c r="A1406" s="58"/>
      <c r="B1406" s="104"/>
      <c r="C1406" s="107"/>
    </row>
    <row r="1407" spans="1:3" x14ac:dyDescent="0.35">
      <c r="A1407" s="58"/>
      <c r="B1407" s="104"/>
      <c r="C1407" s="107"/>
    </row>
    <row r="1408" spans="1:3" x14ac:dyDescent="0.35">
      <c r="A1408" s="58"/>
      <c r="B1408" s="104"/>
      <c r="C1408" s="107"/>
    </row>
    <row r="1409" spans="1:3" x14ac:dyDescent="0.35">
      <c r="A1409" s="58"/>
      <c r="B1409" s="104"/>
      <c r="C1409" s="107"/>
    </row>
    <row r="1410" spans="1:3" x14ac:dyDescent="0.35">
      <c r="A1410" s="58"/>
      <c r="B1410" s="104"/>
      <c r="C1410" s="107"/>
    </row>
    <row r="1411" spans="1:3" x14ac:dyDescent="0.35">
      <c r="A1411" s="58"/>
      <c r="B1411" s="104"/>
      <c r="C1411" s="107"/>
    </row>
    <row r="1412" spans="1:3" x14ac:dyDescent="0.35">
      <c r="A1412" s="58"/>
      <c r="B1412" s="104"/>
      <c r="C1412" s="107"/>
    </row>
    <row r="1413" spans="1:3" x14ac:dyDescent="0.35">
      <c r="A1413" s="58"/>
      <c r="B1413" s="104"/>
      <c r="C1413" s="107"/>
    </row>
    <row r="1414" spans="1:3" x14ac:dyDescent="0.35">
      <c r="A1414" s="58"/>
      <c r="B1414" s="104"/>
      <c r="C1414" s="107"/>
    </row>
    <row r="1415" spans="1:3" x14ac:dyDescent="0.35">
      <c r="A1415" s="58"/>
      <c r="B1415" s="104"/>
      <c r="C1415" s="107"/>
    </row>
    <row r="1416" spans="1:3" x14ac:dyDescent="0.35">
      <c r="A1416" s="58"/>
      <c r="B1416" s="104"/>
      <c r="C1416" s="107"/>
    </row>
    <row r="1417" spans="1:3" x14ac:dyDescent="0.35">
      <c r="A1417" s="58"/>
      <c r="B1417" s="104"/>
      <c r="C1417" s="107"/>
    </row>
    <row r="1418" spans="1:3" x14ac:dyDescent="0.35">
      <c r="A1418" s="58"/>
      <c r="B1418" s="104"/>
      <c r="C1418" s="107"/>
    </row>
    <row r="1419" spans="1:3" x14ac:dyDescent="0.35">
      <c r="A1419" s="58"/>
      <c r="B1419" s="104"/>
      <c r="C1419" s="107"/>
    </row>
    <row r="1420" spans="1:3" x14ac:dyDescent="0.35">
      <c r="A1420" s="58"/>
      <c r="B1420" s="104"/>
      <c r="C1420" s="107"/>
    </row>
    <row r="1421" spans="1:3" x14ac:dyDescent="0.35">
      <c r="A1421" s="58"/>
      <c r="B1421" s="104"/>
      <c r="C1421" s="107"/>
    </row>
    <row r="1422" spans="1:3" x14ac:dyDescent="0.35">
      <c r="A1422" s="58"/>
      <c r="B1422" s="104"/>
      <c r="C1422" s="107"/>
    </row>
    <row r="1423" spans="1:3" x14ac:dyDescent="0.35">
      <c r="A1423" s="58"/>
      <c r="B1423" s="104"/>
      <c r="C1423" s="107"/>
    </row>
    <row r="1424" spans="1:3" x14ac:dyDescent="0.35">
      <c r="A1424" s="58"/>
      <c r="B1424" s="104"/>
      <c r="C1424" s="107"/>
    </row>
    <row r="1425" spans="1:3" x14ac:dyDescent="0.35">
      <c r="A1425" s="58"/>
      <c r="B1425" s="104"/>
      <c r="C1425" s="107"/>
    </row>
    <row r="1426" spans="1:3" x14ac:dyDescent="0.35">
      <c r="A1426" s="58"/>
      <c r="B1426" s="104"/>
      <c r="C1426" s="107"/>
    </row>
    <row r="1427" spans="1:3" x14ac:dyDescent="0.35">
      <c r="A1427" s="58"/>
      <c r="B1427" s="104"/>
      <c r="C1427" s="107"/>
    </row>
    <row r="1428" spans="1:3" x14ac:dyDescent="0.35">
      <c r="A1428" s="58"/>
      <c r="B1428" s="104"/>
      <c r="C1428" s="107"/>
    </row>
    <row r="1429" spans="1:3" x14ac:dyDescent="0.35">
      <c r="A1429" s="58"/>
      <c r="B1429" s="104"/>
      <c r="C1429" s="107"/>
    </row>
    <row r="1430" spans="1:3" x14ac:dyDescent="0.35">
      <c r="A1430" s="58"/>
      <c r="B1430" s="104"/>
      <c r="C1430" s="107"/>
    </row>
    <row r="1431" spans="1:3" x14ac:dyDescent="0.35">
      <c r="A1431" s="58"/>
      <c r="B1431" s="104"/>
      <c r="C1431" s="107"/>
    </row>
    <row r="1432" spans="1:3" x14ac:dyDescent="0.35">
      <c r="A1432" s="58"/>
      <c r="B1432" s="104"/>
      <c r="C1432" s="107"/>
    </row>
    <row r="1433" spans="1:3" x14ac:dyDescent="0.35">
      <c r="A1433" s="58"/>
      <c r="B1433" s="104"/>
      <c r="C1433" s="107"/>
    </row>
    <row r="1434" spans="1:3" x14ac:dyDescent="0.35">
      <c r="A1434" s="58"/>
      <c r="B1434" s="104"/>
      <c r="C1434" s="107"/>
    </row>
    <row r="1435" spans="1:3" x14ac:dyDescent="0.35">
      <c r="A1435" s="58"/>
      <c r="B1435" s="104"/>
      <c r="C1435" s="107"/>
    </row>
    <row r="1436" spans="1:3" x14ac:dyDescent="0.35">
      <c r="A1436" s="58"/>
      <c r="B1436" s="104"/>
      <c r="C1436" s="107"/>
    </row>
    <row r="1437" spans="1:3" x14ac:dyDescent="0.35">
      <c r="A1437" s="58"/>
      <c r="B1437" s="104"/>
      <c r="C1437" s="107"/>
    </row>
    <row r="1438" spans="1:3" x14ac:dyDescent="0.35">
      <c r="A1438" s="58"/>
      <c r="B1438" s="104"/>
      <c r="C1438" s="107"/>
    </row>
    <row r="1439" spans="1:3" x14ac:dyDescent="0.35">
      <c r="A1439" s="58"/>
      <c r="B1439" s="104"/>
      <c r="C1439" s="107"/>
    </row>
    <row r="1440" spans="1:3" x14ac:dyDescent="0.35">
      <c r="A1440" s="58"/>
      <c r="B1440" s="104"/>
      <c r="C1440" s="107"/>
    </row>
    <row r="1441" spans="1:3" x14ac:dyDescent="0.35">
      <c r="A1441" s="58"/>
      <c r="B1441" s="104"/>
      <c r="C1441" s="107"/>
    </row>
    <row r="1442" spans="1:3" x14ac:dyDescent="0.35">
      <c r="A1442" s="58"/>
      <c r="B1442" s="104"/>
      <c r="C1442" s="107"/>
    </row>
    <row r="1443" spans="1:3" x14ac:dyDescent="0.35">
      <c r="A1443" s="58"/>
      <c r="B1443" s="104"/>
      <c r="C1443" s="107"/>
    </row>
    <row r="1444" spans="1:3" x14ac:dyDescent="0.35">
      <c r="A1444" s="58"/>
      <c r="B1444" s="104"/>
      <c r="C1444" s="107"/>
    </row>
    <row r="1445" spans="1:3" x14ac:dyDescent="0.35">
      <c r="A1445" s="58"/>
      <c r="B1445" s="104"/>
      <c r="C1445" s="107"/>
    </row>
    <row r="1446" spans="1:3" x14ac:dyDescent="0.35">
      <c r="A1446" s="58"/>
      <c r="B1446" s="104"/>
      <c r="C1446" s="107"/>
    </row>
    <row r="1447" spans="1:3" x14ac:dyDescent="0.35">
      <c r="A1447" s="58"/>
      <c r="B1447" s="104"/>
      <c r="C1447" s="107"/>
    </row>
    <row r="1448" spans="1:3" x14ac:dyDescent="0.35">
      <c r="A1448" s="58"/>
      <c r="B1448" s="104"/>
      <c r="C1448" s="107"/>
    </row>
    <row r="1449" spans="1:3" x14ac:dyDescent="0.35">
      <c r="A1449" s="58"/>
      <c r="B1449" s="104"/>
      <c r="C1449" s="107"/>
    </row>
    <row r="1450" spans="1:3" x14ac:dyDescent="0.35">
      <c r="A1450" s="58"/>
      <c r="B1450" s="104"/>
      <c r="C1450" s="107"/>
    </row>
    <row r="1451" spans="1:3" x14ac:dyDescent="0.35">
      <c r="A1451" s="58"/>
      <c r="B1451" s="104"/>
      <c r="C1451" s="107"/>
    </row>
    <row r="1452" spans="1:3" x14ac:dyDescent="0.35">
      <c r="A1452" s="58"/>
      <c r="B1452" s="104"/>
      <c r="C1452" s="107"/>
    </row>
    <row r="1453" spans="1:3" x14ac:dyDescent="0.35">
      <c r="A1453" s="58"/>
      <c r="B1453" s="104"/>
      <c r="C1453" s="107"/>
    </row>
    <row r="1454" spans="1:3" x14ac:dyDescent="0.35">
      <c r="A1454" s="58"/>
      <c r="B1454" s="104"/>
      <c r="C1454" s="107"/>
    </row>
    <row r="1455" spans="1:3" x14ac:dyDescent="0.35">
      <c r="A1455" s="58"/>
      <c r="B1455" s="104"/>
      <c r="C1455" s="107"/>
    </row>
    <row r="1456" spans="1:3" x14ac:dyDescent="0.35">
      <c r="A1456" s="58"/>
      <c r="B1456" s="104"/>
      <c r="C1456" s="107"/>
    </row>
    <row r="1457" spans="1:3" x14ac:dyDescent="0.35">
      <c r="A1457" s="58"/>
      <c r="B1457" s="104"/>
      <c r="C1457" s="107"/>
    </row>
    <row r="1458" spans="1:3" x14ac:dyDescent="0.35">
      <c r="A1458" s="58"/>
      <c r="B1458" s="104"/>
      <c r="C1458" s="107"/>
    </row>
    <row r="1459" spans="1:3" x14ac:dyDescent="0.35">
      <c r="A1459" s="58"/>
      <c r="B1459" s="104"/>
      <c r="C1459" s="107"/>
    </row>
    <row r="1460" spans="1:3" x14ac:dyDescent="0.35">
      <c r="A1460" s="58"/>
      <c r="B1460" s="104"/>
      <c r="C1460" s="107"/>
    </row>
    <row r="1461" spans="1:3" x14ac:dyDescent="0.35">
      <c r="A1461" s="58"/>
      <c r="B1461" s="104"/>
      <c r="C1461" s="107"/>
    </row>
    <row r="1462" spans="1:3" x14ac:dyDescent="0.35">
      <c r="A1462" s="58"/>
      <c r="B1462" s="104"/>
      <c r="C1462" s="107"/>
    </row>
    <row r="1463" spans="1:3" x14ac:dyDescent="0.35">
      <c r="A1463" s="58"/>
      <c r="B1463" s="104"/>
      <c r="C1463" s="107"/>
    </row>
    <row r="1464" spans="1:3" x14ac:dyDescent="0.35">
      <c r="A1464" s="58"/>
      <c r="B1464" s="104"/>
      <c r="C1464" s="107"/>
    </row>
    <row r="1465" spans="1:3" x14ac:dyDescent="0.35">
      <c r="A1465" s="58"/>
      <c r="B1465" s="104"/>
      <c r="C1465" s="107"/>
    </row>
    <row r="1466" spans="1:3" x14ac:dyDescent="0.35">
      <c r="A1466" s="58"/>
      <c r="B1466" s="104"/>
      <c r="C1466" s="107"/>
    </row>
    <row r="1467" spans="1:3" x14ac:dyDescent="0.35">
      <c r="A1467" s="58"/>
      <c r="B1467" s="104"/>
      <c r="C1467" s="107"/>
    </row>
    <row r="1468" spans="1:3" x14ac:dyDescent="0.35">
      <c r="A1468" s="58"/>
      <c r="B1468" s="104"/>
      <c r="C1468" s="107"/>
    </row>
    <row r="1469" spans="1:3" x14ac:dyDescent="0.35">
      <c r="A1469" s="58"/>
      <c r="B1469" s="104"/>
      <c r="C1469" s="107"/>
    </row>
    <row r="1470" spans="1:3" x14ac:dyDescent="0.35">
      <c r="A1470" s="58"/>
      <c r="B1470" s="104"/>
      <c r="C1470" s="107"/>
    </row>
    <row r="1471" spans="1:3" x14ac:dyDescent="0.35">
      <c r="A1471" s="58"/>
      <c r="B1471" s="104"/>
      <c r="C1471" s="107"/>
    </row>
    <row r="1472" spans="1:3" x14ac:dyDescent="0.35">
      <c r="A1472" s="58"/>
      <c r="B1472" s="104"/>
      <c r="C1472" s="107"/>
    </row>
    <row r="1473" spans="1:3" x14ac:dyDescent="0.35">
      <c r="A1473" s="58"/>
      <c r="B1473" s="104"/>
      <c r="C1473" s="107"/>
    </row>
    <row r="1474" spans="1:3" x14ac:dyDescent="0.35">
      <c r="A1474" s="58"/>
      <c r="B1474" s="104"/>
      <c r="C1474" s="107"/>
    </row>
    <row r="1475" spans="1:3" x14ac:dyDescent="0.35">
      <c r="A1475" s="58"/>
      <c r="B1475" s="104"/>
      <c r="C1475" s="107"/>
    </row>
    <row r="1476" spans="1:3" x14ac:dyDescent="0.35">
      <c r="A1476" s="58"/>
      <c r="B1476" s="104"/>
      <c r="C1476" s="107"/>
    </row>
    <row r="1477" spans="1:3" x14ac:dyDescent="0.35">
      <c r="A1477" s="58"/>
      <c r="B1477" s="104"/>
      <c r="C1477" s="107"/>
    </row>
    <row r="1478" spans="1:3" x14ac:dyDescent="0.35">
      <c r="A1478" s="58"/>
      <c r="B1478" s="104"/>
      <c r="C1478" s="107"/>
    </row>
    <row r="1479" spans="1:3" x14ac:dyDescent="0.35">
      <c r="A1479" s="58"/>
      <c r="B1479" s="104"/>
      <c r="C1479" s="107"/>
    </row>
    <row r="1480" spans="1:3" x14ac:dyDescent="0.35">
      <c r="A1480" s="58"/>
      <c r="B1480" s="104"/>
      <c r="C1480" s="107"/>
    </row>
    <row r="1481" spans="1:3" x14ac:dyDescent="0.35">
      <c r="A1481" s="58"/>
      <c r="B1481" s="104"/>
      <c r="C1481" s="107"/>
    </row>
    <row r="1482" spans="1:3" x14ac:dyDescent="0.35">
      <c r="A1482" s="58"/>
      <c r="B1482" s="104"/>
      <c r="C1482" s="107"/>
    </row>
    <row r="1483" spans="1:3" x14ac:dyDescent="0.35">
      <c r="A1483" s="58"/>
      <c r="B1483" s="104"/>
      <c r="C1483" s="107"/>
    </row>
    <row r="1484" spans="1:3" x14ac:dyDescent="0.35">
      <c r="A1484" s="58"/>
      <c r="B1484" s="104"/>
      <c r="C1484" s="107"/>
    </row>
    <row r="1485" spans="1:3" x14ac:dyDescent="0.35">
      <c r="A1485" s="58"/>
      <c r="B1485" s="104"/>
      <c r="C1485" s="107"/>
    </row>
    <row r="1486" spans="1:3" x14ac:dyDescent="0.35">
      <c r="A1486" s="58"/>
      <c r="B1486" s="104"/>
      <c r="C1486" s="107"/>
    </row>
    <row r="1487" spans="1:3" x14ac:dyDescent="0.35">
      <c r="A1487" s="58"/>
      <c r="B1487" s="104"/>
      <c r="C1487" s="107"/>
    </row>
    <row r="1488" spans="1:3" x14ac:dyDescent="0.35">
      <c r="A1488" s="58"/>
      <c r="B1488" s="104"/>
      <c r="C1488" s="107"/>
    </row>
    <row r="1489" spans="1:3" x14ac:dyDescent="0.35">
      <c r="A1489" s="58"/>
      <c r="B1489" s="104"/>
      <c r="C1489" s="107"/>
    </row>
    <row r="1490" spans="1:3" x14ac:dyDescent="0.35">
      <c r="A1490" s="58"/>
      <c r="B1490" s="104"/>
      <c r="C1490" s="107"/>
    </row>
    <row r="1491" spans="1:3" x14ac:dyDescent="0.35">
      <c r="A1491" s="58"/>
      <c r="B1491" s="104"/>
      <c r="C1491" s="107"/>
    </row>
    <row r="1492" spans="1:3" x14ac:dyDescent="0.35">
      <c r="A1492" s="58"/>
      <c r="B1492" s="104"/>
      <c r="C1492" s="107"/>
    </row>
    <row r="1493" spans="1:3" x14ac:dyDescent="0.35">
      <c r="A1493" s="58"/>
      <c r="B1493" s="104"/>
      <c r="C1493" s="107"/>
    </row>
    <row r="1494" spans="1:3" x14ac:dyDescent="0.35">
      <c r="A1494" s="58"/>
      <c r="B1494" s="104"/>
      <c r="C1494" s="107"/>
    </row>
    <row r="1495" spans="1:3" x14ac:dyDescent="0.35">
      <c r="A1495" s="58"/>
      <c r="B1495" s="104"/>
      <c r="C1495" s="107"/>
    </row>
    <row r="1496" spans="1:3" x14ac:dyDescent="0.35">
      <c r="A1496" s="58"/>
      <c r="B1496" s="104"/>
      <c r="C1496" s="107"/>
    </row>
    <row r="1497" spans="1:3" x14ac:dyDescent="0.35">
      <c r="A1497" s="58"/>
      <c r="B1497" s="104"/>
      <c r="C1497" s="107"/>
    </row>
    <row r="1498" spans="1:3" x14ac:dyDescent="0.35">
      <c r="A1498" s="58"/>
      <c r="B1498" s="104"/>
      <c r="C1498" s="107"/>
    </row>
    <row r="1499" spans="1:3" x14ac:dyDescent="0.35">
      <c r="A1499" s="58"/>
      <c r="B1499" s="104"/>
      <c r="C1499" s="107"/>
    </row>
    <row r="1500" spans="1:3" x14ac:dyDescent="0.35">
      <c r="A1500" s="58"/>
      <c r="B1500" s="104"/>
      <c r="C1500" s="107"/>
    </row>
    <row r="1501" spans="1:3" x14ac:dyDescent="0.35">
      <c r="A1501" s="58"/>
      <c r="B1501" s="104"/>
      <c r="C1501" s="107"/>
    </row>
    <row r="1502" spans="1:3" x14ac:dyDescent="0.35">
      <c r="A1502" s="58"/>
      <c r="B1502" s="104"/>
      <c r="C1502" s="107"/>
    </row>
    <row r="1503" spans="1:3" x14ac:dyDescent="0.35">
      <c r="A1503" s="58"/>
      <c r="B1503" s="104"/>
      <c r="C1503" s="107"/>
    </row>
    <row r="1504" spans="1:3" x14ac:dyDescent="0.35">
      <c r="A1504" s="58"/>
      <c r="B1504" s="104"/>
      <c r="C1504" s="107"/>
    </row>
    <row r="1505" spans="1:3" x14ac:dyDescent="0.35">
      <c r="A1505" s="58"/>
      <c r="B1505" s="104"/>
      <c r="C1505" s="107"/>
    </row>
    <row r="1506" spans="1:3" x14ac:dyDescent="0.35">
      <c r="A1506" s="58"/>
      <c r="B1506" s="104"/>
      <c r="C1506" s="107"/>
    </row>
    <row r="1507" spans="1:3" x14ac:dyDescent="0.35">
      <c r="A1507" s="58"/>
      <c r="B1507" s="104"/>
      <c r="C1507" s="107"/>
    </row>
    <row r="1508" spans="1:3" x14ac:dyDescent="0.35">
      <c r="A1508" s="58"/>
      <c r="B1508" s="104"/>
      <c r="C1508" s="107"/>
    </row>
    <row r="1509" spans="1:3" x14ac:dyDescent="0.35">
      <c r="A1509" s="58"/>
      <c r="B1509" s="104"/>
      <c r="C1509" s="107"/>
    </row>
    <row r="1510" spans="1:3" x14ac:dyDescent="0.35">
      <c r="A1510" s="58"/>
      <c r="B1510" s="104"/>
      <c r="C1510" s="107"/>
    </row>
    <row r="1511" spans="1:3" x14ac:dyDescent="0.35">
      <c r="A1511" s="58"/>
      <c r="B1511" s="104"/>
      <c r="C1511" s="107"/>
    </row>
    <row r="1512" spans="1:3" x14ac:dyDescent="0.35">
      <c r="A1512" s="58"/>
      <c r="B1512" s="104"/>
      <c r="C1512" s="107"/>
    </row>
    <row r="1513" spans="1:3" x14ac:dyDescent="0.35">
      <c r="A1513" s="58"/>
      <c r="B1513" s="104"/>
      <c r="C1513" s="107"/>
    </row>
    <row r="1514" spans="1:3" x14ac:dyDescent="0.35">
      <c r="A1514" s="58"/>
      <c r="B1514" s="104"/>
      <c r="C1514" s="107"/>
    </row>
    <row r="1515" spans="1:3" x14ac:dyDescent="0.35">
      <c r="A1515" s="58"/>
      <c r="B1515" s="104"/>
      <c r="C1515" s="107"/>
    </row>
    <row r="1516" spans="1:3" x14ac:dyDescent="0.35">
      <c r="A1516" s="58"/>
      <c r="B1516" s="104"/>
      <c r="C1516" s="107"/>
    </row>
    <row r="1517" spans="1:3" x14ac:dyDescent="0.35">
      <c r="A1517" s="58"/>
      <c r="B1517" s="104"/>
      <c r="C1517" s="107"/>
    </row>
    <row r="1518" spans="1:3" x14ac:dyDescent="0.35">
      <c r="A1518" s="58"/>
      <c r="B1518" s="104"/>
      <c r="C1518" s="107"/>
    </row>
    <row r="1519" spans="1:3" x14ac:dyDescent="0.35">
      <c r="A1519" s="58"/>
      <c r="B1519" s="104"/>
      <c r="C1519" s="107"/>
    </row>
    <row r="1520" spans="1:3" x14ac:dyDescent="0.35">
      <c r="A1520" s="58"/>
      <c r="B1520" s="104"/>
      <c r="C1520" s="107"/>
    </row>
    <row r="1521" spans="1:3" x14ac:dyDescent="0.35">
      <c r="A1521" s="58"/>
      <c r="B1521" s="104"/>
      <c r="C1521" s="107"/>
    </row>
    <row r="1522" spans="1:3" x14ac:dyDescent="0.35">
      <c r="A1522" s="58"/>
      <c r="B1522" s="104"/>
      <c r="C1522" s="107"/>
    </row>
    <row r="1523" spans="1:3" x14ac:dyDescent="0.35">
      <c r="A1523" s="58"/>
      <c r="B1523" s="104"/>
      <c r="C1523" s="107"/>
    </row>
    <row r="1524" spans="1:3" x14ac:dyDescent="0.35">
      <c r="A1524" s="58"/>
      <c r="B1524" s="104"/>
      <c r="C1524" s="107"/>
    </row>
    <row r="1525" spans="1:3" x14ac:dyDescent="0.35">
      <c r="A1525" s="58"/>
      <c r="B1525" s="104"/>
      <c r="C1525" s="107"/>
    </row>
    <row r="1526" spans="1:3" x14ac:dyDescent="0.35">
      <c r="A1526" s="58"/>
      <c r="B1526" s="104"/>
      <c r="C1526" s="107"/>
    </row>
    <row r="1527" spans="1:3" x14ac:dyDescent="0.35">
      <c r="A1527" s="58"/>
      <c r="B1527" s="104"/>
      <c r="C1527" s="107"/>
    </row>
    <row r="1528" spans="1:3" x14ac:dyDescent="0.35">
      <c r="A1528" s="58"/>
      <c r="B1528" s="104"/>
      <c r="C1528" s="107"/>
    </row>
    <row r="1529" spans="1:3" x14ac:dyDescent="0.35">
      <c r="A1529" s="58"/>
      <c r="B1529" s="104"/>
      <c r="C1529" s="107"/>
    </row>
    <row r="1530" spans="1:3" x14ac:dyDescent="0.35">
      <c r="A1530" s="58"/>
      <c r="B1530" s="104"/>
      <c r="C1530" s="107"/>
    </row>
    <row r="1531" spans="1:3" x14ac:dyDescent="0.35">
      <c r="A1531" s="58"/>
      <c r="B1531" s="104"/>
      <c r="C1531" s="107"/>
    </row>
    <row r="1532" spans="1:3" x14ac:dyDescent="0.35">
      <c r="A1532" s="58"/>
      <c r="B1532" s="104"/>
      <c r="C1532" s="107"/>
    </row>
    <row r="1533" spans="1:3" x14ac:dyDescent="0.35">
      <c r="A1533" s="58"/>
      <c r="B1533" s="104"/>
      <c r="C1533" s="107"/>
    </row>
    <row r="1534" spans="1:3" x14ac:dyDescent="0.35">
      <c r="A1534" s="58"/>
      <c r="B1534" s="104"/>
      <c r="C1534" s="107"/>
    </row>
    <row r="1535" spans="1:3" x14ac:dyDescent="0.35">
      <c r="A1535" s="58"/>
      <c r="B1535" s="104"/>
      <c r="C1535" s="107"/>
    </row>
    <row r="1536" spans="1:3" x14ac:dyDescent="0.35">
      <c r="A1536" s="58"/>
      <c r="B1536" s="104"/>
      <c r="C1536" s="107"/>
    </row>
    <row r="1537" spans="1:3" x14ac:dyDescent="0.35">
      <c r="A1537" s="58"/>
      <c r="B1537" s="104"/>
      <c r="C1537" s="107"/>
    </row>
    <row r="1538" spans="1:3" x14ac:dyDescent="0.35">
      <c r="A1538" s="58"/>
      <c r="B1538" s="104"/>
      <c r="C1538" s="107"/>
    </row>
    <row r="1539" spans="1:3" x14ac:dyDescent="0.35">
      <c r="A1539" s="58"/>
      <c r="B1539" s="104"/>
      <c r="C1539" s="107"/>
    </row>
    <row r="1540" spans="1:3" x14ac:dyDescent="0.35">
      <c r="A1540" s="58"/>
      <c r="B1540" s="104"/>
      <c r="C1540" s="107"/>
    </row>
    <row r="1541" spans="1:3" x14ac:dyDescent="0.35">
      <c r="A1541" s="58"/>
      <c r="B1541" s="104"/>
      <c r="C1541" s="107"/>
    </row>
    <row r="1542" spans="1:3" x14ac:dyDescent="0.35">
      <c r="A1542" s="58"/>
      <c r="B1542" s="104"/>
      <c r="C1542" s="107"/>
    </row>
    <row r="1543" spans="1:3" x14ac:dyDescent="0.35">
      <c r="A1543" s="58"/>
      <c r="B1543" s="104"/>
      <c r="C1543" s="107"/>
    </row>
    <row r="1544" spans="1:3" x14ac:dyDescent="0.35">
      <c r="A1544" s="58"/>
      <c r="B1544" s="104"/>
      <c r="C1544" s="107"/>
    </row>
    <row r="1545" spans="1:3" x14ac:dyDescent="0.35">
      <c r="A1545" s="58"/>
      <c r="B1545" s="104"/>
      <c r="C1545" s="107"/>
    </row>
    <row r="1546" spans="1:3" x14ac:dyDescent="0.35">
      <c r="A1546" s="58"/>
      <c r="B1546" s="104"/>
      <c r="C1546" s="107"/>
    </row>
    <row r="1547" spans="1:3" x14ac:dyDescent="0.35">
      <c r="A1547" s="58"/>
      <c r="B1547" s="104"/>
      <c r="C1547" s="107"/>
    </row>
    <row r="1548" spans="1:3" x14ac:dyDescent="0.35">
      <c r="A1548" s="58"/>
      <c r="B1548" s="104"/>
      <c r="C1548" s="107"/>
    </row>
    <row r="1549" spans="1:3" x14ac:dyDescent="0.35">
      <c r="A1549" s="58"/>
      <c r="B1549" s="104"/>
      <c r="C1549" s="107"/>
    </row>
    <row r="1550" spans="1:3" x14ac:dyDescent="0.35">
      <c r="A1550" s="58"/>
      <c r="B1550" s="104"/>
      <c r="C1550" s="107"/>
    </row>
    <row r="1551" spans="1:3" x14ac:dyDescent="0.35">
      <c r="A1551" s="58"/>
      <c r="B1551" s="104"/>
      <c r="C1551" s="107"/>
    </row>
    <row r="1552" spans="1:3" x14ac:dyDescent="0.35">
      <c r="A1552" s="58"/>
      <c r="B1552" s="104"/>
      <c r="C1552" s="107"/>
    </row>
    <row r="1553" spans="1:3" x14ac:dyDescent="0.35">
      <c r="A1553" s="58"/>
      <c r="B1553" s="104"/>
      <c r="C1553" s="107"/>
    </row>
    <row r="1554" spans="1:3" x14ac:dyDescent="0.35">
      <c r="A1554" s="58"/>
      <c r="B1554" s="104"/>
      <c r="C1554" s="107"/>
    </row>
    <row r="1555" spans="1:3" x14ac:dyDescent="0.35">
      <c r="A1555" s="58"/>
      <c r="B1555" s="104"/>
      <c r="C1555" s="107"/>
    </row>
    <row r="1556" spans="1:3" x14ac:dyDescent="0.35">
      <c r="A1556" s="58"/>
      <c r="B1556" s="104"/>
      <c r="C1556" s="107"/>
    </row>
    <row r="1557" spans="1:3" x14ac:dyDescent="0.35">
      <c r="A1557" s="58"/>
      <c r="B1557" s="104"/>
      <c r="C1557" s="107"/>
    </row>
    <row r="1558" spans="1:3" x14ac:dyDescent="0.35">
      <c r="A1558" s="58"/>
      <c r="B1558" s="104"/>
      <c r="C1558" s="107"/>
    </row>
    <row r="1559" spans="1:3" x14ac:dyDescent="0.35">
      <c r="A1559" s="58"/>
      <c r="B1559" s="104"/>
      <c r="C1559" s="107"/>
    </row>
    <row r="1560" spans="1:3" x14ac:dyDescent="0.35">
      <c r="A1560" s="58"/>
      <c r="B1560" s="104"/>
      <c r="C1560" s="107"/>
    </row>
    <row r="1561" spans="1:3" x14ac:dyDescent="0.35">
      <c r="A1561" s="58"/>
      <c r="B1561" s="104"/>
      <c r="C1561" s="107"/>
    </row>
    <row r="1562" spans="1:3" x14ac:dyDescent="0.35">
      <c r="A1562" s="58"/>
      <c r="B1562" s="104"/>
      <c r="C1562" s="107"/>
    </row>
    <row r="1563" spans="1:3" x14ac:dyDescent="0.35">
      <c r="A1563" s="58"/>
      <c r="B1563" s="104"/>
      <c r="C1563" s="107"/>
    </row>
    <row r="1564" spans="1:3" x14ac:dyDescent="0.35">
      <c r="A1564" s="58"/>
      <c r="B1564" s="104"/>
      <c r="C1564" s="107"/>
    </row>
    <row r="1565" spans="1:3" x14ac:dyDescent="0.35">
      <c r="A1565" s="58"/>
      <c r="B1565" s="104"/>
      <c r="C1565" s="107"/>
    </row>
    <row r="1566" spans="1:3" x14ac:dyDescent="0.35">
      <c r="A1566" s="58"/>
      <c r="B1566" s="104"/>
      <c r="C1566" s="107"/>
    </row>
    <row r="1567" spans="1:3" x14ac:dyDescent="0.35">
      <c r="A1567" s="58"/>
      <c r="B1567" s="104"/>
      <c r="C1567" s="107"/>
    </row>
    <row r="1568" spans="1:3" x14ac:dyDescent="0.35">
      <c r="A1568" s="58"/>
      <c r="B1568" s="104"/>
      <c r="C1568" s="107"/>
    </row>
    <row r="1569" spans="1:3" x14ac:dyDescent="0.35">
      <c r="A1569" s="58"/>
      <c r="B1569" s="104"/>
      <c r="C1569" s="107"/>
    </row>
    <row r="1570" spans="1:3" x14ac:dyDescent="0.35">
      <c r="A1570" s="58"/>
      <c r="B1570" s="104"/>
      <c r="C1570" s="107"/>
    </row>
    <row r="1571" spans="1:3" x14ac:dyDescent="0.35">
      <c r="A1571" s="58"/>
      <c r="B1571" s="104"/>
      <c r="C1571" s="107"/>
    </row>
    <row r="1572" spans="1:3" x14ac:dyDescent="0.35">
      <c r="A1572" s="58"/>
      <c r="B1572" s="104"/>
      <c r="C1572" s="107"/>
    </row>
    <row r="1573" spans="1:3" x14ac:dyDescent="0.35">
      <c r="A1573" s="58"/>
      <c r="B1573" s="104"/>
      <c r="C1573" s="107"/>
    </row>
    <row r="1574" spans="1:3" x14ac:dyDescent="0.35">
      <c r="A1574" s="58"/>
      <c r="B1574" s="104"/>
      <c r="C1574" s="107"/>
    </row>
    <row r="1575" spans="1:3" x14ac:dyDescent="0.35">
      <c r="A1575" s="58"/>
      <c r="B1575" s="104"/>
      <c r="C1575" s="107"/>
    </row>
    <row r="1576" spans="1:3" x14ac:dyDescent="0.35">
      <c r="A1576" s="58"/>
      <c r="B1576" s="104"/>
      <c r="C1576" s="107"/>
    </row>
    <row r="1577" spans="1:3" x14ac:dyDescent="0.35">
      <c r="A1577" s="58"/>
      <c r="B1577" s="104"/>
      <c r="C1577" s="107"/>
    </row>
    <row r="1578" spans="1:3" x14ac:dyDescent="0.35">
      <c r="A1578" s="58"/>
      <c r="B1578" s="104"/>
      <c r="C1578" s="107"/>
    </row>
    <row r="1579" spans="1:3" x14ac:dyDescent="0.35">
      <c r="A1579" s="58"/>
      <c r="B1579" s="104"/>
      <c r="C1579" s="107"/>
    </row>
    <row r="1580" spans="1:3" x14ac:dyDescent="0.35">
      <c r="A1580" s="58"/>
      <c r="B1580" s="104"/>
      <c r="C1580" s="107"/>
    </row>
    <row r="1581" spans="1:3" x14ac:dyDescent="0.35">
      <c r="A1581" s="58"/>
      <c r="B1581" s="104"/>
      <c r="C1581" s="107"/>
    </row>
    <row r="1582" spans="1:3" x14ac:dyDescent="0.35">
      <c r="A1582" s="58"/>
      <c r="B1582" s="104"/>
      <c r="C1582" s="107"/>
    </row>
    <row r="1583" spans="1:3" x14ac:dyDescent="0.35">
      <c r="A1583" s="58"/>
      <c r="B1583" s="104"/>
      <c r="C1583" s="107"/>
    </row>
    <row r="1584" spans="1:3" x14ac:dyDescent="0.35">
      <c r="A1584" s="58"/>
      <c r="B1584" s="104"/>
      <c r="C1584" s="107"/>
    </row>
    <row r="1585" spans="1:3" x14ac:dyDescent="0.35">
      <c r="A1585" s="58"/>
      <c r="B1585" s="104"/>
      <c r="C1585" s="107"/>
    </row>
    <row r="1586" spans="1:3" x14ac:dyDescent="0.35">
      <c r="A1586" s="58"/>
      <c r="B1586" s="104"/>
      <c r="C1586" s="107"/>
    </row>
    <row r="1587" spans="1:3" x14ac:dyDescent="0.35">
      <c r="A1587" s="58"/>
      <c r="B1587" s="104"/>
      <c r="C1587" s="107"/>
    </row>
    <row r="1588" spans="1:3" x14ac:dyDescent="0.35">
      <c r="A1588" s="58"/>
      <c r="B1588" s="104"/>
      <c r="C1588" s="107"/>
    </row>
    <row r="1589" spans="1:3" x14ac:dyDescent="0.35">
      <c r="A1589" s="58"/>
      <c r="B1589" s="104"/>
      <c r="C1589" s="107"/>
    </row>
    <row r="1590" spans="1:3" x14ac:dyDescent="0.35">
      <c r="A1590" s="58"/>
      <c r="B1590" s="104"/>
      <c r="C1590" s="107"/>
    </row>
    <row r="1591" spans="1:3" x14ac:dyDescent="0.35">
      <c r="A1591" s="58"/>
      <c r="B1591" s="104"/>
      <c r="C1591" s="107"/>
    </row>
    <row r="1592" spans="1:3" x14ac:dyDescent="0.35">
      <c r="A1592" s="58"/>
      <c r="B1592" s="104"/>
      <c r="C1592" s="107"/>
    </row>
    <row r="1593" spans="1:3" x14ac:dyDescent="0.35">
      <c r="A1593" s="58"/>
      <c r="B1593" s="104"/>
      <c r="C1593" s="107"/>
    </row>
    <row r="1594" spans="1:3" x14ac:dyDescent="0.35">
      <c r="A1594" s="58"/>
      <c r="B1594" s="104"/>
      <c r="C1594" s="107"/>
    </row>
    <row r="1595" spans="1:3" x14ac:dyDescent="0.35">
      <c r="A1595" s="58"/>
      <c r="B1595" s="104"/>
      <c r="C1595" s="107"/>
    </row>
    <row r="1596" spans="1:3" x14ac:dyDescent="0.35">
      <c r="A1596" s="58"/>
      <c r="B1596" s="104"/>
      <c r="C1596" s="107"/>
    </row>
    <row r="1597" spans="1:3" x14ac:dyDescent="0.35">
      <c r="A1597" s="58"/>
      <c r="B1597" s="104"/>
      <c r="C1597" s="107"/>
    </row>
    <row r="1598" spans="1:3" x14ac:dyDescent="0.35">
      <c r="A1598" s="58"/>
      <c r="B1598" s="104"/>
      <c r="C1598" s="107"/>
    </row>
    <row r="1599" spans="1:3" x14ac:dyDescent="0.35">
      <c r="A1599" s="58"/>
      <c r="B1599" s="104"/>
      <c r="C1599" s="107"/>
    </row>
    <row r="1600" spans="1:3" x14ac:dyDescent="0.35">
      <c r="A1600" s="58"/>
      <c r="B1600" s="104"/>
      <c r="C1600" s="107"/>
    </row>
    <row r="1601" spans="1:3" x14ac:dyDescent="0.35">
      <c r="A1601" s="58"/>
      <c r="B1601" s="104"/>
      <c r="C1601" s="107"/>
    </row>
    <row r="1602" spans="1:3" x14ac:dyDescent="0.35">
      <c r="A1602" s="58"/>
      <c r="B1602" s="104"/>
      <c r="C1602" s="107"/>
    </row>
    <row r="1603" spans="1:3" x14ac:dyDescent="0.35">
      <c r="A1603" s="58"/>
      <c r="B1603" s="104"/>
      <c r="C1603" s="107"/>
    </row>
    <row r="1604" spans="1:3" x14ac:dyDescent="0.35">
      <c r="A1604" s="58"/>
      <c r="B1604" s="104"/>
      <c r="C1604" s="107"/>
    </row>
    <row r="1605" spans="1:3" x14ac:dyDescent="0.35">
      <c r="A1605" s="58"/>
      <c r="B1605" s="104"/>
      <c r="C1605" s="107"/>
    </row>
    <row r="1606" spans="1:3" x14ac:dyDescent="0.35">
      <c r="A1606" s="58"/>
      <c r="B1606" s="104"/>
      <c r="C1606" s="107"/>
    </row>
    <row r="1607" spans="1:3" x14ac:dyDescent="0.35">
      <c r="A1607" s="58"/>
      <c r="B1607" s="104"/>
      <c r="C1607" s="107"/>
    </row>
    <row r="1608" spans="1:3" x14ac:dyDescent="0.35">
      <c r="A1608" s="58"/>
      <c r="B1608" s="104"/>
      <c r="C1608" s="107"/>
    </row>
    <row r="1609" spans="1:3" x14ac:dyDescent="0.35">
      <c r="A1609" s="58"/>
      <c r="B1609" s="104"/>
      <c r="C1609" s="107"/>
    </row>
    <row r="1610" spans="1:3" x14ac:dyDescent="0.35">
      <c r="A1610" s="58"/>
      <c r="B1610" s="104"/>
      <c r="C1610" s="107"/>
    </row>
    <row r="1611" spans="1:3" x14ac:dyDescent="0.35">
      <c r="A1611" s="58"/>
      <c r="B1611" s="104"/>
      <c r="C1611" s="107"/>
    </row>
    <row r="1612" spans="1:3" x14ac:dyDescent="0.35">
      <c r="A1612" s="58"/>
      <c r="B1612" s="104"/>
      <c r="C1612" s="107"/>
    </row>
    <row r="1613" spans="1:3" x14ac:dyDescent="0.35">
      <c r="A1613" s="58"/>
      <c r="B1613" s="104"/>
      <c r="C1613" s="107"/>
    </row>
    <row r="1614" spans="1:3" x14ac:dyDescent="0.35">
      <c r="A1614" s="58"/>
      <c r="B1614" s="104"/>
      <c r="C1614" s="107"/>
    </row>
    <row r="1615" spans="1:3" x14ac:dyDescent="0.35">
      <c r="A1615" s="58"/>
      <c r="B1615" s="104"/>
      <c r="C1615" s="107"/>
    </row>
    <row r="1616" spans="1:3" x14ac:dyDescent="0.35">
      <c r="A1616" s="58"/>
      <c r="B1616" s="104"/>
      <c r="C1616" s="107"/>
    </row>
    <row r="1617" spans="1:3" x14ac:dyDescent="0.35">
      <c r="A1617" s="58"/>
      <c r="B1617" s="104"/>
      <c r="C1617" s="107"/>
    </row>
    <row r="1618" spans="1:3" x14ac:dyDescent="0.35">
      <c r="A1618" s="58"/>
      <c r="B1618" s="104"/>
      <c r="C1618" s="107"/>
    </row>
    <row r="1619" spans="1:3" x14ac:dyDescent="0.35">
      <c r="A1619" s="58"/>
      <c r="B1619" s="104"/>
      <c r="C1619" s="107"/>
    </row>
    <row r="1620" spans="1:3" x14ac:dyDescent="0.35">
      <c r="A1620" s="58"/>
      <c r="B1620" s="104"/>
      <c r="C1620" s="107"/>
    </row>
    <row r="1621" spans="1:3" x14ac:dyDescent="0.35">
      <c r="A1621" s="58"/>
      <c r="B1621" s="104"/>
      <c r="C1621" s="107"/>
    </row>
    <row r="1622" spans="1:3" x14ac:dyDescent="0.35">
      <c r="A1622" s="58"/>
      <c r="B1622" s="104"/>
      <c r="C1622" s="107"/>
    </row>
    <row r="1623" spans="1:3" x14ac:dyDescent="0.35">
      <c r="A1623" s="58"/>
      <c r="B1623" s="104"/>
      <c r="C1623" s="107"/>
    </row>
    <row r="1624" spans="1:3" x14ac:dyDescent="0.35">
      <c r="A1624" s="58"/>
      <c r="B1624" s="104"/>
      <c r="C1624" s="107"/>
    </row>
    <row r="1625" spans="1:3" x14ac:dyDescent="0.35">
      <c r="A1625" s="58"/>
      <c r="B1625" s="104"/>
      <c r="C1625" s="107"/>
    </row>
    <row r="1626" spans="1:3" x14ac:dyDescent="0.35">
      <c r="A1626" s="58"/>
      <c r="B1626" s="104"/>
      <c r="C1626" s="107"/>
    </row>
    <row r="1627" spans="1:3" x14ac:dyDescent="0.35">
      <c r="A1627" s="58"/>
      <c r="B1627" s="104"/>
      <c r="C1627" s="107"/>
    </row>
    <row r="1628" spans="1:3" x14ac:dyDescent="0.35">
      <c r="A1628" s="58"/>
      <c r="B1628" s="104"/>
      <c r="C1628" s="107"/>
    </row>
    <row r="1629" spans="1:3" x14ac:dyDescent="0.35">
      <c r="A1629" s="58"/>
      <c r="B1629" s="104"/>
      <c r="C1629" s="107"/>
    </row>
    <row r="1630" spans="1:3" x14ac:dyDescent="0.35">
      <c r="A1630" s="58"/>
      <c r="B1630" s="104"/>
      <c r="C1630" s="107"/>
    </row>
    <row r="1631" spans="1:3" x14ac:dyDescent="0.35">
      <c r="A1631" s="58"/>
      <c r="B1631" s="104"/>
      <c r="C1631" s="107"/>
    </row>
    <row r="1632" spans="1:3" x14ac:dyDescent="0.35">
      <c r="A1632" s="58"/>
      <c r="B1632" s="104"/>
      <c r="C1632" s="107"/>
    </row>
    <row r="1633" spans="1:3" x14ac:dyDescent="0.35">
      <c r="A1633" s="58"/>
      <c r="B1633" s="104"/>
      <c r="C1633" s="107"/>
    </row>
    <row r="1634" spans="1:3" x14ac:dyDescent="0.35">
      <c r="A1634" s="58"/>
      <c r="B1634" s="104"/>
      <c r="C1634" s="107"/>
    </row>
    <row r="1635" spans="1:3" x14ac:dyDescent="0.35">
      <c r="A1635" s="58"/>
      <c r="B1635" s="104"/>
      <c r="C1635" s="107"/>
    </row>
    <row r="1636" spans="1:3" x14ac:dyDescent="0.35">
      <c r="A1636" s="58"/>
      <c r="B1636" s="104"/>
      <c r="C1636" s="107"/>
    </row>
    <row r="1637" spans="1:3" x14ac:dyDescent="0.35">
      <c r="A1637" s="58"/>
      <c r="B1637" s="104"/>
      <c r="C1637" s="107"/>
    </row>
    <row r="1638" spans="1:3" x14ac:dyDescent="0.35">
      <c r="A1638" s="58"/>
      <c r="B1638" s="104"/>
      <c r="C1638" s="107"/>
    </row>
  </sheetData>
  <dataConsolidate/>
  <mergeCells count="64">
    <mergeCell ref="D35:D43"/>
    <mergeCell ref="C144:C146"/>
    <mergeCell ref="B144:B146"/>
    <mergeCell ref="B147:B148"/>
    <mergeCell ref="D55:D62"/>
    <mergeCell ref="C84:C86"/>
    <mergeCell ref="B45:B63"/>
    <mergeCell ref="B64:B82"/>
    <mergeCell ref="B83:B94"/>
    <mergeCell ref="C87:C94"/>
    <mergeCell ref="D87:D94"/>
    <mergeCell ref="C64:C81"/>
    <mergeCell ref="D64:D68"/>
    <mergeCell ref="D69:D70"/>
    <mergeCell ref="D71:D73"/>
    <mergeCell ref="D74:D81"/>
    <mergeCell ref="A108:A110"/>
    <mergeCell ref="A113:A114"/>
    <mergeCell ref="I157:I158"/>
    <mergeCell ref="B1:I2"/>
    <mergeCell ref="D3:I3"/>
    <mergeCell ref="E13:E15"/>
    <mergeCell ref="E9:E11"/>
    <mergeCell ref="E7:E8"/>
    <mergeCell ref="E18:E20"/>
    <mergeCell ref="E24:E26"/>
    <mergeCell ref="B7:B44"/>
    <mergeCell ref="C7:C43"/>
    <mergeCell ref="D7:D28"/>
    <mergeCell ref="D29:D30"/>
    <mergeCell ref="D31:D34"/>
    <mergeCell ref="D84:D86"/>
    <mergeCell ref="D124:D128"/>
    <mergeCell ref="B96:C104"/>
    <mergeCell ref="C45:C62"/>
    <mergeCell ref="D45:D49"/>
    <mergeCell ref="D50:D51"/>
    <mergeCell ref="D52:D54"/>
    <mergeCell ref="D117:D118"/>
    <mergeCell ref="B105:C106"/>
    <mergeCell ref="B108:C110"/>
    <mergeCell ref="B111:C112"/>
    <mergeCell ref="B113:C118"/>
    <mergeCell ref="D98:D99"/>
    <mergeCell ref="D100:D101"/>
    <mergeCell ref="D102:D104"/>
    <mergeCell ref="D109:D110"/>
    <mergeCell ref="D114:D116"/>
    <mergeCell ref="B119:C122"/>
    <mergeCell ref="B123:C130"/>
    <mergeCell ref="B95:C95"/>
    <mergeCell ref="D150:D155"/>
    <mergeCell ref="C150:C155"/>
    <mergeCell ref="B150:B155"/>
    <mergeCell ref="D135:D137"/>
    <mergeCell ref="D140:D143"/>
    <mergeCell ref="C131:C137"/>
    <mergeCell ref="B131:B137"/>
    <mergeCell ref="C140:C143"/>
    <mergeCell ref="D131:D133"/>
    <mergeCell ref="B138:B143"/>
    <mergeCell ref="C138:C139"/>
    <mergeCell ref="D120:D121"/>
    <mergeCell ref="D129:D130"/>
  </mergeCells>
  <conditionalFormatting sqref="D166">
    <cfRule type="cellIs" dxfId="1043" priority="2177" operator="equal">
      <formula>"Critical"</formula>
    </cfRule>
    <cfRule type="cellIs" dxfId="1042" priority="2176" operator="equal">
      <formula>"Warning"</formula>
    </cfRule>
    <cfRule type="cellIs" dxfId="1041" priority="2175" operator="equal">
      <formula>"OK"</formula>
    </cfRule>
  </conditionalFormatting>
  <conditionalFormatting sqref="G6:G27">
    <cfRule type="cellIs" dxfId="1040" priority="2008" operator="equal">
      <formula>"Critical"</formula>
    </cfRule>
    <cfRule type="cellIs" dxfId="1038" priority="2003" operator="greaterThan">
      <formula>#REF!</formula>
    </cfRule>
    <cfRule type="cellIs" dxfId="1036" priority="2007" operator="equal">
      <formula>"Warning"</formula>
    </cfRule>
    <cfRule type="cellIs" dxfId="1035" priority="2006" operator="equal">
      <formula>"OK"</formula>
    </cfRule>
    <cfRule type="cellIs" dxfId="1034" priority="2005" operator="equal">
      <formula>"Não Licenciado"</formula>
    </cfRule>
  </conditionalFormatting>
  <conditionalFormatting sqref="G6:G42">
    <cfRule type="containsText" dxfId="1033" priority="1465" operator="containsText" text="NO">
      <formula>NOT(ISERROR(SEARCH("NO",G6)))</formula>
    </cfRule>
    <cfRule type="containsText" dxfId="1032" priority="1466" operator="containsText" text="NoN">
      <formula>NOT(ISERROR(SEARCH("NoN",G6)))</formula>
    </cfRule>
  </conditionalFormatting>
  <conditionalFormatting sqref="G28">
    <cfRule type="cellIs" dxfId="1031" priority="1461" operator="equal">
      <formula>"Não Licenciado"</formula>
    </cfRule>
    <cfRule type="cellIs" dxfId="1029" priority="1464" operator="equal">
      <formula>"Critical"</formula>
    </cfRule>
    <cfRule type="iconSet" priority="1457">
      <iconSet iconSet="3Symbols">
        <cfvo type="percent" val="0"/>
        <cfvo type="percent" val="33"/>
        <cfvo type="percent" val="67"/>
      </iconSet>
    </cfRule>
    <cfRule type="cellIs" dxfId="1027" priority="1460" operator="greaterThan">
      <formula>#REF!</formula>
    </cfRule>
    <cfRule type="cellIs" dxfId="1026" priority="1462" operator="equal">
      <formula>"OK"</formula>
    </cfRule>
    <cfRule type="cellIs" dxfId="1025" priority="1463" operator="equal">
      <formula>"Warning"</formula>
    </cfRule>
  </conditionalFormatting>
  <conditionalFormatting sqref="G29:G42">
    <cfRule type="cellIs" dxfId="1024" priority="1847" operator="equal">
      <formula>"Warning"</formula>
    </cfRule>
    <cfRule type="cellIs" dxfId="1022" priority="1848" operator="equal">
      <formula>"Critical"</formula>
    </cfRule>
    <cfRule type="cellIs" dxfId="1021" priority="1846" operator="equal">
      <formula>"OK"</formula>
    </cfRule>
    <cfRule type="cellIs" dxfId="1019" priority="1843" operator="greaterThan">
      <formula>#REF!</formula>
    </cfRule>
    <cfRule type="cellIs" dxfId="1018" priority="1845" operator="equal">
      <formula>"Não Licenciado"</formula>
    </cfRule>
  </conditionalFormatting>
  <conditionalFormatting sqref="G43">
    <cfRule type="cellIs" dxfId="1016" priority="1421" operator="equal">
      <formula>"Não Licenciado"</formula>
    </cfRule>
    <cfRule type="cellIs" dxfId="1015" priority="1422" operator="equal">
      <formula>"OK"</formula>
    </cfRule>
    <cfRule type="iconSet" priority="1417">
      <iconSet iconSet="3Symbols">
        <cfvo type="percent" val="0"/>
        <cfvo type="percent" val="33"/>
        <cfvo type="percent" val="67"/>
      </iconSet>
    </cfRule>
    <cfRule type="cellIs" dxfId="1014" priority="1420" operator="greaterThan">
      <formula>#REF!</formula>
    </cfRule>
    <cfRule type="cellIs" dxfId="1012" priority="1424" operator="equal">
      <formula>"Critical"</formula>
    </cfRule>
    <cfRule type="cellIs" dxfId="1011" priority="1423" operator="equal">
      <formula>"Warning"</formula>
    </cfRule>
  </conditionalFormatting>
  <conditionalFormatting sqref="G43:G48">
    <cfRule type="containsText" dxfId="1010" priority="1425" operator="containsText" text="NO">
      <formula>NOT(ISERROR(SEARCH("NO",G43)))</formula>
    </cfRule>
    <cfRule type="containsText" dxfId="1009" priority="1426" operator="containsText" text="NoN">
      <formula>NOT(ISERROR(SEARCH("NoN",G43)))</formula>
    </cfRule>
  </conditionalFormatting>
  <conditionalFormatting sqref="G44:G48">
    <cfRule type="cellIs" dxfId="1008" priority="1703" operator="equal">
      <formula>"Warning"</formula>
    </cfRule>
    <cfRule type="cellIs" dxfId="1007" priority="1702" operator="equal">
      <formula>"OK"</formula>
    </cfRule>
    <cfRule type="cellIs" dxfId="1006" priority="1704" operator="equal">
      <formula>"Critical"</formula>
    </cfRule>
    <cfRule type="cellIs" dxfId="1005" priority="1701" operator="equal">
      <formula>"Não Licenciado"</formula>
    </cfRule>
    <cfRule type="cellIs" dxfId="1004" priority="1700" operator="greaterThan">
      <formula>#REF!</formula>
    </cfRule>
  </conditionalFormatting>
  <conditionalFormatting sqref="G49">
    <cfRule type="cellIs" dxfId="1000" priority="1384" operator="equal">
      <formula>"Critical"</formula>
    </cfRule>
    <cfRule type="cellIs" dxfId="999" priority="1383" operator="equal">
      <formula>"Warning"</formula>
    </cfRule>
    <cfRule type="cellIs" dxfId="998" priority="1382" operator="equal">
      <formula>"OK"</formula>
    </cfRule>
    <cfRule type="cellIs" dxfId="997" priority="1381" operator="equal">
      <formula>"Não Licenciado"</formula>
    </cfRule>
    <cfRule type="cellIs" dxfId="996" priority="1380" operator="greaterThan">
      <formula>#REF!</formula>
    </cfRule>
    <cfRule type="iconSet" priority="1377">
      <iconSet iconSet="3Symbols">
        <cfvo type="percent" val="0"/>
        <cfvo type="percent" val="33"/>
        <cfvo type="percent" val="67"/>
      </iconSet>
    </cfRule>
  </conditionalFormatting>
  <conditionalFormatting sqref="G49:G62">
    <cfRule type="containsText" dxfId="994" priority="1385" operator="containsText" text="NO">
      <formula>NOT(ISERROR(SEARCH("NO",G49)))</formula>
    </cfRule>
    <cfRule type="containsText" dxfId="993" priority="1386" operator="containsText" text="NoN">
      <formula>NOT(ISERROR(SEARCH("NoN",G49)))</formula>
    </cfRule>
  </conditionalFormatting>
  <conditionalFormatting sqref="G50:G62">
    <cfRule type="cellIs" dxfId="991" priority="1825" operator="equal">
      <formula>"Não Licenciado"</formula>
    </cfRule>
    <cfRule type="cellIs" dxfId="990" priority="1826" operator="equal">
      <formula>"OK"</formula>
    </cfRule>
    <cfRule type="cellIs" dxfId="989" priority="1827" operator="equal">
      <formula>"Warning"</formula>
    </cfRule>
    <cfRule type="cellIs" dxfId="988" priority="1823" operator="greaterThan">
      <formula>#REF!</formula>
    </cfRule>
    <cfRule type="cellIs" dxfId="987" priority="1828" operator="equal">
      <formula>"Critical"</formula>
    </cfRule>
  </conditionalFormatting>
  <conditionalFormatting sqref="G63">
    <cfRule type="iconSet" priority="1337">
      <iconSet iconSet="3Symbols">
        <cfvo type="percent" val="0"/>
        <cfvo type="percent" val="33"/>
        <cfvo type="percent" val="67"/>
      </iconSet>
    </cfRule>
    <cfRule type="cellIs" dxfId="985" priority="1342" operator="equal">
      <formula>"OK"</formula>
    </cfRule>
    <cfRule type="cellIs" dxfId="984" priority="1340" operator="greaterThan">
      <formula>#REF!</formula>
    </cfRule>
    <cfRule type="cellIs" dxfId="983" priority="1341" operator="equal">
      <formula>"Não Licenciado"</formula>
    </cfRule>
    <cfRule type="cellIs" dxfId="982" priority="1343" operator="equal">
      <formula>"Warning"</formula>
    </cfRule>
    <cfRule type="cellIs" dxfId="979" priority="1344" operator="equal">
      <formula>"Critical"</formula>
    </cfRule>
  </conditionalFormatting>
  <conditionalFormatting sqref="G63:G67">
    <cfRule type="containsText" dxfId="978" priority="1345" operator="containsText" text="NO">
      <formula>NOT(ISERROR(SEARCH("NO",G63)))</formula>
    </cfRule>
    <cfRule type="containsText" dxfId="977" priority="1346" operator="containsText" text="NoN">
      <formula>NOT(ISERROR(SEARCH("NoN",G63)))</formula>
    </cfRule>
  </conditionalFormatting>
  <conditionalFormatting sqref="G64:G67">
    <cfRule type="cellIs" dxfId="974" priority="1676" operator="greaterThan">
      <formula>#REF!</formula>
    </cfRule>
    <cfRule type="cellIs" dxfId="973" priority="1677" operator="equal">
      <formula>"Não Licenciado"</formula>
    </cfRule>
    <cfRule type="cellIs" dxfId="972" priority="1678" operator="equal">
      <formula>"OK"</formula>
    </cfRule>
    <cfRule type="cellIs" dxfId="971" priority="1679" operator="equal">
      <formula>"Warning"</formula>
    </cfRule>
    <cfRule type="cellIs" dxfId="970" priority="1680" operator="equal">
      <formula>"Critical"</formula>
    </cfRule>
  </conditionalFormatting>
  <conditionalFormatting sqref="G68">
    <cfRule type="iconSet" priority="1297">
      <iconSet iconSet="3Symbols">
        <cfvo type="percent" val="0"/>
        <cfvo type="percent" val="33"/>
        <cfvo type="percent" val="67"/>
      </iconSet>
    </cfRule>
    <cfRule type="cellIs" dxfId="967" priority="1303" operator="equal">
      <formula>"Warning"</formula>
    </cfRule>
    <cfRule type="cellIs" dxfId="966" priority="1304" operator="equal">
      <formula>"Critical"</formula>
    </cfRule>
    <cfRule type="cellIs" dxfId="965" priority="1302" operator="equal">
      <formula>"OK"</formula>
    </cfRule>
    <cfRule type="cellIs" dxfId="964" priority="1301" operator="equal">
      <formula>"Não Licenciado"</formula>
    </cfRule>
    <cfRule type="cellIs" dxfId="963" priority="1300" operator="greaterThan">
      <formula>#REF!</formula>
    </cfRule>
  </conditionalFormatting>
  <conditionalFormatting sqref="G68:G88">
    <cfRule type="containsText" dxfId="962" priority="1306" operator="containsText" text="NoN">
      <formula>NOT(ISERROR(SEARCH("NoN",G68)))</formula>
    </cfRule>
    <cfRule type="containsText" dxfId="961" priority="1305" operator="containsText" text="NO">
      <formula>NOT(ISERROR(SEARCH("NO",G68)))</formula>
    </cfRule>
  </conditionalFormatting>
  <conditionalFormatting sqref="G69:G88">
    <cfRule type="cellIs" dxfId="959" priority="1653" operator="equal">
      <formula>"Não Licenciado"</formula>
    </cfRule>
    <cfRule type="cellIs" dxfId="958" priority="1654" operator="equal">
      <formula>"OK"</formula>
    </cfRule>
    <cfRule type="cellIs" dxfId="957" priority="1655" operator="equal">
      <formula>"Warning"</formula>
    </cfRule>
    <cfRule type="cellIs" dxfId="956" priority="1656" operator="equal">
      <formula>"Critical"</formula>
    </cfRule>
    <cfRule type="cellIs" dxfId="955" priority="1652" operator="greaterThan">
      <formula>#REF!</formula>
    </cfRule>
  </conditionalFormatting>
  <conditionalFormatting sqref="G89">
    <cfRule type="containsText" dxfId="953" priority="1266" operator="containsText" text="NoN">
      <formula>NOT(ISERROR(SEARCH("NoN",G89)))</formula>
    </cfRule>
    <cfRule type="iconSet" priority="1257">
      <iconSet iconSet="3Symbols">
        <cfvo type="percent" val="0"/>
        <cfvo type="percent" val="33"/>
        <cfvo type="percent" val="67"/>
      </iconSet>
    </cfRule>
    <cfRule type="cellIs" dxfId="950" priority="1260" operator="greaterThan">
      <formula>#REF!</formula>
    </cfRule>
    <cfRule type="cellIs" dxfId="949" priority="1261" operator="equal">
      <formula>"Não Licenciado"</formula>
    </cfRule>
    <cfRule type="containsText" dxfId="948" priority="1265" operator="containsText" text="NO">
      <formula>NOT(ISERROR(SEARCH("NO",G89)))</formula>
    </cfRule>
    <cfRule type="cellIs" dxfId="947" priority="1264" operator="equal">
      <formula>"Critical"</formula>
    </cfRule>
    <cfRule type="cellIs" dxfId="946" priority="1263" operator="equal">
      <formula>"Warning"</formula>
    </cfRule>
    <cfRule type="cellIs" dxfId="945" priority="1262" operator="equal">
      <formula>"OK"</formula>
    </cfRule>
  </conditionalFormatting>
  <conditionalFormatting sqref="G90">
    <cfRule type="cellIs" dxfId="944" priority="1221" operator="equal">
      <formula>"Não Licenciado"</formula>
    </cfRule>
    <cfRule type="cellIs" dxfId="943" priority="1222" operator="equal">
      <formula>"OK"</formula>
    </cfRule>
    <cfRule type="cellIs" dxfId="942" priority="1223" operator="equal">
      <formula>"Warning"</formula>
    </cfRule>
    <cfRule type="containsText" dxfId="941" priority="1225" operator="containsText" text="NO">
      <formula>NOT(ISERROR(SEARCH("NO",G90)))</formula>
    </cfRule>
    <cfRule type="cellIs" dxfId="940" priority="1220" operator="greaterThan">
      <formula>#REF!</formula>
    </cfRule>
    <cfRule type="iconSet" priority="1217">
      <iconSet iconSet="3Symbols">
        <cfvo type="percent" val="0"/>
        <cfvo type="percent" val="33"/>
        <cfvo type="percent" val="67"/>
      </iconSet>
    </cfRule>
    <cfRule type="containsText" dxfId="938" priority="1226" operator="containsText" text="NoN">
      <formula>NOT(ISERROR(SEARCH("NoN",G90)))</formula>
    </cfRule>
    <cfRule type="cellIs" dxfId="936" priority="1224" operator="equal">
      <formula>"Critical"</formula>
    </cfRule>
  </conditionalFormatting>
  <conditionalFormatting sqref="G91">
    <cfRule type="cellIs" dxfId="935" priority="1180" operator="greaterThan">
      <formula>#REF!</formula>
    </cfRule>
    <cfRule type="cellIs" dxfId="934" priority="1181" operator="equal">
      <formula>"Não Licenciado"</formula>
    </cfRule>
    <cfRule type="cellIs" dxfId="933" priority="1182" operator="equal">
      <formula>"OK"</formula>
    </cfRule>
    <cfRule type="cellIs" dxfId="931" priority="1184" operator="equal">
      <formula>"Critical"</formula>
    </cfRule>
    <cfRule type="iconSet" priority="1177">
      <iconSet iconSet="3Symbols">
        <cfvo type="percent" val="0"/>
        <cfvo type="percent" val="33"/>
        <cfvo type="percent" val="67"/>
      </iconSet>
    </cfRule>
    <cfRule type="cellIs" dxfId="929" priority="1183" operator="equal">
      <formula>"Warning"</formula>
    </cfRule>
  </conditionalFormatting>
  <conditionalFormatting sqref="G91:G92">
    <cfRule type="containsText" dxfId="928" priority="1185" operator="containsText" text="NO">
      <formula>NOT(ISERROR(SEARCH("NO",G91)))</formula>
    </cfRule>
    <cfRule type="containsText" dxfId="927" priority="1186" operator="containsText" text="NoN">
      <formula>NOT(ISERROR(SEARCH("NoN",G91)))</formula>
    </cfRule>
  </conditionalFormatting>
  <conditionalFormatting sqref="G92">
    <cfRule type="cellIs" dxfId="926" priority="1808" operator="equal">
      <formula>"Critical"</formula>
    </cfRule>
    <cfRule type="cellIs" dxfId="925" priority="1807" operator="equal">
      <formula>"Warning"</formula>
    </cfRule>
    <cfRule type="cellIs" dxfId="924" priority="1806" operator="equal">
      <formula>"OK"</formula>
    </cfRule>
    <cfRule type="cellIs" dxfId="923" priority="1805" operator="equal">
      <formula>"Não Licenciado"</formula>
    </cfRule>
    <cfRule type="cellIs" dxfId="922" priority="1803" operator="greaterThan">
      <formula>#REF!</formula>
    </cfRule>
  </conditionalFormatting>
  <conditionalFormatting sqref="G93:G94">
    <cfRule type="cellIs" dxfId="919" priority="1141" operator="equal">
      <formula>"Não Licenciado"</formula>
    </cfRule>
    <cfRule type="cellIs" dxfId="918" priority="1140" operator="greaterThan">
      <formula>#REF!</formula>
    </cfRule>
    <cfRule type="cellIs" dxfId="917" priority="1144" operator="equal">
      <formula>"Critical"</formula>
    </cfRule>
    <cfRule type="iconSet" priority="1137">
      <iconSet iconSet="3Symbols">
        <cfvo type="percent" val="0"/>
        <cfvo type="percent" val="33"/>
        <cfvo type="percent" val="67"/>
      </iconSet>
    </cfRule>
    <cfRule type="cellIs" dxfId="914" priority="1143" operator="equal">
      <formula>"Warning"</formula>
    </cfRule>
    <cfRule type="cellIs" dxfId="913" priority="1142" operator="equal">
      <formula>"OK"</formula>
    </cfRule>
  </conditionalFormatting>
  <conditionalFormatting sqref="G93:G97">
    <cfRule type="containsText" dxfId="912" priority="1146" operator="containsText" text="NoN">
      <formula>NOT(ISERROR(SEARCH("NoN",G93)))</formula>
    </cfRule>
    <cfRule type="containsText" dxfId="911" priority="1145" operator="containsText" text="NO">
      <formula>NOT(ISERROR(SEARCH("NO",G93)))</formula>
    </cfRule>
  </conditionalFormatting>
  <conditionalFormatting sqref="G95:G97">
    <cfRule type="cellIs" dxfId="910" priority="1793" operator="greaterThan">
      <formula>#REF!</formula>
    </cfRule>
    <cfRule type="cellIs" dxfId="907" priority="1798" operator="equal">
      <formula>"Critical"</formula>
    </cfRule>
    <cfRule type="cellIs" dxfId="906" priority="1797" operator="equal">
      <formula>"Warning"</formula>
    </cfRule>
    <cfRule type="cellIs" dxfId="905" priority="1796" operator="equal">
      <formula>"OK"</formula>
    </cfRule>
    <cfRule type="cellIs" dxfId="904" priority="1795" operator="equal">
      <formula>"Não Licenciado"</formula>
    </cfRule>
  </conditionalFormatting>
  <conditionalFormatting sqref="G98">
    <cfRule type="cellIs" dxfId="903" priority="291" operator="greaterThan">
      <formula>#REF!</formula>
    </cfRule>
    <cfRule type="containsText" dxfId="902" priority="297" operator="containsText" text="NoN">
      <formula>NOT(ISERROR(SEARCH("NoN",G98)))</formula>
    </cfRule>
    <cfRule type="cellIs" dxfId="901" priority="295" operator="equal">
      <formula>"Critical"</formula>
    </cfRule>
    <cfRule type="cellIs" dxfId="900" priority="294" operator="equal">
      <formula>"Warning"</formula>
    </cfRule>
    <cfRule type="cellIs" dxfId="899" priority="293" operator="equal">
      <formula>"OK"</formula>
    </cfRule>
    <cfRule type="cellIs" dxfId="898" priority="292" operator="equal">
      <formula>"Não Licenciado"</formula>
    </cfRule>
    <cfRule type="iconSet" priority="288">
      <iconSet iconSet="3Symbols">
        <cfvo type="percent" val="0"/>
        <cfvo type="percent" val="33"/>
        <cfvo type="percent" val="67"/>
      </iconSet>
    </cfRule>
    <cfRule type="containsText" dxfId="895" priority="296" operator="containsText" text="NO">
      <formula>NOT(ISERROR(SEARCH("NO",G98)))</formula>
    </cfRule>
  </conditionalFormatting>
  <conditionalFormatting sqref="G99">
    <cfRule type="iconSet" priority="1008">
      <iconSet iconSet="3Symbols">
        <cfvo type="percent" val="0"/>
        <cfvo type="percent" val="33"/>
        <cfvo type="percent" val="67"/>
      </iconSet>
    </cfRule>
    <cfRule type="cellIs" dxfId="894" priority="1011" operator="greaterThan">
      <formula>#REF!</formula>
    </cfRule>
    <cfRule type="cellIs" dxfId="893" priority="1014" operator="equal">
      <formula>"Warning"</formula>
    </cfRule>
    <cfRule type="cellIs" dxfId="890" priority="1015" operator="equal">
      <formula>"Critical"</formula>
    </cfRule>
    <cfRule type="cellIs" dxfId="889" priority="1013" operator="equal">
      <formula>"OK"</formula>
    </cfRule>
    <cfRule type="cellIs" dxfId="888" priority="1012" operator="equal">
      <formula>"Não Licenciado"</formula>
    </cfRule>
  </conditionalFormatting>
  <conditionalFormatting sqref="G99:G101">
    <cfRule type="containsText" dxfId="887" priority="1017" operator="containsText" text="NoN">
      <formula>NOT(ISERROR(SEARCH("NoN",G99)))</formula>
    </cfRule>
    <cfRule type="containsText" dxfId="886" priority="1016" operator="containsText" text="NO">
      <formula>NOT(ISERROR(SEARCH("NO",G99)))</formula>
    </cfRule>
  </conditionalFormatting>
  <conditionalFormatting sqref="G100:G101">
    <cfRule type="cellIs" dxfId="885" priority="1786" operator="equal">
      <formula>"OK"</formula>
    </cfRule>
    <cfRule type="cellIs" dxfId="884" priority="1785" operator="equal">
      <formula>"Não Licenciado"</formula>
    </cfRule>
    <cfRule type="cellIs" dxfId="881" priority="1783" operator="greaterThan">
      <formula>#REF!</formula>
    </cfRule>
    <cfRule type="cellIs" dxfId="880" priority="1788" operator="equal">
      <formula>"Critical"</formula>
    </cfRule>
    <cfRule type="cellIs" dxfId="879" priority="1787" operator="equal">
      <formula>"Warning"</formula>
    </cfRule>
  </conditionalFormatting>
  <conditionalFormatting sqref="G102">
    <cfRule type="iconSet" priority="968">
      <iconSet iconSet="3Symbols">
        <cfvo type="percent" val="0"/>
        <cfvo type="percent" val="33"/>
        <cfvo type="percent" val="67"/>
      </iconSet>
    </cfRule>
  </conditionalFormatting>
  <conditionalFormatting sqref="G102:G103">
    <cfRule type="containsText" dxfId="878" priority="936" operator="containsText" text="NO">
      <formula>NOT(ISERROR(SEARCH("NO",G102)))</formula>
    </cfRule>
    <cfRule type="cellIs" dxfId="877" priority="935" operator="equal">
      <formula>"Critical"</formula>
    </cfRule>
    <cfRule type="cellIs" dxfId="876" priority="934" operator="equal">
      <formula>"Warning"</formula>
    </cfRule>
    <cfRule type="cellIs" dxfId="875" priority="933" operator="equal">
      <formula>"OK"</formula>
    </cfRule>
    <cfRule type="cellIs" dxfId="874" priority="932" operator="equal">
      <formula>"Não Licenciado"</formula>
    </cfRule>
    <cfRule type="cellIs" dxfId="873" priority="931" operator="greaterThan">
      <formula>#REF!</formula>
    </cfRule>
    <cfRule type="containsText" dxfId="870" priority="937" operator="containsText" text="NoN">
      <formula>NOT(ISERROR(SEARCH("NoN",G102)))</formula>
    </cfRule>
  </conditionalFormatting>
  <conditionalFormatting sqref="G103">
    <cfRule type="iconSet" priority="928">
      <iconSet iconSet="3Symbols">
        <cfvo type="percent" val="0"/>
        <cfvo type="percent" val="33"/>
        <cfvo type="percent" val="67"/>
      </iconSet>
    </cfRule>
  </conditionalFormatting>
  <conditionalFormatting sqref="G104">
    <cfRule type="cellIs" dxfId="869" priority="891" operator="greaterThan">
      <formula>#REF!</formula>
    </cfRule>
    <cfRule type="cellIs" dxfId="868" priority="892" operator="equal">
      <formula>"Não Licenciado"</formula>
    </cfRule>
    <cfRule type="cellIs" dxfId="867" priority="893" operator="equal">
      <formula>"OK"</formula>
    </cfRule>
    <cfRule type="containsText" dxfId="866" priority="896" operator="containsText" text="NO">
      <formula>NOT(ISERROR(SEARCH("NO",G104)))</formula>
    </cfRule>
    <cfRule type="iconSet" priority="888">
      <iconSet iconSet="3Symbols">
        <cfvo type="percent" val="0"/>
        <cfvo type="percent" val="33"/>
        <cfvo type="percent" val="67"/>
      </iconSet>
    </cfRule>
    <cfRule type="cellIs" dxfId="863" priority="894" operator="equal">
      <formula>"Warning"</formula>
    </cfRule>
    <cfRule type="cellIs" dxfId="862" priority="895" operator="equal">
      <formula>"Critical"</formula>
    </cfRule>
    <cfRule type="containsText" dxfId="861" priority="897" operator="containsText" text="NoN">
      <formula>NOT(ISERROR(SEARCH("NoN",G104)))</formula>
    </cfRule>
  </conditionalFormatting>
  <conditionalFormatting sqref="G105">
    <cfRule type="cellIs" dxfId="859" priority="855" operator="equal">
      <formula>"Critical"</formula>
    </cfRule>
    <cfRule type="iconSet" priority="848">
      <iconSet iconSet="3Symbols">
        <cfvo type="percent" val="0"/>
        <cfvo type="percent" val="33"/>
        <cfvo type="percent" val="67"/>
      </iconSet>
    </cfRule>
    <cfRule type="cellIs" dxfId="857" priority="851" operator="greaterThan">
      <formula>#REF!</formula>
    </cfRule>
    <cfRule type="containsText" dxfId="856" priority="856" operator="containsText" text="NO">
      <formula>NOT(ISERROR(SEARCH("NO",G105)))</formula>
    </cfRule>
    <cfRule type="containsText" dxfId="855" priority="857" operator="containsText" text="NoN">
      <formula>NOT(ISERROR(SEARCH("NoN",G105)))</formula>
    </cfRule>
    <cfRule type="cellIs" dxfId="854" priority="854" operator="equal">
      <formula>"Warning"</formula>
    </cfRule>
    <cfRule type="cellIs" dxfId="853" priority="853" operator="equal">
      <formula>"OK"</formula>
    </cfRule>
    <cfRule type="cellIs" dxfId="852" priority="852" operator="equal">
      <formula>"Não Licenciado"</formula>
    </cfRule>
  </conditionalFormatting>
  <conditionalFormatting sqref="G106">
    <cfRule type="cellIs" dxfId="850" priority="9" operator="greaterThan">
      <formula>#REF!</formula>
    </cfRule>
    <cfRule type="cellIs" dxfId="849" priority="10" operator="equal">
      <formula>"Não Licenciado"</formula>
    </cfRule>
    <cfRule type="cellIs" dxfId="848" priority="12" operator="equal">
      <formula>"Warning"</formula>
    </cfRule>
    <cfRule type="cellIs" dxfId="847" priority="13" operator="equal">
      <formula>"Critical"</formula>
    </cfRule>
    <cfRule type="containsText" dxfId="846" priority="1" operator="containsText" text="NO">
      <formula>NOT(ISERROR(SEARCH("NO",G106)))</formula>
    </cfRule>
    <cfRule type="cellIs" dxfId="845" priority="11" operator="equal">
      <formula>"OK"</formula>
    </cfRule>
    <cfRule type="containsText" dxfId="844" priority="2" operator="containsText" text="NoN">
      <formula>NOT(ISERROR(SEARCH("NoN",G106)))</formula>
    </cfRule>
  </conditionalFormatting>
  <conditionalFormatting sqref="G107:G108">
    <cfRule type="cellIs" dxfId="841" priority="1776" operator="equal">
      <formula>"OK"</formula>
    </cfRule>
    <cfRule type="cellIs" dxfId="840" priority="1777" operator="equal">
      <formula>"Warning"</formula>
    </cfRule>
    <cfRule type="cellIs" dxfId="839" priority="1778" operator="equal">
      <formula>"Critical"</formula>
    </cfRule>
    <cfRule type="cellIs" dxfId="838" priority="1773" operator="greaterThan">
      <formula>#REF!</formula>
    </cfRule>
    <cfRule type="cellIs" dxfId="837" priority="1775" operator="equal">
      <formula>"Não Licenciado"</formula>
    </cfRule>
  </conditionalFormatting>
  <conditionalFormatting sqref="G107:G109">
    <cfRule type="containsText" dxfId="835" priority="817" operator="containsText" text="NoN">
      <formula>NOT(ISERROR(SEARCH("NoN",G107)))</formula>
    </cfRule>
    <cfRule type="containsText" dxfId="834" priority="816" operator="containsText" text="NO">
      <formula>NOT(ISERROR(SEARCH("NO",G107)))</formula>
    </cfRule>
  </conditionalFormatting>
  <conditionalFormatting sqref="G109">
    <cfRule type="cellIs" dxfId="833" priority="814" operator="equal">
      <formula>"Warning"</formula>
    </cfRule>
    <cfRule type="cellIs" dxfId="832" priority="815" operator="equal">
      <formula>"Critical"</formula>
    </cfRule>
    <cfRule type="iconSet" priority="808">
      <iconSet iconSet="3Symbols">
        <cfvo type="percent" val="0"/>
        <cfvo type="percent" val="33"/>
        <cfvo type="percent" val="67"/>
      </iconSet>
    </cfRule>
    <cfRule type="cellIs" dxfId="829" priority="811" operator="greaterThan">
      <formula>#REF!</formula>
    </cfRule>
    <cfRule type="cellIs" dxfId="828" priority="812" operator="equal">
      <formula>"Não Licenciado"</formula>
    </cfRule>
    <cfRule type="cellIs" dxfId="827" priority="813" operator="equal">
      <formula>"OK"</formula>
    </cfRule>
  </conditionalFormatting>
  <conditionalFormatting sqref="G110">
    <cfRule type="containsText" dxfId="826" priority="777" operator="containsText" text="NoN">
      <formula>NOT(ISERROR(SEARCH("NoN",G110)))</formula>
    </cfRule>
    <cfRule type="cellIs" dxfId="825" priority="771" operator="greaterThan">
      <formula>#REF!</formula>
    </cfRule>
    <cfRule type="containsText" dxfId="824" priority="776" operator="containsText" text="NO">
      <formula>NOT(ISERROR(SEARCH("NO",G110)))</formula>
    </cfRule>
    <cfRule type="cellIs" dxfId="823" priority="775" operator="equal">
      <formula>"Critical"</formula>
    </cfRule>
    <cfRule type="cellIs" dxfId="822" priority="774" operator="equal">
      <formula>"Warning"</formula>
    </cfRule>
    <cfRule type="cellIs" dxfId="821" priority="773" operator="equal">
      <formula>"OK"</formula>
    </cfRule>
    <cfRule type="cellIs" dxfId="820" priority="772" operator="equal">
      <formula>"Não Licenciado"</formula>
    </cfRule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G111">
    <cfRule type="containsText" dxfId="817" priority="736" operator="containsText" text="NO">
      <formula>NOT(ISERROR(SEARCH("NO",G111)))</formula>
    </cfRule>
    <cfRule type="containsText" dxfId="816" priority="737" operator="containsText" text="NoN">
      <formula>NOT(ISERROR(SEARCH("NoN",G111)))</formula>
    </cfRule>
    <cfRule type="cellIs" dxfId="815" priority="735" operator="equal">
      <formula>"Critical"</formula>
    </cfRule>
    <cfRule type="cellIs" dxfId="814" priority="734" operator="equal">
      <formula>"Warning"</formula>
    </cfRule>
    <cfRule type="cellIs" dxfId="813" priority="733" operator="equal">
      <formula>"OK"</formula>
    </cfRule>
    <cfRule type="cellIs" dxfId="812" priority="732" operator="equal">
      <formula>"Não Licenciado"</formula>
    </cfRule>
    <cfRule type="cellIs" dxfId="811" priority="731" operator="greaterThan">
      <formula>#REF!</formula>
    </cfRule>
    <cfRule type="iconSet" priority="728">
      <iconSet iconSet="3Symbols">
        <cfvo type="percent" val="0"/>
        <cfvo type="percent" val="33"/>
        <cfvo type="percent" val="67"/>
      </iconSet>
    </cfRule>
  </conditionalFormatting>
  <conditionalFormatting sqref="G112">
    <cfRule type="iconSet" priority="248">
      <iconSet iconSet="3Symbols">
        <cfvo type="percent" val="0"/>
        <cfvo type="percent" val="33"/>
        <cfvo type="percent" val="67"/>
      </iconSet>
    </cfRule>
    <cfRule type="cellIs" dxfId="807" priority="252" operator="equal">
      <formula>"Não Licenciado"</formula>
    </cfRule>
    <cfRule type="cellIs" dxfId="806" priority="255" operator="equal">
      <formula>"Critical"</formula>
    </cfRule>
    <cfRule type="cellIs" dxfId="805" priority="253" operator="equal">
      <formula>"OK"</formula>
    </cfRule>
    <cfRule type="cellIs" dxfId="804" priority="254" operator="equal">
      <formula>"Warning"</formula>
    </cfRule>
    <cfRule type="cellIs" dxfId="803" priority="251" operator="greaterThan">
      <formula>#REF!</formula>
    </cfRule>
  </conditionalFormatting>
  <conditionalFormatting sqref="G112:G114">
    <cfRule type="containsText" dxfId="801" priority="257" operator="containsText" text="NoN">
      <formula>NOT(ISERROR(SEARCH("NoN",G112)))</formula>
    </cfRule>
    <cfRule type="containsText" dxfId="800" priority="256" operator="containsText" text="NO">
      <formula>NOT(ISERROR(SEARCH("NO",G112)))</formula>
    </cfRule>
  </conditionalFormatting>
  <conditionalFormatting sqref="G113:G114">
    <cfRule type="cellIs" dxfId="798" priority="1768" operator="equal">
      <formula>"Critical"</formula>
    </cfRule>
    <cfRule type="cellIs" dxfId="796" priority="1763" operator="greaterThan">
      <formula>#REF!</formula>
    </cfRule>
    <cfRule type="cellIs" dxfId="795" priority="1765" operator="equal">
      <formula>"Não Licenciado"</formula>
    </cfRule>
    <cfRule type="cellIs" dxfId="794" priority="1766" operator="equal">
      <formula>"OK"</formula>
    </cfRule>
    <cfRule type="cellIs" dxfId="793" priority="1767" operator="equal">
      <formula>"Warning"</formula>
    </cfRule>
  </conditionalFormatting>
  <conditionalFormatting sqref="G115">
    <cfRule type="cellIs" dxfId="792" priority="214" operator="equal">
      <formula>"Warning"</formula>
    </cfRule>
    <cfRule type="containsText" dxfId="791" priority="217" operator="containsText" text="NoN">
      <formula>NOT(ISERROR(SEARCH("NoN",G115)))</formula>
    </cfRule>
    <cfRule type="cellIs" dxfId="789" priority="211" operator="greaterThan">
      <formula>#REF!</formula>
    </cfRule>
    <cfRule type="cellIs" dxfId="788" priority="212" operator="equal">
      <formula>"Não Licenciado"</formula>
    </cfRule>
    <cfRule type="cellIs" dxfId="787" priority="213" operator="equal">
      <formula>"OK"</formula>
    </cfRule>
    <cfRule type="iconSet" priority="208">
      <iconSet iconSet="3Symbols">
        <cfvo type="percent" val="0"/>
        <cfvo type="percent" val="33"/>
        <cfvo type="percent" val="67"/>
      </iconSet>
    </cfRule>
    <cfRule type="cellIs" dxfId="786" priority="215" operator="equal">
      <formula>"Critical"</formula>
    </cfRule>
    <cfRule type="containsText" dxfId="784" priority="216" operator="containsText" text="NO">
      <formula>NOT(ISERROR(SEARCH("NO",G115)))</formula>
    </cfRule>
  </conditionalFormatting>
  <conditionalFormatting sqref="G116">
    <cfRule type="cellIs" dxfId="783" priority="1753" operator="greaterThan">
      <formula>#REF!</formula>
    </cfRule>
    <cfRule type="cellIs" dxfId="782" priority="1755" operator="equal">
      <formula>"Não Licenciado"</formula>
    </cfRule>
    <cfRule type="cellIs" dxfId="781" priority="1758" operator="equal">
      <formula>"Critical"</formula>
    </cfRule>
    <cfRule type="cellIs" dxfId="780" priority="1756" operator="equal">
      <formula>"OK"</formula>
    </cfRule>
    <cfRule type="cellIs" dxfId="779" priority="1757" operator="equal">
      <formula>"Warning"</formula>
    </cfRule>
  </conditionalFormatting>
  <conditionalFormatting sqref="G116:G119">
    <cfRule type="containsText" dxfId="776" priority="577" operator="containsText" text="NoN">
      <formula>NOT(ISERROR(SEARCH("NoN",G116)))</formula>
    </cfRule>
    <cfRule type="containsText" dxfId="775" priority="576" operator="containsText" text="NO">
      <formula>NOT(ISERROR(SEARCH("NO",G116)))</formula>
    </cfRule>
  </conditionalFormatting>
  <conditionalFormatting sqref="G117">
    <cfRule type="cellIs" dxfId="773" priority="575" operator="equal">
      <formula>"Critical"</formula>
    </cfRule>
    <cfRule type="cellIs" dxfId="772" priority="574" operator="equal">
      <formula>"Warning"</formula>
    </cfRule>
    <cfRule type="cellIs" dxfId="771" priority="573" operator="equal">
      <formula>"OK"</formula>
    </cfRule>
    <cfRule type="cellIs" dxfId="770" priority="571" operator="greaterThan">
      <formula>#REF!</formula>
    </cfRule>
    <cfRule type="iconSet" priority="568">
      <iconSet iconSet="3Symbols">
        <cfvo type="percent" val="0"/>
        <cfvo type="percent" val="33"/>
        <cfvo type="percent" val="67"/>
      </iconSet>
    </cfRule>
    <cfRule type="cellIs" dxfId="768" priority="572" operator="equal">
      <formula>"Não Licenciado"</formula>
    </cfRule>
  </conditionalFormatting>
  <conditionalFormatting sqref="G118:G119">
    <cfRule type="cellIs" dxfId="766" priority="1746" operator="equal">
      <formula>"OK"</formula>
    </cfRule>
    <cfRule type="cellIs" dxfId="765" priority="1745" operator="equal">
      <formula>"Não Licenciado"</formula>
    </cfRule>
    <cfRule type="cellIs" dxfId="764" priority="1748" operator="equal">
      <formula>"Critical"</formula>
    </cfRule>
    <cfRule type="cellIs" dxfId="763" priority="1747" operator="equal">
      <formula>"Warning"</formula>
    </cfRule>
    <cfRule type="cellIs" dxfId="762" priority="1743" operator="greaterThan">
      <formula>#REF!</formula>
    </cfRule>
  </conditionalFormatting>
  <conditionalFormatting sqref="G120">
    <cfRule type="cellIs" dxfId="759" priority="172" operator="equal">
      <formula>"Não Licenciado"</formula>
    </cfRule>
    <cfRule type="cellIs" dxfId="758" priority="174" operator="equal">
      <formula>"Warning"</formula>
    </cfRule>
    <cfRule type="cellIs" dxfId="757" priority="171" operator="greaterThan">
      <formula>#REF!</formula>
    </cfRule>
    <cfRule type="cellIs" dxfId="755" priority="175" operator="equal">
      <formula>"Critical"</formula>
    </cfRule>
    <cfRule type="containsText" dxfId="754" priority="177" operator="containsText" text="NoN">
      <formula>NOT(ISERROR(SEARCH("NoN",G120)))</formula>
    </cfRule>
    <cfRule type="cellIs" dxfId="753" priority="173" operator="equal">
      <formula>"OK"</formula>
    </cfRule>
    <cfRule type="containsText" dxfId="752" priority="176" operator="containsText" text="NO">
      <formula>NOT(ISERROR(SEARCH("NO",G120)))</formula>
    </cfRule>
    <cfRule type="iconSet" priority="168">
      <iconSet iconSet="3Symbols">
        <cfvo type="percent" val="0"/>
        <cfvo type="percent" val="33"/>
        <cfvo type="percent" val="67"/>
      </iconSet>
    </cfRule>
  </conditionalFormatting>
  <conditionalFormatting sqref="G121">
    <cfRule type="cellIs" dxfId="749" priority="1733" operator="greaterThan">
      <formula>#REF!</formula>
    </cfRule>
    <cfRule type="cellIs" dxfId="748" priority="1738" operator="equal">
      <formula>"Critical"</formula>
    </cfRule>
    <cfRule type="cellIs" dxfId="747" priority="1737" operator="equal">
      <formula>"Warning"</formula>
    </cfRule>
    <cfRule type="cellIs" dxfId="746" priority="1736" operator="equal">
      <formula>"OK"</formula>
    </cfRule>
    <cfRule type="cellIs" dxfId="745" priority="1735" operator="equal">
      <formula>"Não Licenciado"</formula>
    </cfRule>
  </conditionalFormatting>
  <conditionalFormatting sqref="G121:G126">
    <cfRule type="containsText" dxfId="744" priority="497" operator="containsText" text="NoN">
      <formula>NOT(ISERROR(SEARCH("NoN",G121)))</formula>
    </cfRule>
    <cfRule type="containsText" dxfId="743" priority="496" operator="containsText" text="NO">
      <formula>NOT(ISERROR(SEARCH("NO",G121)))</formula>
    </cfRule>
  </conditionalFormatting>
  <conditionalFormatting sqref="G122">
    <cfRule type="cellIs" dxfId="741" priority="495" operator="equal">
      <formula>"Critical"</formula>
    </cfRule>
    <cfRule type="cellIs" dxfId="740" priority="493" operator="equal">
      <formula>"OK"</formula>
    </cfRule>
    <cfRule type="iconSet" priority="488">
      <iconSet iconSet="3Symbols">
        <cfvo type="percent" val="0"/>
        <cfvo type="percent" val="33"/>
        <cfvo type="percent" val="67"/>
      </iconSet>
    </cfRule>
    <cfRule type="cellIs" dxfId="739" priority="494" operator="equal">
      <formula>"Warning"</formula>
    </cfRule>
    <cfRule type="cellIs" dxfId="737" priority="491" operator="greaterThan">
      <formula>#REF!</formula>
    </cfRule>
    <cfRule type="cellIs" dxfId="736" priority="492" operator="equal">
      <formula>"Não Licenciado"</formula>
    </cfRule>
  </conditionalFormatting>
  <conditionalFormatting sqref="G123:G126">
    <cfRule type="cellIs" dxfId="735" priority="1727" operator="equal">
      <formula>"Warning"</formula>
    </cfRule>
    <cfRule type="cellIs" dxfId="734" priority="1728" operator="equal">
      <formula>"Critical"</formula>
    </cfRule>
    <cfRule type="cellIs" dxfId="731" priority="1723" operator="greaterThan">
      <formula>#REF!</formula>
    </cfRule>
    <cfRule type="cellIs" dxfId="730" priority="1725" operator="equal">
      <formula>"Não Licenciado"</formula>
    </cfRule>
    <cfRule type="cellIs" dxfId="729" priority="1726" operator="equal">
      <formula>"OK"</formula>
    </cfRule>
  </conditionalFormatting>
  <conditionalFormatting sqref="G127">
    <cfRule type="containsText" dxfId="728" priority="136" operator="containsText" text="NO">
      <formula>NOT(ISERROR(SEARCH("NO",G127)))</formula>
    </cfRule>
    <cfRule type="cellIs" dxfId="727" priority="132" operator="equal">
      <formula>"Não Licenciado"</formula>
    </cfRule>
    <cfRule type="cellIs" dxfId="724" priority="131" operator="greaterThan">
      <formula>#REF!</formula>
    </cfRule>
    <cfRule type="containsText" dxfId="723" priority="137" operator="containsText" text="NoN">
      <formula>NOT(ISERROR(SEARCH("NoN",G127)))</formula>
    </cfRule>
    <cfRule type="iconSet" priority="128">
      <iconSet iconSet="3Symbols">
        <cfvo type="percent" val="0"/>
        <cfvo type="percent" val="33"/>
        <cfvo type="percent" val="67"/>
      </iconSet>
    </cfRule>
    <cfRule type="cellIs" dxfId="722" priority="133" operator="equal">
      <formula>"OK"</formula>
    </cfRule>
    <cfRule type="cellIs" dxfId="721" priority="134" operator="equal">
      <formula>"Warning"</formula>
    </cfRule>
    <cfRule type="cellIs" dxfId="720" priority="135" operator="equal">
      <formula>"Critical"</formula>
    </cfRule>
  </conditionalFormatting>
  <conditionalFormatting sqref="G128:G137">
    <cfRule type="cellIs" dxfId="719" priority="1617" operator="equal">
      <formula>"OK"</formula>
    </cfRule>
    <cfRule type="cellIs" dxfId="718" priority="1618" operator="equal">
      <formula>"Warning"</formula>
    </cfRule>
    <cfRule type="cellIs" dxfId="717" priority="1619" operator="equal">
      <formula>"Critical"</formula>
    </cfRule>
    <cfRule type="cellIs" dxfId="716" priority="1616" operator="equal">
      <formula>"Não Licenciado"</formula>
    </cfRule>
    <cfRule type="cellIs" dxfId="713" priority="1615" operator="greaterThan">
      <formula>#REF!</formula>
    </cfRule>
  </conditionalFormatting>
  <conditionalFormatting sqref="G128:G148">
    <cfRule type="containsText" dxfId="712" priority="416" operator="containsText" text="NO">
      <formula>NOT(ISERROR(SEARCH("NO",G128)))</formula>
    </cfRule>
    <cfRule type="containsText" dxfId="711" priority="417" operator="containsText" text="NoN">
      <formula>NOT(ISERROR(SEARCH("NoN",G128)))</formula>
    </cfRule>
  </conditionalFormatting>
  <conditionalFormatting sqref="G138">
    <cfRule type="cellIs" dxfId="710" priority="413" operator="equal">
      <formula>"OK"</formula>
    </cfRule>
    <cfRule type="cellIs" dxfId="709" priority="414" operator="equal">
      <formula>"Warning"</formula>
    </cfRule>
    <cfRule type="iconSet" priority="408">
      <iconSet iconSet="3Symbols">
        <cfvo type="percent" val="0"/>
        <cfvo type="percent" val="33"/>
        <cfvo type="percent" val="67"/>
      </iconSet>
    </cfRule>
    <cfRule type="cellIs" dxfId="708" priority="415" operator="equal">
      <formula>"Critical"</formula>
    </cfRule>
    <cfRule type="cellIs" dxfId="707" priority="412" operator="equal">
      <formula>"Não Licenciado"</formula>
    </cfRule>
    <cfRule type="cellIs" dxfId="706" priority="411" operator="greaterThan">
      <formula>#REF!</formula>
    </cfRule>
  </conditionalFormatting>
  <conditionalFormatting sqref="G139:G148">
    <cfRule type="cellIs" dxfId="703" priority="1481" operator="equal">
      <formula>"Critical"</formula>
    </cfRule>
    <cfRule type="cellIs" dxfId="702" priority="1480" operator="equal">
      <formula>"Warning"</formula>
    </cfRule>
    <cfRule type="cellIs" dxfId="701" priority="1479" operator="equal">
      <formula>"OK"</formula>
    </cfRule>
    <cfRule type="cellIs" dxfId="700" priority="1478" operator="equal">
      <formula>"Não Licenciado"</formula>
    </cfRule>
    <cfRule type="cellIs" dxfId="699" priority="1477" operator="greaterThan">
      <formula>#REF!</formula>
    </cfRule>
  </conditionalFormatting>
  <conditionalFormatting sqref="G149">
    <cfRule type="cellIs" dxfId="696" priority="335" operator="equal">
      <formula>"Critical"</formula>
    </cfRule>
    <cfRule type="cellIs" dxfId="695" priority="334" operator="equal">
      <formula>"Warning"</formula>
    </cfRule>
    <cfRule type="cellIs" dxfId="694" priority="333" operator="equal">
      <formula>"OK"</formula>
    </cfRule>
    <cfRule type="cellIs" dxfId="693" priority="332" operator="equal">
      <formula>"Não Licenciado"</formula>
    </cfRule>
    <cfRule type="cellIs" dxfId="692" priority="331" operator="greaterThan">
      <formula>#REF!</formula>
    </cfRule>
    <cfRule type="iconSet" priority="328">
      <iconSet iconSet="3Symbols">
        <cfvo type="percent" val="0"/>
        <cfvo type="percent" val="33"/>
        <cfvo type="percent" val="67"/>
      </iconSet>
    </cfRule>
    <cfRule type="containsText" dxfId="689" priority="337" operator="containsText" text="NoN">
      <formula>NOT(ISERROR(SEARCH("NoN",G149)))</formula>
    </cfRule>
    <cfRule type="containsText" dxfId="688" priority="336" operator="containsText" text="NO">
      <formula>NOT(ISERROR(SEARCH("NO",G149)))</formula>
    </cfRule>
  </conditionalFormatting>
  <conditionalFormatting sqref="G150:G155">
    <cfRule type="containsText" dxfId="687" priority="14" operator="containsText" text="NO">
      <formula>NOT(ISERROR(SEARCH("NO",G150)))</formula>
    </cfRule>
    <cfRule type="containsText" dxfId="686" priority="15" operator="containsText" text="NoN">
      <formula>NOT(ISERROR(SEARCH("NoN",G150)))</formula>
    </cfRule>
    <cfRule type="cellIs" dxfId="685" priority="23" operator="equal">
      <formula>"Não Licenciado"</formula>
    </cfRule>
    <cfRule type="cellIs" dxfId="684" priority="22" operator="greaterThan">
      <formula>#REF!</formula>
    </cfRule>
    <cfRule type="cellIs" dxfId="682" priority="26" operator="equal">
      <formula>"Critical"</formula>
    </cfRule>
    <cfRule type="cellIs" dxfId="680" priority="24" operator="equal">
      <formula>"OK"</formula>
    </cfRule>
    <cfRule type="cellIs" dxfId="679" priority="25" operator="equal">
      <formula>"Warning"</formula>
    </cfRule>
  </conditionalFormatting>
  <conditionalFormatting sqref="G28:H28">
    <cfRule type="containsText" dxfId="678" priority="1455" operator="containsText" text="Atende">
      <formula>NOT(ISERROR(SEARCH("Atende",G28)))</formula>
    </cfRule>
    <cfRule type="cellIs" dxfId="677" priority="1447" operator="equal">
      <formula>"Warning"</formula>
    </cfRule>
    <cfRule type="containsText" dxfId="676" priority="1452" operator="containsText" text="Atende parcialmente">
      <formula>NOT(ISERROR(SEARCH("Atende parcialmente",G28)))</formula>
    </cfRule>
    <cfRule type="containsText" dxfId="675" priority="1454" operator="containsText" text="não atende">
      <formula>NOT(ISERROR(SEARCH("não atende",G28)))</formula>
    </cfRule>
    <cfRule type="cellIs" dxfId="674" priority="1448" operator="equal">
      <formula>"Critical"</formula>
    </cfRule>
    <cfRule type="cellIs" dxfId="673" priority="1449" operator="equal">
      <formula>"OK"</formula>
    </cfRule>
    <cfRule type="cellIs" dxfId="672" priority="1450" operator="equal">
      <formula>"OK"</formula>
    </cfRule>
    <cfRule type="containsText" dxfId="671" priority="1451" operator="containsText" text="não licenciado">
      <formula>NOT(ISERROR(SEARCH("não licenciado",G28)))</formula>
    </cfRule>
    <cfRule type="containsText" dxfId="670" priority="1453" operator="containsText" text="EN PROCESO">
      <formula>NOT(ISERROR(SEARCH("EN PROCESO",G28)))</formula>
    </cfRule>
  </conditionalFormatting>
  <conditionalFormatting sqref="G43:H43">
    <cfRule type="cellIs" dxfId="669" priority="1408" operator="equal">
      <formula>"Critical"</formula>
    </cfRule>
    <cfRule type="cellIs" dxfId="668" priority="1407" operator="equal">
      <formula>"Warning"</formula>
    </cfRule>
    <cfRule type="containsText" dxfId="667" priority="1415" operator="containsText" text="Atende">
      <formula>NOT(ISERROR(SEARCH("Atende",G43)))</formula>
    </cfRule>
    <cfRule type="cellIs" dxfId="666" priority="1409" operator="equal">
      <formula>"OK"</formula>
    </cfRule>
    <cfRule type="cellIs" dxfId="665" priority="1410" operator="equal">
      <formula>"OK"</formula>
    </cfRule>
    <cfRule type="containsText" dxfId="664" priority="1411" operator="containsText" text="não licenciado">
      <formula>NOT(ISERROR(SEARCH("não licenciado",G43)))</formula>
    </cfRule>
    <cfRule type="containsText" dxfId="663" priority="1412" operator="containsText" text="Atende parcialmente">
      <formula>NOT(ISERROR(SEARCH("Atende parcialmente",G43)))</formula>
    </cfRule>
    <cfRule type="containsText" dxfId="662" priority="1413" operator="containsText" text="EN PROCESO">
      <formula>NOT(ISERROR(SEARCH("EN PROCESO",G43)))</formula>
    </cfRule>
    <cfRule type="containsText" dxfId="661" priority="1414" operator="containsText" text="não atende">
      <formula>NOT(ISERROR(SEARCH("não atende",G43)))</formula>
    </cfRule>
  </conditionalFormatting>
  <conditionalFormatting sqref="G49:H49">
    <cfRule type="cellIs" dxfId="660" priority="1370" operator="equal">
      <formula>"OK"</formula>
    </cfRule>
    <cfRule type="cellIs" dxfId="659" priority="1369" operator="equal">
      <formula>"OK"</formula>
    </cfRule>
    <cfRule type="cellIs" dxfId="658" priority="1367" operator="equal">
      <formula>"Warning"</formula>
    </cfRule>
    <cfRule type="containsText" dxfId="657" priority="1375" operator="containsText" text="Atende">
      <formula>NOT(ISERROR(SEARCH("Atende",G49)))</formula>
    </cfRule>
    <cfRule type="cellIs" dxfId="656" priority="1368" operator="equal">
      <formula>"Critical"</formula>
    </cfRule>
    <cfRule type="containsText" dxfId="655" priority="1374" operator="containsText" text="não atende">
      <formula>NOT(ISERROR(SEARCH("não atende",G49)))</formula>
    </cfRule>
    <cfRule type="containsText" dxfId="654" priority="1373" operator="containsText" text="EN PROCESO">
      <formula>NOT(ISERROR(SEARCH("EN PROCESO",G49)))</formula>
    </cfRule>
    <cfRule type="containsText" dxfId="653" priority="1372" operator="containsText" text="Atende parcialmente">
      <formula>NOT(ISERROR(SEARCH("Atende parcialmente",G49)))</formula>
    </cfRule>
    <cfRule type="containsText" dxfId="652" priority="1371" operator="containsText" text="não licenciado">
      <formula>NOT(ISERROR(SEARCH("não licenciado",G49)))</formula>
    </cfRule>
  </conditionalFormatting>
  <conditionalFormatting sqref="G63:H63">
    <cfRule type="cellIs" dxfId="651" priority="1327" operator="equal">
      <formula>"Warning"</formula>
    </cfRule>
    <cfRule type="containsText" dxfId="650" priority="1334" operator="containsText" text="não atende">
      <formula>NOT(ISERROR(SEARCH("não atende",G63)))</formula>
    </cfRule>
    <cfRule type="containsText" dxfId="649" priority="1335" operator="containsText" text="Atende">
      <formula>NOT(ISERROR(SEARCH("Atende",G63)))</formula>
    </cfRule>
    <cfRule type="cellIs" dxfId="648" priority="1328" operator="equal">
      <formula>"Critical"</formula>
    </cfRule>
    <cfRule type="containsText" dxfId="647" priority="1333" operator="containsText" text="EN PROCESO">
      <formula>NOT(ISERROR(SEARCH("EN PROCESO",G63)))</formula>
    </cfRule>
    <cfRule type="containsText" dxfId="646" priority="1332" operator="containsText" text="Atende parcialmente">
      <formula>NOT(ISERROR(SEARCH("Atende parcialmente",G63)))</formula>
    </cfRule>
    <cfRule type="containsText" dxfId="645" priority="1331" operator="containsText" text="não licenciado">
      <formula>NOT(ISERROR(SEARCH("não licenciado",G63)))</formula>
    </cfRule>
    <cfRule type="cellIs" dxfId="644" priority="1330" operator="equal">
      <formula>"OK"</formula>
    </cfRule>
    <cfRule type="cellIs" dxfId="643" priority="1329" operator="equal">
      <formula>"OK"</formula>
    </cfRule>
  </conditionalFormatting>
  <conditionalFormatting sqref="G68:H68">
    <cfRule type="cellIs" dxfId="642" priority="1288" operator="equal">
      <formula>"Critical"</formula>
    </cfRule>
    <cfRule type="cellIs" dxfId="641" priority="1287" operator="equal">
      <formula>"Warning"</formula>
    </cfRule>
    <cfRule type="containsText" dxfId="640" priority="1295" operator="containsText" text="Atende">
      <formula>NOT(ISERROR(SEARCH("Atende",G68)))</formula>
    </cfRule>
    <cfRule type="containsText" dxfId="639" priority="1294" operator="containsText" text="não atende">
      <formula>NOT(ISERROR(SEARCH("não atende",G68)))</formula>
    </cfRule>
    <cfRule type="containsText" dxfId="638" priority="1293" operator="containsText" text="EN PROCESO">
      <formula>NOT(ISERROR(SEARCH("EN PROCESO",G68)))</formula>
    </cfRule>
    <cfRule type="containsText" dxfId="637" priority="1292" operator="containsText" text="Atende parcialmente">
      <formula>NOT(ISERROR(SEARCH("Atende parcialmente",G68)))</formula>
    </cfRule>
    <cfRule type="containsText" dxfId="636" priority="1291" operator="containsText" text="não licenciado">
      <formula>NOT(ISERROR(SEARCH("não licenciado",G68)))</formula>
    </cfRule>
    <cfRule type="cellIs" dxfId="635" priority="1290" operator="equal">
      <formula>"OK"</formula>
    </cfRule>
    <cfRule type="cellIs" dxfId="634" priority="1289" operator="equal">
      <formula>"OK"</formula>
    </cfRule>
  </conditionalFormatting>
  <conditionalFormatting sqref="G89:H89">
    <cfRule type="containsText" dxfId="633" priority="1255" operator="containsText" text="Atende">
      <formula>NOT(ISERROR(SEARCH("Atende",G89)))</formula>
    </cfRule>
    <cfRule type="containsText" dxfId="632" priority="1254" operator="containsText" text="não atende">
      <formula>NOT(ISERROR(SEARCH("não atende",G89)))</formula>
    </cfRule>
    <cfRule type="containsText" dxfId="631" priority="1253" operator="containsText" text="EN PROCESO">
      <formula>NOT(ISERROR(SEARCH("EN PROCESO",G89)))</formula>
    </cfRule>
    <cfRule type="containsText" dxfId="630" priority="1252" operator="containsText" text="Atende parcialmente">
      <formula>NOT(ISERROR(SEARCH("Atende parcialmente",G89)))</formula>
    </cfRule>
    <cfRule type="containsText" dxfId="629" priority="1251" operator="containsText" text="não licenciado">
      <formula>NOT(ISERROR(SEARCH("não licenciado",G89)))</formula>
    </cfRule>
    <cfRule type="cellIs" dxfId="628" priority="1250" operator="equal">
      <formula>"OK"</formula>
    </cfRule>
    <cfRule type="cellIs" dxfId="627" priority="1249" operator="equal">
      <formula>"OK"</formula>
    </cfRule>
    <cfRule type="cellIs" dxfId="626" priority="1248" operator="equal">
      <formula>"Critical"</formula>
    </cfRule>
    <cfRule type="cellIs" dxfId="625" priority="1247" operator="equal">
      <formula>"Warning"</formula>
    </cfRule>
  </conditionalFormatting>
  <conditionalFormatting sqref="G90:H90">
    <cfRule type="cellIs" dxfId="624" priority="1210" operator="equal">
      <formula>"OK"</formula>
    </cfRule>
    <cfRule type="containsText" dxfId="623" priority="1211" operator="containsText" text="não licenciado">
      <formula>NOT(ISERROR(SEARCH("não licenciado",G90)))</formula>
    </cfRule>
    <cfRule type="containsText" dxfId="622" priority="1212" operator="containsText" text="Atende parcialmente">
      <formula>NOT(ISERROR(SEARCH("Atende parcialmente",G90)))</formula>
    </cfRule>
    <cfRule type="containsText" dxfId="621" priority="1213" operator="containsText" text="EN PROCESO">
      <formula>NOT(ISERROR(SEARCH("EN PROCESO",G90)))</formula>
    </cfRule>
    <cfRule type="containsText" dxfId="620" priority="1214" operator="containsText" text="não atende">
      <formula>NOT(ISERROR(SEARCH("não atende",G90)))</formula>
    </cfRule>
    <cfRule type="containsText" dxfId="619" priority="1215" operator="containsText" text="Atende">
      <formula>NOT(ISERROR(SEARCH("Atende",G90)))</formula>
    </cfRule>
    <cfRule type="cellIs" dxfId="618" priority="1207" operator="equal">
      <formula>"Warning"</formula>
    </cfRule>
    <cfRule type="cellIs" dxfId="617" priority="1209" operator="equal">
      <formula>"OK"</formula>
    </cfRule>
    <cfRule type="cellIs" dxfId="616" priority="1208" operator="equal">
      <formula>"Critical"</formula>
    </cfRule>
  </conditionalFormatting>
  <conditionalFormatting sqref="G91:H91">
    <cfRule type="cellIs" dxfId="615" priority="1168" operator="equal">
      <formula>"Critical"</formula>
    </cfRule>
    <cfRule type="cellIs" dxfId="614" priority="1170" operator="equal">
      <formula>"OK"</formula>
    </cfRule>
    <cfRule type="containsText" dxfId="613" priority="1171" operator="containsText" text="não licenciado">
      <formula>NOT(ISERROR(SEARCH("não licenciado",G91)))</formula>
    </cfRule>
    <cfRule type="containsText" dxfId="612" priority="1172" operator="containsText" text="Atende parcialmente">
      <formula>NOT(ISERROR(SEARCH("Atende parcialmente",G91)))</formula>
    </cfRule>
    <cfRule type="containsText" dxfId="611" priority="1173" operator="containsText" text="EN PROCESO">
      <formula>NOT(ISERROR(SEARCH("EN PROCESO",G91)))</formula>
    </cfRule>
    <cfRule type="containsText" dxfId="610" priority="1174" operator="containsText" text="não atende">
      <formula>NOT(ISERROR(SEARCH("não atende",G91)))</formula>
    </cfRule>
    <cfRule type="containsText" dxfId="609" priority="1175" operator="containsText" text="Atende">
      <formula>NOT(ISERROR(SEARCH("Atende",G91)))</formula>
    </cfRule>
    <cfRule type="cellIs" dxfId="608" priority="1169" operator="equal">
      <formula>"OK"</formula>
    </cfRule>
    <cfRule type="cellIs" dxfId="607" priority="1167" operator="equal">
      <formula>"Warning"</formula>
    </cfRule>
  </conditionalFormatting>
  <conditionalFormatting sqref="G93:H93">
    <cfRule type="cellIs" dxfId="606" priority="1128" operator="equal">
      <formula>"Critical"</formula>
    </cfRule>
    <cfRule type="cellIs" dxfId="605" priority="1127" operator="equal">
      <formula>"Warning"</formula>
    </cfRule>
    <cfRule type="containsText" dxfId="604" priority="1135" operator="containsText" text="Atende">
      <formula>NOT(ISERROR(SEARCH("Atende",G93)))</formula>
    </cfRule>
    <cfRule type="cellIs" dxfId="603" priority="1129" operator="equal">
      <formula>"OK"</formula>
    </cfRule>
    <cfRule type="cellIs" dxfId="602" priority="1130" operator="equal">
      <formula>"OK"</formula>
    </cfRule>
    <cfRule type="containsText" dxfId="601" priority="1131" operator="containsText" text="não licenciado">
      <formula>NOT(ISERROR(SEARCH("não licenciado",G93)))</formula>
    </cfRule>
    <cfRule type="containsText" dxfId="600" priority="1132" operator="containsText" text="Atende parcialmente">
      <formula>NOT(ISERROR(SEARCH("Atende parcialmente",G93)))</formula>
    </cfRule>
    <cfRule type="containsText" dxfId="599" priority="1133" operator="containsText" text="EN PROCESO">
      <formula>NOT(ISERROR(SEARCH("EN PROCESO",G93)))</formula>
    </cfRule>
    <cfRule type="containsText" dxfId="598" priority="1134" operator="containsText" text="não atende">
      <formula>NOT(ISERROR(SEARCH("não atende",G93)))</formula>
    </cfRule>
  </conditionalFormatting>
  <conditionalFormatting sqref="G94:H94">
    <cfRule type="containsText" dxfId="597" priority="1068" operator="containsText" text="não licenciado">
      <formula>NOT(ISERROR(SEARCH("não licenciado",G94)))</formula>
    </cfRule>
    <cfRule type="cellIs" dxfId="596" priority="1067" operator="equal">
      <formula>"OK"</formula>
    </cfRule>
    <cfRule type="cellIs" dxfId="595" priority="1066" operator="equal">
      <formula>"OK"</formula>
    </cfRule>
    <cfRule type="cellIs" dxfId="594" priority="1065" operator="equal">
      <formula>"Critical"</formula>
    </cfRule>
    <cfRule type="cellIs" dxfId="593" priority="1064" operator="equal">
      <formula>"Warning"</formula>
    </cfRule>
    <cfRule type="containsText" dxfId="592" priority="1072" operator="containsText" text="Atende">
      <formula>NOT(ISERROR(SEARCH("Atende",G94)))</formula>
    </cfRule>
    <cfRule type="containsText" dxfId="591" priority="1071" operator="containsText" text="não atende">
      <formula>NOT(ISERROR(SEARCH("não atende",G94)))</formula>
    </cfRule>
    <cfRule type="containsText" dxfId="590" priority="1070" operator="containsText" text="EN PROCESO">
      <formula>NOT(ISERROR(SEARCH("EN PROCESO",G94)))</formula>
    </cfRule>
    <cfRule type="containsText" dxfId="589" priority="1069" operator="containsText" text="Atende parcialmente">
      <formula>NOT(ISERROR(SEARCH("Atende parcialmente",G94)))</formula>
    </cfRule>
  </conditionalFormatting>
  <conditionalFormatting sqref="G98:H98">
    <cfRule type="cellIs" dxfId="588" priority="278" operator="equal">
      <formula>"Warning"</formula>
    </cfRule>
    <cfRule type="cellIs" dxfId="587" priority="280" operator="equal">
      <formula>"OK"</formula>
    </cfRule>
    <cfRule type="cellIs" dxfId="586" priority="279" operator="equal">
      <formula>"Critical"</formula>
    </cfRule>
    <cfRule type="cellIs" dxfId="585" priority="281" operator="equal">
      <formula>"OK"</formula>
    </cfRule>
    <cfRule type="containsText" dxfId="584" priority="282" operator="containsText" text="não licenciado">
      <formula>NOT(ISERROR(SEARCH("não licenciado",G98)))</formula>
    </cfRule>
    <cfRule type="containsText" dxfId="583" priority="283" operator="containsText" text="Atende parcialmente">
      <formula>NOT(ISERROR(SEARCH("Atende parcialmente",G98)))</formula>
    </cfRule>
    <cfRule type="containsText" dxfId="582" priority="284" operator="containsText" text="EN PROCESO">
      <formula>NOT(ISERROR(SEARCH("EN PROCESO",G98)))</formula>
    </cfRule>
    <cfRule type="containsText" dxfId="581" priority="285" operator="containsText" text="não atende">
      <formula>NOT(ISERROR(SEARCH("não atende",G98)))</formula>
    </cfRule>
    <cfRule type="containsText" dxfId="580" priority="286" operator="containsText" text="Atende">
      <formula>NOT(ISERROR(SEARCH("Atende",G98)))</formula>
    </cfRule>
  </conditionalFormatting>
  <conditionalFormatting sqref="G99:H99">
    <cfRule type="containsText" dxfId="579" priority="1002" operator="containsText" text="não licenciado">
      <formula>NOT(ISERROR(SEARCH("não licenciado",G99)))</formula>
    </cfRule>
    <cfRule type="cellIs" dxfId="578" priority="999" operator="equal">
      <formula>"Critical"</formula>
    </cfRule>
    <cfRule type="cellIs" dxfId="577" priority="1001" operator="equal">
      <formula>"OK"</formula>
    </cfRule>
    <cfRule type="cellIs" dxfId="576" priority="1000" operator="equal">
      <formula>"OK"</formula>
    </cfRule>
    <cfRule type="cellIs" dxfId="575" priority="998" operator="equal">
      <formula>"Warning"</formula>
    </cfRule>
    <cfRule type="containsText" dxfId="574" priority="1006" operator="containsText" text="Atende">
      <formula>NOT(ISERROR(SEARCH("Atende",G99)))</formula>
    </cfRule>
    <cfRule type="containsText" dxfId="573" priority="1005" operator="containsText" text="não atende">
      <formula>NOT(ISERROR(SEARCH("não atende",G99)))</formula>
    </cfRule>
    <cfRule type="containsText" dxfId="572" priority="1004" operator="containsText" text="EN PROCESO">
      <formula>NOT(ISERROR(SEARCH("EN PROCESO",G99)))</formula>
    </cfRule>
    <cfRule type="containsText" dxfId="571" priority="1003" operator="containsText" text="Atende parcialmente">
      <formula>NOT(ISERROR(SEARCH("Atende parcialmente",G99)))</formula>
    </cfRule>
  </conditionalFormatting>
  <conditionalFormatting sqref="G102:H103">
    <cfRule type="containsText" dxfId="570" priority="923" operator="containsText" text="Atende parcialmente">
      <formula>NOT(ISERROR(SEARCH("Atende parcialmente",G102)))</formula>
    </cfRule>
    <cfRule type="containsText" dxfId="569" priority="922" operator="containsText" text="não licenciado">
      <formula>NOT(ISERROR(SEARCH("não licenciado",G102)))</formula>
    </cfRule>
    <cfRule type="cellIs" dxfId="568" priority="921" operator="equal">
      <formula>"OK"</formula>
    </cfRule>
    <cfRule type="cellIs" dxfId="567" priority="920" operator="equal">
      <formula>"OK"</formula>
    </cfRule>
    <cfRule type="containsText" dxfId="566" priority="926" operator="containsText" text="Atende">
      <formula>NOT(ISERROR(SEARCH("Atende",G102)))</formula>
    </cfRule>
    <cfRule type="cellIs" dxfId="565" priority="919" operator="equal">
      <formula>"Critical"</formula>
    </cfRule>
    <cfRule type="cellIs" dxfId="564" priority="918" operator="equal">
      <formula>"Warning"</formula>
    </cfRule>
    <cfRule type="containsText" dxfId="563" priority="924" operator="containsText" text="EN PROCESO">
      <formula>NOT(ISERROR(SEARCH("EN PROCESO",G102)))</formula>
    </cfRule>
    <cfRule type="containsText" dxfId="562" priority="925" operator="containsText" text="não atende">
      <formula>NOT(ISERROR(SEARCH("não atende",G102)))</formula>
    </cfRule>
  </conditionalFormatting>
  <conditionalFormatting sqref="G104:H104">
    <cfRule type="cellIs" dxfId="561" priority="879" operator="equal">
      <formula>"Critical"</formula>
    </cfRule>
    <cfRule type="containsText" dxfId="560" priority="885" operator="containsText" text="não atende">
      <formula>NOT(ISERROR(SEARCH("não atende",G104)))</formula>
    </cfRule>
    <cfRule type="containsText" dxfId="559" priority="886" operator="containsText" text="Atende">
      <formula>NOT(ISERROR(SEARCH("Atende",G104)))</formula>
    </cfRule>
    <cfRule type="containsText" dxfId="558" priority="884" operator="containsText" text="EN PROCESO">
      <formula>NOT(ISERROR(SEARCH("EN PROCESO",G104)))</formula>
    </cfRule>
    <cfRule type="containsText" dxfId="557" priority="883" operator="containsText" text="Atende parcialmente">
      <formula>NOT(ISERROR(SEARCH("Atende parcialmente",G104)))</formula>
    </cfRule>
    <cfRule type="containsText" dxfId="556" priority="882" operator="containsText" text="não licenciado">
      <formula>NOT(ISERROR(SEARCH("não licenciado",G104)))</formula>
    </cfRule>
    <cfRule type="cellIs" dxfId="555" priority="881" operator="equal">
      <formula>"OK"</formula>
    </cfRule>
    <cfRule type="cellIs" dxfId="554" priority="880" operator="equal">
      <formula>"OK"</formula>
    </cfRule>
    <cfRule type="cellIs" dxfId="553" priority="878" operator="equal">
      <formula>"Warning"</formula>
    </cfRule>
  </conditionalFormatting>
  <conditionalFormatting sqref="G105:H105">
    <cfRule type="containsText" dxfId="552" priority="842" operator="containsText" text="não licenciado">
      <formula>NOT(ISERROR(SEARCH("não licenciado",G105)))</formula>
    </cfRule>
    <cfRule type="containsText" dxfId="551" priority="843" operator="containsText" text="Atende parcialmente">
      <formula>NOT(ISERROR(SEARCH("Atende parcialmente",G105)))</formula>
    </cfRule>
    <cfRule type="cellIs" dxfId="550" priority="839" operator="equal">
      <formula>"Critical"</formula>
    </cfRule>
    <cfRule type="containsText" dxfId="549" priority="844" operator="containsText" text="EN PROCESO">
      <formula>NOT(ISERROR(SEARCH("EN PROCESO",G105)))</formula>
    </cfRule>
    <cfRule type="containsText" dxfId="548" priority="845" operator="containsText" text="não atende">
      <formula>NOT(ISERROR(SEARCH("não atende",G105)))</formula>
    </cfRule>
    <cfRule type="cellIs" dxfId="547" priority="840" operator="equal">
      <formula>"OK"</formula>
    </cfRule>
    <cfRule type="cellIs" dxfId="546" priority="838" operator="equal">
      <formula>"Warning"</formula>
    </cfRule>
    <cfRule type="containsText" dxfId="545" priority="846" operator="containsText" text="Atende">
      <formula>NOT(ISERROR(SEARCH("Atende",G105)))</formula>
    </cfRule>
    <cfRule type="cellIs" dxfId="544" priority="841" operator="equal">
      <formula>"OK"</formula>
    </cfRule>
  </conditionalFormatting>
  <conditionalFormatting sqref="G109:H109">
    <cfRule type="containsText" dxfId="543" priority="805" operator="containsText" text="não atende">
      <formula>NOT(ISERROR(SEARCH("não atende",G109)))</formula>
    </cfRule>
    <cfRule type="containsText" dxfId="542" priority="804" operator="containsText" text="EN PROCESO">
      <formula>NOT(ISERROR(SEARCH("EN PROCESO",G109)))</formula>
    </cfRule>
    <cfRule type="cellIs" dxfId="541" priority="801" operator="equal">
      <formula>"OK"</formula>
    </cfRule>
    <cfRule type="containsText" dxfId="540" priority="802" operator="containsText" text="não licenciado">
      <formula>NOT(ISERROR(SEARCH("não licenciado",G109)))</formula>
    </cfRule>
    <cfRule type="containsText" dxfId="539" priority="806" operator="containsText" text="Atende">
      <formula>NOT(ISERROR(SEARCH("Atende",G109)))</formula>
    </cfRule>
    <cfRule type="containsText" dxfId="538" priority="803" operator="containsText" text="Atende parcialmente">
      <formula>NOT(ISERROR(SEARCH("Atende parcialmente",G109)))</formula>
    </cfRule>
    <cfRule type="cellIs" dxfId="537" priority="800" operator="equal">
      <formula>"OK"</formula>
    </cfRule>
    <cfRule type="cellIs" dxfId="536" priority="799" operator="equal">
      <formula>"Critical"</formula>
    </cfRule>
    <cfRule type="cellIs" dxfId="535" priority="798" operator="equal">
      <formula>"Warning"</formula>
    </cfRule>
  </conditionalFormatting>
  <conditionalFormatting sqref="G110:H110">
    <cfRule type="containsText" dxfId="534" priority="765" operator="containsText" text="não atende">
      <formula>NOT(ISERROR(SEARCH("não atende",G110)))</formula>
    </cfRule>
    <cfRule type="containsText" dxfId="533" priority="766" operator="containsText" text="Atende">
      <formula>NOT(ISERROR(SEARCH("Atende",G110)))</formula>
    </cfRule>
    <cfRule type="cellIs" dxfId="532" priority="759" operator="equal">
      <formula>"Critical"</formula>
    </cfRule>
    <cfRule type="cellIs" dxfId="531" priority="760" operator="equal">
      <formula>"OK"</formula>
    </cfRule>
    <cfRule type="cellIs" dxfId="530" priority="761" operator="equal">
      <formula>"OK"</formula>
    </cfRule>
    <cfRule type="containsText" dxfId="529" priority="762" operator="containsText" text="não licenciado">
      <formula>NOT(ISERROR(SEARCH("não licenciado",G110)))</formula>
    </cfRule>
    <cfRule type="containsText" dxfId="528" priority="763" operator="containsText" text="Atende parcialmente">
      <formula>NOT(ISERROR(SEARCH("Atende parcialmente",G110)))</formula>
    </cfRule>
    <cfRule type="containsText" dxfId="527" priority="764" operator="containsText" text="EN PROCESO">
      <formula>NOT(ISERROR(SEARCH("EN PROCESO",G110)))</formula>
    </cfRule>
    <cfRule type="cellIs" dxfId="526" priority="758" operator="equal">
      <formula>"Warning"</formula>
    </cfRule>
  </conditionalFormatting>
  <conditionalFormatting sqref="G111:H111">
    <cfRule type="containsText" dxfId="525" priority="726" operator="containsText" text="Atende">
      <formula>NOT(ISERROR(SEARCH("Atende",G111)))</formula>
    </cfRule>
    <cfRule type="cellIs" dxfId="524" priority="719" operator="equal">
      <formula>"Critical"</formula>
    </cfRule>
    <cfRule type="cellIs" dxfId="523" priority="718" operator="equal">
      <formula>"Warning"</formula>
    </cfRule>
    <cfRule type="cellIs" dxfId="522" priority="720" operator="equal">
      <formula>"OK"</formula>
    </cfRule>
    <cfRule type="cellIs" dxfId="521" priority="721" operator="equal">
      <formula>"OK"</formula>
    </cfRule>
    <cfRule type="containsText" dxfId="520" priority="722" operator="containsText" text="não licenciado">
      <formula>NOT(ISERROR(SEARCH("não licenciado",G111)))</formula>
    </cfRule>
    <cfRule type="containsText" dxfId="519" priority="723" operator="containsText" text="Atende parcialmente">
      <formula>NOT(ISERROR(SEARCH("Atende parcialmente",G111)))</formula>
    </cfRule>
    <cfRule type="containsText" dxfId="518" priority="724" operator="containsText" text="EN PROCESO">
      <formula>NOT(ISERROR(SEARCH("EN PROCESO",G111)))</formula>
    </cfRule>
    <cfRule type="containsText" dxfId="517" priority="725" operator="containsText" text="não atende">
      <formula>NOT(ISERROR(SEARCH("não atende",G111)))</formula>
    </cfRule>
  </conditionalFormatting>
  <conditionalFormatting sqref="G112:H112">
    <cfRule type="containsText" dxfId="516" priority="245" operator="containsText" text="não atende">
      <formula>NOT(ISERROR(SEARCH("não atende",G112)))</formula>
    </cfRule>
    <cfRule type="cellIs" dxfId="515" priority="238" operator="equal">
      <formula>"Warning"</formula>
    </cfRule>
    <cfRule type="cellIs" dxfId="514" priority="239" operator="equal">
      <formula>"Critical"</formula>
    </cfRule>
    <cfRule type="cellIs" dxfId="513" priority="240" operator="equal">
      <formula>"OK"</formula>
    </cfRule>
    <cfRule type="cellIs" dxfId="512" priority="241" operator="equal">
      <formula>"OK"</formula>
    </cfRule>
    <cfRule type="containsText" dxfId="511" priority="242" operator="containsText" text="não licenciado">
      <formula>NOT(ISERROR(SEARCH("não licenciado",G112)))</formula>
    </cfRule>
    <cfRule type="containsText" dxfId="510" priority="243" operator="containsText" text="Atende parcialmente">
      <formula>NOT(ISERROR(SEARCH("Atende parcialmente",G112)))</formula>
    </cfRule>
    <cfRule type="containsText" dxfId="509" priority="244" operator="containsText" text="EN PROCESO">
      <formula>NOT(ISERROR(SEARCH("EN PROCESO",G112)))</formula>
    </cfRule>
    <cfRule type="containsText" dxfId="508" priority="246" operator="containsText" text="Atende">
      <formula>NOT(ISERROR(SEARCH("Atende",G112)))</formula>
    </cfRule>
  </conditionalFormatting>
  <conditionalFormatting sqref="G115:H115">
    <cfRule type="containsText" dxfId="507" priority="203" operator="containsText" text="Atende parcialmente">
      <formula>NOT(ISERROR(SEARCH("Atende parcialmente",G115)))</formula>
    </cfRule>
    <cfRule type="containsText" dxfId="506" priority="204" operator="containsText" text="EN PROCESO">
      <formula>NOT(ISERROR(SEARCH("EN PROCESO",G115)))</formula>
    </cfRule>
    <cfRule type="containsText" dxfId="505" priority="202" operator="containsText" text="não licenciado">
      <formula>NOT(ISERROR(SEARCH("não licenciado",G115)))</formula>
    </cfRule>
    <cfRule type="containsText" dxfId="504" priority="205" operator="containsText" text="não atende">
      <formula>NOT(ISERROR(SEARCH("não atende",G115)))</formula>
    </cfRule>
    <cfRule type="containsText" dxfId="503" priority="206" operator="containsText" text="Atende">
      <formula>NOT(ISERROR(SEARCH("Atende",G115)))</formula>
    </cfRule>
    <cfRule type="cellIs" dxfId="502" priority="201" operator="equal">
      <formula>"OK"</formula>
    </cfRule>
    <cfRule type="cellIs" dxfId="501" priority="200" operator="equal">
      <formula>"OK"</formula>
    </cfRule>
    <cfRule type="cellIs" dxfId="500" priority="199" operator="equal">
      <formula>"Critical"</formula>
    </cfRule>
    <cfRule type="cellIs" dxfId="499" priority="198" operator="equal">
      <formula>"Warning"</formula>
    </cfRule>
  </conditionalFormatting>
  <conditionalFormatting sqref="G117:H117">
    <cfRule type="containsText" dxfId="498" priority="566" operator="containsText" text="Atende">
      <formula>NOT(ISERROR(SEARCH("Atende",G117)))</formula>
    </cfRule>
    <cfRule type="cellIs" dxfId="497" priority="558" operator="equal">
      <formula>"Warning"</formula>
    </cfRule>
    <cfRule type="containsText" dxfId="496" priority="564" operator="containsText" text="EN PROCESO">
      <formula>NOT(ISERROR(SEARCH("EN PROCESO",G117)))</formula>
    </cfRule>
    <cfRule type="containsText" dxfId="495" priority="563" operator="containsText" text="Atende parcialmente">
      <formula>NOT(ISERROR(SEARCH("Atende parcialmente",G117)))</formula>
    </cfRule>
    <cfRule type="containsText" dxfId="494" priority="562" operator="containsText" text="não licenciado">
      <formula>NOT(ISERROR(SEARCH("não licenciado",G117)))</formula>
    </cfRule>
    <cfRule type="cellIs" dxfId="493" priority="561" operator="equal">
      <formula>"OK"</formula>
    </cfRule>
    <cfRule type="cellIs" dxfId="492" priority="560" operator="equal">
      <formula>"OK"</formula>
    </cfRule>
    <cfRule type="containsText" dxfId="491" priority="565" operator="containsText" text="não atende">
      <formula>NOT(ISERROR(SEARCH("não atende",G117)))</formula>
    </cfRule>
    <cfRule type="cellIs" dxfId="490" priority="559" operator="equal">
      <formula>"Critical"</formula>
    </cfRule>
  </conditionalFormatting>
  <conditionalFormatting sqref="G120:H120">
    <cfRule type="containsText" dxfId="489" priority="166" operator="containsText" text="Atende">
      <formula>NOT(ISERROR(SEARCH("Atende",G120)))</formula>
    </cfRule>
    <cfRule type="containsText" dxfId="488" priority="165" operator="containsText" text="não atende">
      <formula>NOT(ISERROR(SEARCH("não atende",G120)))</formula>
    </cfRule>
    <cfRule type="containsText" dxfId="487" priority="164" operator="containsText" text="EN PROCESO">
      <formula>NOT(ISERROR(SEARCH("EN PROCESO",G120)))</formula>
    </cfRule>
    <cfRule type="containsText" dxfId="486" priority="163" operator="containsText" text="Atende parcialmente">
      <formula>NOT(ISERROR(SEARCH("Atende parcialmente",G120)))</formula>
    </cfRule>
    <cfRule type="containsText" dxfId="485" priority="162" operator="containsText" text="não licenciado">
      <formula>NOT(ISERROR(SEARCH("não licenciado",G120)))</formula>
    </cfRule>
    <cfRule type="cellIs" dxfId="484" priority="161" operator="equal">
      <formula>"OK"</formula>
    </cfRule>
    <cfRule type="cellIs" dxfId="483" priority="160" operator="equal">
      <formula>"OK"</formula>
    </cfRule>
    <cfRule type="cellIs" dxfId="482" priority="159" operator="equal">
      <formula>"Critical"</formula>
    </cfRule>
    <cfRule type="cellIs" dxfId="481" priority="158" operator="equal">
      <formula>"Warning"</formula>
    </cfRule>
  </conditionalFormatting>
  <conditionalFormatting sqref="G122:H122">
    <cfRule type="cellIs" dxfId="480" priority="464" operator="equal">
      <formula>"Warning"</formula>
    </cfRule>
    <cfRule type="containsText" dxfId="479" priority="472" operator="containsText" text="Atende">
      <formula>NOT(ISERROR(SEARCH("Atende",G122)))</formula>
    </cfRule>
    <cfRule type="cellIs" dxfId="478" priority="465" operator="equal">
      <formula>"Critical"</formula>
    </cfRule>
    <cfRule type="cellIs" dxfId="477" priority="466" operator="equal">
      <formula>"OK"</formula>
    </cfRule>
    <cfRule type="cellIs" dxfId="476" priority="467" operator="equal">
      <formula>"OK"</formula>
    </cfRule>
    <cfRule type="containsText" dxfId="475" priority="468" operator="containsText" text="não licenciado">
      <formula>NOT(ISERROR(SEARCH("não licenciado",G122)))</formula>
    </cfRule>
    <cfRule type="containsText" dxfId="474" priority="469" operator="containsText" text="Atende parcialmente">
      <formula>NOT(ISERROR(SEARCH("Atende parcialmente",G122)))</formula>
    </cfRule>
    <cfRule type="containsText" dxfId="473" priority="470" operator="containsText" text="EN PROCESO">
      <formula>NOT(ISERROR(SEARCH("EN PROCESO",G122)))</formula>
    </cfRule>
    <cfRule type="containsText" dxfId="472" priority="471" operator="containsText" text="não atende">
      <formula>NOT(ISERROR(SEARCH("não atende",G122)))</formula>
    </cfRule>
  </conditionalFormatting>
  <conditionalFormatting sqref="G127:H127">
    <cfRule type="containsText" dxfId="471" priority="124" operator="containsText" text="EN PROCESO">
      <formula>NOT(ISERROR(SEARCH("EN PROCESO",G127)))</formula>
    </cfRule>
    <cfRule type="containsText" dxfId="470" priority="125" operator="containsText" text="não atende">
      <formula>NOT(ISERROR(SEARCH("não atende",G127)))</formula>
    </cfRule>
    <cfRule type="containsText" dxfId="469" priority="123" operator="containsText" text="Atende parcialmente">
      <formula>NOT(ISERROR(SEARCH("Atende parcialmente",G127)))</formula>
    </cfRule>
    <cfRule type="containsText" dxfId="468" priority="122" operator="containsText" text="não licenciado">
      <formula>NOT(ISERROR(SEARCH("não licenciado",G127)))</formula>
    </cfRule>
    <cfRule type="cellIs" dxfId="467" priority="121" operator="equal">
      <formula>"OK"</formula>
    </cfRule>
    <cfRule type="cellIs" dxfId="466" priority="120" operator="equal">
      <formula>"OK"</formula>
    </cfRule>
    <cfRule type="cellIs" dxfId="465" priority="119" operator="equal">
      <formula>"Critical"</formula>
    </cfRule>
    <cfRule type="cellIs" dxfId="464" priority="118" operator="equal">
      <formula>"Warning"</formula>
    </cfRule>
    <cfRule type="containsText" dxfId="463" priority="126" operator="containsText" text="Atende">
      <formula>NOT(ISERROR(SEARCH("Atende",G127)))</formula>
    </cfRule>
  </conditionalFormatting>
  <conditionalFormatting sqref="G138:H138">
    <cfRule type="containsText" dxfId="462" priority="402" operator="containsText" text="não licenciado">
      <formula>NOT(ISERROR(SEARCH("não licenciado",G138)))</formula>
    </cfRule>
    <cfRule type="containsText" dxfId="461" priority="403" operator="containsText" text="Atende parcialmente">
      <formula>NOT(ISERROR(SEARCH("Atende parcialmente",G138)))</formula>
    </cfRule>
    <cfRule type="cellIs" dxfId="460" priority="398" operator="equal">
      <formula>"Warning"</formula>
    </cfRule>
    <cfRule type="cellIs" dxfId="459" priority="401" operator="equal">
      <formula>"OK"</formula>
    </cfRule>
    <cfRule type="cellIs" dxfId="458" priority="400" operator="equal">
      <formula>"OK"</formula>
    </cfRule>
    <cfRule type="cellIs" dxfId="457" priority="399" operator="equal">
      <formula>"Critical"</formula>
    </cfRule>
    <cfRule type="containsText" dxfId="456" priority="405" operator="containsText" text="não atende">
      <formula>NOT(ISERROR(SEARCH("não atende",G138)))</formula>
    </cfRule>
    <cfRule type="containsText" dxfId="455" priority="406" operator="containsText" text="Atende">
      <formula>NOT(ISERROR(SEARCH("Atende",G138)))</formula>
    </cfRule>
    <cfRule type="containsText" dxfId="454" priority="404" operator="containsText" text="EN PROCESO">
      <formula>NOT(ISERROR(SEARCH("EN PROCESO",G138)))</formula>
    </cfRule>
  </conditionalFormatting>
  <conditionalFormatting sqref="G149:H149">
    <cfRule type="containsText" dxfId="453" priority="311" operator="containsText" text="não atende">
      <formula>NOT(ISERROR(SEARCH("não atende",G149)))</formula>
    </cfRule>
    <cfRule type="containsText" dxfId="452" priority="310" operator="containsText" text="EN PROCESO">
      <formula>NOT(ISERROR(SEARCH("EN PROCESO",G149)))</formula>
    </cfRule>
    <cfRule type="containsText" dxfId="451" priority="309" operator="containsText" text="Atende parcialmente">
      <formula>NOT(ISERROR(SEARCH("Atende parcialmente",G149)))</formula>
    </cfRule>
    <cfRule type="containsText" dxfId="450" priority="308" operator="containsText" text="não licenciado">
      <formula>NOT(ISERROR(SEARCH("não licenciado",G149)))</formula>
    </cfRule>
    <cfRule type="cellIs" dxfId="449" priority="307" operator="equal">
      <formula>"OK"</formula>
    </cfRule>
    <cfRule type="containsText" dxfId="448" priority="312" operator="containsText" text="Atende">
      <formula>NOT(ISERROR(SEARCH("Atende",G149)))</formula>
    </cfRule>
    <cfRule type="cellIs" dxfId="447" priority="306" operator="equal">
      <formula>"OK"</formula>
    </cfRule>
    <cfRule type="cellIs" dxfId="446" priority="305" operator="equal">
      <formula>"Critical"</formula>
    </cfRule>
    <cfRule type="cellIs" dxfId="445" priority="304" operator="equal">
      <formula>"Warning"</formula>
    </cfRule>
  </conditionalFormatting>
  <conditionalFormatting sqref="H6:H42">
    <cfRule type="containsText" dxfId="442" priority="1468" operator="containsText" text="MEDIUM">
      <formula>NOT(ISERROR(SEARCH("MEDIUM",H6)))</formula>
    </cfRule>
    <cfRule type="containsText" dxfId="441" priority="1469" operator="containsText" text="HIGH">
      <formula>NOT(ISERROR(SEARCH("HIGH",H6)))</formula>
    </cfRule>
    <cfRule type="containsText" dxfId="440" priority="1470" operator="containsText" text="No Risk">
      <formula>NOT(ISERROR(SEARCH("No Risk",H6)))</formula>
    </cfRule>
    <cfRule type="containsText" dxfId="439" priority="1467" operator="containsText" text="LOW">
      <formula>NOT(ISERROR(SEARCH("LOW",H6)))</formula>
    </cfRule>
  </conditionalFormatting>
  <conditionalFormatting sqref="H28">
    <cfRule type="containsText" dxfId="438" priority="1437" operator="containsText" text="não licenciado">
      <formula>NOT(ISERROR(SEARCH("não licenciado",H28)))</formula>
    </cfRule>
    <cfRule type="iconSet" priority="1442">
      <iconSet iconSet="3Symbols">
        <cfvo type="percent" val="0"/>
        <cfvo type="percent" val="33"/>
        <cfvo type="percent" val="67"/>
      </iconSet>
    </cfRule>
    <cfRule type="containsText" dxfId="437" priority="1443" operator="containsText" text="LOW">
      <formula>NOT(ISERROR(SEARCH("LOW",H28)))</formula>
    </cfRule>
    <cfRule type="containsText" dxfId="436" priority="1444" operator="containsText" text="MEDIUM">
      <formula>NOT(ISERROR(SEARCH("MEDIUM",H28)))</formula>
    </cfRule>
    <cfRule type="containsText" dxfId="435" priority="1446" operator="containsText" text="No Risk">
      <formula>NOT(ISERROR(SEARCH("No Risk",H28)))</formula>
    </cfRule>
    <cfRule type="containsText" dxfId="434" priority="1441" operator="containsText" text="Atende">
      <formula>NOT(ISERROR(SEARCH("Atende",H28)))</formula>
    </cfRule>
    <cfRule type="containsText" dxfId="433" priority="1439" operator="containsText" text="EN PROCESO">
      <formula>NOT(ISERROR(SEARCH("EN PROCESO",H28)))</formula>
    </cfRule>
    <cfRule type="containsText" dxfId="430" priority="1445" operator="containsText" text="HIGH">
      <formula>NOT(ISERROR(SEARCH("HIGH",H28)))</formula>
    </cfRule>
    <cfRule type="cellIs" dxfId="429" priority="1433" operator="equal">
      <formula>"Warning"</formula>
    </cfRule>
    <cfRule type="cellIs" dxfId="428" priority="1434" operator="equal">
      <formula>"Critical"</formula>
    </cfRule>
    <cfRule type="cellIs" dxfId="427" priority="1435" operator="equal">
      <formula>"OK"</formula>
    </cfRule>
    <cfRule type="cellIs" dxfId="426" priority="1436" operator="equal">
      <formula>"OK"</formula>
    </cfRule>
    <cfRule type="iconSet" priority="1456">
      <iconSet iconSet="3Symbols">
        <cfvo type="percent" val="0"/>
        <cfvo type="percent" val="33"/>
        <cfvo type="percent" val="67"/>
      </iconSet>
    </cfRule>
    <cfRule type="containsText" dxfId="425" priority="1438" operator="containsText" text="Atende parcialmente">
      <formula>NOT(ISERROR(SEARCH("Atende parcialmente",H28)))</formula>
    </cfRule>
    <cfRule type="containsText" dxfId="424" priority="1440" operator="containsText" text="não atende">
      <formula>NOT(ISERROR(SEARCH("não atende",H28)))</formula>
    </cfRule>
  </conditionalFormatting>
  <conditionalFormatting sqref="H43">
    <cfRule type="cellIs" dxfId="423" priority="1396" operator="equal">
      <formula>"OK"</formula>
    </cfRule>
    <cfRule type="containsText" dxfId="422" priority="1405" operator="containsText" text="HIGH">
      <formula>NOT(ISERROR(SEARCH("HIGH",H43)))</formula>
    </cfRule>
    <cfRule type="containsText" dxfId="421" priority="1406" operator="containsText" text="No Risk">
      <formula>NOT(ISERROR(SEARCH("No Risk",H43)))</formula>
    </cfRule>
    <cfRule type="iconSet" priority="1416">
      <iconSet iconSet="3Symbols">
        <cfvo type="percent" val="0"/>
        <cfvo type="percent" val="33"/>
        <cfvo type="percent" val="67"/>
      </iconSet>
    </cfRule>
    <cfRule type="containsText" dxfId="418" priority="1400" operator="containsText" text="não atende">
      <formula>NOT(ISERROR(SEARCH("não atende",H43)))</formula>
    </cfRule>
    <cfRule type="containsText" dxfId="417" priority="1399" operator="containsText" text="EN PROCESO">
      <formula>NOT(ISERROR(SEARCH("EN PROCESO",H43)))</formula>
    </cfRule>
    <cfRule type="containsText" dxfId="416" priority="1398" operator="containsText" text="Atende parcialmente">
      <formula>NOT(ISERROR(SEARCH("Atende parcialmente",H43)))</formula>
    </cfRule>
    <cfRule type="cellIs" dxfId="415" priority="1395" operator="equal">
      <formula>"OK"</formula>
    </cfRule>
    <cfRule type="cellIs" dxfId="414" priority="1394" operator="equal">
      <formula>"Critical"</formula>
    </cfRule>
    <cfRule type="cellIs" dxfId="413" priority="1393" operator="equal">
      <formula>"Warning"</formula>
    </cfRule>
    <cfRule type="containsText" dxfId="412" priority="1397" operator="containsText" text="não licenciado">
      <formula>NOT(ISERROR(SEARCH("não licenciado",H43)))</formula>
    </cfRule>
    <cfRule type="containsText" dxfId="411" priority="1401" operator="containsText" text="Atende">
      <formula>NOT(ISERROR(SEARCH("Atende",H43)))</formula>
    </cfRule>
    <cfRule type="iconSet" priority="1402">
      <iconSet iconSet="3Symbols">
        <cfvo type="percent" val="0"/>
        <cfvo type="percent" val="33"/>
        <cfvo type="percent" val="67"/>
      </iconSet>
    </cfRule>
    <cfRule type="containsText" dxfId="410" priority="1403" operator="containsText" text="LOW">
      <formula>NOT(ISERROR(SEARCH("LOW",H43)))</formula>
    </cfRule>
    <cfRule type="containsText" dxfId="409" priority="1404" operator="containsText" text="MEDIUM">
      <formula>NOT(ISERROR(SEARCH("MEDIUM",H43)))</formula>
    </cfRule>
  </conditionalFormatting>
  <conditionalFormatting sqref="H43:H48">
    <cfRule type="containsText" dxfId="408" priority="1428" operator="containsText" text="MEDIUM">
      <formula>NOT(ISERROR(SEARCH("MEDIUM",H43)))</formula>
    </cfRule>
    <cfRule type="containsText" dxfId="407" priority="1429" operator="containsText" text="HIGH">
      <formula>NOT(ISERROR(SEARCH("HIGH",H43)))</formula>
    </cfRule>
    <cfRule type="containsText" dxfId="406" priority="1430" operator="containsText" text="No Risk">
      <formula>NOT(ISERROR(SEARCH("No Risk",H43)))</formula>
    </cfRule>
    <cfRule type="containsText" dxfId="405" priority="1427" operator="containsText" text="LOW">
      <formula>NOT(ISERROR(SEARCH("LOW",H43)))</formula>
    </cfRule>
  </conditionalFormatting>
  <conditionalFormatting sqref="H49">
    <cfRule type="cellIs" dxfId="404" priority="1353" operator="equal">
      <formula>"Warning"</formula>
    </cfRule>
    <cfRule type="cellIs" dxfId="403" priority="1354" operator="equal">
      <formula>"Critical"</formula>
    </cfRule>
    <cfRule type="cellIs" dxfId="402" priority="1356" operator="equal">
      <formula>"OK"</formula>
    </cfRule>
    <cfRule type="containsText" dxfId="401" priority="1357" operator="containsText" text="não licenciado">
      <formula>NOT(ISERROR(SEARCH("não licenciado",H49)))</formula>
    </cfRule>
    <cfRule type="containsText" dxfId="400" priority="1358" operator="containsText" text="Atende parcialmente">
      <formula>NOT(ISERROR(SEARCH("Atende parcialmente",H49)))</formula>
    </cfRule>
    <cfRule type="containsText" dxfId="399" priority="1359" operator="containsText" text="EN PROCESO">
      <formula>NOT(ISERROR(SEARCH("EN PROCESO",H49)))</formula>
    </cfRule>
    <cfRule type="containsText" dxfId="398" priority="1360" operator="containsText" text="não atende">
      <formula>NOT(ISERROR(SEARCH("não atende",H49)))</formula>
    </cfRule>
    <cfRule type="containsText" dxfId="397" priority="1361" operator="containsText" text="Atende">
      <formula>NOT(ISERROR(SEARCH("Atende",H49)))</formula>
    </cfRule>
    <cfRule type="iconSet" priority="1362">
      <iconSet iconSet="3Symbols">
        <cfvo type="percent" val="0"/>
        <cfvo type="percent" val="33"/>
        <cfvo type="percent" val="67"/>
      </iconSet>
    </cfRule>
    <cfRule type="containsText" dxfId="396" priority="1363" operator="containsText" text="LOW">
      <formula>NOT(ISERROR(SEARCH("LOW",H49)))</formula>
    </cfRule>
    <cfRule type="containsText" dxfId="395" priority="1364" operator="containsText" text="MEDIUM">
      <formula>NOT(ISERROR(SEARCH("MEDIUM",H49)))</formula>
    </cfRule>
    <cfRule type="containsText" dxfId="394" priority="1365" operator="containsText" text="HIGH">
      <formula>NOT(ISERROR(SEARCH("HIGH",H49)))</formula>
    </cfRule>
    <cfRule type="containsText" dxfId="393" priority="1366" operator="containsText" text="No Risk">
      <formula>NOT(ISERROR(SEARCH("No Risk",H49)))</formula>
    </cfRule>
    <cfRule type="cellIs" dxfId="392" priority="1355" operator="equal">
      <formula>"OK"</formula>
    </cfRule>
    <cfRule type="iconSet" priority="1376">
      <iconSet iconSet="3Symbols">
        <cfvo type="percent" val="0"/>
        <cfvo type="percent" val="33"/>
        <cfvo type="percent" val="67"/>
      </iconSet>
    </cfRule>
  </conditionalFormatting>
  <conditionalFormatting sqref="H49:H62">
    <cfRule type="containsText" dxfId="389" priority="1389" operator="containsText" text="HIGH">
      <formula>NOT(ISERROR(SEARCH("HIGH",H49)))</formula>
    </cfRule>
    <cfRule type="containsText" dxfId="388" priority="1388" operator="containsText" text="MEDIUM">
      <formula>NOT(ISERROR(SEARCH("MEDIUM",H49)))</formula>
    </cfRule>
    <cfRule type="containsText" dxfId="387" priority="1387" operator="containsText" text="LOW">
      <formula>NOT(ISERROR(SEARCH("LOW",H49)))</formula>
    </cfRule>
    <cfRule type="containsText" dxfId="386" priority="1390" operator="containsText" text="No Risk">
      <formula>NOT(ISERROR(SEARCH("No Risk",H49)))</formula>
    </cfRule>
  </conditionalFormatting>
  <conditionalFormatting sqref="H63">
    <cfRule type="cellIs" dxfId="385" priority="1316" operator="equal">
      <formula>"OK"</formula>
    </cfRule>
    <cfRule type="containsText" dxfId="384" priority="1317" operator="containsText" text="não licenciado">
      <formula>NOT(ISERROR(SEARCH("não licenciado",H63)))</formula>
    </cfRule>
    <cfRule type="containsText" dxfId="383" priority="1318" operator="containsText" text="Atende parcialmente">
      <formula>NOT(ISERROR(SEARCH("Atende parcialmente",H63)))</formula>
    </cfRule>
    <cfRule type="containsText" dxfId="382" priority="1319" operator="containsText" text="EN PROCESO">
      <formula>NOT(ISERROR(SEARCH("EN PROCESO",H63)))</formula>
    </cfRule>
    <cfRule type="containsText" dxfId="381" priority="1321" operator="containsText" text="Atende">
      <formula>NOT(ISERROR(SEARCH("Atende",H63)))</formula>
    </cfRule>
    <cfRule type="iconSet" priority="1322">
      <iconSet iconSet="3Symbols">
        <cfvo type="percent" val="0"/>
        <cfvo type="percent" val="33"/>
        <cfvo type="percent" val="67"/>
      </iconSet>
    </cfRule>
    <cfRule type="containsText" dxfId="380" priority="1323" operator="containsText" text="LOW">
      <formula>NOT(ISERROR(SEARCH("LOW",H63)))</formula>
    </cfRule>
    <cfRule type="containsText" dxfId="379" priority="1324" operator="containsText" text="MEDIUM">
      <formula>NOT(ISERROR(SEARCH("MEDIUM",H63)))</formula>
    </cfRule>
    <cfRule type="containsText" dxfId="378" priority="1325" operator="containsText" text="HIGH">
      <formula>NOT(ISERROR(SEARCH("HIGH",H63)))</formula>
    </cfRule>
    <cfRule type="containsText" dxfId="377" priority="1326" operator="containsText" text="No Risk">
      <formula>NOT(ISERROR(SEARCH("No Risk",H63)))</formula>
    </cfRule>
    <cfRule type="cellIs" dxfId="375" priority="1315" operator="equal">
      <formula>"OK"</formula>
    </cfRule>
    <cfRule type="containsText" dxfId="374" priority="1320" operator="containsText" text="não atende">
      <formula>NOT(ISERROR(SEARCH("não atende",H63)))</formula>
    </cfRule>
    <cfRule type="cellIs" dxfId="373" priority="1313" operator="equal">
      <formula>"Warning"</formula>
    </cfRule>
    <cfRule type="cellIs" dxfId="372" priority="1314" operator="equal">
      <formula>"Critical"</formula>
    </cfRule>
    <cfRule type="iconSet" priority="1336">
      <iconSet iconSet="3Symbols">
        <cfvo type="percent" val="0"/>
        <cfvo type="percent" val="33"/>
        <cfvo type="percent" val="67"/>
      </iconSet>
    </cfRule>
  </conditionalFormatting>
  <conditionalFormatting sqref="H63:H67">
    <cfRule type="containsText" dxfId="370" priority="1348" operator="containsText" text="MEDIUM">
      <formula>NOT(ISERROR(SEARCH("MEDIUM",H63)))</formula>
    </cfRule>
    <cfRule type="containsText" dxfId="369" priority="1347" operator="containsText" text="LOW">
      <formula>NOT(ISERROR(SEARCH("LOW",H63)))</formula>
    </cfRule>
    <cfRule type="containsText" dxfId="368" priority="1350" operator="containsText" text="No Risk">
      <formula>NOT(ISERROR(SEARCH("No Risk",H63)))</formula>
    </cfRule>
    <cfRule type="containsText" dxfId="367" priority="1349" operator="containsText" text="HIGH">
      <formula>NOT(ISERROR(SEARCH("HIGH",H63)))</formula>
    </cfRule>
  </conditionalFormatting>
  <conditionalFormatting sqref="H68">
    <cfRule type="containsText" dxfId="366" priority="1280" operator="containsText" text="não atende">
      <formula>NOT(ISERROR(SEARCH("não atende",H68)))</formula>
    </cfRule>
    <cfRule type="containsText" dxfId="365" priority="1279" operator="containsText" text="EN PROCESO">
      <formula>NOT(ISERROR(SEARCH("EN PROCESO",H68)))</formula>
    </cfRule>
    <cfRule type="containsText" dxfId="364" priority="1278" operator="containsText" text="Atende parcialmente">
      <formula>NOT(ISERROR(SEARCH("Atende parcialmente",H68)))</formula>
    </cfRule>
    <cfRule type="containsText" dxfId="363" priority="1277" operator="containsText" text="não licenciado">
      <formula>NOT(ISERROR(SEARCH("não licenciado",H68)))</formula>
    </cfRule>
    <cfRule type="cellIs" dxfId="362" priority="1276" operator="equal">
      <formula>"OK"</formula>
    </cfRule>
    <cfRule type="cellIs" dxfId="361" priority="1275" operator="equal">
      <formula>"OK"</formula>
    </cfRule>
    <cfRule type="cellIs" dxfId="360" priority="1274" operator="equal">
      <formula>"Critical"</formula>
    </cfRule>
    <cfRule type="cellIs" dxfId="359" priority="1273" operator="equal">
      <formula>"Warning"</formula>
    </cfRule>
    <cfRule type="iconSet" priority="1282">
      <iconSet iconSet="3Symbols">
        <cfvo type="percent" val="0"/>
        <cfvo type="percent" val="33"/>
        <cfvo type="percent" val="67"/>
      </iconSet>
    </cfRule>
    <cfRule type="containsText" dxfId="356" priority="1286" operator="containsText" text="No Risk">
      <formula>NOT(ISERROR(SEARCH("No Risk",H68)))</formula>
    </cfRule>
    <cfRule type="containsText" dxfId="355" priority="1283" operator="containsText" text="LOW">
      <formula>NOT(ISERROR(SEARCH("LOW",H68)))</formula>
    </cfRule>
    <cfRule type="containsText" dxfId="354" priority="1285" operator="containsText" text="HIGH">
      <formula>NOT(ISERROR(SEARCH("HIGH",H68)))</formula>
    </cfRule>
    <cfRule type="containsText" dxfId="353" priority="1281" operator="containsText" text="Atende">
      <formula>NOT(ISERROR(SEARCH("Atende",H68)))</formula>
    </cfRule>
    <cfRule type="iconSet" priority="1296">
      <iconSet iconSet="3Symbols">
        <cfvo type="percent" val="0"/>
        <cfvo type="percent" val="33"/>
        <cfvo type="percent" val="67"/>
      </iconSet>
    </cfRule>
    <cfRule type="containsText" dxfId="352" priority="1284" operator="containsText" text="MEDIUM">
      <formula>NOT(ISERROR(SEARCH("MEDIUM",H68)))</formula>
    </cfRule>
  </conditionalFormatting>
  <conditionalFormatting sqref="H68:H88">
    <cfRule type="containsText" dxfId="351" priority="1310" operator="containsText" text="No Risk">
      <formula>NOT(ISERROR(SEARCH("No Risk",H68)))</formula>
    </cfRule>
    <cfRule type="containsText" dxfId="350" priority="1309" operator="containsText" text="HIGH">
      <formula>NOT(ISERROR(SEARCH("HIGH",H68)))</formula>
    </cfRule>
    <cfRule type="containsText" dxfId="349" priority="1308" operator="containsText" text="MEDIUM">
      <formula>NOT(ISERROR(SEARCH("MEDIUM",H68)))</formula>
    </cfRule>
    <cfRule type="containsText" dxfId="348" priority="1307" operator="containsText" text="LOW">
      <formula>NOT(ISERROR(SEARCH("LOW",H68)))</formula>
    </cfRule>
  </conditionalFormatting>
  <conditionalFormatting sqref="H89">
    <cfRule type="iconSet" priority="1242">
      <iconSet iconSet="3Symbols">
        <cfvo type="percent" val="0"/>
        <cfvo type="percent" val="33"/>
        <cfvo type="percent" val="67"/>
      </iconSet>
    </cfRule>
    <cfRule type="iconSet" priority="1256">
      <iconSet iconSet="3Symbols">
        <cfvo type="percent" val="0"/>
        <cfvo type="percent" val="33"/>
        <cfvo type="percent" val="67"/>
      </iconSet>
    </cfRule>
    <cfRule type="containsText" dxfId="345" priority="1268" operator="containsText" text="MEDIUM">
      <formula>NOT(ISERROR(SEARCH("MEDIUM",H89)))</formula>
    </cfRule>
    <cfRule type="containsText" dxfId="344" priority="1269" operator="containsText" text="HIGH">
      <formula>NOT(ISERROR(SEARCH("HIGH",H89)))</formula>
    </cfRule>
    <cfRule type="containsText" dxfId="343" priority="1270" operator="containsText" text="No Risk">
      <formula>NOT(ISERROR(SEARCH("No Risk",H89)))</formula>
    </cfRule>
    <cfRule type="containsText" dxfId="342" priority="1267" operator="containsText" text="LOW">
      <formula>NOT(ISERROR(SEARCH("LOW",H89)))</formula>
    </cfRule>
  </conditionalFormatting>
  <conditionalFormatting sqref="H89:H90">
    <cfRule type="containsText" dxfId="341" priority="1227" operator="containsText" text="LOW">
      <formula>NOT(ISERROR(SEARCH("LOW",H89)))</formula>
    </cfRule>
    <cfRule type="containsText" dxfId="340" priority="1228" operator="containsText" text="MEDIUM">
      <formula>NOT(ISERROR(SEARCH("MEDIUM",H89)))</formula>
    </cfRule>
    <cfRule type="containsText" dxfId="339" priority="1229" operator="containsText" text="HIGH">
      <formula>NOT(ISERROR(SEARCH("HIGH",H89)))</formula>
    </cfRule>
    <cfRule type="containsText" dxfId="338" priority="1230" operator="containsText" text="No Risk">
      <formula>NOT(ISERROR(SEARCH("No Risk",H89)))</formula>
    </cfRule>
  </conditionalFormatting>
  <conditionalFormatting sqref="H89:H91">
    <cfRule type="cellIs" dxfId="337" priority="1153" operator="equal">
      <formula>"Warning"</formula>
    </cfRule>
    <cfRule type="cellIs" dxfId="336" priority="1154" operator="equal">
      <formula>"Critical"</formula>
    </cfRule>
    <cfRule type="cellIs" dxfId="335" priority="1155" operator="equal">
      <formula>"OK"</formula>
    </cfRule>
    <cfRule type="cellIs" dxfId="334" priority="1156" operator="equal">
      <formula>"OK"</formula>
    </cfRule>
    <cfRule type="containsText" dxfId="333" priority="1157" operator="containsText" text="não licenciado">
      <formula>NOT(ISERROR(SEARCH("não licenciado",H89)))</formula>
    </cfRule>
    <cfRule type="containsText" dxfId="332" priority="1158" operator="containsText" text="Atende parcialmente">
      <formula>NOT(ISERROR(SEARCH("Atende parcialmente",H89)))</formula>
    </cfRule>
    <cfRule type="containsText" dxfId="331" priority="1159" operator="containsText" text="EN PROCESO">
      <formula>NOT(ISERROR(SEARCH("EN PROCESO",H89)))</formula>
    </cfRule>
    <cfRule type="containsText" dxfId="330" priority="1161" operator="containsText" text="Atende">
      <formula>NOT(ISERROR(SEARCH("Atende",H89)))</formula>
    </cfRule>
    <cfRule type="containsText" dxfId="329" priority="1160" operator="containsText" text="não atende">
      <formula>NOT(ISERROR(SEARCH("não atende",H89)))</formula>
    </cfRule>
  </conditionalFormatting>
  <conditionalFormatting sqref="H90">
    <cfRule type="iconSet" priority="1216">
      <iconSet iconSet="3Symbols">
        <cfvo type="percent" val="0"/>
        <cfvo type="percent" val="33"/>
        <cfvo type="percent" val="67"/>
      </iconSet>
    </cfRule>
    <cfRule type="iconSet" priority="1202">
      <iconSet iconSet="3Symbols">
        <cfvo type="percent" val="0"/>
        <cfvo type="percent" val="33"/>
        <cfvo type="percent" val="67"/>
      </iconSet>
    </cfRule>
  </conditionalFormatting>
  <conditionalFormatting sqref="H90:H92">
    <cfRule type="containsText" dxfId="326" priority="1187" operator="containsText" text="LOW">
      <formula>NOT(ISERROR(SEARCH("LOW",H90)))</formula>
    </cfRule>
    <cfRule type="containsText" dxfId="325" priority="1190" operator="containsText" text="No Risk">
      <formula>NOT(ISERROR(SEARCH("No Risk",H90)))</formula>
    </cfRule>
    <cfRule type="containsText" dxfId="324" priority="1188" operator="containsText" text="MEDIUM">
      <formula>NOT(ISERROR(SEARCH("MEDIUM",H90)))</formula>
    </cfRule>
    <cfRule type="containsText" dxfId="323" priority="1189" operator="containsText" text="HIGH">
      <formula>NOT(ISERROR(SEARCH("HIGH",H90)))</formula>
    </cfRule>
  </conditionalFormatting>
  <conditionalFormatting sqref="H91">
    <cfRule type="containsText" dxfId="322" priority="1164" operator="containsText" text="MEDIUM">
      <formula>NOT(ISERROR(SEARCH("MEDIUM",H91)))</formula>
    </cfRule>
    <cfRule type="iconSet" priority="1162">
      <iconSet iconSet="3Symbols">
        <cfvo type="percent" val="0"/>
        <cfvo type="percent" val="33"/>
        <cfvo type="percent" val="67"/>
      </iconSet>
    </cfRule>
    <cfRule type="containsText" dxfId="319" priority="1163" operator="containsText" text="LOW">
      <formula>NOT(ISERROR(SEARCH("LOW",H91)))</formula>
    </cfRule>
    <cfRule type="iconSet" priority="1176">
      <iconSet iconSet="3Symbols">
        <cfvo type="percent" val="0"/>
        <cfvo type="percent" val="33"/>
        <cfvo type="percent" val="67"/>
      </iconSet>
    </cfRule>
    <cfRule type="containsText" dxfId="318" priority="1166" operator="containsText" text="No Risk">
      <formula>NOT(ISERROR(SEARCH("No Risk",H91)))</formula>
    </cfRule>
    <cfRule type="containsText" dxfId="317" priority="1165" operator="containsText" text="HIGH">
      <formula>NOT(ISERROR(SEARCH("HIGH",H91)))</formula>
    </cfRule>
  </conditionalFormatting>
  <conditionalFormatting sqref="H93:H94">
    <cfRule type="cellIs" dxfId="316" priority="1114" operator="equal">
      <formula>"Critical"</formula>
    </cfRule>
    <cfRule type="containsText" dxfId="315" priority="1124" operator="containsText" text="MEDIUM">
      <formula>NOT(ISERROR(SEARCH("MEDIUM",H93)))</formula>
    </cfRule>
    <cfRule type="iconSet" priority="1136">
      <iconSet iconSet="3Symbols">
        <cfvo type="percent" val="0"/>
        <cfvo type="percent" val="33"/>
        <cfvo type="percent" val="67"/>
      </iconSet>
    </cfRule>
    <cfRule type="containsText" dxfId="312" priority="1125" operator="containsText" text="HIGH">
      <formula>NOT(ISERROR(SEARCH("HIGH",H93)))</formula>
    </cfRule>
    <cfRule type="containsText" dxfId="311" priority="1123" operator="containsText" text="LOW">
      <formula>NOT(ISERROR(SEARCH("LOW",H93)))</formula>
    </cfRule>
    <cfRule type="iconSet" priority="1122">
      <iconSet iconSet="3Symbols">
        <cfvo type="percent" val="0"/>
        <cfvo type="percent" val="33"/>
        <cfvo type="percent" val="67"/>
      </iconSet>
    </cfRule>
    <cfRule type="containsText" dxfId="310" priority="1121" operator="containsText" text="Atende">
      <formula>NOT(ISERROR(SEARCH("Atende",H93)))</formula>
    </cfRule>
    <cfRule type="containsText" dxfId="309" priority="1120" operator="containsText" text="não atende">
      <formula>NOT(ISERROR(SEARCH("não atende",H93)))</formula>
    </cfRule>
    <cfRule type="containsText" dxfId="308" priority="1117" operator="containsText" text="não licenciado">
      <formula>NOT(ISERROR(SEARCH("não licenciado",H93)))</formula>
    </cfRule>
    <cfRule type="containsText" dxfId="307" priority="1119" operator="containsText" text="EN PROCESO">
      <formula>NOT(ISERROR(SEARCH("EN PROCESO",H93)))</formula>
    </cfRule>
    <cfRule type="containsText" dxfId="306" priority="1118" operator="containsText" text="Atende parcialmente">
      <formula>NOT(ISERROR(SEARCH("Atende parcialmente",H93)))</formula>
    </cfRule>
    <cfRule type="cellIs" dxfId="305" priority="1116" operator="equal">
      <formula>"OK"</formula>
    </cfRule>
    <cfRule type="cellIs" dxfId="304" priority="1115" operator="equal">
      <formula>"OK"</formula>
    </cfRule>
    <cfRule type="containsText" dxfId="303" priority="1126" operator="containsText" text="No Risk">
      <formula>NOT(ISERROR(SEARCH("No Risk",H93)))</formula>
    </cfRule>
    <cfRule type="cellIs" dxfId="302" priority="1113" operator="equal">
      <formula>"Warning"</formula>
    </cfRule>
  </conditionalFormatting>
  <conditionalFormatting sqref="H93:H97">
    <cfRule type="containsText" dxfId="301" priority="1148" operator="containsText" text="MEDIUM">
      <formula>NOT(ISERROR(SEARCH("MEDIUM",H93)))</formula>
    </cfRule>
    <cfRule type="containsText" dxfId="300" priority="1149" operator="containsText" text="HIGH">
      <formula>NOT(ISERROR(SEARCH("HIGH",H93)))</formula>
    </cfRule>
    <cfRule type="containsText" dxfId="299" priority="1147" operator="containsText" text="LOW">
      <formula>NOT(ISERROR(SEARCH("LOW",H93)))</formula>
    </cfRule>
    <cfRule type="containsText" dxfId="298" priority="1150" operator="containsText" text="No Risk">
      <formula>NOT(ISERROR(SEARCH("No Risk",H93)))</formula>
    </cfRule>
  </conditionalFormatting>
  <conditionalFormatting sqref="H98">
    <cfRule type="containsText" dxfId="297" priority="277" operator="containsText" text="No Risk">
      <formula>NOT(ISERROR(SEARCH("No Risk",H98)))</formula>
    </cfRule>
    <cfRule type="containsText" dxfId="296" priority="275" operator="containsText" text="MEDIUM">
      <formula>NOT(ISERROR(SEARCH("MEDIUM",H98)))</formula>
    </cfRule>
    <cfRule type="containsText" dxfId="295" priority="276" operator="containsText" text="HIGH">
      <formula>NOT(ISERROR(SEARCH("HIGH",H98)))</formula>
    </cfRule>
    <cfRule type="iconSet" priority="287">
      <iconSet iconSet="3Symbols">
        <cfvo type="percent" val="0"/>
        <cfvo type="percent" val="33"/>
        <cfvo type="percent" val="67"/>
      </iconSet>
    </cfRule>
    <cfRule type="iconSet" priority="273">
      <iconSet iconSet="3Symbols">
        <cfvo type="percent" val="0"/>
        <cfvo type="percent" val="33"/>
        <cfvo type="percent" val="67"/>
      </iconSet>
    </cfRule>
    <cfRule type="containsText" dxfId="293" priority="274" operator="containsText" text="LOW">
      <formula>NOT(ISERROR(SEARCH("LOW",H98)))</formula>
    </cfRule>
  </conditionalFormatting>
  <conditionalFormatting sqref="H98:H99">
    <cfRule type="containsText" dxfId="291" priority="271" operator="containsText" text="não atende">
      <formula>NOT(ISERROR(SEARCH("não atende",H98)))</formula>
    </cfRule>
    <cfRule type="containsText" dxfId="290" priority="270" operator="containsText" text="EN PROCESO">
      <formula>NOT(ISERROR(SEARCH("EN PROCESO",H98)))</formula>
    </cfRule>
    <cfRule type="containsText" dxfId="289" priority="269" operator="containsText" text="Atende parcialmente">
      <formula>NOT(ISERROR(SEARCH("Atende parcialmente",H98)))</formula>
    </cfRule>
    <cfRule type="containsText" dxfId="288" priority="268" operator="containsText" text="não licenciado">
      <formula>NOT(ISERROR(SEARCH("não licenciado",H98)))</formula>
    </cfRule>
    <cfRule type="cellIs" dxfId="287" priority="267" operator="equal">
      <formula>"OK"</formula>
    </cfRule>
    <cfRule type="cellIs" dxfId="286" priority="266" operator="equal">
      <formula>"OK"</formula>
    </cfRule>
    <cfRule type="cellIs" dxfId="285" priority="265" operator="equal">
      <formula>"Critical"</formula>
    </cfRule>
    <cfRule type="cellIs" dxfId="284" priority="264" operator="equal">
      <formula>"Warning"</formula>
    </cfRule>
    <cfRule type="containsText" dxfId="283" priority="272" operator="containsText" text="Atende">
      <formula>NOT(ISERROR(SEARCH("Atende",H98)))</formula>
    </cfRule>
    <cfRule type="containsText" dxfId="282" priority="301" operator="containsText" text="No Risk">
      <formula>NOT(ISERROR(SEARCH("No Risk",H98)))</formula>
    </cfRule>
    <cfRule type="containsText" dxfId="281" priority="300" operator="containsText" text="HIGH">
      <formula>NOT(ISERROR(SEARCH("HIGH",H98)))</formula>
    </cfRule>
    <cfRule type="containsText" dxfId="280" priority="299" operator="containsText" text="MEDIUM">
      <formula>NOT(ISERROR(SEARCH("MEDIUM",H98)))</formula>
    </cfRule>
    <cfRule type="containsText" dxfId="279" priority="298" operator="containsText" text="LOW">
      <formula>NOT(ISERROR(SEARCH("LOW",H98)))</formula>
    </cfRule>
  </conditionalFormatting>
  <conditionalFormatting sqref="H99">
    <cfRule type="iconSet" priority="1007">
      <iconSet iconSet="3Symbols">
        <cfvo type="percent" val="0"/>
        <cfvo type="percent" val="33"/>
        <cfvo type="percent" val="67"/>
      </iconSet>
    </cfRule>
    <cfRule type="iconSet" priority="993">
      <iconSet iconSet="3Symbols">
        <cfvo type="percent" val="0"/>
        <cfvo type="percent" val="33"/>
        <cfvo type="percent" val="67"/>
      </iconSet>
    </cfRule>
  </conditionalFormatting>
  <conditionalFormatting sqref="H99:H101">
    <cfRule type="containsText" dxfId="276" priority="1020" operator="containsText" text="HIGH">
      <formula>NOT(ISERROR(SEARCH("HIGH",H99)))</formula>
    </cfRule>
    <cfRule type="containsText" dxfId="275" priority="1019" operator="containsText" text="MEDIUM">
      <formula>NOT(ISERROR(SEARCH("MEDIUM",H99)))</formula>
    </cfRule>
    <cfRule type="containsText" dxfId="274" priority="1018" operator="containsText" text="LOW">
      <formula>NOT(ISERROR(SEARCH("LOW",H99)))</formula>
    </cfRule>
    <cfRule type="containsText" dxfId="273" priority="1021" operator="containsText" text="No Risk">
      <formula>NOT(ISERROR(SEARCH("No Risk",H99)))</formula>
    </cfRule>
  </conditionalFormatting>
  <conditionalFormatting sqref="H102">
    <cfRule type="containsText" dxfId="270" priority="981" operator="containsText" text="No Risk">
      <formula>NOT(ISERROR(SEARCH("No Risk",H102)))</formula>
    </cfRule>
    <cfRule type="containsText" dxfId="269" priority="957" operator="containsText" text="não licenciado">
      <formula>NOT(ISERROR(SEARCH("não licenciado",H102)))</formula>
    </cfRule>
    <cfRule type="containsText" dxfId="268" priority="958" operator="containsText" text="Atende parcialmente">
      <formula>NOT(ISERROR(SEARCH("Atende parcialmente",H102)))</formula>
    </cfRule>
    <cfRule type="iconSet" priority="962">
      <iconSet iconSet="3Symbols">
        <cfvo type="percent" val="0"/>
        <cfvo type="percent" val="33"/>
        <cfvo type="percent" val="67"/>
      </iconSet>
    </cfRule>
    <cfRule type="cellIs" dxfId="267" priority="955" operator="equal">
      <formula>"OK"</formula>
    </cfRule>
    <cfRule type="cellIs" dxfId="266" priority="954" operator="equal">
      <formula>"Critical"</formula>
    </cfRule>
    <cfRule type="containsText" dxfId="265" priority="959" operator="containsText" text="EN PROCESO">
      <formula>NOT(ISERROR(SEARCH("EN PROCESO",H102)))</formula>
    </cfRule>
    <cfRule type="containsText" dxfId="264" priority="960" operator="containsText" text="não atende">
      <formula>NOT(ISERROR(SEARCH("não atende",H102)))</formula>
    </cfRule>
    <cfRule type="containsText" dxfId="263" priority="980" operator="containsText" text="HIGH">
      <formula>NOT(ISERROR(SEARCH("HIGH",H102)))</formula>
    </cfRule>
    <cfRule type="containsText" dxfId="262" priority="961" operator="containsText" text="Atende">
      <formula>NOT(ISERROR(SEARCH("Atende",H102)))</formula>
    </cfRule>
    <cfRule type="cellIs" dxfId="261" priority="953" operator="equal">
      <formula>"Warning"</formula>
    </cfRule>
    <cfRule type="containsText" dxfId="260" priority="963" operator="containsText" text="LOW">
      <formula>NOT(ISERROR(SEARCH("LOW",H102)))</formula>
    </cfRule>
    <cfRule type="containsText" dxfId="259" priority="965" operator="containsText" text="HIGH">
      <formula>NOT(ISERROR(SEARCH("HIGH",H102)))</formula>
    </cfRule>
    <cfRule type="containsText" dxfId="258" priority="979" operator="containsText" text="MEDIUM">
      <formula>NOT(ISERROR(SEARCH("MEDIUM",H102)))</formula>
    </cfRule>
    <cfRule type="containsText" dxfId="257" priority="978" operator="containsText" text="LOW">
      <formula>NOT(ISERROR(SEARCH("LOW",H102)))</formula>
    </cfRule>
    <cfRule type="cellIs" dxfId="256" priority="956" operator="equal">
      <formula>"OK"</formula>
    </cfRule>
    <cfRule type="containsText" dxfId="255" priority="964" operator="containsText" text="MEDIUM">
      <formula>NOT(ISERROR(SEARCH("MEDIUM",H102)))</formula>
    </cfRule>
    <cfRule type="iconSet" priority="967">
      <iconSet iconSet="3Symbols">
        <cfvo type="percent" val="0"/>
        <cfvo type="percent" val="33"/>
        <cfvo type="percent" val="67"/>
      </iconSet>
    </cfRule>
    <cfRule type="containsText" dxfId="254" priority="966" operator="containsText" text="No Risk">
      <formula>NOT(ISERROR(SEARCH("No Risk",H102)))</formula>
    </cfRule>
  </conditionalFormatting>
  <conditionalFormatting sqref="H103">
    <cfRule type="iconSet" priority="927">
      <iconSet iconSet="3Symbols">
        <cfvo type="percent" val="0"/>
        <cfvo type="percent" val="33"/>
        <cfvo type="percent" val="67"/>
      </iconSet>
    </cfRule>
    <cfRule type="containsText" dxfId="252" priority="941" operator="containsText" text="No Risk">
      <formula>NOT(ISERROR(SEARCH("No Risk",H103)))</formula>
    </cfRule>
    <cfRule type="containsText" dxfId="251" priority="938" operator="containsText" text="LOW">
      <formula>NOT(ISERROR(SEARCH("LOW",H103)))</formula>
    </cfRule>
    <cfRule type="containsText" dxfId="250" priority="939" operator="containsText" text="MEDIUM">
      <formula>NOT(ISERROR(SEARCH("MEDIUM",H103)))</formula>
    </cfRule>
    <cfRule type="containsText" dxfId="249" priority="940" operator="containsText" text="HIGH">
      <formula>NOT(ISERROR(SEARCH("HIGH",H103)))</formula>
    </cfRule>
    <cfRule type="iconSet" priority="913">
      <iconSet iconSet="3Symbols">
        <cfvo type="percent" val="0"/>
        <cfvo type="percent" val="33"/>
        <cfvo type="percent" val="67"/>
      </iconSet>
    </cfRule>
  </conditionalFormatting>
  <conditionalFormatting sqref="H103:H104">
    <cfRule type="containsText" dxfId="247" priority="901" operator="containsText" text="No Risk">
      <formula>NOT(ISERROR(SEARCH("No Risk",H103)))</formula>
    </cfRule>
    <cfRule type="containsText" dxfId="246" priority="900" operator="containsText" text="HIGH">
      <formula>NOT(ISERROR(SEARCH("HIGH",H103)))</formula>
    </cfRule>
    <cfRule type="containsText" dxfId="245" priority="898" operator="containsText" text="LOW">
      <formula>NOT(ISERROR(SEARCH("LOW",H103)))</formula>
    </cfRule>
    <cfRule type="containsText" dxfId="244" priority="899" operator="containsText" text="MEDIUM">
      <formula>NOT(ISERROR(SEARCH("MEDIUM",H103)))</formula>
    </cfRule>
  </conditionalFormatting>
  <conditionalFormatting sqref="H103:H105">
    <cfRule type="cellIs" dxfId="243" priority="826" operator="equal">
      <formula>"OK"</formula>
    </cfRule>
    <cfRule type="cellIs" dxfId="242" priority="824" operator="equal">
      <formula>"Warning"</formula>
    </cfRule>
    <cfRule type="cellIs" dxfId="241" priority="827" operator="equal">
      <formula>"OK"</formula>
    </cfRule>
    <cfRule type="containsText" dxfId="240" priority="828" operator="containsText" text="não licenciado">
      <formula>NOT(ISERROR(SEARCH("não licenciado",H103)))</formula>
    </cfRule>
    <cfRule type="cellIs" dxfId="239" priority="825" operator="equal">
      <formula>"Critical"</formula>
    </cfRule>
    <cfRule type="containsText" dxfId="238" priority="832" operator="containsText" text="Atende">
      <formula>NOT(ISERROR(SEARCH("Atende",H103)))</formula>
    </cfRule>
    <cfRule type="containsText" dxfId="237" priority="831" operator="containsText" text="não atende">
      <formula>NOT(ISERROR(SEARCH("não atende",H103)))</formula>
    </cfRule>
    <cfRule type="containsText" dxfId="236" priority="830" operator="containsText" text="EN PROCESO">
      <formula>NOT(ISERROR(SEARCH("EN PROCESO",H103)))</formula>
    </cfRule>
    <cfRule type="containsText" dxfId="235" priority="829" operator="containsText" text="Atende parcialmente">
      <formula>NOT(ISERROR(SEARCH("Atende parcialmente",H103)))</formula>
    </cfRule>
  </conditionalFormatting>
  <conditionalFormatting sqref="H104">
    <cfRule type="iconSet" priority="873">
      <iconSet iconSet="3Symbols">
        <cfvo type="percent" val="0"/>
        <cfvo type="percent" val="33"/>
        <cfvo type="percent" val="67"/>
      </iconSet>
    </cfRule>
    <cfRule type="iconSet" priority="887">
      <iconSet iconSet="3Symbols">
        <cfvo type="percent" val="0"/>
        <cfvo type="percent" val="33"/>
        <cfvo type="percent" val="67"/>
      </iconSet>
    </cfRule>
  </conditionalFormatting>
  <conditionalFormatting sqref="H104:H105">
    <cfRule type="containsText" dxfId="232" priority="858" operator="containsText" text="LOW">
      <formula>NOT(ISERROR(SEARCH("LOW",H104)))</formula>
    </cfRule>
    <cfRule type="containsText" dxfId="231" priority="859" operator="containsText" text="MEDIUM">
      <formula>NOT(ISERROR(SEARCH("MEDIUM",H104)))</formula>
    </cfRule>
    <cfRule type="containsText" dxfId="230" priority="861" operator="containsText" text="No Risk">
      <formula>NOT(ISERROR(SEARCH("No Risk",H104)))</formula>
    </cfRule>
    <cfRule type="containsText" dxfId="229" priority="860" operator="containsText" text="HIGH">
      <formula>NOT(ISERROR(SEARCH("HIGH",H104)))</formula>
    </cfRule>
  </conditionalFormatting>
  <conditionalFormatting sqref="H105">
    <cfRule type="iconSet" priority="833">
      <iconSet iconSet="3Symbols">
        <cfvo type="percent" val="0"/>
        <cfvo type="percent" val="33"/>
        <cfvo type="percent" val="67"/>
      </iconSet>
    </cfRule>
    <cfRule type="containsText" dxfId="228" priority="834" operator="containsText" text="LOW">
      <formula>NOT(ISERROR(SEARCH("LOW",H105)))</formula>
    </cfRule>
    <cfRule type="containsText" dxfId="227" priority="835" operator="containsText" text="MEDIUM">
      <formula>NOT(ISERROR(SEARCH("MEDIUM",H105)))</formula>
    </cfRule>
    <cfRule type="containsText" dxfId="226" priority="836" operator="containsText" text="HIGH">
      <formula>NOT(ISERROR(SEARCH("HIGH",H105)))</formula>
    </cfRule>
    <cfRule type="containsText" dxfId="225" priority="837" operator="containsText" text="No Risk">
      <formula>NOT(ISERROR(SEARCH("No Risk",H105)))</formula>
    </cfRule>
    <cfRule type="iconSet" priority="847">
      <iconSet iconSet="3Symbols">
        <cfvo type="percent" val="0"/>
        <cfvo type="percent" val="33"/>
        <cfvo type="percent" val="67"/>
      </iconSet>
    </cfRule>
  </conditionalFormatting>
  <conditionalFormatting sqref="H106">
    <cfRule type="containsText" dxfId="222" priority="5" operator="containsText" text="HIGH">
      <formula>NOT(ISERROR(SEARCH("HIGH",H106)))</formula>
    </cfRule>
    <cfRule type="containsText" dxfId="221" priority="6" operator="containsText" text="No Risk">
      <formula>NOT(ISERROR(SEARCH("No Risk",H106)))</formula>
    </cfRule>
    <cfRule type="containsText" dxfId="220" priority="3" operator="containsText" text="LOW">
      <formula>NOT(ISERROR(SEARCH("LOW",H106)))</formula>
    </cfRule>
    <cfRule type="containsText" dxfId="219" priority="4" operator="containsText" text="MEDIUM">
      <formula>NOT(ISERROR(SEARCH("MEDIUM",H106)))</formula>
    </cfRule>
  </conditionalFormatting>
  <conditionalFormatting sqref="H107:H109">
    <cfRule type="containsText" dxfId="218" priority="821" operator="containsText" text="No Risk">
      <formula>NOT(ISERROR(SEARCH("No Risk",H107)))</formula>
    </cfRule>
    <cfRule type="containsText" dxfId="217" priority="820" operator="containsText" text="HIGH">
      <formula>NOT(ISERROR(SEARCH("HIGH",H107)))</formula>
    </cfRule>
    <cfRule type="containsText" dxfId="216" priority="819" operator="containsText" text="MEDIUM">
      <formula>NOT(ISERROR(SEARCH("MEDIUM",H107)))</formula>
    </cfRule>
    <cfRule type="containsText" dxfId="215" priority="818" operator="containsText" text="LOW">
      <formula>NOT(ISERROR(SEARCH("LOW",H107)))</formula>
    </cfRule>
  </conditionalFormatting>
  <conditionalFormatting sqref="H109">
    <cfRule type="iconSet" priority="807">
      <iconSet iconSet="3Symbols">
        <cfvo type="percent" val="0"/>
        <cfvo type="percent" val="33"/>
        <cfvo type="percent" val="67"/>
      </iconSet>
    </cfRule>
    <cfRule type="iconSet" priority="793">
      <iconSet iconSet="3Symbols">
        <cfvo type="percent" val="0"/>
        <cfvo type="percent" val="33"/>
        <cfvo type="percent" val="67"/>
      </iconSet>
    </cfRule>
  </conditionalFormatting>
  <conditionalFormatting sqref="H109:H110">
    <cfRule type="containsText" dxfId="212" priority="781" operator="containsText" text="No Risk">
      <formula>NOT(ISERROR(SEARCH("No Risk",H109)))</formula>
    </cfRule>
    <cfRule type="containsText" dxfId="211" priority="780" operator="containsText" text="HIGH">
      <formula>NOT(ISERROR(SEARCH("HIGH",H109)))</formula>
    </cfRule>
    <cfRule type="containsText" dxfId="210" priority="779" operator="containsText" text="MEDIUM">
      <formula>NOT(ISERROR(SEARCH("MEDIUM",H109)))</formula>
    </cfRule>
    <cfRule type="containsText" dxfId="209" priority="778" operator="containsText" text="LOW">
      <formula>NOT(ISERROR(SEARCH("LOW",H109)))</formula>
    </cfRule>
  </conditionalFormatting>
  <conditionalFormatting sqref="H109:H112">
    <cfRule type="containsText" dxfId="208" priority="231" operator="containsText" text="não atende">
      <formula>NOT(ISERROR(SEARCH("não atende",H109)))</formula>
    </cfRule>
    <cfRule type="cellIs" dxfId="207" priority="226" operator="equal">
      <formula>"OK"</formula>
    </cfRule>
    <cfRule type="cellIs" dxfId="206" priority="227" operator="equal">
      <formula>"OK"</formula>
    </cfRule>
    <cfRule type="cellIs" dxfId="205" priority="224" operator="equal">
      <formula>"Warning"</formula>
    </cfRule>
    <cfRule type="cellIs" dxfId="204" priority="225" operator="equal">
      <formula>"Critical"</formula>
    </cfRule>
    <cfRule type="containsText" dxfId="203" priority="232" operator="containsText" text="Atende">
      <formula>NOT(ISERROR(SEARCH("Atende",H109)))</formula>
    </cfRule>
    <cfRule type="containsText" dxfId="202" priority="230" operator="containsText" text="EN PROCESO">
      <formula>NOT(ISERROR(SEARCH("EN PROCESO",H109)))</formula>
    </cfRule>
    <cfRule type="containsText" dxfId="201" priority="229" operator="containsText" text="Atende parcialmente">
      <formula>NOT(ISERROR(SEARCH("Atende parcialmente",H109)))</formula>
    </cfRule>
    <cfRule type="containsText" dxfId="200" priority="228" operator="containsText" text="não licenciado">
      <formula>NOT(ISERROR(SEARCH("não licenciado",H109)))</formula>
    </cfRule>
  </conditionalFormatting>
  <conditionalFormatting sqref="H110">
    <cfRule type="iconSet" priority="753">
      <iconSet iconSet="3Symbols">
        <cfvo type="percent" val="0"/>
        <cfvo type="percent" val="33"/>
        <cfvo type="percent" val="67"/>
      </iconSet>
    </cfRule>
    <cfRule type="iconSet" priority="767">
      <iconSet iconSet="3Symbols">
        <cfvo type="percent" val="0"/>
        <cfvo type="percent" val="33"/>
        <cfvo type="percent" val="67"/>
      </iconSet>
    </cfRule>
  </conditionalFormatting>
  <conditionalFormatting sqref="H110:H111">
    <cfRule type="containsText" dxfId="197" priority="740" operator="containsText" text="HIGH">
      <formula>NOT(ISERROR(SEARCH("HIGH",H110)))</formula>
    </cfRule>
    <cfRule type="containsText" dxfId="196" priority="739" operator="containsText" text="MEDIUM">
      <formula>NOT(ISERROR(SEARCH("MEDIUM",H110)))</formula>
    </cfRule>
    <cfRule type="containsText" dxfId="195" priority="741" operator="containsText" text="No Risk">
      <formula>NOT(ISERROR(SEARCH("No Risk",H110)))</formula>
    </cfRule>
    <cfRule type="containsText" dxfId="194" priority="738" operator="containsText" text="LOW">
      <formula>NOT(ISERROR(SEARCH("LOW",H110)))</formula>
    </cfRule>
  </conditionalFormatting>
  <conditionalFormatting sqref="H111">
    <cfRule type="iconSet" priority="713">
      <iconSet iconSet="3Symbols">
        <cfvo type="percent" val="0"/>
        <cfvo type="percent" val="33"/>
        <cfvo type="percent" val="67"/>
      </iconSet>
    </cfRule>
    <cfRule type="iconSet" priority="727">
      <iconSet iconSet="3Symbols">
        <cfvo type="percent" val="0"/>
        <cfvo type="percent" val="33"/>
        <cfvo type="percent" val="67"/>
      </iconSet>
    </cfRule>
  </conditionalFormatting>
  <conditionalFormatting sqref="H111:H114">
    <cfRule type="containsText" dxfId="191" priority="260" operator="containsText" text="HIGH">
      <formula>NOT(ISERROR(SEARCH("HIGH",H111)))</formula>
    </cfRule>
    <cfRule type="containsText" dxfId="190" priority="261" operator="containsText" text="No Risk">
      <formula>NOT(ISERROR(SEARCH("No Risk",H111)))</formula>
    </cfRule>
    <cfRule type="containsText" dxfId="189" priority="259" operator="containsText" text="MEDIUM">
      <formula>NOT(ISERROR(SEARCH("MEDIUM",H111)))</formula>
    </cfRule>
    <cfRule type="containsText" dxfId="188" priority="258" operator="containsText" text="LOW">
      <formula>NOT(ISERROR(SEARCH("LOW",H111)))</formula>
    </cfRule>
  </conditionalFormatting>
  <conditionalFormatting sqref="H112">
    <cfRule type="containsText" dxfId="187" priority="237" operator="containsText" text="No Risk">
      <formula>NOT(ISERROR(SEARCH("No Risk",H112)))</formula>
    </cfRule>
    <cfRule type="iconSet" priority="247">
      <iconSet iconSet="3Symbols">
        <cfvo type="percent" val="0"/>
        <cfvo type="percent" val="33"/>
        <cfvo type="percent" val="67"/>
      </iconSet>
    </cfRule>
    <cfRule type="containsText" dxfId="184" priority="236" operator="containsText" text="HIGH">
      <formula>NOT(ISERROR(SEARCH("HIGH",H112)))</formula>
    </cfRule>
    <cfRule type="iconSet" priority="233">
      <iconSet iconSet="3Symbols">
        <cfvo type="percent" val="0"/>
        <cfvo type="percent" val="33"/>
        <cfvo type="percent" val="67"/>
      </iconSet>
    </cfRule>
    <cfRule type="containsText" dxfId="183" priority="234" operator="containsText" text="LOW">
      <formula>NOT(ISERROR(SEARCH("LOW",H112)))</formula>
    </cfRule>
    <cfRule type="containsText" dxfId="182" priority="235" operator="containsText" text="MEDIUM">
      <formula>NOT(ISERROR(SEARCH("MEDIUM",H112)))</formula>
    </cfRule>
  </conditionalFormatting>
  <conditionalFormatting sqref="H115">
    <cfRule type="cellIs" dxfId="181" priority="184" operator="equal">
      <formula>"Warning"</formula>
    </cfRule>
    <cfRule type="cellIs" dxfId="180" priority="185" operator="equal">
      <formula>"Critical"</formula>
    </cfRule>
    <cfRule type="cellIs" dxfId="179" priority="186" operator="equal">
      <formula>"OK"</formula>
    </cfRule>
    <cfRule type="containsText" dxfId="178" priority="188" operator="containsText" text="não licenciado">
      <formula>NOT(ISERROR(SEARCH("não licenciado",H115)))</formula>
    </cfRule>
    <cfRule type="containsText" dxfId="177" priority="190" operator="containsText" text="EN PROCESO">
      <formula>NOT(ISERROR(SEARCH("EN PROCESO",H115)))</formula>
    </cfRule>
    <cfRule type="containsText" dxfId="176" priority="197" operator="containsText" text="No Risk">
      <formula>NOT(ISERROR(SEARCH("No Risk",H115)))</formula>
    </cfRule>
    <cfRule type="iconSet" priority="193">
      <iconSet iconSet="3Symbols">
        <cfvo type="percent" val="0"/>
        <cfvo type="percent" val="33"/>
        <cfvo type="percent" val="67"/>
      </iconSet>
    </cfRule>
    <cfRule type="containsText" dxfId="175" priority="194" operator="containsText" text="LOW">
      <formula>NOT(ISERROR(SEARCH("LOW",H115)))</formula>
    </cfRule>
    <cfRule type="containsText" dxfId="174" priority="195" operator="containsText" text="MEDIUM">
      <formula>NOT(ISERROR(SEARCH("MEDIUM",H115)))</formula>
    </cfRule>
    <cfRule type="cellIs" dxfId="173" priority="187" operator="equal">
      <formula>"OK"</formula>
    </cfRule>
    <cfRule type="containsText" dxfId="172" priority="196" operator="containsText" text="HIGH">
      <formula>NOT(ISERROR(SEARCH("HIGH",H115)))</formula>
    </cfRule>
    <cfRule type="containsText" dxfId="171" priority="191" operator="containsText" text="não atende">
      <formula>NOT(ISERROR(SEARCH("não atende",H115)))</formula>
    </cfRule>
    <cfRule type="containsText" dxfId="170" priority="189" operator="containsText" text="Atende parcialmente">
      <formula>NOT(ISERROR(SEARCH("Atende parcialmente",H115)))</formula>
    </cfRule>
    <cfRule type="containsText" dxfId="169" priority="219" operator="containsText" text="MEDIUM">
      <formula>NOT(ISERROR(SEARCH("MEDIUM",H115)))</formula>
    </cfRule>
    <cfRule type="containsText" dxfId="168" priority="192" operator="containsText" text="Atende">
      <formula>NOT(ISERROR(SEARCH("Atende",H115)))</formula>
    </cfRule>
    <cfRule type="containsText" dxfId="165" priority="221" operator="containsText" text="No Risk">
      <formula>NOT(ISERROR(SEARCH("No Risk",H115)))</formula>
    </cfRule>
    <cfRule type="iconSet" priority="207">
      <iconSet iconSet="3Symbols">
        <cfvo type="percent" val="0"/>
        <cfvo type="percent" val="33"/>
        <cfvo type="percent" val="67"/>
      </iconSet>
    </cfRule>
    <cfRule type="containsText" dxfId="164" priority="220" operator="containsText" text="HIGH">
      <formula>NOT(ISERROR(SEARCH("HIGH",H115)))</formula>
    </cfRule>
    <cfRule type="containsText" dxfId="163" priority="218" operator="containsText" text="LOW">
      <formula>NOT(ISERROR(SEARCH("LOW",H115)))</formula>
    </cfRule>
  </conditionalFormatting>
  <conditionalFormatting sqref="H116:H119">
    <cfRule type="containsText" dxfId="162" priority="581" operator="containsText" text="No Risk">
      <formula>NOT(ISERROR(SEARCH("No Risk",H116)))</formula>
    </cfRule>
    <cfRule type="containsText" dxfId="161" priority="579" operator="containsText" text="MEDIUM">
      <formula>NOT(ISERROR(SEARCH("MEDIUM",H116)))</formula>
    </cfRule>
    <cfRule type="containsText" dxfId="160" priority="580" operator="containsText" text="HIGH">
      <formula>NOT(ISERROR(SEARCH("HIGH",H116)))</formula>
    </cfRule>
    <cfRule type="containsText" dxfId="159" priority="578" operator="containsText" text="LOW">
      <formula>NOT(ISERROR(SEARCH("LOW",H116)))</formula>
    </cfRule>
  </conditionalFormatting>
  <conditionalFormatting sqref="H117">
    <cfRule type="containsText" dxfId="158" priority="548" operator="containsText" text="não licenciado">
      <formula>NOT(ISERROR(SEARCH("não licenciado",H117)))</formula>
    </cfRule>
    <cfRule type="cellIs" dxfId="157" priority="547" operator="equal">
      <formula>"OK"</formula>
    </cfRule>
    <cfRule type="cellIs" dxfId="156" priority="546" operator="equal">
      <formula>"OK"</formula>
    </cfRule>
    <cfRule type="cellIs" dxfId="155" priority="545" operator="equal">
      <formula>"Critical"</formula>
    </cfRule>
    <cfRule type="containsText" dxfId="154" priority="552" operator="containsText" text="Atende">
      <formula>NOT(ISERROR(SEARCH("Atende",H117)))</formula>
    </cfRule>
    <cfRule type="iconSet" priority="553">
      <iconSet iconSet="3Symbols">
        <cfvo type="percent" val="0"/>
        <cfvo type="percent" val="33"/>
        <cfvo type="percent" val="67"/>
      </iconSet>
    </cfRule>
    <cfRule type="containsText" dxfId="153" priority="554" operator="containsText" text="LOW">
      <formula>NOT(ISERROR(SEARCH("LOW",H117)))</formula>
    </cfRule>
    <cfRule type="containsText" dxfId="152" priority="555" operator="containsText" text="MEDIUM">
      <formula>NOT(ISERROR(SEARCH("MEDIUM",H117)))</formula>
    </cfRule>
    <cfRule type="containsText" dxfId="151" priority="556" operator="containsText" text="HIGH">
      <formula>NOT(ISERROR(SEARCH("HIGH",H117)))</formula>
    </cfRule>
    <cfRule type="containsText" dxfId="150" priority="557" operator="containsText" text="No Risk">
      <formula>NOT(ISERROR(SEARCH("No Risk",H117)))</formula>
    </cfRule>
    <cfRule type="iconSet" priority="567">
      <iconSet iconSet="3Symbols">
        <cfvo type="percent" val="0"/>
        <cfvo type="percent" val="33"/>
        <cfvo type="percent" val="67"/>
      </iconSet>
    </cfRule>
    <cfRule type="cellIs" dxfId="147" priority="544" operator="equal">
      <formula>"Warning"</formula>
    </cfRule>
    <cfRule type="containsText" dxfId="146" priority="551" operator="containsText" text="não atende">
      <formula>NOT(ISERROR(SEARCH("não atende",H117)))</formula>
    </cfRule>
    <cfRule type="containsText" dxfId="145" priority="550" operator="containsText" text="EN PROCESO">
      <formula>NOT(ISERROR(SEARCH("EN PROCESO",H117)))</formula>
    </cfRule>
    <cfRule type="containsText" dxfId="144" priority="549" operator="containsText" text="Atende parcialmente">
      <formula>NOT(ISERROR(SEARCH("Atende parcialmente",H117)))</formula>
    </cfRule>
  </conditionalFormatting>
  <conditionalFormatting sqref="H120">
    <cfRule type="iconSet" priority="167">
      <iconSet iconSet="3Symbols">
        <cfvo type="percent" val="0"/>
        <cfvo type="percent" val="33"/>
        <cfvo type="percent" val="67"/>
      </iconSet>
    </cfRule>
    <cfRule type="containsText" dxfId="142" priority="178" operator="containsText" text="LOW">
      <formula>NOT(ISERROR(SEARCH("LOW",H120)))</formula>
    </cfRule>
    <cfRule type="containsText" dxfId="141" priority="179" operator="containsText" text="MEDIUM">
      <formula>NOT(ISERROR(SEARCH("MEDIUM",H120)))</formula>
    </cfRule>
    <cfRule type="containsText" dxfId="140" priority="180" operator="containsText" text="HIGH">
      <formula>NOT(ISERROR(SEARCH("HIGH",H120)))</formula>
    </cfRule>
    <cfRule type="containsText" dxfId="139" priority="181" operator="containsText" text="No Risk">
      <formula>NOT(ISERROR(SEARCH("No Risk",H120)))</formula>
    </cfRule>
    <cfRule type="containsText" dxfId="138" priority="149" operator="containsText" text="Atende parcialmente">
      <formula>NOT(ISERROR(SEARCH("Atende parcialmente",H120)))</formula>
    </cfRule>
    <cfRule type="cellIs" dxfId="137" priority="145" operator="equal">
      <formula>"Critical"</formula>
    </cfRule>
    <cfRule type="cellIs" dxfId="136" priority="144" operator="equal">
      <formula>"Warning"</formula>
    </cfRule>
    <cfRule type="cellIs" dxfId="135" priority="147" operator="equal">
      <formula>"OK"</formula>
    </cfRule>
    <cfRule type="cellIs" dxfId="134" priority="146" operator="equal">
      <formula>"OK"</formula>
    </cfRule>
    <cfRule type="containsText" dxfId="133" priority="148" operator="containsText" text="não licenciado">
      <formula>NOT(ISERROR(SEARCH("não licenciado",H120)))</formula>
    </cfRule>
    <cfRule type="containsText" dxfId="132" priority="150" operator="containsText" text="EN PROCESO">
      <formula>NOT(ISERROR(SEARCH("EN PROCESO",H120)))</formula>
    </cfRule>
    <cfRule type="containsText" dxfId="131" priority="151" operator="containsText" text="não atende">
      <formula>NOT(ISERROR(SEARCH("não atende",H120)))</formula>
    </cfRule>
    <cfRule type="containsText" dxfId="130" priority="152" operator="containsText" text="Atende">
      <formula>NOT(ISERROR(SEARCH("Atende",H120)))</formula>
    </cfRule>
    <cfRule type="iconSet" priority="153">
      <iconSet iconSet="3Symbols">
        <cfvo type="percent" val="0"/>
        <cfvo type="percent" val="33"/>
        <cfvo type="percent" val="67"/>
      </iconSet>
    </cfRule>
    <cfRule type="containsText" dxfId="129" priority="154" operator="containsText" text="LOW">
      <formula>NOT(ISERROR(SEARCH("LOW",H120)))</formula>
    </cfRule>
    <cfRule type="containsText" dxfId="128" priority="155" operator="containsText" text="MEDIUM">
      <formula>NOT(ISERROR(SEARCH("MEDIUM",H120)))</formula>
    </cfRule>
    <cfRule type="containsText" dxfId="127" priority="156" operator="containsText" text="HIGH">
      <formula>NOT(ISERROR(SEARCH("HIGH",H120)))</formula>
    </cfRule>
    <cfRule type="containsText" dxfId="125" priority="157" operator="containsText" text="No Risk">
      <formula>NOT(ISERROR(SEARCH("No Risk",H120)))</formula>
    </cfRule>
  </conditionalFormatting>
  <conditionalFormatting sqref="H121:H126">
    <cfRule type="containsText" dxfId="124" priority="501" operator="containsText" text="No Risk">
      <formula>NOT(ISERROR(SEARCH("No Risk",H121)))</formula>
    </cfRule>
    <cfRule type="containsText" dxfId="123" priority="500" operator="containsText" text="HIGH">
      <formula>NOT(ISERROR(SEARCH("HIGH",H121)))</formula>
    </cfRule>
    <cfRule type="containsText" dxfId="122" priority="499" operator="containsText" text="MEDIUM">
      <formula>NOT(ISERROR(SEARCH("MEDIUM",H121)))</formula>
    </cfRule>
    <cfRule type="containsText" dxfId="121" priority="498" operator="containsText" text="LOW">
      <formula>NOT(ISERROR(SEARCH("LOW",H121)))</formula>
    </cfRule>
  </conditionalFormatting>
  <conditionalFormatting sqref="H122">
    <cfRule type="containsText" dxfId="120" priority="481" operator="containsText" text="Atende">
      <formula>NOT(ISERROR(SEARCH("Atende",H122)))</formula>
    </cfRule>
    <cfRule type="containsText" dxfId="119" priority="479" operator="containsText" text="EN PROCESO">
      <formula>NOT(ISERROR(SEARCH("EN PROCESO",H122)))</formula>
    </cfRule>
    <cfRule type="containsText" dxfId="118" priority="480" operator="containsText" text="não atende">
      <formula>NOT(ISERROR(SEARCH("não atende",H122)))</formula>
    </cfRule>
    <cfRule type="iconSet" priority="487">
      <iconSet iconSet="3Symbols">
        <cfvo type="percent" val="0"/>
        <cfvo type="percent" val="33"/>
        <cfvo type="percent" val="67"/>
      </iconSet>
    </cfRule>
    <cfRule type="containsText" dxfId="117" priority="486" operator="containsText" text="No Risk">
      <formula>NOT(ISERROR(SEARCH("No Risk",H122)))</formula>
    </cfRule>
    <cfRule type="containsText" dxfId="116" priority="485" operator="containsText" text="HIGH">
      <formula>NOT(ISERROR(SEARCH("HIGH",H122)))</formula>
    </cfRule>
    <cfRule type="containsText" dxfId="115" priority="484" operator="containsText" text="MEDIUM">
      <formula>NOT(ISERROR(SEARCH("MEDIUM",H122)))</formula>
    </cfRule>
    <cfRule type="containsText" dxfId="114" priority="483" operator="containsText" text="LOW">
      <formula>NOT(ISERROR(SEARCH("LOW",H122)))</formula>
    </cfRule>
    <cfRule type="containsText" dxfId="112" priority="478" operator="containsText" text="Atende parcialmente">
      <formula>NOT(ISERROR(SEARCH("Atende parcialmente",H122)))</formula>
    </cfRule>
    <cfRule type="cellIs" dxfId="111" priority="473" operator="equal">
      <formula>"Warning"</formula>
    </cfRule>
    <cfRule type="cellIs" dxfId="110" priority="474" operator="equal">
      <formula>"Critical"</formula>
    </cfRule>
    <cfRule type="cellIs" dxfId="109" priority="475" operator="equal">
      <formula>"OK"</formula>
    </cfRule>
    <cfRule type="cellIs" dxfId="108" priority="476" operator="equal">
      <formula>"OK"</formula>
    </cfRule>
    <cfRule type="containsText" dxfId="107" priority="477" operator="containsText" text="não licenciado">
      <formula>NOT(ISERROR(SEARCH("não licenciado",H122)))</formula>
    </cfRule>
    <cfRule type="iconSet" priority="482">
      <iconSet iconSet="3Symbols">
        <cfvo type="percent" val="0"/>
        <cfvo type="percent" val="33"/>
        <cfvo type="percent" val="67"/>
      </iconSet>
    </cfRule>
  </conditionalFormatting>
  <conditionalFormatting sqref="H127">
    <cfRule type="containsText" dxfId="105" priority="112" operator="containsText" text="Atende">
      <formula>NOT(ISERROR(SEARCH("Atende",H127)))</formula>
    </cfRule>
    <cfRule type="cellIs" dxfId="104" priority="104" operator="equal">
      <formula>"Warning"</formula>
    </cfRule>
    <cfRule type="containsText" dxfId="103" priority="141" operator="containsText" text="No Risk">
      <formula>NOT(ISERROR(SEARCH("No Risk",H127)))</formula>
    </cfRule>
    <cfRule type="containsText" dxfId="102" priority="139" operator="containsText" text="MEDIUM">
      <formula>NOT(ISERROR(SEARCH("MEDIUM",H127)))</formula>
    </cfRule>
    <cfRule type="containsText" dxfId="101" priority="138" operator="containsText" text="LOW">
      <formula>NOT(ISERROR(SEARCH("LOW",H127)))</formula>
    </cfRule>
    <cfRule type="iconSet" priority="127">
      <iconSet iconSet="3Symbols">
        <cfvo type="percent" val="0"/>
        <cfvo type="percent" val="33"/>
        <cfvo type="percent" val="67"/>
      </iconSet>
    </cfRule>
    <cfRule type="containsText" dxfId="100" priority="117" operator="containsText" text="No Risk">
      <formula>NOT(ISERROR(SEARCH("No Risk",H127)))</formula>
    </cfRule>
    <cfRule type="containsText" dxfId="99" priority="116" operator="containsText" text="HIGH">
      <formula>NOT(ISERROR(SEARCH("HIGH",H127)))</formula>
    </cfRule>
    <cfRule type="containsText" dxfId="98" priority="115" operator="containsText" text="MEDIUM">
      <formula>NOT(ISERROR(SEARCH("MEDIUM",H127)))</formula>
    </cfRule>
    <cfRule type="containsText" dxfId="97" priority="114" operator="containsText" text="LOW">
      <formula>NOT(ISERROR(SEARCH("LOW",H127)))</formula>
    </cfRule>
    <cfRule type="iconSet" priority="113">
      <iconSet iconSet="3Symbols">
        <cfvo type="percent" val="0"/>
        <cfvo type="percent" val="33"/>
        <cfvo type="percent" val="67"/>
      </iconSet>
    </cfRule>
    <cfRule type="containsText" dxfId="96" priority="111" operator="containsText" text="não atende">
      <formula>NOT(ISERROR(SEARCH("não atende",H127)))</formula>
    </cfRule>
    <cfRule type="cellIs" dxfId="95" priority="106" operator="equal">
      <formula>"OK"</formula>
    </cfRule>
    <cfRule type="containsText" dxfId="94" priority="110" operator="containsText" text="EN PROCESO">
      <formula>NOT(ISERROR(SEARCH("EN PROCESO",H127)))</formula>
    </cfRule>
    <cfRule type="containsText" dxfId="92" priority="109" operator="containsText" text="Atende parcialmente">
      <formula>NOT(ISERROR(SEARCH("Atende parcialmente",H127)))</formula>
    </cfRule>
    <cfRule type="containsText" dxfId="91" priority="108" operator="containsText" text="não licenciado">
      <formula>NOT(ISERROR(SEARCH("não licenciado",H127)))</formula>
    </cfRule>
    <cfRule type="cellIs" dxfId="90" priority="107" operator="equal">
      <formula>"OK"</formula>
    </cfRule>
    <cfRule type="cellIs" dxfId="89" priority="105" operator="equal">
      <formula>"Critical"</formula>
    </cfRule>
    <cfRule type="containsText" dxfId="87" priority="140" operator="containsText" text="HIGH">
      <formula>NOT(ISERROR(SEARCH("HIGH",H127)))</formula>
    </cfRule>
  </conditionalFormatting>
  <conditionalFormatting sqref="H128:H148">
    <cfRule type="containsText" dxfId="86" priority="420" operator="containsText" text="HIGH">
      <formula>NOT(ISERROR(SEARCH("HIGH",H128)))</formula>
    </cfRule>
    <cfRule type="containsText" dxfId="85" priority="419" operator="containsText" text="MEDIUM">
      <formula>NOT(ISERROR(SEARCH("MEDIUM",H128)))</formula>
    </cfRule>
    <cfRule type="containsText" dxfId="84" priority="421" operator="containsText" text="No Risk">
      <formula>NOT(ISERROR(SEARCH("No Risk",H128)))</formula>
    </cfRule>
    <cfRule type="containsText" dxfId="83" priority="418" operator="containsText" text="LOW">
      <formula>NOT(ISERROR(SEARCH("LOW",H128)))</formula>
    </cfRule>
  </conditionalFormatting>
  <conditionalFormatting sqref="H138">
    <cfRule type="containsText" dxfId="82" priority="389" operator="containsText" text="Atende parcialmente">
      <formula>NOT(ISERROR(SEARCH("Atende parcialmente",H138)))</formula>
    </cfRule>
    <cfRule type="containsText" dxfId="81" priority="390" operator="containsText" text="EN PROCESO">
      <formula>NOT(ISERROR(SEARCH("EN PROCESO",H138)))</formula>
    </cfRule>
    <cfRule type="containsText" dxfId="80" priority="391" operator="containsText" text="não atende">
      <formula>NOT(ISERROR(SEARCH("não atende",H138)))</formula>
    </cfRule>
    <cfRule type="containsText" dxfId="79" priority="392" operator="containsText" text="Atende">
      <formula>NOT(ISERROR(SEARCH("Atende",H138)))</formula>
    </cfRule>
    <cfRule type="iconSet" priority="393">
      <iconSet iconSet="3Symbols">
        <cfvo type="percent" val="0"/>
        <cfvo type="percent" val="33"/>
        <cfvo type="percent" val="67"/>
      </iconSet>
    </cfRule>
    <cfRule type="containsText" dxfId="78" priority="394" operator="containsText" text="LOW">
      <formula>NOT(ISERROR(SEARCH("LOW",H138)))</formula>
    </cfRule>
    <cfRule type="iconSet" priority="407">
      <iconSet iconSet="3Symbols">
        <cfvo type="percent" val="0"/>
        <cfvo type="percent" val="33"/>
        <cfvo type="percent" val="67"/>
      </iconSet>
    </cfRule>
    <cfRule type="containsText" dxfId="76" priority="395" operator="containsText" text="MEDIUM">
      <formula>NOT(ISERROR(SEARCH("MEDIUM",H138)))</formula>
    </cfRule>
    <cfRule type="containsText" dxfId="75" priority="396" operator="containsText" text="HIGH">
      <formula>NOT(ISERROR(SEARCH("HIGH",H138)))</formula>
    </cfRule>
    <cfRule type="containsText" dxfId="74" priority="397" operator="containsText" text="No Risk">
      <formula>NOT(ISERROR(SEARCH("No Risk",H138)))</formula>
    </cfRule>
    <cfRule type="cellIs" dxfId="72" priority="384" operator="equal">
      <formula>"Warning"</formula>
    </cfRule>
    <cfRule type="cellIs" dxfId="71" priority="385" operator="equal">
      <formula>"Critical"</formula>
    </cfRule>
    <cfRule type="cellIs" dxfId="70" priority="386" operator="equal">
      <formula>"OK"</formula>
    </cfRule>
    <cfRule type="cellIs" dxfId="69" priority="387" operator="equal">
      <formula>"OK"</formula>
    </cfRule>
    <cfRule type="containsText" dxfId="68" priority="388" operator="containsText" text="não licenciado">
      <formula>NOT(ISERROR(SEARCH("não licenciado",H138)))</formula>
    </cfRule>
  </conditionalFormatting>
  <conditionalFormatting sqref="H149">
    <cfRule type="containsText" dxfId="65" priority="318" operator="containsText" text="Atende parcialmente">
      <formula>NOT(ISERROR(SEARCH("Atende parcialmente",H149)))</formula>
    </cfRule>
    <cfRule type="containsText" dxfId="64" priority="319" operator="containsText" text="EN PROCESO">
      <formula>NOT(ISERROR(SEARCH("EN PROCESO",H149)))</formula>
    </cfRule>
    <cfRule type="containsText" dxfId="63" priority="340" operator="containsText" text="HIGH">
      <formula>NOT(ISERROR(SEARCH("HIGH",H149)))</formula>
    </cfRule>
    <cfRule type="cellIs" dxfId="62" priority="313" operator="equal">
      <formula>"Warning"</formula>
    </cfRule>
    <cfRule type="cellIs" dxfId="61" priority="315" operator="equal">
      <formula>"OK"</formula>
    </cfRule>
    <cfRule type="cellIs" dxfId="60" priority="316" operator="equal">
      <formula>"OK"</formula>
    </cfRule>
    <cfRule type="containsText" dxfId="59" priority="317" operator="containsText" text="não licenciado">
      <formula>NOT(ISERROR(SEARCH("não licenciado",H149)))</formula>
    </cfRule>
    <cfRule type="iconSet" priority="322">
      <iconSet iconSet="3Symbols">
        <cfvo type="percent" val="0"/>
        <cfvo type="percent" val="33"/>
        <cfvo type="percent" val="67"/>
      </iconSet>
    </cfRule>
    <cfRule type="containsText" dxfId="58" priority="326" operator="containsText" text="No Risk">
      <formula>NOT(ISERROR(SEARCH("No Risk",H149)))</formula>
    </cfRule>
    <cfRule type="iconSet" priority="327">
      <iconSet iconSet="3Symbols">
        <cfvo type="percent" val="0"/>
        <cfvo type="percent" val="33"/>
        <cfvo type="percent" val="67"/>
      </iconSet>
    </cfRule>
    <cfRule type="containsText" dxfId="57" priority="338" operator="containsText" text="LOW">
      <formula>NOT(ISERROR(SEARCH("LOW",H149)))</formula>
    </cfRule>
    <cfRule type="containsText" dxfId="56" priority="321" operator="containsText" text="Atende">
      <formula>NOT(ISERROR(SEARCH("Atende",H149)))</formula>
    </cfRule>
    <cfRule type="containsText" dxfId="55" priority="320" operator="containsText" text="não atende">
      <formula>NOT(ISERROR(SEARCH("não atende",H149)))</formula>
    </cfRule>
    <cfRule type="containsText" dxfId="54" priority="324" operator="containsText" text="MEDIUM">
      <formula>NOT(ISERROR(SEARCH("MEDIUM",H149)))</formula>
    </cfRule>
    <cfRule type="containsText" dxfId="53" priority="325" operator="containsText" text="HIGH">
      <formula>NOT(ISERROR(SEARCH("HIGH",H149)))</formula>
    </cfRule>
    <cfRule type="containsText" dxfId="52" priority="323" operator="containsText" text="LOW">
      <formula>NOT(ISERROR(SEARCH("LOW",H149)))</formula>
    </cfRule>
    <cfRule type="cellIs" dxfId="51" priority="314" operator="equal">
      <formula>"Critical"</formula>
    </cfRule>
    <cfRule type="containsText" dxfId="50" priority="339" operator="containsText" text="MEDIUM">
      <formula>NOT(ISERROR(SEARCH("MEDIUM",H149)))</formula>
    </cfRule>
    <cfRule type="containsText" dxfId="47" priority="341" operator="containsText" text="No Risk">
      <formula>NOT(ISERROR(SEARCH("No Risk",H149)))</formula>
    </cfRule>
  </conditionalFormatting>
  <conditionalFormatting sqref="H150:H155">
    <cfRule type="containsText" dxfId="44" priority="19" operator="containsText" text="No Risk">
      <formula>NOT(ISERROR(SEARCH("No Risk",H150)))</formula>
    </cfRule>
    <cfRule type="containsText" dxfId="43" priority="18" operator="containsText" text="HIGH">
      <formula>NOT(ISERROR(SEARCH("HIGH",H150)))</formula>
    </cfRule>
    <cfRule type="containsText" dxfId="42" priority="17" operator="containsText" text="MEDIUM">
      <formula>NOT(ISERROR(SEARCH("MEDIUM",H150)))</formula>
    </cfRule>
    <cfRule type="containsText" dxfId="41" priority="16" operator="containsText" text="LOW">
      <formula>NOT(ISERROR(SEARCH("LOW",H150)))</formula>
    </cfRule>
  </conditionalFormatting>
  <conditionalFormatting sqref="H158">
    <cfRule type="cellIs" dxfId="40" priority="4141" operator="equal">
      <formula>"OK"</formula>
    </cfRule>
    <cfRule type="cellIs" dxfId="39" priority="4142" operator="equal">
      <formula>"Warning"</formula>
    </cfRule>
    <cfRule type="cellIs" dxfId="38" priority="4143" operator="equal">
      <formula>"Critical"</formula>
    </cfRule>
    <cfRule type="cellIs" dxfId="37" priority="4140" operator="equal">
      <formula>"Não Licenciado"</formula>
    </cfRule>
  </conditionalFormatting>
  <dataValidations count="2">
    <dataValidation type="list" allowBlank="1" showInputMessage="1" showErrorMessage="1" sqref="D166" xr:uid="{31FAC090-8F66-8D49-811D-3E150A17570B}">
      <formula1>$A$2:$A$4</formula1>
    </dataValidation>
    <dataValidation type="list" allowBlank="1" showInputMessage="1" showErrorMessage="1" sqref="G6:G149" xr:uid="{42D66B63-C61E-3C41-B866-32A84F2282EA}">
      <formula1>$D$161:$D$162</formula1>
    </dataValidation>
  </dataValidations>
  <hyperlinks>
    <hyperlink ref="I6" r:id="rId1" display="https://help.deepsecurity.trendmicro.com/20_0/on-premise/anti-malware-set-up.html" xr:uid="{D430B217-00DD-40DB-AA7A-1C150EA791AC}"/>
    <hyperlink ref="I53" r:id="rId2" display="https://help.deepsecurity.trendmicro.com/20_0/on-premise/anti-malware-behavior-monitoring.html" xr:uid="{CB209BC5-8D93-4D28-957C-89E58418C20D}"/>
    <hyperlink ref="I23" r:id="rId3" display="https://help.deepsecurity.trendmicro.com/20_0/on-premise/anti-malware-predictive-machine-learning.html" xr:uid="{F6FB3381-CEF4-47B8-927A-F2C053E79807}"/>
    <hyperlink ref="I141" r:id="rId4" display="https://help.deepsecurity.trendmicro.com/20_0/on-premise/recommendation-scans.html?Highlight=recommendation%20scan" xr:uid="{421125DC-B947-470D-8F41-77BAEA1C76EA}"/>
    <hyperlink ref="I96" r:id="rId5" display="https://help.deepsecurity.trendmicro.com/20_0/on-premise/web-reputation.html" xr:uid="{CA9D4B6D-AA3F-4C4C-B594-101340B3179B}"/>
    <hyperlink ref="I123" r:id="rId6" display="https://help.deepsecurity.trendmicro.com/20_0/on-premise/intrusion-prevention-set-up.html" xr:uid="{5D4831A9-F30D-4BE6-BD4D-1FF70C06A43A}"/>
    <hyperlink ref="I124" r:id="rId7" xr:uid="{BDC11F8C-7929-43FE-B44C-4BABBB90E294}"/>
    <hyperlink ref="I128" r:id="rId8" xr:uid="{256F4FAC-8048-402F-AE9B-13B8F97D5AC5}"/>
    <hyperlink ref="I113" r:id="rId9" display="https://help.deepsecurity.trendmicro.com/20_0/on-premise/integrity-monitoring-set-up.html" xr:uid="{604E2F2A-AC46-4716-8F6C-6A7C399F7095}"/>
    <hyperlink ref="I114" r:id="rId10" display="https://help.deepsecurity.trendmicro.com/20_0/on-premise/integrity-monitoring-rules-create.html" xr:uid="{FB3B63EA-3943-462C-9188-1CED7E586B1F}"/>
    <hyperlink ref="I119" r:id="rId11" display="https://help.deepsecurity.trendmicro.com/20_0/on-premise/log-inspection-set-up.html" xr:uid="{56055FD7-F221-4B4B-8F2A-ECBBED05ED9D}"/>
    <hyperlink ref="I120" r:id="rId12" xr:uid="{41BCFD3B-1725-4132-ADA9-28B404456E15}"/>
    <hyperlink ref="I110" r:id="rId13" display="https://help.deepsecurity.trendmicro.com/20_0/on-premise/application-control-rulesets.html" xr:uid="{1DD93D43-62A3-4E86-8604-4C9BD49F9E1B}"/>
    <hyperlink ref="I108" r:id="rId14" display="https://help.deepsecurity.trendmicro.com/20_0/on-premise/application-control-set-up.html" xr:uid="{9939EBF4-6879-4F33-A951-8BB988CAD90E}"/>
    <hyperlink ref="I125" r:id="rId15" location=":~:text=In%20Deep%20Security%20Manager%2C%20select,the%20SSL%20computer%20Configurations%20window" xr:uid="{8709FECE-C0D2-4AB9-A2C6-9BC752DBCB84}"/>
    <hyperlink ref="I134" r:id="rId16" xr:uid="{5F5E590D-EBFA-4016-8549-D3CBF10A7B16}"/>
    <hyperlink ref="I126" r:id="rId17" xr:uid="{55CFB3C9-6E95-4C5C-9F5D-244769B38601}"/>
    <hyperlink ref="I130" r:id="rId18" location=":~:text=Automatically%20assign%20updated%20required%20rules,-Security%20updates%20can&amp;text=You%20enable%20these%20automatic%20assignments,Rule%20Updates%20area%2C%20select%20Yes" xr:uid="{37194566-0C50-420D-AB9B-8D1FE52E5464}"/>
    <hyperlink ref="I121" r:id="rId19" xr:uid="{73ACB1F9-F1DE-46EC-9F30-929183ECF2BD}"/>
    <hyperlink ref="I118" r:id="rId20" xr:uid="{367CDBE6-7B75-4B85-AD14-A18D10C9D749}"/>
    <hyperlink ref="I117" r:id="rId21" xr:uid="{318E3F91-F233-4B99-A696-BCBE8425CA11}"/>
    <hyperlink ref="I115:I116" r:id="rId22" display="Set up Integrity Monitoring" xr:uid="{6917CC23-6D39-487C-A748-FE54C2AA9E64}"/>
    <hyperlink ref="I101" r:id="rId23" xr:uid="{DBAC5139-BD0D-4CB3-BCD6-937C444FBDEB}"/>
    <hyperlink ref="I100" r:id="rId24" xr:uid="{545C93BE-D5E1-44CB-8301-5F88C3BD3AFD}"/>
    <hyperlink ref="I97" r:id="rId25" xr:uid="{1BD82FA1-3DA8-4012-B6A0-3B3A4DE0FE64}"/>
    <hyperlink ref="I88" r:id="rId26" location="Scan" xr:uid="{E585D85D-369D-4E5D-B737-426A63522B95}"/>
    <hyperlink ref="I87" r:id="rId27" xr:uid="{3246D867-E3C9-423F-9AC9-B9809E96954A}"/>
    <hyperlink ref="I86" r:id="rId28" xr:uid="{7605F36F-0BF4-41E7-B859-C7D2DC5C08AD}"/>
    <hyperlink ref="I81" r:id="rId29" xr:uid="{7A544A07-7DED-4876-9BB9-8895A2C8073A}"/>
    <hyperlink ref="I80" r:id="rId30" location=":~:text=The%20default%20remediation%20actions%20in,for%20each%20type%20of%20vulnerability" xr:uid="{2797C7FE-42AE-49C2-8DE6-BF902B5257A0}"/>
    <hyperlink ref="I79" r:id="rId31" location=":~:text=The%20default%20remediation%20actions%20in,for%20each%20type%20of%20vulnerability" xr:uid="{5009BE90-D519-441C-97DB-BFEE676ED67D}"/>
    <hyperlink ref="I78" r:id="rId32" location=":~:text=The%20default%20remediation%20actions%20in,for%20each%20type%20of%20vulnerability" xr:uid="{55FFB32C-161E-47AF-A6B0-067F04349983}"/>
    <hyperlink ref="I75:I77" r:id="rId33" display="Configure malware scans - WS" xr:uid="{E8B7706D-653B-4A4C-99E5-5CB709604092}"/>
    <hyperlink ref="I62" r:id="rId34" xr:uid="{D5AAB06A-F41B-48BE-B5E0-AC3C7732E221}"/>
    <hyperlink ref="I61" r:id="rId35" location=":~:text=The%20default%20remediation%20actions%20in,for%20each%20type%20of%20vulnerability" xr:uid="{D1D62BB0-4CD2-401D-9713-1BA10AEC3DB3}"/>
    <hyperlink ref="I60" r:id="rId36" location=":~:text=The%20default%20remediation%20actions%20in,for%20each%20type%20of%20vulnerability" xr:uid="{C9E76EE1-48C1-4A70-A3A2-35330D1EE714}"/>
    <hyperlink ref="I59" r:id="rId37" location=":~:text=The%20default%20remediation%20actions%20in,for%20each%20type%20of%20vulnerability" xr:uid="{F2CBAC73-20E5-4298-969D-F051D4769AF3}"/>
    <hyperlink ref="I55" r:id="rId38" xr:uid="{39CE8D03-D227-4FDE-A3E1-52179790057D}"/>
    <hyperlink ref="I56:I58" r:id="rId39" display="Configure malware scans - WS" xr:uid="{BA03C8E3-CF8E-4CD2-A4D5-7BDC2365BBDC}"/>
    <hyperlink ref="I69" r:id="rId40" xr:uid="{050F9DF1-D8A3-4C2C-9CE2-2D62C242061D}"/>
    <hyperlink ref="I70" r:id="rId41" xr:uid="{B1B1E467-0818-443A-8095-A181C8ED2810}"/>
    <hyperlink ref="I72" r:id="rId42" display="https://help.deepsecurity.trendmicro.com/20_0/on-premise/anti-malware-behavior-monitoring.html" xr:uid="{44F323C8-8F2D-4C08-83A2-609ACC6E7B19}"/>
    <hyperlink ref="I65" r:id="rId43" xr:uid="{8DE3F8BB-D40A-4E58-8F1C-81D3F8DBF121}"/>
    <hyperlink ref="I64" r:id="rId44" xr:uid="{5CCC68A9-32B9-4A00-B9F1-72DFA29A0CE5}"/>
    <hyperlink ref="I50" r:id="rId45" xr:uid="{62275161-1946-4AB6-B3B1-A973A45525E6}"/>
    <hyperlink ref="I51" r:id="rId46" xr:uid="{6F42B2A7-754C-48DF-BDB4-B98FCC0B86B6}"/>
    <hyperlink ref="I46" r:id="rId47" xr:uid="{F0F1F186-EC5B-45B5-A712-238AAD6051B7}"/>
    <hyperlink ref="I45" r:id="rId48" xr:uid="{60CE72FC-ACB5-4A08-8A1B-9D2ECAA8B285}"/>
    <hyperlink ref="I140" r:id="rId49" xr:uid="{8B61BFA9-1638-4E08-A56F-EFD6245FF013}"/>
    <hyperlink ref="I142" r:id="rId50" xr:uid="{657582D2-B911-4462-86E3-45004F07417B}"/>
    <hyperlink ref="I139" r:id="rId51" xr:uid="{997975F8-B4A0-4C57-BCC6-0AD425BAE174}"/>
    <hyperlink ref="I7" r:id="rId52" xr:uid="{F609C329-0D1E-49D5-AEEB-A496705B8D44}"/>
    <hyperlink ref="I9" r:id="rId53" location="enable" xr:uid="{3C104939-AD8E-412A-A3E9-6C6288A57DD1}"/>
    <hyperlink ref="I12" r:id="rId54" location="enable" xr:uid="{1D53CA78-CACD-4F5D-89F9-F4CFEBA48FA9}"/>
    <hyperlink ref="I13" r:id="rId55" xr:uid="{03AF8280-C11E-4FB0-A5A9-89E351F345A9}"/>
    <hyperlink ref="I17" r:id="rId56" xr:uid="{ECD9E7F2-04AA-4E6C-B040-59D6F1C5F1CF}"/>
    <hyperlink ref="I18" r:id="rId57" xr:uid="{EFED0D7E-8F71-4107-9DF2-F90AD727729F}"/>
    <hyperlink ref="I22" r:id="rId58" xr:uid="{0E5ACED0-2270-464A-8065-FAFAEB0491FF}"/>
    <hyperlink ref="I24" r:id="rId59" xr:uid="{EF62EC11-01FA-4527-9492-3D4A10B4F059}"/>
    <hyperlink ref="I29" r:id="rId60" xr:uid="{836B53B1-DDA6-402D-A8A9-3939258D7923}"/>
    <hyperlink ref="I30" r:id="rId61" xr:uid="{222BE734-3D9A-4BD8-A49A-75F2A00E3EB1}"/>
    <hyperlink ref="I31" r:id="rId62" display="https://help.deepsecurity.trendmicro.com/20_0/on-premise/anti-malware-behavior-monitoring.html" xr:uid="{0B8E949B-8E1B-4AA9-A3DD-346C33AE9AE8}"/>
    <hyperlink ref="I35" r:id="rId63" xr:uid="{194A1507-1DDE-4A70-BF0E-CDC770D156E8}"/>
    <hyperlink ref="I36" r:id="rId64" xr:uid="{8BFA83A1-8C3F-4782-93BF-1F8DCE33C80B}"/>
    <hyperlink ref="I37" r:id="rId65" xr:uid="{60324CD8-307D-41CA-83C7-7AF26E071115}"/>
    <hyperlink ref="I38" r:id="rId66" xr:uid="{ADD0B67B-FB9B-45AC-AAB9-BB202840569C}"/>
    <hyperlink ref="I74" r:id="rId67" xr:uid="{A8926992-E104-4D9C-8AE3-A1050DE74167}"/>
    <hyperlink ref="I52" r:id="rId68" xr:uid="{6D4FC017-5510-43CE-8F7F-E550937F3965}"/>
    <hyperlink ref="I32" r:id="rId69" xr:uid="{EEBB184B-803A-427A-9DC5-00C761E816C8}"/>
    <hyperlink ref="I71" r:id="rId70" xr:uid="{10EFC291-BC84-4C64-A174-31E1B287EA0B}"/>
    <hyperlink ref="I33" r:id="rId71" location="collapseTwentytwo" xr:uid="{79237D03-7ECF-4811-8B59-0E218485B26C}"/>
    <hyperlink ref="I54" r:id="rId72" location="collapseTwentytwo" xr:uid="{662CC7FF-0E9B-4271-BE5A-5C71EB5E14AB}"/>
    <hyperlink ref="I73" r:id="rId73" location="collapseTwentytwo" xr:uid="{A568B525-3AA6-4513-AADD-5E607F09A298}"/>
    <hyperlink ref="I157:I158" r:id="rId74" display=" Deep Security Best Practice Guide (BPG) for malware protection" xr:uid="{33C51998-0C4F-4EC3-984D-BAF076E1CBA5}"/>
    <hyperlink ref="I137" r:id="rId75" location=":~:text=Deep%20Security%20is%20configured%20to,TCP%20Connections%20firewall%20events%20occur" xr:uid="{9B2B58EC-D2D8-43FA-9601-2DDCF4255F12}"/>
    <hyperlink ref="I109" r:id="rId76" xr:uid="{A334FDC0-C54B-4BE6-8879-4E208B9DD072}"/>
    <hyperlink ref="I135" r:id="rId77" xr:uid="{BCC4E5D5-5DA5-4B02-AD08-6EA8A637B00E}"/>
    <hyperlink ref="I136" r:id="rId78" xr:uid="{FFA151C4-88B9-42FF-B509-AD9A2B521872}"/>
    <hyperlink ref="I131" r:id="rId79" xr:uid="{1B0509D9-DD44-D74F-839D-BFB74F06254D}"/>
  </hyperlinks>
  <pageMargins left="0.7" right="0.7" top="0.75" bottom="0.75" header="0.3" footer="0.3"/>
  <pageSetup orientation="portrait" r:id="rId80"/>
  <drawing r:id="rId8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01" operator="containsText" id="{026F0AB1-4363-7648-B2E6-6F3DCF720A82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2002" operator="containsText" id="{33BD16D1-83F6-CF41-9569-FA0B5DAA8297}">
            <xm:f>NOT(ISERROR(SEARCH(#REF!,G6)))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G6:G27</xm:sqref>
        </x14:conditionalFormatting>
        <x14:conditionalFormatting xmlns:xm="http://schemas.microsoft.com/office/excel/2006/main">
          <x14:cfRule type="containsText" priority="1458" operator="containsText" id="{FC1383A8-20B9-491C-B387-4C319784A674}">
            <xm:f>NOT(ISERROR(SEARCH(#REF!,G28)))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459" operator="containsText" id="{0D900460-BC46-4D98-9978-3EEFE89A31AF}">
            <xm:f>NOT(ISERROR(SEARCH(#REF!,G28)))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1841" operator="containsText" id="{FE79A2AC-DF53-4056-A656-C0C7071E4108}">
            <xm:f>NOT(ISERROR(SEARCH(#REF!,G29)))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842" operator="containsText" id="{F0A17157-CD1A-4009-8ECB-B41FC083D9FF}">
            <xm:f>NOT(ISERROR(SEARCH(#REF!,G29)))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G29:G42</xm:sqref>
        </x14:conditionalFormatting>
        <x14:conditionalFormatting xmlns:xm="http://schemas.microsoft.com/office/excel/2006/main">
          <x14:cfRule type="containsText" priority="1419" operator="containsText" id="{24B687FA-1D27-4674-A987-C08D85B21F60}">
            <xm:f>NOT(ISERROR(SEARCH(#REF!,G43)))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418" operator="containsText" id="{911C88FA-C8E9-4386-96C3-F529B8474FF8}">
            <xm:f>NOT(ISERROR(SEARCH(#REF!,G43)))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ontainsText" priority="1698" operator="containsText" id="{A6B7D1F4-780C-412F-8282-6C159412BF0C}">
            <xm:f>NOT(ISERROR(SEARCH(#REF!,G44)))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699" operator="containsText" id="{5B751207-3C72-4FB5-8C40-1F3B4C9E3E35}">
            <xm:f>NOT(ISERROR(SEARCH(#REF!,G44)))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G44:G48</xm:sqref>
        </x14:conditionalFormatting>
        <x14:conditionalFormatting xmlns:xm="http://schemas.microsoft.com/office/excel/2006/main">
          <x14:cfRule type="containsText" priority="1378" operator="containsText" id="{EABEFADF-EC9D-44E6-B816-A29896C8CD42}">
            <xm:f>NOT(ISERROR(SEARCH(#REF!,G49)))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379" operator="containsText" id="{E3A851A7-7353-439C-8846-C4AAFE25C48B}">
            <xm:f>NOT(ISERROR(SEARCH(#REF!,G49)))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containsText" priority="1822" operator="containsText" id="{3880D542-C416-44E9-AD87-010E58E76B06}">
            <xm:f>NOT(ISERROR(SEARCH(#REF!,G50)))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821" operator="containsText" id="{2E4F3D7B-A096-408D-912B-B2833ECA36D1}">
            <xm:f>NOT(ISERROR(SEARCH(#REF!,G50)))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G50:G62</xm:sqref>
        </x14:conditionalFormatting>
        <x14:conditionalFormatting xmlns:xm="http://schemas.microsoft.com/office/excel/2006/main">
          <x14:cfRule type="containsText" priority="1338" operator="containsText" id="{03A91B50-E405-47BE-A67E-8F8DD79E1EAA}">
            <xm:f>NOT(ISERROR(SEARCH(#REF!,G63)))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339" operator="containsText" id="{0FB80BA7-322E-4568-B3F7-1C085E574953}">
            <xm:f>NOT(ISERROR(SEARCH(#REF!,G63)))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1674" operator="containsText" id="{711C7E5C-D34B-44AB-A282-220BF8890E75}">
            <xm:f>NOT(ISERROR(SEARCH(#REF!,G64)))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675" operator="containsText" id="{90F6B8F5-BEBE-4DFE-AA4B-51021862812A}">
            <xm:f>NOT(ISERROR(SEARCH(#REF!,G64)))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G64:G67</xm:sqref>
        </x14:conditionalFormatting>
        <x14:conditionalFormatting xmlns:xm="http://schemas.microsoft.com/office/excel/2006/main">
          <x14:cfRule type="containsText" priority="1299" operator="containsText" id="{F4229128-4450-4D35-B6D3-B29ACBBC80E1}">
            <xm:f>NOT(ISERROR(SEARCH(#REF!,G68)))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298" operator="containsText" id="{02FDC9BC-57F2-41C7-B33D-41CFA9BC6BF1}">
            <xm:f>NOT(ISERROR(SEARCH(#REF!,G68)))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1651" operator="containsText" id="{943DE7D8-E9AB-4E81-AA0B-EE62D302AB21}">
            <xm:f>NOT(ISERROR(SEARCH(#REF!,G69)))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650" operator="containsText" id="{A0C19814-AC2E-4A89-A7AD-EF3B205633C5}">
            <xm:f>NOT(ISERROR(SEARCH(#REF!,G69)))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G69:G88</xm:sqref>
        </x14:conditionalFormatting>
        <x14:conditionalFormatting xmlns:xm="http://schemas.microsoft.com/office/excel/2006/main">
          <x14:cfRule type="containsText" priority="1258" operator="containsText" id="{6BC716CF-8497-4084-BD8D-73C4753C6758}">
            <xm:f>NOT(ISERROR(SEARCH(#REF!,G89)))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259" operator="containsText" id="{A79686E7-44BE-4BA8-836D-000167743724}">
            <xm:f>NOT(ISERROR(SEARCH(#REF!,G89)))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1219" operator="containsText" id="{CD59A50F-23AF-4A4D-9D00-073B81D86299}">
            <xm:f>NOT(ISERROR(SEARCH(#REF!,G90)))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218" operator="containsText" id="{881C91D2-BCE7-4ADF-BC34-E528A16E1824}">
            <xm:f>NOT(ISERROR(SEARCH(#REF!,G90)))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G90</xm:sqref>
        </x14:conditionalFormatting>
        <x14:conditionalFormatting xmlns:xm="http://schemas.microsoft.com/office/excel/2006/main">
          <x14:cfRule type="containsText" priority="1178" operator="containsText" id="{F47D4BB8-2BCD-4D76-A7E9-4DE70BE28A38}">
            <xm:f>NOT(ISERROR(SEARCH(#REF!,G91)))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179" operator="containsText" id="{19166317-73D0-4C6F-A33A-F5D62D768F01}">
            <xm:f>NOT(ISERROR(SEARCH(#REF!,G91)))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1802" operator="containsText" id="{685FC1F6-DC8F-44D1-BF91-EE0EFE7207C3}">
            <xm:f>NOT(ISERROR(SEARCH(#REF!,G92)))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801" operator="containsText" id="{2D6A41DC-06EF-441E-98B0-2B8AB6CC33FA}">
            <xm:f>NOT(ISERROR(SEARCH(#REF!,G92)))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G92</xm:sqref>
        </x14:conditionalFormatting>
        <x14:conditionalFormatting xmlns:xm="http://schemas.microsoft.com/office/excel/2006/main">
          <x14:cfRule type="containsText" priority="1139" operator="containsText" id="{3489A4AF-3E83-46BE-B6B2-0DE403AD730E}">
            <xm:f>NOT(ISERROR(SEARCH(#REF!,G93)))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138" operator="containsText" id="{F337088A-8469-4E18-8B43-EDE42E21C82B}">
            <xm:f>NOT(ISERROR(SEARCH(#REF!,G93)))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G93:G94</xm:sqref>
        </x14:conditionalFormatting>
        <x14:conditionalFormatting xmlns:xm="http://schemas.microsoft.com/office/excel/2006/main">
          <x14:cfRule type="containsText" priority="1792" operator="containsText" id="{9C1E6968-B224-499D-9D28-4C98C52F5D30}">
            <xm:f>NOT(ISERROR(SEARCH(#REF!,G95)))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791" operator="containsText" id="{43054142-9EAE-40DD-88CB-B5376FDB0936}">
            <xm:f>NOT(ISERROR(SEARCH(#REF!,G95)))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G95:G97</xm:sqref>
        </x14:conditionalFormatting>
        <x14:conditionalFormatting xmlns:xm="http://schemas.microsoft.com/office/excel/2006/main">
          <x14:cfRule type="containsText" priority="290" operator="containsText" id="{0EDA8FA0-1F96-411F-AB34-EEC649F0CCCE}">
            <xm:f>NOT(ISERROR(SEARCH(#REF!,G98)))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289" operator="containsText" id="{5FA797AF-EF60-4D81-BBDD-0FDC73625A2B}">
            <xm:f>NOT(ISERROR(SEARCH(#REF!,G98)))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ontainsText" priority="1010" operator="containsText" id="{23217E55-07A4-4B86-A345-2316D6192446}">
            <xm:f>NOT(ISERROR(SEARCH(#REF!,G99)))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009" operator="containsText" id="{64DB423E-39EB-47F2-9429-587A8056FB58}">
            <xm:f>NOT(ISERROR(SEARCH(#REF!,G99)))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ontainsText" priority="1781" operator="containsText" id="{CB5AEAB9-E209-4194-9A39-DD1D70C5FFBA}">
            <xm:f>NOT(ISERROR(SEARCH(#REF!,G100)))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782" operator="containsText" id="{B36F3963-4FAB-4662-98BD-624128FCD1CA}">
            <xm:f>NOT(ISERROR(SEARCH(#REF!,G100)))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ontainsText" priority="930" operator="containsText" id="{FB7A296C-BFB7-4E09-AE99-8E0C439710AF}">
            <xm:f>NOT(ISERROR(SEARCH(#REF!,G102)))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929" operator="containsText" id="{A4A20426-F084-4E8E-A46D-FC4F37E30393}">
            <xm:f>NOT(ISERROR(SEARCH(#REF!,G102)))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G102:G103</xm:sqref>
        </x14:conditionalFormatting>
        <x14:conditionalFormatting xmlns:xm="http://schemas.microsoft.com/office/excel/2006/main">
          <x14:cfRule type="containsText" priority="890" operator="containsText" id="{6BDED189-408C-4DD1-BD57-D305ACC6C94D}">
            <xm:f>NOT(ISERROR(SEARCH(#REF!,G104)))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DF3EF8A9-2DDF-4CD5-9DE5-DA5FE5351930}">
            <xm:f>NOT(ISERROR(SEARCH(#REF!,G104)))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ontainsText" priority="850" operator="containsText" id="{BA6A5232-6BAF-4A27-B4AC-D5EACF59EF01}">
            <xm:f>NOT(ISERROR(SEARCH(#REF!,G105)))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849" operator="containsText" id="{11D913AB-D426-4972-82A9-8C721826C15B}">
            <xm:f>NOT(ISERROR(SEARCH(#REF!,G105)))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ontainsText" priority="8" operator="containsText" id="{AB6326EA-28C8-417E-99A8-E1710AF521A7}">
            <xm:f>NOT(ISERROR(SEARCH(#REF!,G106)))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6441E5BC-1ACF-481A-B985-5ED7FFDB184D}">
            <xm:f>NOT(ISERROR(SEARCH(#REF!,G106)))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ontainsText" priority="1771" operator="containsText" id="{E20724E7-838E-423F-891E-2DBE007FFE5E}">
            <xm:f>NOT(ISERROR(SEARCH(#REF!,G107)))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772" operator="containsText" id="{AE0A79CE-D9D9-4BB5-8FAB-78A8DB3699A6}">
            <xm:f>NOT(ISERROR(SEARCH(#REF!,G107)))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G107:G108</xm:sqref>
        </x14:conditionalFormatting>
        <x14:conditionalFormatting xmlns:xm="http://schemas.microsoft.com/office/excel/2006/main">
          <x14:cfRule type="containsText" priority="809" operator="containsText" id="{653A7E96-5396-4122-9BDF-B696D6F677EA}">
            <xm:f>NOT(ISERROR(SEARCH(#REF!,G109)))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810" operator="containsText" id="{CF95C898-F2B7-457D-8838-C6BD82E426BD}">
            <xm:f>NOT(ISERROR(SEARCH(#REF!,G109)))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ontainsText" priority="770" operator="containsText" id="{E97865D9-422B-4BC1-9836-72BA9C1A739D}">
            <xm:f>NOT(ISERROR(SEARCH(#REF!,G110)))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4AF3A92C-EB24-4B24-8140-A8175FBA0AC7}">
            <xm:f>NOT(ISERROR(SEARCH(#REF!,G110)))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ontainsText" priority="730" operator="containsText" id="{8CC91784-A9B3-46B0-A890-58481DE49EFB}">
            <xm:f>NOT(ISERROR(SEARCH(#REF!,G111)))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729" operator="containsText" id="{7542FDC4-2152-4D99-B3DD-A490537786A8}">
            <xm:f>NOT(ISERROR(SEARCH(#REF!,G111)))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containsText" priority="249" operator="containsText" id="{30E1501A-EAED-44BD-BDCA-688085CBEF65}">
            <xm:f>NOT(ISERROR(SEARCH(#REF!,G112)))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250" operator="containsText" id="{AF6FC17B-5CF3-47DC-BF06-10839D11874A}">
            <xm:f>NOT(ISERROR(SEARCH(#REF!,G112)))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G112</xm:sqref>
        </x14:conditionalFormatting>
        <x14:conditionalFormatting xmlns:xm="http://schemas.microsoft.com/office/excel/2006/main">
          <x14:cfRule type="containsText" priority="1761" operator="containsText" id="{0AF6EF17-F21B-44EC-973A-08A377222BE4}">
            <xm:f>NOT(ISERROR(SEARCH(#REF!,G113)))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762" operator="containsText" id="{D2888183-A62F-4E11-B8B9-0A9169FCF6E0}">
            <xm:f>NOT(ISERROR(SEARCH(#REF!,G113)))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G113:G114</xm:sqref>
        </x14:conditionalFormatting>
        <x14:conditionalFormatting xmlns:xm="http://schemas.microsoft.com/office/excel/2006/main">
          <x14:cfRule type="containsText" priority="210" operator="containsText" id="{FEDC9AA7-2674-4592-9DA4-D8F81D21955B}">
            <xm:f>NOT(ISERROR(SEARCH(#REF!,G115)))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05C194BB-0A3F-4367-96CF-6A9188F19A24}">
            <xm:f>NOT(ISERROR(SEARCH(#REF!,G115)))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ontainsText" priority="1752" operator="containsText" id="{46ADEFC8-E7E0-4621-B8A3-2A5C6225DFD0}">
            <xm:f>NOT(ISERROR(SEARCH(#REF!,G116)))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751" operator="containsText" id="{2065A9D4-0FD4-4F5B-AC6F-653EF0005DA0}">
            <xm:f>NOT(ISERROR(SEARCH(#REF!,G116)))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ontainsText" priority="570" operator="containsText" id="{3B2A28B3-2F6A-4D6E-96B1-C1CB72207D67}">
            <xm:f>NOT(ISERROR(SEARCH(#REF!,G117)))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569" operator="containsText" id="{A399E96E-276B-4038-A594-D75B53781E2D}">
            <xm:f>NOT(ISERROR(SEARCH(#REF!,G117)))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ontainsText" priority="1742" operator="containsText" id="{7ED87E25-894C-4E82-A780-D2B0BD86C98B}">
            <xm:f>NOT(ISERROR(SEARCH(#REF!,G118)))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741" operator="containsText" id="{B2E9FE04-8CE3-44CE-BAD4-C9114B06D56E}">
            <xm:f>NOT(ISERROR(SEARCH(#REF!,G118)))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G118:G119</xm:sqref>
        </x14:conditionalFormatting>
        <x14:conditionalFormatting xmlns:xm="http://schemas.microsoft.com/office/excel/2006/main">
          <x14:cfRule type="containsText" priority="169" operator="containsText" id="{A055AFB1-F7C1-4B5E-B431-C4CC6A82AA6F}">
            <xm:f>NOT(ISERROR(SEARCH(#REF!,G120)))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70" operator="containsText" id="{4A617665-89B0-4695-857E-92316C79C75F}">
            <xm:f>NOT(ISERROR(SEARCH(#REF!,G120)))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ontainsText" priority="1732" operator="containsText" id="{C1C8E5C5-CAB0-47AC-92BB-E60C82F8A2F6}">
            <xm:f>NOT(ISERROR(SEARCH(#REF!,G121)))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731" operator="containsText" id="{E2E1551A-BCA5-47D3-89CA-C2A5097E9C1E}">
            <xm:f>NOT(ISERROR(SEARCH(#REF!,G121)))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ontainsText" priority="489" operator="containsText" id="{DECB8584-9400-42E7-BEE3-04FEBD4DC2AE}">
            <xm:f>NOT(ISERROR(SEARCH(#REF!,G122)))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490" operator="containsText" id="{D46336B9-F94E-4954-A824-EE9F2BE43D01}">
            <xm:f>NOT(ISERROR(SEARCH(#REF!,G122)))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G122</xm:sqref>
        </x14:conditionalFormatting>
        <x14:conditionalFormatting xmlns:xm="http://schemas.microsoft.com/office/excel/2006/main">
          <x14:cfRule type="containsText" priority="1721" operator="containsText" id="{58386F1E-4562-433B-AFEA-15A9354B0D18}">
            <xm:f>NOT(ISERROR(SEARCH(#REF!,G123)))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722" operator="containsText" id="{4AC38C5B-1D72-420A-93A0-3957C2FDBD39}">
            <xm:f>NOT(ISERROR(SEARCH(#REF!,G123)))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G123:G126</xm:sqref>
        </x14:conditionalFormatting>
        <x14:conditionalFormatting xmlns:xm="http://schemas.microsoft.com/office/excel/2006/main">
          <x14:cfRule type="containsText" priority="129" operator="containsText" id="{25DE8DA4-9E24-43B5-8A05-BE040422C09E}">
            <xm:f>NOT(ISERROR(SEARCH(#REF!,G127)))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30" operator="containsText" id="{5C0AFBCF-993E-4DC4-996D-5C4FA94CF70A}">
            <xm:f>NOT(ISERROR(SEARCH(#REF!,G127)))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ontainsText" priority="1613" operator="containsText" id="{DCA765EA-BAD8-4776-9C29-0B665594EFE4}">
            <xm:f>NOT(ISERROR(SEARCH(#REF!,G128)))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614" operator="containsText" id="{5B9B3221-70DB-463E-AA4F-6FB29812A398}">
            <xm:f>NOT(ISERROR(SEARCH(#REF!,G128)))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G128:G137</xm:sqref>
        </x14:conditionalFormatting>
        <x14:conditionalFormatting xmlns:xm="http://schemas.microsoft.com/office/excel/2006/main">
          <x14:cfRule type="containsText" priority="410" operator="containsText" id="{FD38E069-5132-40DB-83E3-1413E1A023FD}">
            <xm:f>NOT(ISERROR(SEARCH(#REF!,G138)))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2765BFCB-0D00-46B1-B5EF-87A10B221919}">
            <xm:f>NOT(ISERROR(SEARCH(#REF!,G138)))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ontainsText" priority="1476" operator="containsText" id="{1F892AF6-33FB-408C-AC24-D6F3E0BB89A7}">
            <xm:f>NOT(ISERROR(SEARCH(#REF!,G139)))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475" operator="containsText" id="{E6C758BD-5E59-40F9-BF9B-28B32F58BEE1}">
            <xm:f>NOT(ISERROR(SEARCH(#REF!,G139)))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G139:G148</xm:sqref>
        </x14:conditionalFormatting>
        <x14:conditionalFormatting xmlns:xm="http://schemas.microsoft.com/office/excel/2006/main">
          <x14:cfRule type="containsText" priority="330" operator="containsText" id="{5082253F-977A-4CE2-BF60-6E71742D8429}">
            <xm:f>NOT(ISERROR(SEARCH(#REF!,G149)))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329" operator="containsText" id="{573FB965-DBB9-490F-BEA9-B15F4A470DB2}">
            <xm:f>NOT(ISERROR(SEARCH(#REF!,G149)))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ontainsText" priority="20" operator="containsText" id="{E1D0B45B-768D-4365-8404-7090A4DBDF97}">
            <xm:f>NOT(ISERROR(SEARCH(#REF!,G150)))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21" operator="containsText" id="{D7EBC071-579D-4B38-BD28-53CC7053510B}">
            <xm:f>NOT(ISERROR(SEARCH(#REF!,G150)))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G150:G155</xm:sqref>
        </x14:conditionalFormatting>
        <x14:conditionalFormatting xmlns:xm="http://schemas.microsoft.com/office/excel/2006/main">
          <x14:cfRule type="containsText" priority="4329" operator="containsText" id="{46F8237F-9594-4A06-8813-1C9DEC5D0169}">
            <xm:f>NOT(ISERROR(SEARCH($H$135,H6)))</xm:f>
            <xm:f>$H$135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H6:H27 H29:H42 H44:H48 H50:H62 H64:H67 H69:H88 H92 H95:H97 H100:H101 H106:H108 H113:H114 H116 H118:H119 H121 H123:H126 H128:H137</xm:sqref>
        </x14:conditionalFormatting>
        <x14:conditionalFormatting xmlns:xm="http://schemas.microsoft.com/office/excel/2006/main">
          <x14:cfRule type="containsText" priority="4328" operator="containsText" id="{4BD1B17F-E538-4A1B-B55B-C71C8AF9E2D5}">
            <xm:f>NOT(ISERROR(SEARCH($H$135,H6)))</xm:f>
            <xm:f>$H$135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H6:H27 H29:H42 H44:H48 H50:H62 H64:H67 H69:H88 H92 H95:H97 H100:H101 H106:H108 H116 H118:H119 H121 H123:H126 H128:H137 H113:H114</xm:sqref>
        </x14:conditionalFormatting>
        <x14:conditionalFormatting xmlns:xm="http://schemas.microsoft.com/office/excel/2006/main">
          <x14:cfRule type="containsText" priority="1471" operator="containsText" id="{476A3BB8-C46E-45B0-8569-5B029E5DBB86}">
            <xm:f>NOT(ISERROR(SEARCH(#REF!,H28)))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472" operator="containsText" id="{5311C971-4AA6-40E3-912B-B5A59B404A57}">
            <xm:f>NOT(ISERROR(SEARCH(#REF!,H28)))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1432" operator="containsText" id="{900A3F36-181D-4302-92BD-ACE9DB7B0AA4}">
            <xm:f>NOT(ISERROR(SEARCH(#REF!,H43)))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431" operator="containsText" id="{B9F7E987-2CE9-43C6-8C6B-71982B9C6A9F}">
            <xm:f>NOT(ISERROR(SEARCH(#REF!,H43)))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Text" priority="1392" operator="containsText" id="{DC8638C8-EED4-4A67-9104-2893BDEAA2AE}">
            <xm:f>NOT(ISERROR(SEARCH(#REF!,H49)))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391" operator="containsText" id="{858C9AD3-2D56-4CAD-80B1-6B104707EC46}">
            <xm:f>NOT(ISERROR(SEARCH(#REF!,H49)))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ontainsText" priority="1352" operator="containsText" id="{3EACB108-16F0-4ACB-BDB6-957C9D38B0DB}">
            <xm:f>NOT(ISERROR(SEARCH(#REF!,H63)))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351" operator="containsText" id="{08483017-B446-4C01-804A-FA9ADF0AF863}">
            <xm:f>NOT(ISERROR(SEARCH(#REF!,H63)))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ontainsText" priority="1312" operator="containsText" id="{B20AB40E-B0E2-46AF-A8AE-02526C228AD2}">
            <xm:f>NOT(ISERROR(SEARCH(#REF!,H68)))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311" operator="containsText" id="{3C03674C-620C-4D32-BBC1-863DA130381E}">
            <xm:f>NOT(ISERROR(SEARCH(#REF!,H68)))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ontainsText" priority="1272" operator="containsText" id="{8D54B800-BC42-48D6-B767-5F93E16494DF}">
            <xm:f>NOT(ISERROR(SEARCH(#REF!,H89)))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271" operator="containsText" id="{3C678E81-0F91-4F2C-A6A2-37105D5FE38D}">
            <xm:f>NOT(ISERROR(SEARCH(#REF!,H89)))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ontainsText" priority="1232" operator="containsText" id="{CC7D9235-E780-4A11-A9F1-0768F69C6628}">
            <xm:f>NOT(ISERROR(SEARCH(#REF!,H90)))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231" operator="containsText" id="{D2F21C83-9B2E-4B33-AB4B-4EE53DD20116}">
            <xm:f>NOT(ISERROR(SEARCH(#REF!,H90)))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ontainsText" priority="1192" operator="containsText" id="{06BC9D13-B30D-4750-9B01-C7063C88E3A2}">
            <xm:f>NOT(ISERROR(SEARCH(#REF!,H91)))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191" operator="containsText" id="{09FFEED6-44AD-4294-A301-873E91C86628}">
            <xm:f>NOT(ISERROR(SEARCH(#REF!,H91)))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ontainsText" priority="1151" operator="containsText" id="{431F08CA-5BDC-42DF-BD36-F42D600D236C}">
            <xm:f>NOT(ISERROR(SEARCH(#REF!,H93)))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152" operator="containsText" id="{55171F9B-4DF5-4BBA-AB9B-54E683529041}">
            <xm:f>NOT(ISERROR(SEARCH(#REF!,H93)))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H93:H94</xm:sqref>
        </x14:conditionalFormatting>
        <x14:conditionalFormatting xmlns:xm="http://schemas.microsoft.com/office/excel/2006/main">
          <x14:cfRule type="containsText" priority="303" operator="containsText" id="{25E2F95B-D3DE-4926-B14E-8567649D9272}">
            <xm:f>NOT(ISERROR(SEARCH(#REF!,H98)))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302" operator="containsText" id="{9C5282F9-6611-44B9-AE7C-9966E939C17F}">
            <xm:f>NOT(ISERROR(SEARCH(#REF!,H98)))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ontainsText" priority="1022" operator="containsText" id="{C187F92A-C799-4C99-83D7-C10E43F71AC2}">
            <xm:f>NOT(ISERROR(SEARCH(#REF!,H99)))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023" operator="containsText" id="{528A0F44-F859-4B99-9984-4EA4155C5AF2}">
            <xm:f>NOT(ISERROR(SEARCH(#REF!,H99)))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ontainsText" priority="983" operator="containsText" id="{160DDF81-0E27-4AAD-8260-920314A79354}">
            <xm:f>NOT(ISERROR(SEARCH(#REF!,H102)))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982" operator="containsText" id="{FAF27096-15C0-468F-AAEA-336FE5C096F9}">
            <xm:f>NOT(ISERROR(SEARCH(#REF!,H102)))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ontainsText" priority="942" operator="containsText" id="{68130136-AE6F-4095-925E-4CEA07FF76B2}">
            <xm:f>NOT(ISERROR(SEARCH(#REF!,H103)))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943" operator="containsText" id="{FFA28B54-DC0B-4578-BC66-B6645002C733}">
            <xm:f>NOT(ISERROR(SEARCH(#REF!,H103)))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ontainsText" priority="903" operator="containsText" id="{C04C83A7-FD99-4A93-8F09-6E6014C9E2F6}">
            <xm:f>NOT(ISERROR(SEARCH(#REF!,H104)))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902" operator="containsText" id="{9964B528-470E-4720-8245-C82EA9D2E72A}">
            <xm:f>NOT(ISERROR(SEARCH(#REF!,H104)))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ontainsText" priority="862" operator="containsText" id="{1992B822-9308-4779-9A77-3AA45EAE9CE0}">
            <xm:f>NOT(ISERROR(SEARCH(#REF!,H105)))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863" operator="containsText" id="{9D54D388-9851-4FF9-8188-DF6B129D6266}">
            <xm:f>NOT(ISERROR(SEARCH(#REF!,H105)))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ontainsText" priority="823" operator="containsText" id="{ADFCB374-9387-45CF-BA66-56B0FE5ED8AD}">
            <xm:f>NOT(ISERROR(SEARCH(#REF!,H109)))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822" operator="containsText" id="{0E35CDBA-2870-4CFF-A94C-C7D7FEC13D35}">
            <xm:f>NOT(ISERROR(SEARCH(#REF!,H109)))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ontainsText" priority="783" operator="containsText" id="{C89C71FC-32B1-46BE-96FD-4C196D87CB06}">
            <xm:f>NOT(ISERROR(SEARCH(#REF!,H110)))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782" operator="containsText" id="{7AEFA2DD-25AF-430F-AD65-719DE8B8573C}">
            <xm:f>NOT(ISERROR(SEARCH(#REF!,H110)))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ontainsText" priority="743" operator="containsText" id="{EE64EA85-C995-4963-93A4-07506ADB66B8}">
            <xm:f>NOT(ISERROR(SEARCH(#REF!,H111)))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742" operator="containsText" id="{DC2F205F-67BF-42B9-9977-E347370CB593}">
            <xm:f>NOT(ISERROR(SEARCH(#REF!,H111)))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ontainsText" priority="262" operator="containsText" id="{B807D2BE-DF75-4C65-A2D9-ADBD1CF8B64B}">
            <xm:f>NOT(ISERROR(SEARCH(#REF!,H112)))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B0C616E1-EC53-444B-AE3D-2B5490143412}">
            <xm:f>NOT(ISERROR(SEARCH(#REF!,H112)))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ontainsText" priority="223" operator="containsText" id="{A6DC3FD6-CEB3-48C2-A660-736CCFDA3B33}">
            <xm:f>NOT(ISERROR(SEARCH(#REF!,H115)))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222" operator="containsText" id="{2EFA6129-DAA4-418B-A7EF-4CC5DD776D60}">
            <xm:f>NOT(ISERROR(SEARCH(#REF!,H115)))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ontainsText" priority="582" operator="containsText" id="{260F0950-457D-4614-8C88-C6018964F566}">
            <xm:f>NOT(ISERROR(SEARCH(#REF!,H117)))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90B46015-3803-4BF7-BEFD-A3F48C554FA1}">
            <xm:f>NOT(ISERROR(SEARCH(#REF!,H117)))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ontainsText" priority="183" operator="containsText" id="{615CA2A9-9E2F-466A-AF59-085318AC6D1A}">
            <xm:f>NOT(ISERROR(SEARCH(#REF!,H120)))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82" operator="containsText" id="{E21EEDBC-B11E-49DC-A0D5-3710CD84BCD0}">
            <xm:f>NOT(ISERROR(SEARCH(#REF!,H120)))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ontainsText" priority="502" operator="containsText" id="{0C747424-B22D-442B-A717-BDED0C3CC859}">
            <xm:f>NOT(ISERROR(SEARCH(#REF!,H122)))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667A786A-2262-49C1-BF16-550A3ABB8C33}">
            <xm:f>NOT(ISERROR(SEARCH(#REF!,H122)))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ontainsText" priority="143" operator="containsText" id="{F43419C3-D824-4986-B584-C8496BC4501C}">
            <xm:f>NOT(ISERROR(SEARCH(#REF!,H127)))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42" operator="containsText" id="{390D8890-DC7D-4E1A-9ED1-9D048B2FBB7C}">
            <xm:f>NOT(ISERROR(SEARCH(#REF!,H127)))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ontainsText" priority="423" operator="containsText" id="{7A206986-4547-42FE-B925-22667A06E502}">
            <xm:f>NOT(ISERROR(SEARCH(#REF!,H138)))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422" operator="containsText" id="{E8A83830-C1DB-4545-BCF6-83DFCE8590B2}">
            <xm:f>NOT(ISERROR(SEARCH(#REF!,H138)))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ontainsText" priority="1557" operator="containsText" id="{90167B0F-8D34-4D02-B86B-D512648E61CF}">
            <xm:f>NOT(ISERROR(SEARCH($H$135,H139)))</xm:f>
            <xm:f>$H$135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558" operator="containsText" id="{2917C7CA-8DAD-4D80-A7B0-0E95E5BB696C}">
            <xm:f>NOT(ISERROR(SEARCH($H$135,H139)))</xm:f>
            <xm:f>$H$135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H139:H148</xm:sqref>
        </x14:conditionalFormatting>
        <x14:conditionalFormatting xmlns:xm="http://schemas.microsoft.com/office/excel/2006/main">
          <x14:cfRule type="containsText" priority="343" operator="containsText" id="{DAD12799-D168-46DB-86E1-156DC3F0B43C}">
            <xm:f>NOT(ISERROR(SEARCH(#REF!,H149)))</xm:f>
            <xm:f>#REF!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342" operator="containsText" id="{72A83A03-57E4-4B68-8058-8CE496654E0D}">
            <xm:f>NOT(ISERROR(SEARCH(#REF!,H149)))</xm:f>
            <xm:f>#REF!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ontainsText" priority="28" operator="containsText" id="{BF0B10F6-D58B-4CDC-8931-89752E38B60C}">
            <xm:f>NOT(ISERROR(SEARCH($H$135,H150)))</xm:f>
            <xm:f>$H$135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0E9E2DC-D73B-4A88-9F79-E93DCF8224DB}">
            <xm:f>NOT(ISERROR(SEARCH($H$135,H150)))</xm:f>
            <xm:f>$H$135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H150:H155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A067-DC7D-3D4D-9BA6-F6DE9FB43BD7}">
  <dimension ref="A1:DN3"/>
  <sheetViews>
    <sheetView topLeftCell="J1" zoomScale="156" workbookViewId="0"/>
  </sheetViews>
  <sheetFormatPr baseColWidth="10" defaultColWidth="11.54296875" defaultRowHeight="14.5" x14ac:dyDescent="0.35"/>
  <cols>
    <col min="1" max="1" width="17.81640625" customWidth="1"/>
    <col min="2" max="3" width="25.6328125" customWidth="1"/>
    <col min="4" max="4" width="37" customWidth="1"/>
    <col min="5" max="5" width="19.453125" customWidth="1"/>
    <col min="6" max="6" width="42.6328125" customWidth="1"/>
    <col min="7" max="7" width="39.36328125" customWidth="1"/>
    <col min="8" max="8" width="36.6328125" customWidth="1"/>
    <col min="9" max="9" width="56.453125" customWidth="1"/>
    <col min="10" max="10" width="17.6328125" customWidth="1"/>
    <col min="11" max="11" width="11.36328125" customWidth="1"/>
    <col min="12" max="12" width="32" customWidth="1"/>
    <col min="13" max="13" width="46.36328125" customWidth="1"/>
    <col min="14" max="14" width="27.6328125" customWidth="1"/>
    <col min="15" max="15" width="22.81640625" customWidth="1"/>
    <col min="16" max="16" width="13.6328125" customWidth="1"/>
    <col min="18" max="18" width="16.81640625" customWidth="1"/>
    <col min="19" max="19" width="20" customWidth="1"/>
    <col min="20" max="20" width="14.6328125" customWidth="1"/>
    <col min="21" max="21" width="20.6328125" customWidth="1"/>
    <col min="22" max="22" width="57.08984375" customWidth="1"/>
    <col min="23" max="23" width="46" customWidth="1"/>
    <col min="24" max="24" width="48.81640625" customWidth="1"/>
    <col min="25" max="25" width="33.6328125" customWidth="1"/>
    <col min="26" max="26" width="48" customWidth="1"/>
    <col min="27" max="27" width="19.08984375" customWidth="1"/>
    <col min="28" max="28" width="21.36328125" customWidth="1"/>
    <col min="29" max="29" width="16" customWidth="1"/>
    <col min="30" max="30" width="26.6328125" customWidth="1"/>
    <col min="31" max="31" width="18.6328125" customWidth="1"/>
    <col min="32" max="32" width="47.36328125" customWidth="1"/>
    <col min="33" max="33" width="17.453125" customWidth="1"/>
    <col min="34" max="34" width="22.6328125" customWidth="1"/>
    <col min="35" max="35" width="14.6328125" customWidth="1"/>
    <col min="37" max="37" width="17.81640625" customWidth="1"/>
    <col min="38" max="38" width="21.08984375" customWidth="1"/>
    <col min="39" max="39" width="57.6328125" customWidth="1"/>
    <col min="40" max="40" width="47.453125" customWidth="1"/>
    <col min="41" max="41" width="50.36328125" customWidth="1"/>
    <col min="42" max="42" width="35.6328125" customWidth="1"/>
    <col min="43" max="43" width="50" customWidth="1"/>
    <col min="44" max="44" width="21.08984375" customWidth="1"/>
    <col min="45" max="45" width="11.36328125" customWidth="1"/>
    <col min="46" max="46" width="27.6328125" customWidth="1"/>
    <col min="47" max="47" width="19.6328125" customWidth="1"/>
    <col min="48" max="48" width="48.36328125" customWidth="1"/>
    <col min="49" max="49" width="19.453125" customWidth="1"/>
    <col min="50" max="50" width="25" customWidth="1"/>
    <col min="51" max="51" width="15.6328125" customWidth="1"/>
    <col min="52" max="52" width="11.08984375" customWidth="1"/>
    <col min="53" max="53" width="18.81640625" customWidth="1"/>
    <col min="54" max="54" width="22.08984375" customWidth="1"/>
    <col min="55" max="55" width="58.6328125" customWidth="1"/>
    <col min="56" max="56" width="47.453125" customWidth="1"/>
    <col min="57" max="57" width="50.36328125" customWidth="1"/>
    <col min="58" max="58" width="35.6328125" customWidth="1"/>
    <col min="59" max="59" width="50" customWidth="1"/>
    <col min="60" max="60" width="21.08984375" customWidth="1"/>
    <col min="61" max="61" width="13.36328125" customWidth="1"/>
    <col min="62" max="62" width="11.81640625" customWidth="1"/>
    <col min="63" max="63" width="41.453125" customWidth="1"/>
    <col min="64" max="64" width="43" customWidth="1"/>
    <col min="65" max="65" width="14.453125" customWidth="1"/>
    <col min="66" max="66" width="15.36328125" customWidth="1"/>
    <col min="67" max="67" width="48.81640625" customWidth="1"/>
    <col min="68" max="68" width="24.08984375" customWidth="1"/>
    <col min="69" max="69" width="37.81640625" customWidth="1"/>
    <col min="70" max="70" width="36.08984375" customWidth="1"/>
    <col min="71" max="71" width="19.08984375" customWidth="1"/>
    <col min="72" max="72" width="34.36328125" customWidth="1"/>
    <col min="73" max="73" width="53.453125" customWidth="1"/>
    <col min="75" max="76" width="13.81640625" customWidth="1"/>
    <col min="77" max="77" width="13.6328125" customWidth="1"/>
    <col min="78" max="78" width="16.453125" customWidth="1"/>
    <col min="79" max="79" width="37.453125" customWidth="1"/>
    <col min="80" max="80" width="13.81640625" customWidth="1"/>
    <col min="83" max="83" width="22.453125" customWidth="1"/>
    <col min="84" max="84" width="20.81640625" customWidth="1"/>
    <col min="85" max="85" width="11.6328125" customWidth="1"/>
    <col min="86" max="86" width="45.36328125" customWidth="1"/>
    <col min="87" max="87" width="13.36328125" customWidth="1"/>
    <col min="88" max="88" width="30.08984375" customWidth="1"/>
    <col min="89" max="89" width="11" customWidth="1"/>
    <col min="90" max="90" width="30.08984375" customWidth="1"/>
    <col min="91" max="91" width="56.81640625" customWidth="1"/>
    <col min="92" max="92" width="22.36328125" customWidth="1"/>
    <col min="93" max="93" width="35.6328125" customWidth="1"/>
    <col min="94" max="95" width="25.6328125" customWidth="1"/>
    <col min="96" max="96" width="52.36328125" customWidth="1"/>
    <col min="97" max="97" width="16.08984375" customWidth="1"/>
    <col min="98" max="98" width="11.6328125" customWidth="1"/>
    <col min="99" max="99" width="50" customWidth="1"/>
    <col min="100" max="100" width="33.08984375" customWidth="1"/>
    <col min="101" max="101" width="26.08984375" customWidth="1"/>
    <col min="102" max="102" width="19.81640625" customWidth="1"/>
    <col min="103" max="103" width="26.08984375" customWidth="1"/>
    <col min="104" max="104" width="30.36328125" customWidth="1"/>
    <col min="105" max="105" width="14.36328125" customWidth="1"/>
    <col min="106" max="106" width="57" customWidth="1"/>
    <col min="107" max="107" width="57.36328125" customWidth="1"/>
    <col min="108" max="108" width="74" customWidth="1"/>
    <col min="109" max="109" width="19.36328125" customWidth="1"/>
    <col min="110" max="110" width="28.36328125" customWidth="1"/>
    <col min="111" max="111" width="20" customWidth="1"/>
    <col min="112" max="112" width="50.81640625" customWidth="1"/>
    <col min="113" max="113" width="52" customWidth="1"/>
    <col min="114" max="114" width="23.81640625" customWidth="1"/>
    <col min="115" max="115" width="32.6328125" customWidth="1"/>
    <col min="116" max="116" width="31.453125" customWidth="1"/>
    <col min="117" max="117" width="25" customWidth="1"/>
    <col min="118" max="118" width="15.36328125" customWidth="1"/>
  </cols>
  <sheetData>
    <row r="1" spans="1:118" ht="29" x14ac:dyDescent="0.35">
      <c r="A1" s="111" t="s">
        <v>27</v>
      </c>
      <c r="B1" s="111" t="s">
        <v>33</v>
      </c>
      <c r="C1" s="112" t="s">
        <v>35</v>
      </c>
      <c r="D1" s="113" t="s">
        <v>37</v>
      </c>
      <c r="E1" s="112" t="s">
        <v>39</v>
      </c>
      <c r="F1" s="113" t="s">
        <v>41</v>
      </c>
      <c r="G1" s="111" t="s">
        <v>44</v>
      </c>
      <c r="H1" s="111" t="s">
        <v>45</v>
      </c>
      <c r="I1" s="113" t="s">
        <v>46</v>
      </c>
      <c r="J1" s="111" t="s">
        <v>47</v>
      </c>
      <c r="K1" s="111" t="s">
        <v>48</v>
      </c>
      <c r="L1" s="111" t="s">
        <v>49</v>
      </c>
      <c r="M1" s="111" t="s">
        <v>50</v>
      </c>
      <c r="N1" s="114" t="s">
        <v>53</v>
      </c>
      <c r="O1" s="114" t="s">
        <v>56</v>
      </c>
      <c r="P1" s="96" t="s">
        <v>59</v>
      </c>
      <c r="Q1" s="96" t="s">
        <v>61</v>
      </c>
      <c r="R1" s="96" t="s">
        <v>63</v>
      </c>
      <c r="S1" s="96" t="s">
        <v>65</v>
      </c>
      <c r="T1" s="114" t="s">
        <v>30</v>
      </c>
      <c r="U1" s="115" t="s">
        <v>68</v>
      </c>
      <c r="V1" s="116" t="s">
        <v>69</v>
      </c>
      <c r="W1" s="116" t="s">
        <v>70</v>
      </c>
      <c r="X1" s="116" t="s">
        <v>71</v>
      </c>
      <c r="Y1" s="114" t="s">
        <v>72</v>
      </c>
      <c r="Z1" s="114" t="s">
        <v>73</v>
      </c>
      <c r="AA1" s="114" t="s">
        <v>74</v>
      </c>
      <c r="AB1" s="114" t="s">
        <v>75</v>
      </c>
      <c r="AC1" s="114" t="s">
        <v>77</v>
      </c>
      <c r="AD1" s="111" t="s">
        <v>249</v>
      </c>
      <c r="AE1" s="111" t="s">
        <v>250</v>
      </c>
      <c r="AF1" s="111" t="s">
        <v>251</v>
      </c>
      <c r="AG1" s="114" t="s">
        <v>79</v>
      </c>
      <c r="AH1" s="116" t="s">
        <v>80</v>
      </c>
      <c r="AI1" s="117" t="s">
        <v>252</v>
      </c>
      <c r="AJ1" s="117" t="s">
        <v>253</v>
      </c>
      <c r="AK1" s="117" t="s">
        <v>254</v>
      </c>
      <c r="AL1" s="118" t="s">
        <v>255</v>
      </c>
      <c r="AM1" s="119" t="s">
        <v>256</v>
      </c>
      <c r="AN1" s="119" t="s">
        <v>257</v>
      </c>
      <c r="AO1" s="119" t="s">
        <v>258</v>
      </c>
      <c r="AP1" s="118" t="s">
        <v>259</v>
      </c>
      <c r="AQ1" s="118" t="s">
        <v>260</v>
      </c>
      <c r="AR1" s="118" t="s">
        <v>261</v>
      </c>
      <c r="AS1" s="118" t="s">
        <v>82</v>
      </c>
      <c r="AT1" s="111" t="s">
        <v>262</v>
      </c>
      <c r="AU1" s="111" t="s">
        <v>263</v>
      </c>
      <c r="AV1" s="111" t="s">
        <v>264</v>
      </c>
      <c r="AW1" s="114" t="s">
        <v>265</v>
      </c>
      <c r="AX1" s="116" t="s">
        <v>86</v>
      </c>
      <c r="AY1" s="96" t="s">
        <v>266</v>
      </c>
      <c r="AZ1" s="96" t="s">
        <v>267</v>
      </c>
      <c r="BA1" s="96" t="s">
        <v>268</v>
      </c>
      <c r="BB1" s="114" t="s">
        <v>269</v>
      </c>
      <c r="BC1" s="116" t="s">
        <v>270</v>
      </c>
      <c r="BD1" s="116" t="s">
        <v>271</v>
      </c>
      <c r="BE1" s="116" t="s">
        <v>272</v>
      </c>
      <c r="BF1" s="114" t="s">
        <v>273</v>
      </c>
      <c r="BG1" s="114" t="s">
        <v>274</v>
      </c>
      <c r="BH1" s="114" t="s">
        <v>275</v>
      </c>
      <c r="BI1" s="114" t="s">
        <v>276</v>
      </c>
      <c r="BJ1" s="96" t="s">
        <v>88</v>
      </c>
      <c r="BK1" s="96" t="s">
        <v>90</v>
      </c>
      <c r="BL1" s="96" t="s">
        <v>91</v>
      </c>
      <c r="BM1" s="114" t="s">
        <v>94</v>
      </c>
      <c r="BN1" s="114" t="s">
        <v>97</v>
      </c>
      <c r="BO1" s="114" t="s">
        <v>98</v>
      </c>
      <c r="BP1" s="114" t="s">
        <v>99</v>
      </c>
      <c r="BQ1" s="114" t="s">
        <v>100</v>
      </c>
      <c r="BR1" s="114" t="s">
        <v>101</v>
      </c>
      <c r="BS1" s="114" t="s">
        <v>102</v>
      </c>
      <c r="BT1" s="114" t="s">
        <v>103</v>
      </c>
      <c r="BU1" s="120" t="s">
        <v>105</v>
      </c>
      <c r="BV1" s="96" t="s">
        <v>108</v>
      </c>
      <c r="BW1" s="96" t="s">
        <v>110</v>
      </c>
      <c r="BX1" s="114" t="s">
        <v>113</v>
      </c>
      <c r="BY1" s="121" t="s">
        <v>114</v>
      </c>
      <c r="BZ1" s="96" t="s">
        <v>87</v>
      </c>
      <c r="CA1" s="96" t="s">
        <v>117</v>
      </c>
      <c r="CB1" s="114" t="s">
        <v>118</v>
      </c>
      <c r="CC1" s="114" t="s">
        <v>119</v>
      </c>
      <c r="CD1" s="114" t="s">
        <v>120</v>
      </c>
      <c r="CE1" s="118" t="s">
        <v>122</v>
      </c>
      <c r="CF1" s="114" t="s">
        <v>124</v>
      </c>
      <c r="CG1" s="96" t="s">
        <v>277</v>
      </c>
      <c r="CH1" s="96" t="s">
        <v>127</v>
      </c>
      <c r="CI1" s="96" t="s">
        <v>129</v>
      </c>
      <c r="CJ1" s="116" t="s">
        <v>132</v>
      </c>
      <c r="CK1" s="116" t="s">
        <v>232</v>
      </c>
      <c r="CL1" s="116" t="s">
        <v>233</v>
      </c>
      <c r="CM1" s="116" t="s">
        <v>234</v>
      </c>
      <c r="CN1" s="116" t="s">
        <v>235</v>
      </c>
      <c r="CO1" s="116" t="s">
        <v>236</v>
      </c>
      <c r="CP1" s="122" t="s">
        <v>137</v>
      </c>
      <c r="CQ1" s="122" t="s">
        <v>237</v>
      </c>
      <c r="CR1" s="122" t="s">
        <v>238</v>
      </c>
      <c r="CS1" s="122" t="s">
        <v>239</v>
      </c>
      <c r="CT1" s="114" t="s">
        <v>278</v>
      </c>
      <c r="CU1" s="114" t="s">
        <v>141</v>
      </c>
      <c r="CV1" s="122" t="s">
        <v>143</v>
      </c>
      <c r="CW1" s="122" t="s">
        <v>240</v>
      </c>
      <c r="CX1" s="122" t="s">
        <v>241</v>
      </c>
      <c r="CY1" s="122" t="s">
        <v>242</v>
      </c>
      <c r="CZ1" s="122" t="s">
        <v>243</v>
      </c>
      <c r="DA1" s="122" t="s">
        <v>244</v>
      </c>
      <c r="DB1" s="122" t="s">
        <v>245</v>
      </c>
      <c r="DC1" s="122" t="s">
        <v>246</v>
      </c>
      <c r="DD1" s="122" t="s">
        <v>247</v>
      </c>
      <c r="DE1" s="96" t="s">
        <v>220</v>
      </c>
      <c r="DF1" s="122" t="s">
        <v>221</v>
      </c>
      <c r="DG1" s="96" t="s">
        <v>248</v>
      </c>
      <c r="DH1" s="96" t="s">
        <v>11</v>
      </c>
      <c r="DI1" s="122" t="s">
        <v>12</v>
      </c>
      <c r="DJ1" s="114" t="s">
        <v>16</v>
      </c>
      <c r="DK1" s="114" t="s">
        <v>224</v>
      </c>
      <c r="DL1" s="116" t="s">
        <v>225</v>
      </c>
      <c r="DM1" s="116" t="s">
        <v>226</v>
      </c>
      <c r="DN1" s="119" t="s">
        <v>23</v>
      </c>
    </row>
    <row r="2" spans="1:118" x14ac:dyDescent="0.35">
      <c r="A2" t="s">
        <v>92</v>
      </c>
      <c r="B2" t="s">
        <v>92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92</v>
      </c>
      <c r="M2" t="s">
        <v>92</v>
      </c>
      <c r="N2" t="s">
        <v>92</v>
      </c>
      <c r="O2" t="s">
        <v>92</v>
      </c>
      <c r="P2" t="s">
        <v>92</v>
      </c>
      <c r="Q2" t="s">
        <v>92</v>
      </c>
      <c r="R2" t="s">
        <v>92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92</v>
      </c>
      <c r="Z2" t="s">
        <v>92</v>
      </c>
      <c r="AA2" t="s">
        <v>92</v>
      </c>
      <c r="AB2" t="s">
        <v>92</v>
      </c>
      <c r="AC2" t="s">
        <v>92</v>
      </c>
      <c r="AD2" t="s">
        <v>92</v>
      </c>
      <c r="AE2" t="s">
        <v>92</v>
      </c>
      <c r="AF2" t="s">
        <v>92</v>
      </c>
      <c r="AG2" t="s">
        <v>92</v>
      </c>
      <c r="AH2" t="s">
        <v>92</v>
      </c>
      <c r="AI2" t="s">
        <v>92</v>
      </c>
      <c r="AJ2" t="s">
        <v>92</v>
      </c>
      <c r="AK2" t="s">
        <v>92</v>
      </c>
      <c r="AL2" t="s">
        <v>92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92</v>
      </c>
      <c r="AS2" t="s">
        <v>92</v>
      </c>
      <c r="AT2" t="s">
        <v>92</v>
      </c>
      <c r="AU2" t="s">
        <v>92</v>
      </c>
      <c r="AV2" t="s">
        <v>92</v>
      </c>
      <c r="AW2" t="s">
        <v>92</v>
      </c>
      <c r="AX2" t="s">
        <v>92</v>
      </c>
      <c r="AY2" t="s">
        <v>92</v>
      </c>
      <c r="AZ2" t="s">
        <v>92</v>
      </c>
      <c r="BA2" t="s">
        <v>92</v>
      </c>
      <c r="BB2" t="s">
        <v>92</v>
      </c>
      <c r="BC2" t="s">
        <v>92</v>
      </c>
      <c r="BD2" t="s">
        <v>92</v>
      </c>
      <c r="BE2" t="s">
        <v>92</v>
      </c>
      <c r="BF2" t="s">
        <v>92</v>
      </c>
      <c r="BG2" t="s">
        <v>92</v>
      </c>
      <c r="BH2" t="s">
        <v>92</v>
      </c>
      <c r="BI2" t="s">
        <v>92</v>
      </c>
      <c r="BJ2" t="s">
        <v>92</v>
      </c>
      <c r="BK2" t="s">
        <v>92</v>
      </c>
      <c r="BL2" t="s">
        <v>92</v>
      </c>
      <c r="BM2" t="s">
        <v>92</v>
      </c>
      <c r="BN2" t="s">
        <v>92</v>
      </c>
      <c r="BO2" t="s">
        <v>92</v>
      </c>
      <c r="BP2" t="s">
        <v>92</v>
      </c>
      <c r="BQ2" t="s">
        <v>92</v>
      </c>
      <c r="BR2" t="s">
        <v>92</v>
      </c>
      <c r="BS2" t="s">
        <v>92</v>
      </c>
      <c r="BT2" t="s">
        <v>92</v>
      </c>
      <c r="BU2" t="s">
        <v>92</v>
      </c>
      <c r="BV2" t="s">
        <v>92</v>
      </c>
      <c r="BW2" t="s">
        <v>92</v>
      </c>
      <c r="BX2" t="s">
        <v>92</v>
      </c>
      <c r="BY2" t="s">
        <v>92</v>
      </c>
      <c r="BZ2" t="s">
        <v>92</v>
      </c>
      <c r="CA2" t="s">
        <v>92</v>
      </c>
      <c r="CB2" t="s">
        <v>92</v>
      </c>
      <c r="CC2" t="s">
        <v>92</v>
      </c>
      <c r="CD2" t="s">
        <v>92</v>
      </c>
      <c r="CE2" t="s">
        <v>92</v>
      </c>
      <c r="CF2" t="s">
        <v>92</v>
      </c>
      <c r="CG2" t="s">
        <v>92</v>
      </c>
      <c r="CH2" t="s">
        <v>92</v>
      </c>
      <c r="CI2" t="s">
        <v>92</v>
      </c>
      <c r="CJ2" t="s">
        <v>92</v>
      </c>
      <c r="CK2" t="s">
        <v>92</v>
      </c>
      <c r="CL2" t="s">
        <v>92</v>
      </c>
      <c r="CM2" t="s">
        <v>92</v>
      </c>
      <c r="CN2" t="s">
        <v>92</v>
      </c>
      <c r="CO2" t="s">
        <v>92</v>
      </c>
      <c r="CP2" t="s">
        <v>92</v>
      </c>
      <c r="CQ2" t="s">
        <v>92</v>
      </c>
      <c r="CR2" t="s">
        <v>92</v>
      </c>
      <c r="CS2" t="s">
        <v>92</v>
      </c>
      <c r="CT2" t="s">
        <v>92</v>
      </c>
      <c r="CU2" t="s">
        <v>92</v>
      </c>
      <c r="CV2" t="s">
        <v>92</v>
      </c>
      <c r="CW2" t="s">
        <v>92</v>
      </c>
      <c r="CX2" t="s">
        <v>92</v>
      </c>
      <c r="CY2" t="s">
        <v>92</v>
      </c>
      <c r="CZ2" t="s">
        <v>92</v>
      </c>
      <c r="DA2" t="s">
        <v>92</v>
      </c>
      <c r="DB2" t="s">
        <v>92</v>
      </c>
      <c r="DC2" t="s">
        <v>92</v>
      </c>
      <c r="DD2" t="s">
        <v>92</v>
      </c>
      <c r="DE2" t="s">
        <v>92</v>
      </c>
      <c r="DF2" t="s">
        <v>92</v>
      </c>
      <c r="DG2" t="s">
        <v>92</v>
      </c>
      <c r="DH2" t="s">
        <v>92</v>
      </c>
      <c r="DI2" t="s">
        <v>92</v>
      </c>
      <c r="DJ2" t="s">
        <v>92</v>
      </c>
      <c r="DK2" t="s">
        <v>92</v>
      </c>
      <c r="DL2" t="s">
        <v>92</v>
      </c>
      <c r="DM2" t="s">
        <v>92</v>
      </c>
      <c r="DN2" t="s">
        <v>92</v>
      </c>
    </row>
    <row r="3" spans="1:118" x14ac:dyDescent="0.35">
      <c r="A3" t="s">
        <v>106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  <c r="G3" t="s">
        <v>106</v>
      </c>
      <c r="H3" t="s">
        <v>106</v>
      </c>
      <c r="I3" t="s">
        <v>106</v>
      </c>
      <c r="J3" t="s">
        <v>106</v>
      </c>
      <c r="K3" t="s">
        <v>106</v>
      </c>
      <c r="L3" t="s">
        <v>106</v>
      </c>
      <c r="M3" t="s">
        <v>106</v>
      </c>
      <c r="N3" t="s">
        <v>106</v>
      </c>
      <c r="O3" t="s">
        <v>106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106</v>
      </c>
      <c r="AZ3" t="s">
        <v>106</v>
      </c>
      <c r="BA3" t="s">
        <v>106</v>
      </c>
      <c r="BB3" t="s">
        <v>106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106</v>
      </c>
      <c r="BI3" t="s">
        <v>106</v>
      </c>
      <c r="BJ3" t="s">
        <v>106</v>
      </c>
      <c r="BK3" t="s">
        <v>106</v>
      </c>
      <c r="BL3" t="s">
        <v>106</v>
      </c>
      <c r="BM3" t="s">
        <v>106</v>
      </c>
      <c r="BN3" t="s">
        <v>106</v>
      </c>
      <c r="BO3" t="s">
        <v>106</v>
      </c>
      <c r="BP3" t="s">
        <v>106</v>
      </c>
      <c r="BQ3" t="s">
        <v>106</v>
      </c>
      <c r="BR3" t="s">
        <v>106</v>
      </c>
      <c r="BS3" t="s">
        <v>106</v>
      </c>
      <c r="BT3" t="s">
        <v>106</v>
      </c>
      <c r="BU3" t="s">
        <v>106</v>
      </c>
      <c r="BV3" t="s">
        <v>106</v>
      </c>
      <c r="BW3" t="s">
        <v>106</v>
      </c>
      <c r="BX3" t="s">
        <v>106</v>
      </c>
      <c r="BY3" t="s">
        <v>106</v>
      </c>
      <c r="BZ3" t="s">
        <v>106</v>
      </c>
      <c r="CA3" t="s">
        <v>106</v>
      </c>
      <c r="CB3" t="s">
        <v>106</v>
      </c>
      <c r="CC3" t="s">
        <v>106</v>
      </c>
      <c r="CD3" t="s">
        <v>106</v>
      </c>
      <c r="CE3" t="s">
        <v>106</v>
      </c>
      <c r="CF3" t="s">
        <v>106</v>
      </c>
      <c r="CG3" t="s">
        <v>106</v>
      </c>
      <c r="CH3" t="s">
        <v>106</v>
      </c>
      <c r="CI3" t="s">
        <v>106</v>
      </c>
      <c r="CJ3" t="s">
        <v>106</v>
      </c>
      <c r="CK3" t="s">
        <v>106</v>
      </c>
      <c r="CL3" t="s">
        <v>106</v>
      </c>
      <c r="CM3" t="s">
        <v>106</v>
      </c>
      <c r="CN3" t="s">
        <v>106</v>
      </c>
      <c r="CO3" t="s">
        <v>106</v>
      </c>
      <c r="CP3" t="s">
        <v>106</v>
      </c>
      <c r="CQ3" t="s">
        <v>106</v>
      </c>
      <c r="CR3" t="s">
        <v>106</v>
      </c>
      <c r="CS3" t="s">
        <v>106</v>
      </c>
      <c r="CT3" t="s">
        <v>106</v>
      </c>
      <c r="CU3" t="s">
        <v>106</v>
      </c>
      <c r="CV3" t="s">
        <v>106</v>
      </c>
      <c r="CW3" t="s">
        <v>106</v>
      </c>
      <c r="CX3" t="s">
        <v>106</v>
      </c>
      <c r="CY3" t="s">
        <v>106</v>
      </c>
      <c r="CZ3" t="s">
        <v>106</v>
      </c>
      <c r="DA3" t="s">
        <v>106</v>
      </c>
      <c r="DB3" t="s">
        <v>106</v>
      </c>
      <c r="DC3" t="s">
        <v>106</v>
      </c>
      <c r="DD3" t="s">
        <v>106</v>
      </c>
      <c r="DE3" t="s">
        <v>106</v>
      </c>
      <c r="DF3" t="s">
        <v>106</v>
      </c>
      <c r="DG3" t="s">
        <v>106</v>
      </c>
      <c r="DH3" t="s">
        <v>106</v>
      </c>
      <c r="DI3" t="s">
        <v>106</v>
      </c>
      <c r="DJ3" t="s">
        <v>106</v>
      </c>
      <c r="DK3" t="s">
        <v>106</v>
      </c>
      <c r="DL3" t="s">
        <v>106</v>
      </c>
      <c r="DM3" t="s">
        <v>106</v>
      </c>
      <c r="DN3" t="s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14A8-552D-4A0D-8DAE-98D98496F678}">
  <dimension ref="A1:G12"/>
  <sheetViews>
    <sheetView tabSelected="1" workbookViewId="0">
      <selection activeCell="K3" sqref="K3"/>
    </sheetView>
  </sheetViews>
  <sheetFormatPr baseColWidth="10" defaultRowHeight="14.5" x14ac:dyDescent="0.35"/>
  <sheetData>
    <row r="1" spans="1:7" x14ac:dyDescent="0.35">
      <c r="A1" s="97" t="s">
        <v>9</v>
      </c>
      <c r="B1" s="133">
        <f>(COUNTIF('WS_DS Configuration'!$G$6:$G$155,'Risk Analysis'!$A$1))/((COUNTA('WS_DS Configuration'!G6:G155))-(COUNTIF('WS_DS Configuration'!$G$6:$G$155,"Optional")))</f>
        <v>0.91056910569105687</v>
      </c>
      <c r="F1" s="93" t="str">
        <f>IF(E1="OK","NO RISK","1-HIGH")</f>
        <v>1-HIGH</v>
      </c>
      <c r="G1" s="133">
        <f>(COUNTIF('WS_DS Configuration'!$H$6:$H$155,$F$1))/COUNTA('WS_DS Configuration'!$H$6:$H$155)</f>
        <v>0.06</v>
      </c>
    </row>
    <row r="2" spans="1:7" x14ac:dyDescent="0.35">
      <c r="A2" s="98" t="s">
        <v>218</v>
      </c>
      <c r="B2" s="133">
        <f>(COUNTIF('WS_DS Configuration'!$G$6:$G$155,'Risk Analysis'!$A$2))/((COUNTA('WS_DS Configuration'!G7:G155))-(COUNTIF('WS_DS Configuration'!$G$6:$G$155,"Optional")))</f>
        <v>9.0163934426229511E-2</v>
      </c>
      <c r="F2" s="93" t="str">
        <f>IF(E2="OK","NO RISK","2-MEDIUM")</f>
        <v>2-MEDIUM</v>
      </c>
      <c r="G2" s="133">
        <f>(COUNTIF('WS_DS Configuration'!$H$6:$H$155,$F$2))/COUNTA('WS_DS Configuration'!$H$6:$H$155)</f>
        <v>4.6666666666666669E-2</v>
      </c>
    </row>
    <row r="3" spans="1:7" x14ac:dyDescent="0.35">
      <c r="F3" s="93" t="str">
        <f>IF(E3="OK","NO RISK","3-LOW")</f>
        <v>3-LOW</v>
      </c>
      <c r="G3" s="133">
        <f>(COUNTIF('WS_DS Configuration'!$H$6:$H$155,$F$3))/COUNTA('WS_DS Configuration'!$H$6:$H$155)</f>
        <v>0.11333333333333333</v>
      </c>
    </row>
    <row r="4" spans="1:7" x14ac:dyDescent="0.35">
      <c r="F4" s="132" t="s">
        <v>325</v>
      </c>
      <c r="G4" s="133">
        <f>(COUNTIF('WS_DS Configuration'!$H$6:$H$155,$F$4))/COUNTA('WS_DS Configuration'!$H$6:$H$155)</f>
        <v>0.78</v>
      </c>
    </row>
    <row r="12" spans="1:7" x14ac:dyDescent="0.35">
      <c r="E12" s="133"/>
    </row>
  </sheetData>
  <conditionalFormatting sqref="F1:F3">
    <cfRule type="containsText" dxfId="36" priority="1" operator="containsText" text="LOW">
      <formula>NOT(ISERROR(SEARCH("LOW",F1)))</formula>
    </cfRule>
    <cfRule type="containsText" dxfId="35" priority="2" operator="containsText" text="MEDIUM">
      <formula>NOT(ISERROR(SEARCH("MEDIUM",F1)))</formula>
    </cfRule>
    <cfRule type="containsText" dxfId="34" priority="3" operator="containsText" text="HIGH">
      <formula>NOT(ISERROR(SEARCH("HIGH",F1)))</formula>
    </cfRule>
    <cfRule type="containsText" dxfId="33" priority="4" operator="containsText" text="No Risk">
      <formula>NOT(ISERROR(SEARCH("No Risk",F1)))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4524A32-4231-433B-99F6-43A3AED8A8E8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55419540-117B-400E-B743-0436D73A38C7}">
            <xm:f>NOT(ISERROR(SEARCH($G$134,F1)))</xm:f>
            <xm:f>$G$134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F1:F3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B3:E9"/>
  <sheetViews>
    <sheetView workbookViewId="0">
      <selection activeCell="D25" sqref="D25"/>
    </sheetView>
  </sheetViews>
  <sheetFormatPr baseColWidth="10" defaultColWidth="11.453125" defaultRowHeight="14.5" x14ac:dyDescent="0.35"/>
  <cols>
    <col min="2" max="2" width="36.81640625" bestFit="1" customWidth="1"/>
    <col min="3" max="3" width="25.453125" bestFit="1" customWidth="1"/>
    <col min="4" max="4" width="18.81640625" bestFit="1" customWidth="1"/>
  </cols>
  <sheetData>
    <row r="3" spans="2:5" x14ac:dyDescent="0.35">
      <c r="C3" s="5" t="s">
        <v>159</v>
      </c>
      <c r="D3" s="5" t="s">
        <v>160</v>
      </c>
    </row>
    <row r="4" spans="2:5" x14ac:dyDescent="0.35">
      <c r="B4" s="6" t="s">
        <v>161</v>
      </c>
      <c r="C4" s="7" t="e">
        <f>COUNTIFS(#REF!,"cumple")</f>
        <v>#REF!</v>
      </c>
      <c r="D4" s="8" t="e">
        <f>COUNTIFS(#REF!,"cumple")/(25-C8)</f>
        <v>#REF!</v>
      </c>
      <c r="E4" s="9" t="e">
        <f>100%-D4</f>
        <v>#REF!</v>
      </c>
    </row>
    <row r="5" spans="2:5" x14ac:dyDescent="0.35">
      <c r="B5" s="4" t="s">
        <v>162</v>
      </c>
      <c r="C5" s="7" t="e">
        <f>COUNTIFS(#REF!,"CUMPLE")</f>
        <v>#REF!</v>
      </c>
      <c r="D5" s="8" t="e">
        <f>COUNTIFS(#REF!,"cumple")/(8-C9)</f>
        <v>#REF!</v>
      </c>
      <c r="E5" s="9" t="e">
        <f t="shared" ref="E5:E6" si="0">100%-D5</f>
        <v>#REF!</v>
      </c>
    </row>
    <row r="6" spans="2:5" x14ac:dyDescent="0.35">
      <c r="B6" s="3" t="s">
        <v>163</v>
      </c>
      <c r="C6" s="7" t="e">
        <f>SUM(C4:C5)</f>
        <v>#REF!</v>
      </c>
      <c r="D6" s="8" t="e">
        <f>C6/(33-C7)</f>
        <v>#REF!</v>
      </c>
      <c r="E6" s="9" t="e">
        <f t="shared" si="0"/>
        <v>#REF!</v>
      </c>
    </row>
    <row r="7" spans="2:5" x14ac:dyDescent="0.35">
      <c r="B7" s="14" t="s">
        <v>164</v>
      </c>
      <c r="C7" s="7" t="e">
        <f>COUNTIFS(#REF!,"no licenciado")</f>
        <v>#REF!</v>
      </c>
      <c r="D7" s="5"/>
    </row>
    <row r="8" spans="2:5" x14ac:dyDescent="0.35">
      <c r="B8" s="14" t="s">
        <v>165</v>
      </c>
      <c r="C8" s="7" t="e">
        <f>COUNTIFS(#REF!,"no licenciado")</f>
        <v>#REF!</v>
      </c>
      <c r="D8" s="5"/>
    </row>
    <row r="9" spans="2:5" x14ac:dyDescent="0.35">
      <c r="B9" s="14" t="s">
        <v>166</v>
      </c>
      <c r="C9" s="7" t="e">
        <f>COUNTIFS(#REF!,"no licenciado")</f>
        <v>#REF!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>
    <pageSetUpPr fitToPage="1"/>
  </sheetPr>
  <dimension ref="A1:Q30"/>
  <sheetViews>
    <sheetView zoomScale="110" zoomScaleNormal="110" zoomScalePageLayoutView="110" workbookViewId="0">
      <selection activeCell="B3" sqref="B3"/>
    </sheetView>
  </sheetViews>
  <sheetFormatPr baseColWidth="10" defaultColWidth="12.453125" defaultRowHeight="16" x14ac:dyDescent="0.4"/>
  <cols>
    <col min="1" max="1" width="2.6328125" style="15" customWidth="1"/>
    <col min="2" max="2" width="30.6328125" style="15" customWidth="1"/>
    <col min="3" max="3" width="7.453125" style="15" hidden="1" customWidth="1"/>
    <col min="4" max="5" width="7.453125" style="15" customWidth="1"/>
    <col min="6" max="6" width="15.08984375" style="15" customWidth="1"/>
    <col min="7" max="7" width="11.453125" style="15" customWidth="1"/>
    <col min="8" max="12" width="12.453125" style="15"/>
    <col min="13" max="13" width="5.453125" style="15" customWidth="1"/>
    <col min="14" max="15" width="4.08984375" style="15" customWidth="1"/>
    <col min="16" max="16" width="29" style="15" customWidth="1"/>
    <col min="17" max="17" width="47.453125" style="15" customWidth="1"/>
    <col min="18" max="18" width="80.08984375" style="15" customWidth="1"/>
    <col min="19" max="19" width="12.453125" style="15"/>
    <col min="20" max="20" width="33.453125" style="15" customWidth="1"/>
    <col min="21" max="16384" width="12.453125" style="15"/>
  </cols>
  <sheetData>
    <row r="1" spans="1:17" ht="10" customHeight="1" x14ac:dyDescent="0.4"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6"/>
    </row>
    <row r="2" spans="1:17" s="17" customFormat="1" ht="15" customHeight="1" x14ac:dyDescent="0.35">
      <c r="B2" s="18" t="s">
        <v>167</v>
      </c>
      <c r="D2" s="178"/>
      <c r="E2" s="178"/>
      <c r="F2" s="178"/>
    </row>
    <row r="3" spans="1:17" s="17" customFormat="1" ht="90" customHeight="1" x14ac:dyDescent="0.35">
      <c r="A3" s="19"/>
      <c r="B3" s="20">
        <f>AVERAGE(D4:D10)</f>
        <v>3.5714285714285716</v>
      </c>
      <c r="C3" s="21" t="s">
        <v>168</v>
      </c>
      <c r="D3" s="22" t="s">
        <v>169</v>
      </c>
      <c r="E3" s="23" t="s">
        <v>170</v>
      </c>
      <c r="F3" s="21" t="s">
        <v>171</v>
      </c>
      <c r="G3" s="21"/>
      <c r="H3" s="19"/>
      <c r="I3" s="19"/>
      <c r="J3" s="19"/>
      <c r="K3" s="19"/>
      <c r="L3" s="19"/>
      <c r="M3" s="19"/>
      <c r="N3" s="19"/>
      <c r="O3" s="19"/>
      <c r="P3" s="24"/>
      <c r="Q3" s="19"/>
    </row>
    <row r="4" spans="1:17" ht="30" customHeight="1" thickBot="1" x14ac:dyDescent="0.45">
      <c r="A4" s="25"/>
      <c r="B4" s="26" t="s">
        <v>172</v>
      </c>
      <c r="C4" s="26"/>
      <c r="D4" s="27">
        <v>5</v>
      </c>
      <c r="E4" s="28">
        <v>3</v>
      </c>
      <c r="F4" s="43" t="str">
        <f>VLOOKUP(D4,'Metrics Value'!D3:E8,2,0)</f>
        <v>Very High</v>
      </c>
      <c r="G4" s="29"/>
      <c r="H4" s="29"/>
      <c r="I4" s="29"/>
      <c r="J4" s="29"/>
      <c r="K4" s="29"/>
      <c r="L4" s="29"/>
      <c r="M4" s="29"/>
      <c r="N4" s="29"/>
      <c r="O4" s="29"/>
      <c r="P4" s="25"/>
      <c r="Q4" s="25"/>
    </row>
    <row r="5" spans="1:17" ht="30" customHeight="1" thickBot="1" x14ac:dyDescent="0.45">
      <c r="A5" s="25"/>
      <c r="B5" s="30" t="s">
        <v>173</v>
      </c>
      <c r="C5" s="26"/>
      <c r="D5" s="27">
        <v>4</v>
      </c>
      <c r="E5" s="28">
        <v>3</v>
      </c>
      <c r="F5" s="43" t="str">
        <f>VLOOKUP(D5,'Metrics Value'!D3:E8,2,0)</f>
        <v>High</v>
      </c>
      <c r="G5" s="29"/>
      <c r="H5" s="29"/>
      <c r="I5" s="29"/>
      <c r="J5" s="29"/>
      <c r="K5" s="29"/>
      <c r="L5" s="29"/>
      <c r="M5" s="29"/>
      <c r="N5" s="29"/>
      <c r="O5" s="29"/>
      <c r="P5" s="25"/>
      <c r="Q5" s="25"/>
    </row>
    <row r="6" spans="1:17" ht="30" customHeight="1" thickBot="1" x14ac:dyDescent="0.45">
      <c r="A6" s="25"/>
      <c r="B6" s="31" t="s">
        <v>174</v>
      </c>
      <c r="C6" s="32"/>
      <c r="D6" s="27">
        <v>3</v>
      </c>
      <c r="E6" s="28">
        <v>2</v>
      </c>
      <c r="F6" s="43" t="str">
        <f>VLOOKUP(D6,'Metrics Value'!D3:E8,2,0)</f>
        <v>Medium</v>
      </c>
      <c r="G6" s="29"/>
      <c r="H6" s="29"/>
      <c r="I6" s="29"/>
      <c r="J6" s="29"/>
      <c r="K6" s="29"/>
      <c r="L6" s="29"/>
      <c r="M6" s="29"/>
      <c r="N6" s="29"/>
      <c r="O6" s="29"/>
      <c r="P6" s="25"/>
      <c r="Q6" s="25"/>
    </row>
    <row r="7" spans="1:17" ht="30" customHeight="1" thickBot="1" x14ac:dyDescent="0.45">
      <c r="A7" s="25"/>
      <c r="B7" s="30" t="s">
        <v>175</v>
      </c>
      <c r="C7" s="32"/>
      <c r="D7" s="27">
        <v>2</v>
      </c>
      <c r="E7" s="28">
        <v>1</v>
      </c>
      <c r="F7" s="43" t="str">
        <f>VLOOKUP(D7,'Metrics Value'!D3:E8,2,0)</f>
        <v>Low</v>
      </c>
      <c r="G7" s="29"/>
      <c r="H7" s="29"/>
      <c r="I7" s="29"/>
      <c r="J7" s="29"/>
      <c r="K7" s="29"/>
      <c r="L7" s="29"/>
      <c r="M7" s="29"/>
      <c r="N7" s="29"/>
      <c r="O7" s="29"/>
      <c r="P7" s="25"/>
      <c r="Q7" s="25"/>
    </row>
    <row r="8" spans="1:17" ht="30" customHeight="1" thickBot="1" x14ac:dyDescent="0.45">
      <c r="A8" s="25"/>
      <c r="B8" s="30" t="s">
        <v>176</v>
      </c>
      <c r="C8" s="32"/>
      <c r="D8" s="27">
        <v>3</v>
      </c>
      <c r="E8" s="28">
        <v>1</v>
      </c>
      <c r="F8" s="43" t="str">
        <f>VLOOKUP(D8,'Metrics Value'!D3:E8,2,0)</f>
        <v>Medium</v>
      </c>
      <c r="G8" s="29"/>
      <c r="H8" s="29"/>
      <c r="I8" s="29"/>
      <c r="J8" s="29"/>
      <c r="K8" s="29"/>
      <c r="L8" s="29"/>
      <c r="M8" s="29"/>
      <c r="N8" s="29"/>
      <c r="O8" s="29"/>
      <c r="P8" s="25"/>
      <c r="Q8" s="25"/>
    </row>
    <row r="9" spans="1:17" ht="30" customHeight="1" thickBot="1" x14ac:dyDescent="0.45">
      <c r="A9" s="25"/>
      <c r="B9" s="33" t="s">
        <v>177</v>
      </c>
      <c r="C9" s="32"/>
      <c r="D9" s="27">
        <v>4</v>
      </c>
      <c r="E9" s="28">
        <v>2</v>
      </c>
      <c r="F9" s="43" t="str">
        <f>VLOOKUP(D9,'Metrics Value'!D3:E8,2,0)</f>
        <v>High</v>
      </c>
      <c r="G9" s="29"/>
      <c r="H9" s="29"/>
      <c r="I9" s="29"/>
      <c r="J9" s="29"/>
      <c r="K9" s="29"/>
      <c r="L9" s="29"/>
      <c r="M9" s="29"/>
      <c r="N9" s="29"/>
      <c r="O9" s="29"/>
      <c r="P9" s="25"/>
      <c r="Q9" s="25"/>
    </row>
    <row r="10" spans="1:17" ht="30" customHeight="1" thickBot="1" x14ac:dyDescent="0.45">
      <c r="A10" s="25"/>
      <c r="B10" s="30" t="s">
        <v>178</v>
      </c>
      <c r="C10" s="32"/>
      <c r="D10" s="27">
        <v>4</v>
      </c>
      <c r="E10" s="28">
        <v>3</v>
      </c>
      <c r="F10" s="43" t="str">
        <f>VLOOKUP(D10,'Metrics Value'!D3:E8,2,0)</f>
        <v>High</v>
      </c>
      <c r="G10" s="29"/>
      <c r="H10" s="29"/>
      <c r="I10" s="29"/>
      <c r="J10" s="29"/>
      <c r="K10" s="29"/>
      <c r="L10" s="29"/>
      <c r="M10" s="29"/>
      <c r="N10" s="29"/>
      <c r="O10" s="29"/>
      <c r="P10" s="25"/>
      <c r="Q10" s="25"/>
    </row>
    <row r="11" spans="1:17" ht="30" customHeight="1" x14ac:dyDescent="0.4">
      <c r="A11" s="25"/>
      <c r="B11" s="25"/>
      <c r="C11" s="25"/>
      <c r="D11" s="25"/>
      <c r="E11" s="25"/>
      <c r="F11" s="34"/>
      <c r="G11" s="29"/>
      <c r="H11" s="29"/>
      <c r="I11" s="29"/>
      <c r="J11" s="29"/>
      <c r="K11" s="29"/>
      <c r="L11" s="29"/>
      <c r="M11" s="29"/>
      <c r="N11" s="29"/>
      <c r="O11" s="29"/>
      <c r="P11" s="25"/>
      <c r="Q11" s="25"/>
    </row>
    <row r="12" spans="1:17" x14ac:dyDescent="0.4">
      <c r="A12" s="2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5"/>
      <c r="Q12" s="25"/>
    </row>
    <row r="13" spans="1:17" ht="24" customHeight="1" x14ac:dyDescent="0.4">
      <c r="A13" s="2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5"/>
      <c r="Q13" s="25"/>
    </row>
    <row r="14" spans="1:17" ht="7" customHeight="1" x14ac:dyDescent="0.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x14ac:dyDescent="0.4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x14ac:dyDescent="0.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17" x14ac:dyDescent="0.4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17" x14ac:dyDescent="0.4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7" ht="17" customHeight="1" x14ac:dyDescent="0.45">
      <c r="A20" s="25"/>
      <c r="B20" s="35"/>
      <c r="C20" s="3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x14ac:dyDescent="0.4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1:17" x14ac:dyDescent="0.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 x14ac:dyDescent="0.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1:17" x14ac:dyDescent="0.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7" x14ac:dyDescent="0.4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</row>
    <row r="27" spans="1:17" x14ac:dyDescent="0.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7" x14ac:dyDescent="0.4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17" x14ac:dyDescent="0.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17" x14ac:dyDescent="0.4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</sheetData>
  <dataConsolidate/>
  <mergeCells count="2">
    <mergeCell ref="B1:N1"/>
    <mergeCell ref="D2:F2"/>
  </mergeCells>
  <conditionalFormatting sqref="B3">
    <cfRule type="cellIs" dxfId="30" priority="44" operator="between">
      <formula>4</formula>
      <formula>4.99</formula>
    </cfRule>
    <cfRule type="cellIs" dxfId="29" priority="48" operator="between">
      <formula>1</formula>
      <formula>1.99</formula>
    </cfRule>
    <cfRule type="cellIs" dxfId="28" priority="47" operator="between">
      <formula>2</formula>
      <formula>2.99</formula>
    </cfRule>
    <cfRule type="cellIs" dxfId="27" priority="46" operator="between">
      <formula>3</formula>
      <formula>3.99</formula>
    </cfRule>
    <cfRule type="cellIs" dxfId="26" priority="45" operator="equal">
      <formula>5</formula>
    </cfRule>
    <cfRule type="cellIs" dxfId="25" priority="49" operator="between">
      <formula>0</formula>
      <formula>0.99</formula>
    </cfRule>
  </conditionalFormatting>
  <conditionalFormatting sqref="F4:F10">
    <cfRule type="containsText" dxfId="24" priority="1" operator="containsText" text="Very High">
      <formula>NOT(ISERROR(SEARCH("Very High",F4)))</formula>
    </cfRule>
    <cfRule type="containsText" dxfId="23" priority="2" operator="containsText" text="High">
      <formula>NOT(ISERROR(SEARCH("High",F4)))</formula>
    </cfRule>
    <cfRule type="containsText" dxfId="22" priority="3" operator="containsText" text="Very High">
      <formula>NOT(ISERROR(SEARCH("Very High",F4)))</formula>
    </cfRule>
    <cfRule type="containsText" dxfId="21" priority="4" operator="containsText" text="High">
      <formula>NOT(ISERROR(SEARCH("High",F4)))</formula>
    </cfRule>
    <cfRule type="containsText" dxfId="20" priority="5" operator="containsText" text="Very High">
      <formula>NOT(ISERROR(SEARCH("Very High",F4)))</formula>
    </cfRule>
    <cfRule type="containsText" dxfId="19" priority="7" operator="containsText" text="Low">
      <formula>NOT(ISERROR(SEARCH("Low",F4)))</formula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{5E02586A-C77B-44FC-A506-F9E0BC54CC78}</x14:id>
        </ext>
      </extLst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18" priority="11" operator="containsText" text="Very High">
      <formula>NOT(ISERROR(SEARCH("Very High",F4)))</formula>
    </cfRule>
    <cfRule type="containsText" dxfId="17" priority="12" operator="containsText" text="High">
      <formula>NOT(ISERROR(SEARCH("High",F4)))</formula>
    </cfRule>
    <cfRule type="containsText" dxfId="16" priority="13" operator="containsText" text="Good">
      <formula>NOT(ISERROR(SEARCH("Good",F4)))</formula>
    </cfRule>
    <cfRule type="containsText" dxfId="15" priority="15" operator="containsText" text="Critical">
      <formula>NOT(ISERROR(SEARCH("Critical",F4)))</formula>
    </cfRule>
    <cfRule type="containsText" dxfId="14" priority="40" operator="containsText" text="Low">
      <formula>NOT(ISERROR(SEARCH("Low",F4)))</formula>
    </cfRule>
    <cfRule type="containsText" dxfId="13" priority="41" operator="containsText" text="Medium">
      <formula>NOT(ISERROR(SEARCH("Medium",F4)))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2" priority="6" operator="containsText" text="Very High">
      <formula>NOT(ISERROR(SEARCH("Very High",F4)))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38" operator="containsText" text="High">
      <formula>NOT(ISERROR(SEARCH("High",F4)))</formula>
    </cfRule>
  </conditionalFormatting>
  <conditionalFormatting sqref="F8">
    <cfRule type="containsText" dxfId="10" priority="34" operator="containsText" text="Low">
      <formula>NOT(ISERROR(SEARCH("Low",F8)))</formula>
    </cfRule>
    <cfRule type="containsText" dxfId="9" priority="35" operator="containsText" text="Medium">
      <formula>NOT(ISERROR(SEARCH("Medium",F8)))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0">
    <cfRule type="containsText" dxfId="8" priority="22" operator="containsText" text="High">
      <formula>NOT(ISERROR(SEARCH("High",F8)))</formula>
    </cfRule>
  </conditionalFormatting>
  <conditionalFormatting sqref="F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" priority="29" operator="containsText" text="Low">
      <formula>NOT(ISERROR(SEARCH("Low",F9)))</formula>
    </cfRule>
    <cfRule type="containsText" dxfId="6" priority="30" operator="containsText" text="Medium">
      <formula>NOT(ISERROR(SEARCH("Medium",F9)))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4" operator="containsText" text="Low">
      <formula>NOT(ISERROR(SEARCH("Low",F10)))</formula>
    </cfRule>
    <cfRule type="containsText" dxfId="4" priority="25" operator="containsText" text="Medium">
      <formula>NOT(ISERROR(SEARCH("Medium",F10)))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">
    <cfRule type="containsText" dxfId="3" priority="16" operator="containsText" text="High">
      <formula>NOT(ISERROR(SEARCH("High",F11)))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18" operator="containsText" text="Low">
      <formula>NOT(ISERROR(SEARCH("Low",F11)))</formula>
    </cfRule>
    <cfRule type="containsText" dxfId="1" priority="19" operator="containsText" text="Medium">
      <formula>NOT(ISERROR(SEARCH("Medium",F11)))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ntainsText" dxfId="0" priority="42" operator="containsText" text="Medium">
      <formula>NOT(ISERROR(SEARCH("Medium",H6)))</formula>
    </cfRule>
  </conditionalFormatting>
  <printOptions headings="1"/>
  <pageMargins left="0.75" right="0.75" top="1" bottom="1" header="0.5" footer="0.5"/>
  <pageSetup paperSize="5" scale="57" fitToHeight="3" orientation="landscape" horizontalDpi="4294967292" verticalDpi="4294967292"/>
  <headerFooter>
    <oddHeader>&amp;C&amp;"Franklin Gothic Medium,Regular"&amp;14&amp;K1B366FCapTech Agile Maturity Measurement Template</oddHeader>
    <oddFooter>&amp;L&amp;"Calibri,Regular"&amp;K000000&amp;P&amp;C&amp;"Calibri,Regular"&amp;K000000www.captechconsulting.com&amp;R&amp;"Calibri,Regular"&amp;K000000&amp;A</oddFooter>
  </headerFooter>
  <rowBreaks count="1" manualBreakCount="1">
    <brk id="28" max="16383" man="1"/>
  </rowBreak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2586A-C77B-44FC-A506-F9E0BC54CC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'Metrics Value'!$D$3:$D$8</xm:f>
          </x14:formula1>
          <xm:sqref>D4:E10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7"/>
  <dimension ref="B2:F18"/>
  <sheetViews>
    <sheetView workbookViewId="0">
      <selection activeCell="G7" sqref="G7"/>
    </sheetView>
  </sheetViews>
  <sheetFormatPr baseColWidth="10" defaultColWidth="9.08984375" defaultRowHeight="15.5" x14ac:dyDescent="0.35"/>
  <cols>
    <col min="1" max="1" width="9.08984375" style="37"/>
    <col min="2" max="2" width="28.08984375" style="37" customWidth="1"/>
    <col min="3" max="3" width="32.453125" style="37" customWidth="1"/>
    <col min="4" max="16384" width="9.08984375" style="37"/>
  </cols>
  <sheetData>
    <row r="2" spans="2:6" x14ac:dyDescent="0.35">
      <c r="B2" s="36" t="s">
        <v>179</v>
      </c>
      <c r="C2" s="36" t="s">
        <v>180</v>
      </c>
      <c r="D2" s="36" t="s">
        <v>181</v>
      </c>
      <c r="E2" s="36" t="s">
        <v>182</v>
      </c>
      <c r="F2" s="36" t="s">
        <v>183</v>
      </c>
    </row>
    <row r="3" spans="2:6" ht="16" x14ac:dyDescent="0.4">
      <c r="B3" s="38" t="s">
        <v>184</v>
      </c>
      <c r="C3" s="38" t="s">
        <v>185</v>
      </c>
      <c r="D3" s="39">
        <v>0</v>
      </c>
      <c r="E3" s="44" t="s">
        <v>158</v>
      </c>
      <c r="F3" s="39">
        <v>0</v>
      </c>
    </row>
    <row r="4" spans="2:6" ht="16" x14ac:dyDescent="0.4">
      <c r="B4" s="38" t="s">
        <v>186</v>
      </c>
      <c r="C4" s="38" t="s">
        <v>187</v>
      </c>
      <c r="D4" s="39">
        <v>1</v>
      </c>
      <c r="E4" s="45" t="s">
        <v>188</v>
      </c>
      <c r="F4" s="39" t="s">
        <v>189</v>
      </c>
    </row>
    <row r="5" spans="2:6" ht="16" x14ac:dyDescent="0.4">
      <c r="B5" s="38" t="s">
        <v>190</v>
      </c>
      <c r="C5" s="38" t="s">
        <v>191</v>
      </c>
      <c r="D5" s="39">
        <v>2</v>
      </c>
      <c r="E5" s="45" t="s">
        <v>188</v>
      </c>
      <c r="F5" s="39" t="s">
        <v>192</v>
      </c>
    </row>
    <row r="6" spans="2:6" ht="16" x14ac:dyDescent="0.4">
      <c r="B6" s="38" t="s">
        <v>193</v>
      </c>
      <c r="C6" s="38" t="s">
        <v>194</v>
      </c>
      <c r="D6" s="39">
        <v>3</v>
      </c>
      <c r="E6" s="46" t="s">
        <v>83</v>
      </c>
      <c r="F6" s="39" t="s">
        <v>195</v>
      </c>
    </row>
    <row r="7" spans="2:6" ht="16" x14ac:dyDescent="0.4">
      <c r="B7" s="38" t="s">
        <v>196</v>
      </c>
      <c r="C7" s="38" t="s">
        <v>197</v>
      </c>
      <c r="D7" s="39">
        <v>4</v>
      </c>
      <c r="E7" s="47" t="s">
        <v>157</v>
      </c>
      <c r="F7" s="39" t="s">
        <v>198</v>
      </c>
    </row>
    <row r="8" spans="2:6" ht="16" x14ac:dyDescent="0.4">
      <c r="B8" s="38" t="s">
        <v>199</v>
      </c>
      <c r="C8" s="38" t="s">
        <v>200</v>
      </c>
      <c r="D8" s="39">
        <v>5</v>
      </c>
      <c r="E8" s="48" t="s">
        <v>201</v>
      </c>
      <c r="F8" s="39" t="s">
        <v>202</v>
      </c>
    </row>
    <row r="11" spans="2:6" ht="16" x14ac:dyDescent="0.35">
      <c r="B11" s="179" t="s">
        <v>203</v>
      </c>
      <c r="C11" s="180"/>
    </row>
    <row r="12" spans="2:6" ht="27.5" thickBot="1" x14ac:dyDescent="0.4">
      <c r="B12" s="49" t="s">
        <v>172</v>
      </c>
      <c r="C12" s="40" t="s">
        <v>204</v>
      </c>
    </row>
    <row r="13" spans="2:6" ht="41" thickBot="1" x14ac:dyDescent="0.4">
      <c r="B13" s="50" t="s">
        <v>173</v>
      </c>
      <c r="C13" s="41" t="s">
        <v>205</v>
      </c>
    </row>
    <row r="14" spans="2:6" ht="54.5" thickBot="1" x14ac:dyDescent="0.4">
      <c r="B14" s="50" t="s">
        <v>174</v>
      </c>
      <c r="C14" s="41" t="s">
        <v>206</v>
      </c>
    </row>
    <row r="15" spans="2:6" ht="54.5" thickBot="1" x14ac:dyDescent="0.4">
      <c r="B15" s="50" t="s">
        <v>175</v>
      </c>
      <c r="C15" s="41" t="s">
        <v>207</v>
      </c>
    </row>
    <row r="16" spans="2:6" ht="27.5" thickBot="1" x14ac:dyDescent="0.4">
      <c r="B16" s="50" t="s">
        <v>176</v>
      </c>
      <c r="C16" s="41" t="s">
        <v>208</v>
      </c>
    </row>
    <row r="17" spans="2:3" ht="81.5" thickBot="1" x14ac:dyDescent="0.4">
      <c r="B17" s="50" t="s">
        <v>177</v>
      </c>
      <c r="C17" s="41" t="s">
        <v>209</v>
      </c>
    </row>
    <row r="18" spans="2:3" ht="67.5" x14ac:dyDescent="0.35">
      <c r="B18" s="51" t="s">
        <v>210</v>
      </c>
      <c r="C18" s="42" t="s">
        <v>211</v>
      </c>
    </row>
  </sheetData>
  <mergeCells count="1">
    <mergeCell ref="B11:C11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9"/>
  <dimension ref="B3:B7"/>
  <sheetViews>
    <sheetView zoomScale="170" zoomScaleNormal="170" workbookViewId="0">
      <selection activeCell="B8" sqref="B8"/>
    </sheetView>
  </sheetViews>
  <sheetFormatPr baseColWidth="10" defaultColWidth="11.453125" defaultRowHeight="14.5" x14ac:dyDescent="0.35"/>
  <cols>
    <col min="2" max="2" width="17.81640625" bestFit="1" customWidth="1"/>
  </cols>
  <sheetData>
    <row r="3" spans="2:2" x14ac:dyDescent="0.35">
      <c r="B3" s="1" t="s">
        <v>212</v>
      </c>
    </row>
    <row r="4" spans="2:2" x14ac:dyDescent="0.35">
      <c r="B4" s="11" t="s">
        <v>213</v>
      </c>
    </row>
    <row r="5" spans="2:2" x14ac:dyDescent="0.35">
      <c r="B5" s="12" t="s">
        <v>214</v>
      </c>
    </row>
    <row r="6" spans="2:2" x14ac:dyDescent="0.35">
      <c r="B6" s="13" t="s">
        <v>215</v>
      </c>
    </row>
    <row r="7" spans="2:2" x14ac:dyDescent="0.35">
      <c r="B7" s="10" t="s">
        <v>216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D767639E296D43B104AEC3B426B27D" ma:contentTypeVersion="9" ma:contentTypeDescription="Create a new document." ma:contentTypeScope="" ma:versionID="5147f8fa0601c8b729c2fa661cd70740">
  <xsd:schema xmlns:xsd="http://www.w3.org/2001/XMLSchema" xmlns:xs="http://www.w3.org/2001/XMLSchema" xmlns:p="http://schemas.microsoft.com/office/2006/metadata/properties" xmlns:ns2="874942e1-6a12-4b91-a483-df2ad430e7bc" xmlns:ns3="5e45397f-ec3f-4182-894a-c72732e6f360" targetNamespace="http://schemas.microsoft.com/office/2006/metadata/properties" ma:root="true" ma:fieldsID="1d1b535972b56f07b1f02dcb6d8c1d0c" ns2:_="" ns3:_="">
    <xsd:import namespace="874942e1-6a12-4b91-a483-df2ad430e7bc"/>
    <xsd:import namespace="5e45397f-ec3f-4182-894a-c72732e6f3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942e1-6a12-4b91-a483-df2ad43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5397f-ec3f-4182-894a-c72732e6f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E6671E-E19F-4C68-AB64-EF51422FFF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E55337-6835-4265-BACA-4A7ACF430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942e1-6a12-4b91-a483-df2ad430e7bc"/>
    <ds:schemaRef ds:uri="5e45397f-ec3f-4182-894a-c72732e6f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022F56-FF24-4362-A66A-AD0C343EC948}">
  <ds:schemaRefs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5e45397f-ec3f-4182-894a-c72732e6f360"/>
    <ds:schemaRef ds:uri="874942e1-6a12-4b91-a483-df2ad430e7bc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General Info</vt:lpstr>
      <vt:lpstr>WS_DS Configuration</vt:lpstr>
      <vt:lpstr>Transpose</vt:lpstr>
      <vt:lpstr>Risk Analysis</vt:lpstr>
      <vt:lpstr>GRAFICAS</vt:lpstr>
      <vt:lpstr>CS  Metrics</vt:lpstr>
      <vt:lpstr>Metrics Value</vt:lpstr>
      <vt:lpstr>LISTADO DE PALABRAS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Paula (TS-BR)</dc:creator>
  <cp:keywords/>
  <dc:description/>
  <cp:lastModifiedBy>Leonardo Puerto (SE-SA)</cp:lastModifiedBy>
  <cp:revision/>
  <dcterms:created xsi:type="dcterms:W3CDTF">2021-02-17T22:15:17Z</dcterms:created>
  <dcterms:modified xsi:type="dcterms:W3CDTF">2025-10-10T20:31:48Z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0x01010069D767639E296D43B104AEC3B426B27D</vt:lpwstr>
  </property>
  <property fmtid="{D5CDD505-2E9C-101B-9397-08002B2CF9AE}" pid="3" name="MSIP_Label_fb50d67e-2428-41a1-85f0-bee73fd61572_Enabled">
    <vt:lpwstr>true</vt:lpwstr>
  </property>
  <property fmtid="{D5CDD505-2E9C-101B-9397-08002B2CF9AE}" pid="4" name="MSIP_Label_fb50d67e-2428-41a1-85f0-bee73fd61572_SetDate">
    <vt:lpwstr>2022-05-19T18:22:01Z</vt:lpwstr>
  </property>
  <property fmtid="{D5CDD505-2E9C-101B-9397-08002B2CF9AE}" pid="5" name="MSIP_Label_fb50d67e-2428-41a1-85f0-bee73fd61572_Method">
    <vt:lpwstr>Privileged</vt:lpwstr>
  </property>
  <property fmtid="{D5CDD505-2E9C-101B-9397-08002B2CF9AE}" pid="6" name="MSIP_Label_fb50d67e-2428-41a1-85f0-bee73fd61572_Name">
    <vt:lpwstr>Public Information - no protection</vt:lpwstr>
  </property>
  <property fmtid="{D5CDD505-2E9C-101B-9397-08002B2CF9AE}" pid="7" name="MSIP_Label_fb50d67e-2428-41a1-85f0-bee73fd61572_SiteId">
    <vt:lpwstr>3e04753a-ae5b-42d4-a86d-d6f05460f9e4</vt:lpwstr>
  </property>
  <property fmtid="{D5CDD505-2E9C-101B-9397-08002B2CF9AE}" pid="8" name="MSIP_Label_fb50d67e-2428-41a1-85f0-bee73fd61572_ActionId">
    <vt:lpwstr>2ff74e33-e777-48cf-aea3-114607562bfe</vt:lpwstr>
  </property>
  <property fmtid="{D5CDD505-2E9C-101B-9397-08002B2CF9AE}" pid="9" name="MSIP_Label_fb50d67e-2428-41a1-85f0-bee73fd61572_ContentBits">
    <vt:lpwstr>0</vt:lpwstr>
  </property>
</Properties>
</file>