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PHYRUS\Documents\UCB\Mecatronica\S8_MECATRONICA\imt_342_robotica\lab\lab_01\documentation\experiments\"/>
    </mc:Choice>
  </mc:AlternateContent>
  <xr:revisionPtr revIDLastSave="0" documentId="13_ncr:1_{8ECD5921-4D1A-4ECC-B01C-E6A1192C6087}" xr6:coauthVersionLast="47" xr6:coauthVersionMax="47" xr10:uidLastSave="{00000000-0000-0000-0000-000000000000}"/>
  <bookViews>
    <workbookView xWindow="-110" yWindow="-110" windowWidth="19420" windowHeight="10300" xr2:uid="{75203B52-8BD4-422B-A0A5-4DFF8258BB4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5" i="1"/>
  <c r="H14" i="1"/>
  <c r="D14" i="1"/>
  <c r="F12" i="1"/>
  <c r="D13" i="1"/>
  <c r="H13" i="1" s="1"/>
  <c r="H16" i="1"/>
  <c r="D11" i="1"/>
  <c r="H11" i="1" s="1"/>
  <c r="C15" i="1"/>
  <c r="B15" i="1"/>
  <c r="D3" i="1"/>
  <c r="D4" i="1"/>
  <c r="D5" i="1"/>
  <c r="D6" i="1"/>
  <c r="D7" i="1"/>
  <c r="D8" i="1"/>
  <c r="D9" i="1"/>
  <c r="D10" i="1"/>
  <c r="D12" i="1"/>
  <c r="D2" i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G12" i="1"/>
  <c r="F3" i="1"/>
  <c r="G3" i="1" s="1"/>
  <c r="E2" i="1"/>
  <c r="E15" i="1" s="1"/>
  <c r="F2" i="1"/>
  <c r="G2" i="1" s="1"/>
  <c r="F15" i="1" l="1"/>
  <c r="H2" i="1"/>
  <c r="D15" i="1"/>
  <c r="G15" i="1"/>
  <c r="H5" i="1"/>
  <c r="H7" i="1"/>
  <c r="H4" i="1"/>
  <c r="H6" i="1"/>
  <c r="H10" i="1"/>
  <c r="H12" i="1"/>
  <c r="H3" i="1"/>
  <c r="H8" i="1"/>
  <c r="H9" i="1"/>
</calcChain>
</file>

<file path=xl/sharedStrings.xml><?xml version="1.0" encoding="utf-8"?>
<sst xmlns="http://schemas.openxmlformats.org/spreadsheetml/2006/main" count="8" uniqueCount="8">
  <si>
    <t>T(s)</t>
  </si>
  <si>
    <t>Vueltas</t>
  </si>
  <si>
    <t>PPR</t>
  </si>
  <si>
    <t>i</t>
  </si>
  <si>
    <t>Velocidad angular (rev/s)</t>
  </si>
  <si>
    <t>f (Pulsos/s)</t>
  </si>
  <si>
    <t>Fraccion del Periodo</t>
  </si>
  <si>
    <t>Periodo Señal(ms)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</si>
</sst>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12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2" fontId="1" fillId="2" borderId="2" xfId="0" applyNumberFormat="1" applyFont="1" applyFill="1" applyBorder="1" applyAlignment="1">
      <alignment horizontal="center" vertical="center" wrapText="1"/>
    </xf>
    <xf numFmtId="11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2" fontId="0" fillId="0" borderId="0" xfId="0" applyNumberFormat="1"/>
    <xf numFmtId="0" fontId="2" fillId="0" borderId="0" xfId="0" applyFont="1"/>
    <xf numFmtId="0" fontId="0" fillId="3" borderId="4" xfId="0" applyFill="1" applyBorder="1" applyAlignment="1">
      <alignment wrapText="1"/>
    </xf>
    <xf numFmtId="2" fontId="0" fillId="3" borderId="4" xfId="0" applyNumberFormat="1" applyFill="1" applyBorder="1" applyAlignment="1">
      <alignment wrapText="1"/>
    </xf>
    <xf numFmtId="12" fontId="0" fillId="3" borderId="4" xfId="0" applyNumberForma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67168-3910-4316-884C-BA7B5B202BA3}">
  <dimension ref="A1:H18"/>
  <sheetViews>
    <sheetView tabSelected="1" workbookViewId="0">
      <selection activeCell="G14" sqref="G14"/>
    </sheetView>
  </sheetViews>
  <sheetFormatPr baseColWidth="10" defaultRowHeight="14.5" x14ac:dyDescent="0.35"/>
  <cols>
    <col min="4" max="4" width="16.36328125" customWidth="1"/>
    <col min="5" max="5" width="12.08984375" hidden="1" customWidth="1"/>
    <col min="6" max="6" width="16.36328125" style="2" hidden="1" customWidth="1"/>
    <col min="7" max="7" width="11.6328125" style="1" customWidth="1"/>
    <col min="8" max="8" width="11.1796875" bestFit="1" customWidth="1"/>
  </cols>
  <sheetData>
    <row r="1" spans="1:8" ht="30.5" customHeight="1" x14ac:dyDescent="0.35">
      <c r="A1" s="3" t="s">
        <v>3</v>
      </c>
      <c r="B1" s="4" t="s">
        <v>0</v>
      </c>
      <c r="C1" s="4" t="s">
        <v>1</v>
      </c>
      <c r="D1" s="4" t="s">
        <v>4</v>
      </c>
      <c r="E1" s="4" t="s">
        <v>7</v>
      </c>
      <c r="F1" s="5" t="s">
        <v>6</v>
      </c>
      <c r="G1" s="6" t="s">
        <v>5</v>
      </c>
      <c r="H1" s="7" t="s">
        <v>2</v>
      </c>
    </row>
    <row r="2" spans="1:8" x14ac:dyDescent="0.35">
      <c r="A2" s="10">
        <v>1</v>
      </c>
      <c r="B2" s="11">
        <v>13</v>
      </c>
      <c r="C2" s="11">
        <v>5</v>
      </c>
      <c r="D2" s="11">
        <f>C2/B2</f>
        <v>0.38461538461538464</v>
      </c>
      <c r="E2" s="11">
        <f>10</f>
        <v>10</v>
      </c>
      <c r="F2" s="12">
        <f t="shared" ref="F2" si="0">1/5</f>
        <v>0.2</v>
      </c>
      <c r="G2" s="11">
        <f>1/(Hoja1!$F2*Hoja1!$E2*10^(-3))/2</f>
        <v>250</v>
      </c>
      <c r="H2" s="11">
        <f>G2/D2</f>
        <v>650</v>
      </c>
    </row>
    <row r="3" spans="1:8" x14ac:dyDescent="0.35">
      <c r="A3" s="10">
        <v>2</v>
      </c>
      <c r="B3" s="11">
        <v>27</v>
      </c>
      <c r="C3" s="11">
        <v>10</v>
      </c>
      <c r="D3" s="11">
        <f t="shared" ref="D3:D14" si="1">C3/B3</f>
        <v>0.37037037037037035</v>
      </c>
      <c r="E3" s="11">
        <v>2</v>
      </c>
      <c r="F3" s="12">
        <f>1+2/5</f>
        <v>1.4</v>
      </c>
      <c r="G3" s="11">
        <f>1/(Hoja1!$F3*Hoja1!$E3*10^(-3))/2</f>
        <v>178.57142857142858</v>
      </c>
      <c r="H3" s="11">
        <f t="shared" ref="H3:H12" si="2">G3/D3</f>
        <v>482.14285714285722</v>
      </c>
    </row>
    <row r="4" spans="1:8" x14ac:dyDescent="0.35">
      <c r="A4" s="10">
        <v>3</v>
      </c>
      <c r="B4" s="11">
        <v>9</v>
      </c>
      <c r="C4" s="11">
        <v>3</v>
      </c>
      <c r="D4" s="11">
        <f t="shared" si="1"/>
        <v>0.33333333333333331</v>
      </c>
      <c r="E4" s="11">
        <v>2</v>
      </c>
      <c r="F4" s="12">
        <f t="shared" ref="F4:F12" si="3">1+2/5</f>
        <v>1.4</v>
      </c>
      <c r="G4" s="11">
        <f>1/(Hoja1!$F4*Hoja1!$E4*10^(-3))/2</f>
        <v>178.57142857142858</v>
      </c>
      <c r="H4" s="11">
        <f t="shared" si="2"/>
        <v>535.71428571428578</v>
      </c>
    </row>
    <row r="5" spans="1:8" x14ac:dyDescent="0.35">
      <c r="A5" s="10">
        <v>4</v>
      </c>
      <c r="B5" s="11">
        <v>19</v>
      </c>
      <c r="C5" s="11">
        <v>7</v>
      </c>
      <c r="D5" s="11">
        <f t="shared" si="1"/>
        <v>0.36842105263157893</v>
      </c>
      <c r="E5" s="11">
        <v>2</v>
      </c>
      <c r="F5" s="12">
        <f t="shared" si="3"/>
        <v>1.4</v>
      </c>
      <c r="G5" s="11">
        <f>1/(Hoja1!$F5*Hoja1!$E5*10^(-3))/2</f>
        <v>178.57142857142858</v>
      </c>
      <c r="H5" s="11">
        <f t="shared" si="2"/>
        <v>484.69387755102048</v>
      </c>
    </row>
    <row r="6" spans="1:8" x14ac:dyDescent="0.35">
      <c r="A6" s="10">
        <v>5</v>
      </c>
      <c r="B6" s="11">
        <v>24</v>
      </c>
      <c r="C6" s="11">
        <v>9</v>
      </c>
      <c r="D6" s="11">
        <f t="shared" si="1"/>
        <v>0.375</v>
      </c>
      <c r="E6" s="11">
        <v>2</v>
      </c>
      <c r="F6" s="12">
        <f t="shared" si="3"/>
        <v>1.4</v>
      </c>
      <c r="G6" s="11">
        <f>1/(Hoja1!$F6*Hoja1!$E6*10^(-3))/2</f>
        <v>178.57142857142858</v>
      </c>
      <c r="H6" s="11">
        <f t="shared" si="2"/>
        <v>476.1904761904762</v>
      </c>
    </row>
    <row r="7" spans="1:8" x14ac:dyDescent="0.35">
      <c r="A7" s="10">
        <v>6</v>
      </c>
      <c r="B7" s="11">
        <v>28</v>
      </c>
      <c r="C7" s="11">
        <v>10</v>
      </c>
      <c r="D7" s="11">
        <f t="shared" si="1"/>
        <v>0.35714285714285715</v>
      </c>
      <c r="E7" s="11">
        <v>2</v>
      </c>
      <c r="F7" s="12">
        <f t="shared" si="3"/>
        <v>1.4</v>
      </c>
      <c r="G7" s="11">
        <f>1/(Hoja1!$F7*Hoja1!$E7*10^(-3))/2</f>
        <v>178.57142857142858</v>
      </c>
      <c r="H7" s="11">
        <f t="shared" si="2"/>
        <v>500</v>
      </c>
    </row>
    <row r="8" spans="1:8" x14ac:dyDescent="0.35">
      <c r="A8" s="10">
        <v>7</v>
      </c>
      <c r="B8" s="11">
        <v>21</v>
      </c>
      <c r="C8" s="11">
        <v>9</v>
      </c>
      <c r="D8" s="11">
        <f t="shared" si="1"/>
        <v>0.42857142857142855</v>
      </c>
      <c r="E8" s="11">
        <v>2</v>
      </c>
      <c r="F8" s="12">
        <f t="shared" si="3"/>
        <v>1.4</v>
      </c>
      <c r="G8" s="11">
        <f>1/(Hoja1!$F8*Hoja1!$E8*10^(-3))/2</f>
        <v>178.57142857142858</v>
      </c>
      <c r="H8" s="11">
        <f t="shared" si="2"/>
        <v>416.66666666666674</v>
      </c>
    </row>
    <row r="9" spans="1:8" x14ac:dyDescent="0.35">
      <c r="A9" s="10">
        <v>8</v>
      </c>
      <c r="B9" s="11">
        <v>29</v>
      </c>
      <c r="C9" s="11">
        <v>12</v>
      </c>
      <c r="D9" s="11">
        <f t="shared" si="1"/>
        <v>0.41379310344827586</v>
      </c>
      <c r="E9" s="11">
        <v>2</v>
      </c>
      <c r="F9" s="12">
        <f t="shared" si="3"/>
        <v>1.4</v>
      </c>
      <c r="G9" s="11">
        <f>1/(Hoja1!$F9*Hoja1!$E9*10^(-3))/2</f>
        <v>178.57142857142858</v>
      </c>
      <c r="H9" s="11">
        <f t="shared" si="2"/>
        <v>431.54761904761909</v>
      </c>
    </row>
    <row r="10" spans="1:8" x14ac:dyDescent="0.35">
      <c r="A10" s="10">
        <v>9</v>
      </c>
      <c r="B10" s="11">
        <v>14</v>
      </c>
      <c r="C10" s="11">
        <v>5</v>
      </c>
      <c r="D10" s="11">
        <f t="shared" si="1"/>
        <v>0.35714285714285715</v>
      </c>
      <c r="E10" s="11">
        <v>2</v>
      </c>
      <c r="F10" s="12">
        <f t="shared" si="3"/>
        <v>1.4</v>
      </c>
      <c r="G10" s="11">
        <f>1/(Hoja1!$F10*Hoja1!$E10*10^(-3))/2</f>
        <v>178.57142857142858</v>
      </c>
      <c r="H10" s="11">
        <f t="shared" si="2"/>
        <v>500</v>
      </c>
    </row>
    <row r="11" spans="1:8" x14ac:dyDescent="0.35">
      <c r="A11" s="10">
        <v>10</v>
      </c>
      <c r="B11" s="11">
        <v>14</v>
      </c>
      <c r="C11" s="11">
        <v>4</v>
      </c>
      <c r="D11" s="11">
        <f t="shared" ref="D11" si="4">C11/B11</f>
        <v>0.2857142857142857</v>
      </c>
      <c r="E11" s="11"/>
      <c r="F11" s="12"/>
      <c r="G11" s="11">
        <v>90</v>
      </c>
      <c r="H11" s="11">
        <f t="shared" ref="H11" si="5">G11/D11</f>
        <v>315</v>
      </c>
    </row>
    <row r="12" spans="1:8" x14ac:dyDescent="0.35">
      <c r="A12" s="10">
        <v>11</v>
      </c>
      <c r="B12" s="11">
        <v>20</v>
      </c>
      <c r="C12" s="11">
        <v>7</v>
      </c>
      <c r="D12" s="11">
        <f t="shared" si="1"/>
        <v>0.35</v>
      </c>
      <c r="E12" s="11">
        <v>2</v>
      </c>
      <c r="F12" s="12">
        <f t="shared" si="3"/>
        <v>1.4</v>
      </c>
      <c r="G12" s="11">
        <f>1/(Hoja1!$F12*Hoja1!$E12*10^(-3))/2</f>
        <v>178.57142857142858</v>
      </c>
      <c r="H12" s="11">
        <f t="shared" si="2"/>
        <v>510.20408163265313</v>
      </c>
    </row>
    <row r="13" spans="1:8" x14ac:dyDescent="0.35">
      <c r="A13" s="10">
        <v>12</v>
      </c>
      <c r="B13" s="11">
        <v>8</v>
      </c>
      <c r="C13" s="11">
        <v>8</v>
      </c>
      <c r="D13" s="11">
        <f t="shared" si="1"/>
        <v>1</v>
      </c>
      <c r="E13" s="11"/>
      <c r="F13" s="12"/>
      <c r="G13" s="11">
        <v>430</v>
      </c>
      <c r="H13" s="11">
        <f>G13/D13</f>
        <v>430</v>
      </c>
    </row>
    <row r="14" spans="1:8" x14ac:dyDescent="0.35">
      <c r="A14" s="10">
        <v>12</v>
      </c>
      <c r="B14" s="11">
        <v>9</v>
      </c>
      <c r="C14" s="11">
        <v>10</v>
      </c>
      <c r="D14" s="11">
        <f t="shared" si="1"/>
        <v>1.1111111111111112</v>
      </c>
      <c r="E14" s="11"/>
      <c r="F14" s="12"/>
      <c r="G14" s="11">
        <v>460</v>
      </c>
      <c r="H14" s="11">
        <f>G14/D14</f>
        <v>414</v>
      </c>
    </row>
    <row r="15" spans="1:8" x14ac:dyDescent="0.35">
      <c r="B15" s="8">
        <f>ROUND(MEDIAN(B2:B12),0)</f>
        <v>20</v>
      </c>
      <c r="C15" s="8">
        <f>ROUND(MEDIAN(C2:C12),0)</f>
        <v>7</v>
      </c>
      <c r="D15" s="8">
        <f>ROUND(MEDIAN(D2:D12),2)</f>
        <v>0.37</v>
      </c>
      <c r="E15" s="8">
        <f>ROUND(MEDIAN(E2:E12),2)</f>
        <v>2</v>
      </c>
      <c r="F15" s="8">
        <f>ROUND(MEDIAN(F2:F12),2)</f>
        <v>1.4</v>
      </c>
      <c r="G15" s="8">
        <f>ROUND(MEDIAN(G2:G12),0)</f>
        <v>179</v>
      </c>
      <c r="H15" s="8">
        <f>ROUND(AVERAGE(H2:H12),0)</f>
        <v>482</v>
      </c>
    </row>
    <row r="16" spans="1:8" x14ac:dyDescent="0.35">
      <c r="H16">
        <f>2^9</f>
        <v>512</v>
      </c>
    </row>
    <row r="17" spans="8:8" x14ac:dyDescent="0.35">
      <c r="H17">
        <f>360/H16</f>
        <v>0.703125</v>
      </c>
    </row>
    <row r="18" spans="8:8" x14ac:dyDescent="0.35">
      <c r="H1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ZEPHYRUS</dc:creator>
  <cp:lastModifiedBy>ZEPHYRUS</cp:lastModifiedBy>
  <dcterms:created xsi:type="dcterms:W3CDTF">2023-08-29T03:45:05Z</dcterms:created>
  <dcterms:modified xsi:type="dcterms:W3CDTF">2023-08-29T17:14:26Z</dcterms:modified>
</cp:coreProperties>
</file>