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la bla bla\Tarea\Universidad\Tecnico Universitario en Programacion\Cursada cuatrimestre 2\Arquitectura y Sistemas Operativos\Memoria\Virtual\"/>
    </mc:Choice>
  </mc:AlternateContent>
  <xr:revisionPtr revIDLastSave="0" documentId="13_ncr:1_{20E45591-A5D5-4910-BB05-57228783AA04}" xr6:coauthVersionLast="47" xr6:coauthVersionMax="47" xr10:uidLastSave="{00000000-0000-0000-0000-000000000000}"/>
  <bookViews>
    <workbookView xWindow="-120" yWindow="-120" windowWidth="29040" windowHeight="16440" xr2:uid="{A8E66B24-7416-47C4-B9C2-A365088E0CDF}"/>
  </bookViews>
  <sheets>
    <sheet name="Memoria Virtual" sheetId="1" r:id="rId1"/>
    <sheet name="FIFO 2da" sheetId="3" r:id="rId2"/>
  </sheets>
  <definedNames>
    <definedName name="Val_1">'Memoria Virtual'!$B$1</definedName>
    <definedName name="Val_10">'Memoria Virtual'!$K$1</definedName>
    <definedName name="Val_11">'Memoria Virtual'!$L$1</definedName>
    <definedName name="Val_12">'Memoria Virtual'!$M$1</definedName>
    <definedName name="Val_13">'Memoria Virtual'!$N$1</definedName>
    <definedName name="Val_14">'Memoria Virtual'!$O$1</definedName>
    <definedName name="Val_15">'Memoria Virtual'!$P$1</definedName>
    <definedName name="Val_16">'Memoria Virtual'!$Q$1</definedName>
    <definedName name="Val_17">'Memoria Virtual'!$R$1</definedName>
    <definedName name="Val_18">'Memoria Virtual'!$S$1</definedName>
    <definedName name="Val_19">'Memoria Virtual'!$T$1</definedName>
    <definedName name="Val_2">'Memoria Virtual'!$C$1</definedName>
    <definedName name="Val_20">'Memoria Virtual'!$U$1</definedName>
    <definedName name="Val_3">'Memoria Virtual'!$D$1</definedName>
    <definedName name="Val_4">'Memoria Virtual'!$E$1</definedName>
    <definedName name="Val_5">'Memoria Virtual'!$F$1</definedName>
    <definedName name="Val_6">'Memoria Virtual'!$G$1</definedName>
    <definedName name="Val_7">'Memoria Virtual'!$H$1</definedName>
    <definedName name="Val_8">'Memoria Virtual'!$I$1</definedName>
    <definedName name="Val_9">'Memoria Virtual'!$J$1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" l="1"/>
  <c r="E31" i="1"/>
  <c r="G31" i="1"/>
  <c r="I31" i="1"/>
  <c r="K31" i="1"/>
  <c r="M31" i="1"/>
  <c r="O31" i="1"/>
  <c r="Q31" i="1"/>
  <c r="S31" i="1"/>
  <c r="U31" i="1"/>
  <c r="W31" i="1"/>
  <c r="Y31" i="1"/>
  <c r="AA31" i="1"/>
  <c r="AC31" i="1"/>
  <c r="AE31" i="1"/>
  <c r="AG31" i="1"/>
  <c r="AI31" i="1"/>
  <c r="AK31" i="1"/>
  <c r="AM31" i="1"/>
  <c r="AO31" i="1"/>
  <c r="B33" i="1"/>
  <c r="D33" i="1" s="1"/>
  <c r="F33" i="1" s="1"/>
  <c r="D34" i="1"/>
  <c r="F34" i="1" s="1"/>
  <c r="F35" i="1"/>
  <c r="L1" i="3"/>
  <c r="M1" i="3"/>
  <c r="N1" i="3"/>
  <c r="O1" i="3"/>
  <c r="P1" i="3"/>
  <c r="Q1" i="3"/>
  <c r="R1" i="3"/>
  <c r="S1" i="3"/>
  <c r="T1" i="3"/>
  <c r="U1" i="3"/>
  <c r="B1" i="3"/>
  <c r="B5" i="3" s="1"/>
  <c r="C5" i="3" s="1"/>
  <c r="D5" i="3" s="1"/>
  <c r="C1" i="3"/>
  <c r="C6" i="3" s="1"/>
  <c r="D6" i="3" s="1"/>
  <c r="D1" i="3"/>
  <c r="D7" i="3" s="1"/>
  <c r="E1" i="3"/>
  <c r="E28" i="3" s="1"/>
  <c r="F1" i="3"/>
  <c r="F28" i="3" s="1"/>
  <c r="G1" i="3"/>
  <c r="H1" i="3"/>
  <c r="I1" i="3"/>
  <c r="J1" i="3"/>
  <c r="K1" i="3"/>
  <c r="A1" i="3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B24" i="1"/>
  <c r="E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F19" i="1"/>
  <c r="D28" i="1"/>
  <c r="C27" i="1"/>
  <c r="D27" i="1" s="1"/>
  <c r="D19" i="1"/>
  <c r="C19" i="1"/>
  <c r="D20" i="1" s="1"/>
  <c r="D12" i="1"/>
  <c r="D15" i="1"/>
  <c r="D8" i="1"/>
  <c r="C8" i="1"/>
  <c r="C15" i="1"/>
  <c r="C12" i="1"/>
  <c r="D13" i="1" s="1"/>
  <c r="D7" i="1"/>
  <c r="C6" i="1"/>
  <c r="D6" i="1" s="1"/>
  <c r="B5" i="1"/>
  <c r="C5" i="1" s="1"/>
  <c r="D5" i="1" s="1"/>
  <c r="B26" i="1"/>
  <c r="C26" i="1" s="1"/>
  <c r="D26" i="1" s="1"/>
  <c r="B19" i="1"/>
  <c r="C20" i="1" s="1"/>
  <c r="D21" i="1" s="1"/>
  <c r="B12" i="1"/>
  <c r="C13" i="1" s="1"/>
  <c r="D14" i="1" s="1"/>
  <c r="A31" i="1"/>
  <c r="A24" i="1"/>
  <c r="A17" i="1"/>
  <c r="A10" i="1"/>
  <c r="A3" i="1"/>
  <c r="E17" i="3" l="1"/>
  <c r="E16" i="3"/>
  <c r="E18" i="3"/>
  <c r="E34" i="3"/>
  <c r="E8" i="3"/>
  <c r="E14" i="3"/>
  <c r="E7" i="1"/>
  <c r="E5" i="1"/>
  <c r="E6" i="1"/>
  <c r="F36" i="1"/>
  <c r="H36" i="1"/>
  <c r="E22" i="1"/>
  <c r="E15" i="1"/>
  <c r="E12" i="1" s="1"/>
  <c r="E13" i="1" s="1"/>
  <c r="E29" i="1"/>
  <c r="E20" i="1"/>
  <c r="E21" i="1"/>
  <c r="E8" i="1"/>
  <c r="E11" i="3" l="1"/>
  <c r="E12" i="3"/>
  <c r="E13" i="3"/>
  <c r="E5" i="3"/>
  <c r="D20" i="3" s="1"/>
  <c r="E6" i="3"/>
  <c r="E7" i="3"/>
  <c r="D22" i="3" s="1"/>
  <c r="I33" i="1"/>
  <c r="E26" i="1"/>
  <c r="E28" i="1"/>
  <c r="E27" i="1"/>
  <c r="F7" i="1"/>
  <c r="F5" i="1"/>
  <c r="F21" i="1"/>
  <c r="F20" i="1"/>
  <c r="F22" i="1"/>
  <c r="E14" i="1"/>
  <c r="F15" i="1" s="1"/>
  <c r="F12" i="1" s="1"/>
  <c r="F8" i="1"/>
  <c r="F6" i="1" s="1"/>
  <c r="H34" i="1" l="1"/>
  <c r="D21" i="3"/>
  <c r="F16" i="3"/>
  <c r="F18" i="3"/>
  <c r="F17" i="3"/>
  <c r="F34" i="3"/>
  <c r="H33" i="1"/>
  <c r="I34" i="1"/>
  <c r="I35" i="1"/>
  <c r="H35" i="1"/>
  <c r="G7" i="1"/>
  <c r="G5" i="1"/>
  <c r="F29" i="1"/>
  <c r="G20" i="1"/>
  <c r="G21" i="1"/>
  <c r="G22" i="1"/>
  <c r="F13" i="1"/>
  <c r="F14" i="1"/>
  <c r="G8" i="1"/>
  <c r="G6" i="1" s="1"/>
  <c r="F14" i="3" l="1"/>
  <c r="F8" i="3"/>
  <c r="F27" i="1"/>
  <c r="F28" i="1"/>
  <c r="F26" i="1"/>
  <c r="H5" i="1"/>
  <c r="H7" i="1"/>
  <c r="H6" i="1"/>
  <c r="H20" i="1"/>
  <c r="H21" i="1"/>
  <c r="H22" i="1"/>
  <c r="H8" i="1"/>
  <c r="F11" i="3" l="1"/>
  <c r="F12" i="3"/>
  <c r="F13" i="3"/>
  <c r="F7" i="3" s="1"/>
  <c r="F5" i="3"/>
  <c r="E20" i="3" s="1"/>
  <c r="G34" i="3"/>
  <c r="G28" i="3"/>
  <c r="K33" i="1"/>
  <c r="J36" i="1"/>
  <c r="I21" i="1"/>
  <c r="I7" i="1"/>
  <c r="I5" i="1"/>
  <c r="I20" i="1"/>
  <c r="I22" i="1"/>
  <c r="G15" i="1"/>
  <c r="G12" i="1" s="1"/>
  <c r="I8" i="1"/>
  <c r="I6" i="1" s="1"/>
  <c r="E22" i="3" l="1"/>
  <c r="F6" i="3"/>
  <c r="E21" i="3" s="1"/>
  <c r="J33" i="1"/>
  <c r="K34" i="1"/>
  <c r="G17" i="3"/>
  <c r="J20" i="1"/>
  <c r="K35" i="1"/>
  <c r="G29" i="1"/>
  <c r="J21" i="1"/>
  <c r="J5" i="1"/>
  <c r="J7" i="1"/>
  <c r="J22" i="1"/>
  <c r="G14" i="1"/>
  <c r="G13" i="1"/>
  <c r="J8" i="1"/>
  <c r="J6" i="1" s="1"/>
  <c r="J34" i="1" l="1"/>
  <c r="G18" i="3"/>
  <c r="G16" i="3"/>
  <c r="J35" i="1"/>
  <c r="H34" i="3"/>
  <c r="H28" i="3"/>
  <c r="K20" i="1"/>
  <c r="G8" i="3"/>
  <c r="G14" i="3"/>
  <c r="G26" i="1"/>
  <c r="G27" i="1"/>
  <c r="G28" i="1"/>
  <c r="K22" i="1"/>
  <c r="K21" i="1"/>
  <c r="K7" i="1"/>
  <c r="K5" i="1"/>
  <c r="H15" i="1"/>
  <c r="H12" i="1" s="1"/>
  <c r="K8" i="1"/>
  <c r="K6" i="1" s="1"/>
  <c r="G13" i="3" l="1"/>
  <c r="G11" i="3"/>
  <c r="M33" i="1" s="1"/>
  <c r="G12" i="3"/>
  <c r="G7" i="3"/>
  <c r="F22" i="3" s="1"/>
  <c r="G5" i="3"/>
  <c r="L20" i="1"/>
  <c r="L21" i="1"/>
  <c r="H29" i="1"/>
  <c r="L5" i="1"/>
  <c r="L7" i="1"/>
  <c r="L22" i="1"/>
  <c r="H14" i="1"/>
  <c r="H13" i="1"/>
  <c r="L8" i="1"/>
  <c r="L6" i="1" s="1"/>
  <c r="M21" i="1" l="1"/>
  <c r="F20" i="3"/>
  <c r="G6" i="3"/>
  <c r="F21" i="3" s="1"/>
  <c r="I34" i="3"/>
  <c r="I28" i="3"/>
  <c r="L33" i="1"/>
  <c r="M34" i="1"/>
  <c r="L35" i="1"/>
  <c r="M35" i="1"/>
  <c r="M20" i="1"/>
  <c r="N21" i="1" s="1"/>
  <c r="H26" i="1"/>
  <c r="H27" i="1"/>
  <c r="H28" i="1"/>
  <c r="M7" i="1"/>
  <c r="M5" i="1"/>
  <c r="M22" i="1"/>
  <c r="I15" i="1"/>
  <c r="I12" i="1" s="1"/>
  <c r="M8" i="1"/>
  <c r="M6" i="1" s="1"/>
  <c r="H18" i="3" l="1"/>
  <c r="H17" i="3"/>
  <c r="H16" i="3"/>
  <c r="L34" i="1"/>
  <c r="N20" i="1"/>
  <c r="O22" i="1" s="1"/>
  <c r="H14" i="3"/>
  <c r="H8" i="3"/>
  <c r="I29" i="1"/>
  <c r="N7" i="1"/>
  <c r="N5" i="1"/>
  <c r="O20" i="1"/>
  <c r="N22" i="1"/>
  <c r="I13" i="1"/>
  <c r="I14" i="1"/>
  <c r="N8" i="1"/>
  <c r="N6" i="1" s="1"/>
  <c r="H13" i="3" l="1"/>
  <c r="H11" i="3"/>
  <c r="H12" i="3"/>
  <c r="O21" i="1"/>
  <c r="O33" i="1"/>
  <c r="H5" i="3"/>
  <c r="H7" i="3"/>
  <c r="G22" i="3" s="1"/>
  <c r="H6" i="3"/>
  <c r="G21" i="3" s="1"/>
  <c r="J28" i="3"/>
  <c r="J34" i="3"/>
  <c r="I27" i="1"/>
  <c r="I26" i="1"/>
  <c r="I28" i="1"/>
  <c r="O5" i="1"/>
  <c r="O7" i="1"/>
  <c r="P21" i="1"/>
  <c r="P20" i="1"/>
  <c r="O8" i="1"/>
  <c r="O6" i="1" s="1"/>
  <c r="I16" i="3" l="1"/>
  <c r="I17" i="3"/>
  <c r="I18" i="3"/>
  <c r="G20" i="3"/>
  <c r="N33" i="1"/>
  <c r="O35" i="1"/>
  <c r="O34" i="1"/>
  <c r="N35" i="1"/>
  <c r="N34" i="1"/>
  <c r="J29" i="1"/>
  <c r="P7" i="1"/>
  <c r="P5" i="1"/>
  <c r="Q21" i="1"/>
  <c r="Q20" i="1"/>
  <c r="P22" i="1"/>
  <c r="J15" i="1"/>
  <c r="P8" i="1"/>
  <c r="P6" i="1" s="1"/>
  <c r="K28" i="3" l="1"/>
  <c r="K34" i="3"/>
  <c r="I14" i="3"/>
  <c r="I8" i="3"/>
  <c r="J27" i="1"/>
  <c r="J26" i="1"/>
  <c r="J28" i="1"/>
  <c r="Q5" i="1"/>
  <c r="Q7" i="1"/>
  <c r="R21" i="1"/>
  <c r="R20" i="1"/>
  <c r="J12" i="1"/>
  <c r="J13" i="1" s="1"/>
  <c r="Q8" i="1"/>
  <c r="Q6" i="1" s="1"/>
  <c r="I12" i="3" l="1"/>
  <c r="I13" i="3"/>
  <c r="I11" i="3"/>
  <c r="Q33" i="1" s="1"/>
  <c r="I7" i="3"/>
  <c r="I6" i="3"/>
  <c r="I5" i="3"/>
  <c r="K29" i="1"/>
  <c r="K27" i="1" s="1"/>
  <c r="R5" i="1"/>
  <c r="R7" i="1"/>
  <c r="S21" i="1"/>
  <c r="S20" i="1"/>
  <c r="Q22" i="1"/>
  <c r="J14" i="1"/>
  <c r="R8" i="1"/>
  <c r="R6" i="1" s="1"/>
  <c r="H20" i="3" l="1"/>
  <c r="J16" i="3" s="1"/>
  <c r="H21" i="3"/>
  <c r="J17" i="3" s="1"/>
  <c r="H22" i="3"/>
  <c r="J18" i="3" s="1"/>
  <c r="L28" i="3"/>
  <c r="L34" i="3"/>
  <c r="P33" i="1"/>
  <c r="K28" i="1"/>
  <c r="K26" i="1"/>
  <c r="Q34" i="1"/>
  <c r="Q35" i="1"/>
  <c r="P34" i="1"/>
  <c r="P35" i="1"/>
  <c r="S5" i="1"/>
  <c r="S7" i="1"/>
  <c r="T20" i="1"/>
  <c r="T21" i="1"/>
  <c r="R22" i="1"/>
  <c r="S22" i="1"/>
  <c r="K15" i="1"/>
  <c r="K12" i="1" s="1"/>
  <c r="S8" i="1"/>
  <c r="S6" i="1" s="1"/>
  <c r="L29" i="1" l="1"/>
  <c r="L27" i="1" s="1"/>
  <c r="J14" i="3"/>
  <c r="J13" i="3" s="1"/>
  <c r="J8" i="3"/>
  <c r="T5" i="1"/>
  <c r="T7" i="1"/>
  <c r="U20" i="1"/>
  <c r="U21" i="1"/>
  <c r="T22" i="1"/>
  <c r="K14" i="1"/>
  <c r="K13" i="1"/>
  <c r="T8" i="1"/>
  <c r="T6" i="1" s="1"/>
  <c r="J11" i="3" l="1"/>
  <c r="S33" i="1" s="1"/>
  <c r="J12" i="3"/>
  <c r="L28" i="1"/>
  <c r="L26" i="1"/>
  <c r="J7" i="3"/>
  <c r="J5" i="3"/>
  <c r="J6" i="3"/>
  <c r="M28" i="3"/>
  <c r="M34" i="3"/>
  <c r="U8" i="1"/>
  <c r="U6" i="1" s="1"/>
  <c r="U5" i="1"/>
  <c r="U7" i="1"/>
  <c r="L15" i="1"/>
  <c r="L12" i="1" s="1"/>
  <c r="M29" i="1" l="1"/>
  <c r="AQ2" i="1"/>
  <c r="I21" i="3"/>
  <c r="K17" i="3" s="1"/>
  <c r="I20" i="3"/>
  <c r="K16" i="3" s="1"/>
  <c r="I22" i="3"/>
  <c r="K18" i="3" s="1"/>
  <c r="S34" i="1"/>
  <c r="S35" i="1"/>
  <c r="R33" i="1"/>
  <c r="R35" i="1"/>
  <c r="R34" i="1"/>
  <c r="M26" i="1"/>
  <c r="M27" i="1"/>
  <c r="M28" i="1"/>
  <c r="U22" i="1"/>
  <c r="AQ4" i="1" s="1"/>
  <c r="L13" i="1"/>
  <c r="L14" i="1"/>
  <c r="N28" i="3" l="1"/>
  <c r="N34" i="3"/>
  <c r="K14" i="3"/>
  <c r="K8" i="3"/>
  <c r="N29" i="1"/>
  <c r="M15" i="1"/>
  <c r="M12" i="1" s="1"/>
  <c r="K13" i="3" l="1"/>
  <c r="K11" i="3"/>
  <c r="K12" i="3"/>
  <c r="K7" i="3"/>
  <c r="K5" i="3"/>
  <c r="U33" i="1"/>
  <c r="K6" i="3"/>
  <c r="N28" i="1"/>
  <c r="N26" i="1"/>
  <c r="N27" i="1"/>
  <c r="M13" i="1"/>
  <c r="M14" i="1"/>
  <c r="J20" i="3" l="1"/>
  <c r="L16" i="3" s="1"/>
  <c r="J21" i="3"/>
  <c r="J22" i="3"/>
  <c r="O28" i="3"/>
  <c r="O34" i="3"/>
  <c r="U34" i="1"/>
  <c r="U35" i="1"/>
  <c r="T33" i="1"/>
  <c r="T35" i="1"/>
  <c r="T34" i="1"/>
  <c r="O29" i="1"/>
  <c r="N15" i="1"/>
  <c r="N12" i="1" s="1"/>
  <c r="L18" i="3" l="1"/>
  <c r="L17" i="3"/>
  <c r="L14" i="3"/>
  <c r="L8" i="3"/>
  <c r="O28" i="1"/>
  <c r="O26" i="1"/>
  <c r="O27" i="1"/>
  <c r="N14" i="1"/>
  <c r="N13" i="1"/>
  <c r="L12" i="3" l="1"/>
  <c r="L11" i="3"/>
  <c r="L13" i="3"/>
  <c r="W33" i="1"/>
  <c r="L6" i="3"/>
  <c r="L7" i="3"/>
  <c r="L5" i="3"/>
  <c r="P28" i="3"/>
  <c r="P34" i="3"/>
  <c r="P29" i="1"/>
  <c r="P28" i="1" s="1"/>
  <c r="O15" i="1"/>
  <c r="O12" i="1" s="1"/>
  <c r="K20" i="3" l="1"/>
  <c r="K21" i="3"/>
  <c r="M17" i="3" s="1"/>
  <c r="K22" i="3"/>
  <c r="V34" i="1"/>
  <c r="V35" i="1"/>
  <c r="V33" i="1"/>
  <c r="W35" i="1"/>
  <c r="W34" i="1"/>
  <c r="M8" i="3"/>
  <c r="M14" i="3"/>
  <c r="P27" i="1"/>
  <c r="P26" i="1"/>
  <c r="O14" i="1"/>
  <c r="O13" i="1"/>
  <c r="M18" i="3" l="1"/>
  <c r="M16" i="3"/>
  <c r="M12" i="3" s="1"/>
  <c r="Q28" i="3"/>
  <c r="Q34" i="3"/>
  <c r="Q29" i="1"/>
  <c r="Q27" i="1" s="1"/>
  <c r="P15" i="1"/>
  <c r="P12" i="1" s="1"/>
  <c r="M13" i="3" l="1"/>
  <c r="M11" i="3"/>
  <c r="M7" i="3"/>
  <c r="L22" i="3" s="1"/>
  <c r="Y33" i="1"/>
  <c r="M6" i="3"/>
  <c r="L21" i="3" s="1"/>
  <c r="M5" i="3"/>
  <c r="L20" i="3" s="1"/>
  <c r="Q26" i="1"/>
  <c r="Q28" i="1"/>
  <c r="P14" i="1"/>
  <c r="P13" i="1"/>
  <c r="Y35" i="1" l="1"/>
  <c r="X35" i="1"/>
  <c r="X33" i="1"/>
  <c r="Y34" i="1"/>
  <c r="X34" i="1"/>
  <c r="N17" i="3"/>
  <c r="N18" i="3"/>
  <c r="N16" i="3"/>
  <c r="R34" i="3"/>
  <c r="R28" i="3"/>
  <c r="N14" i="3"/>
  <c r="N8" i="3"/>
  <c r="R29" i="1"/>
  <c r="R27" i="1" s="1"/>
  <c r="Q15" i="1"/>
  <c r="Q12" i="1" s="1"/>
  <c r="N13" i="3" l="1"/>
  <c r="AA35" i="1" s="1"/>
  <c r="N12" i="3"/>
  <c r="N11" i="3"/>
  <c r="AA33" i="1" s="1"/>
  <c r="N6" i="3"/>
  <c r="N5" i="3"/>
  <c r="R28" i="1"/>
  <c r="R26" i="1"/>
  <c r="Q14" i="1"/>
  <c r="Q13" i="1"/>
  <c r="S29" i="1" l="1"/>
  <c r="M21" i="3"/>
  <c r="M20" i="3"/>
  <c r="N7" i="3"/>
  <c r="S34" i="3"/>
  <c r="S28" i="3"/>
  <c r="AA34" i="1"/>
  <c r="Z34" i="1"/>
  <c r="Z33" i="1"/>
  <c r="S27" i="1"/>
  <c r="S28" i="1"/>
  <c r="S26" i="1"/>
  <c r="R15" i="1"/>
  <c r="R12" i="1" s="1"/>
  <c r="O16" i="3" l="1"/>
  <c r="O17" i="3"/>
  <c r="M22" i="3"/>
  <c r="O18" i="3" s="1"/>
  <c r="Z35" i="1"/>
  <c r="O14" i="3"/>
  <c r="O8" i="3"/>
  <c r="T29" i="1"/>
  <c r="R13" i="1"/>
  <c r="R14" i="1"/>
  <c r="O13" i="3" l="1"/>
  <c r="O12" i="3"/>
  <c r="O6" i="3" s="1"/>
  <c r="O11" i="3"/>
  <c r="O5" i="3"/>
  <c r="T34" i="3"/>
  <c r="T28" i="3"/>
  <c r="T26" i="1"/>
  <c r="T28" i="1"/>
  <c r="T27" i="1"/>
  <c r="S15" i="1"/>
  <c r="S12" i="1" s="1"/>
  <c r="N21" i="3" l="1"/>
  <c r="N20" i="3"/>
  <c r="AC34" i="1"/>
  <c r="U29" i="1"/>
  <c r="S14" i="1"/>
  <c r="S13" i="1"/>
  <c r="U34" i="3" l="1"/>
  <c r="U28" i="3"/>
  <c r="U26" i="1"/>
  <c r="U27" i="1"/>
  <c r="U28" i="1"/>
  <c r="AQ5" i="1"/>
  <c r="T15" i="1"/>
  <c r="T12" i="1" s="1"/>
  <c r="T14" i="1" l="1"/>
  <c r="T13" i="1"/>
  <c r="U15" i="1" l="1"/>
  <c r="AQ3" i="1" s="1"/>
  <c r="U12" i="1" l="1"/>
  <c r="U14" i="1" s="1"/>
  <c r="U13" i="1" l="1"/>
  <c r="L36" i="1"/>
  <c r="N36" i="1" l="1"/>
  <c r="P36" i="1" l="1"/>
  <c r="R36" i="1" l="1"/>
  <c r="T36" i="1" l="1"/>
  <c r="V36" i="1" l="1"/>
  <c r="X36" i="1" l="1"/>
  <c r="Z36" i="1" l="1"/>
  <c r="AB36" i="1" l="1"/>
  <c r="AC33" i="1" l="1"/>
  <c r="AC35" i="1" l="1"/>
  <c r="O7" i="3"/>
  <c r="AB34" i="1"/>
  <c r="AB33" i="1"/>
  <c r="P16" i="3" l="1"/>
  <c r="P17" i="3"/>
  <c r="N22" i="3"/>
  <c r="P8" i="3"/>
  <c r="AB35" i="1"/>
  <c r="AD36" i="1" s="1"/>
  <c r="P14" i="3"/>
  <c r="P18" i="3" l="1"/>
  <c r="P13" i="3" s="1"/>
  <c r="P11" i="3" l="1"/>
  <c r="P12" i="3"/>
  <c r="AE33" i="1"/>
  <c r="P6" i="3"/>
  <c r="AD34" i="1" s="1"/>
  <c r="P5" i="3"/>
  <c r="O20" i="3" s="1"/>
  <c r="P7" i="3"/>
  <c r="O22" i="3" s="1"/>
  <c r="AD33" i="1" l="1"/>
  <c r="Q16" i="3"/>
  <c r="AE34" i="1"/>
  <c r="AE35" i="1"/>
  <c r="Q18" i="3"/>
  <c r="O21" i="3"/>
  <c r="Q17" i="3" s="1"/>
  <c r="Q14" i="3"/>
  <c r="Q8" i="3"/>
  <c r="AD35" i="1"/>
  <c r="AF36" i="1" s="1"/>
  <c r="Q13" i="3" l="1"/>
  <c r="AG35" i="1" s="1"/>
  <c r="Q12" i="3"/>
  <c r="AG34" i="1" s="1"/>
  <c r="Q11" i="3"/>
  <c r="AG33" i="1" s="1"/>
  <c r="Q5" i="3"/>
  <c r="P20" i="3" l="1"/>
  <c r="Q7" i="3"/>
  <c r="AF33" i="1"/>
  <c r="Q6" i="3"/>
  <c r="R16" i="3" l="1"/>
  <c r="P21" i="3"/>
  <c r="P22" i="3"/>
  <c r="R18" i="3" s="1"/>
  <c r="AF35" i="1"/>
  <c r="R14" i="3"/>
  <c r="AF34" i="1"/>
  <c r="R8" i="3"/>
  <c r="R13" i="3" l="1"/>
  <c r="AI35" i="1" s="1"/>
  <c r="R17" i="3"/>
  <c r="AH36" i="1"/>
  <c r="R11" i="3" l="1"/>
  <c r="AI33" i="1" s="1"/>
  <c r="R12" i="3"/>
  <c r="AI34" i="1" s="1"/>
  <c r="R5" i="3"/>
  <c r="AH33" i="1" s="1"/>
  <c r="R7" i="3"/>
  <c r="Q20" i="3" l="1"/>
  <c r="R6" i="3"/>
  <c r="Q21" i="3" s="1"/>
  <c r="Q22" i="3"/>
  <c r="AH35" i="1"/>
  <c r="S8" i="3" l="1"/>
  <c r="S14" i="3"/>
  <c r="S17" i="3"/>
  <c r="AH34" i="1"/>
  <c r="AJ36" i="1" s="1"/>
  <c r="S16" i="3"/>
  <c r="S18" i="3"/>
  <c r="S11" i="3" l="1"/>
  <c r="AK33" i="1" s="1"/>
  <c r="S13" i="3"/>
  <c r="AK35" i="1" s="1"/>
  <c r="S12" i="3"/>
  <c r="AK34" i="1" s="1"/>
  <c r="S5" i="3"/>
  <c r="S6" i="3" l="1"/>
  <c r="R21" i="3" s="1"/>
  <c r="T17" i="3" s="1"/>
  <c r="S7" i="3"/>
  <c r="R22" i="3" s="1"/>
  <c r="R20" i="3"/>
  <c r="AJ33" i="1"/>
  <c r="AJ34" i="1"/>
  <c r="AJ35" i="1"/>
  <c r="T8" i="3" l="1"/>
  <c r="AL36" i="1"/>
  <c r="T14" i="3"/>
  <c r="T16" i="3"/>
  <c r="T18" i="3"/>
  <c r="T11" i="3" l="1"/>
  <c r="AM33" i="1" s="1"/>
  <c r="T12" i="3"/>
  <c r="AM34" i="1" s="1"/>
  <c r="T13" i="3"/>
  <c r="T7" i="3"/>
  <c r="T5" i="3"/>
  <c r="AL33" i="1" s="1"/>
  <c r="T6" i="3"/>
  <c r="S20" i="3" l="1"/>
  <c r="AM35" i="1"/>
  <c r="U16" i="3"/>
  <c r="AL34" i="1"/>
  <c r="S21" i="3"/>
  <c r="U17" i="3" s="1"/>
  <c r="U8" i="3"/>
  <c r="S22" i="3"/>
  <c r="U18" i="3" s="1"/>
  <c r="AL35" i="1"/>
  <c r="U14" i="3"/>
  <c r="U13" i="3" l="1"/>
  <c r="U12" i="3"/>
  <c r="U11" i="3"/>
  <c r="AO33" i="1" s="1"/>
  <c r="U5" i="3"/>
  <c r="AN36" i="1"/>
  <c r="AQ6" i="1" s="1"/>
  <c r="U7" i="3" l="1"/>
  <c r="AO35" i="1"/>
  <c r="U6" i="3"/>
  <c r="AO34" i="1"/>
  <c r="U20" i="3"/>
  <c r="AN33" i="1"/>
  <c r="T20" i="3"/>
  <c r="T21" i="3" l="1"/>
  <c r="U21" i="3"/>
  <c r="AN34" i="1"/>
  <c r="T22" i="3"/>
  <c r="AN35" i="1"/>
  <c r="U22" i="3"/>
</calcChain>
</file>

<file path=xl/sharedStrings.xml><?xml version="1.0" encoding="utf-8"?>
<sst xmlns="http://schemas.openxmlformats.org/spreadsheetml/2006/main" count="77" uniqueCount="16">
  <si>
    <t>PETICIONES</t>
  </si>
  <si>
    <t>TIEMPOS</t>
  </si>
  <si>
    <t>#1</t>
  </si>
  <si>
    <t>#2</t>
  </si>
  <si>
    <t>#3</t>
  </si>
  <si>
    <t>PF</t>
  </si>
  <si>
    <t>ALGORITMO</t>
  </si>
  <si>
    <t>FIFO</t>
  </si>
  <si>
    <t>PILA</t>
  </si>
  <si>
    <t>OPT</t>
  </si>
  <si>
    <t>FIFO 2DA OP</t>
  </si>
  <si>
    <t>x</t>
  </si>
  <si>
    <t>LRU</t>
  </si>
  <si>
    <t>Vidas</t>
  </si>
  <si>
    <t>Conteo</t>
  </si>
  <si>
    <t>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</si>
</sst>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E69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6" xfId="0" applyBorder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0" fillId="0" borderId="7" xfId="0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 vertical="center"/>
      <protection hidden="1"/>
    </xf>
    <xf numFmtId="0" fontId="0" fillId="0" borderId="6" xfId="0" applyBorder="1" applyAlignment="1" applyProtection="1">
      <alignment horizontal="center" vertical="center"/>
      <protection hidden="1"/>
    </xf>
    <xf numFmtId="0" fontId="1" fillId="0" borderId="0" xfId="0" applyFont="1" applyProtection="1"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9" xfId="0" applyFont="1" applyBorder="1" applyAlignment="1" applyProtection="1">
      <alignment horizontal="center"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horizontal="center"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1" fillId="0" borderId="13" xfId="0" applyFont="1" applyBorder="1" applyAlignment="1" applyProtection="1">
      <alignment horizontal="center" vertical="center"/>
      <protection hidden="1"/>
    </xf>
    <xf numFmtId="0" fontId="1" fillId="0" borderId="5" xfId="0" applyFont="1" applyBorder="1" applyAlignment="1" applyProtection="1">
      <alignment horizontal="center" vertical="center"/>
      <protection hidden="1"/>
    </xf>
    <xf numFmtId="0" fontId="0" fillId="0" borderId="8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/>
      <protection hidden="1"/>
    </xf>
    <xf numFmtId="0" fontId="0" fillId="3" borderId="15" xfId="0" applyFill="1" applyBorder="1" applyAlignment="1" applyProtection="1">
      <alignment horizontal="center"/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3" borderId="6" xfId="0" applyFill="1" applyBorder="1" applyAlignment="1" applyProtection="1">
      <alignment horizontal="center"/>
      <protection hidden="1"/>
    </xf>
    <xf numFmtId="0" fontId="0" fillId="4" borderId="6" xfId="0" applyFill="1" applyBorder="1" applyAlignment="1" applyProtection="1">
      <alignment horizontal="center"/>
      <protection hidden="1"/>
    </xf>
    <xf numFmtId="0" fontId="1" fillId="0" borderId="15" xfId="0" applyFont="1" applyBorder="1" applyAlignment="1" applyProtection="1">
      <alignment horizontal="center"/>
      <protection hidden="1"/>
    </xf>
    <xf numFmtId="0" fontId="1" fillId="0" borderId="5" xfId="0" applyFont="1" applyBorder="1" applyAlignment="1" applyProtection="1">
      <alignment horizontal="center"/>
      <protection hidden="1"/>
    </xf>
    <xf numFmtId="0" fontId="1" fillId="0" borderId="9" xfId="0" applyFont="1" applyBorder="1" applyAlignment="1" applyProtection="1">
      <alignment horizontal="center"/>
      <protection hidden="1"/>
    </xf>
    <xf numFmtId="0" fontId="0" fillId="3" borderId="9" xfId="0" applyFill="1" applyBorder="1" applyAlignment="1" applyProtection="1">
      <alignment horizontal="center"/>
      <protection hidden="1"/>
    </xf>
    <xf numFmtId="0" fontId="0" fillId="0" borderId="9" xfId="0" applyBorder="1" applyAlignment="1" applyProtection="1">
      <alignment horizontal="center"/>
      <protection hidden="1"/>
    </xf>
    <xf numFmtId="0" fontId="0" fillId="2" borderId="6" xfId="0" applyFill="1" applyBorder="1" applyAlignment="1" applyProtection="1">
      <alignment horizontal="center" vertical="center"/>
      <protection locked="0"/>
    </xf>
    <xf numFmtId="0" fontId="1" fillId="0" borderId="20" xfId="0" applyFont="1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5" xfId="0" applyFont="1" applyFill="1" applyBorder="1" applyAlignment="1" applyProtection="1">
      <alignment horizontal="center"/>
      <protection hidden="1"/>
    </xf>
    <xf numFmtId="0" fontId="2" fillId="3" borderId="5" xfId="0" applyFont="1" applyFill="1" applyBorder="1" applyAlignment="1" applyProtection="1">
      <alignment horizontal="center"/>
      <protection hidden="1"/>
    </xf>
    <xf numFmtId="0" fontId="2" fillId="3" borderId="9" xfId="0" applyFont="1" applyFill="1" applyBorder="1" applyAlignment="1" applyProtection="1">
      <alignment horizontal="center"/>
      <protection hidden="1"/>
    </xf>
    <xf numFmtId="0" fontId="3" fillId="0" borderId="0" xfId="0" applyFont="1" applyProtection="1">
      <protection hidden="1"/>
    </xf>
    <xf numFmtId="0" fontId="0" fillId="2" borderId="6" xfId="0" applyFill="1" applyBorder="1" applyAlignment="1" applyProtection="1">
      <alignment horizontal="center" vertical="center"/>
      <protection hidden="1"/>
    </xf>
    <xf numFmtId="0" fontId="0" fillId="0" borderId="21" xfId="0" applyBorder="1" applyProtection="1"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0" fillId="0" borderId="22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/>
      <protection hidden="1"/>
    </xf>
    <xf numFmtId="0" fontId="0" fillId="0" borderId="17" xfId="0" applyBorder="1" applyAlignment="1" applyProtection="1">
      <alignment horizontal="center"/>
      <protection hidden="1"/>
    </xf>
    <xf numFmtId="0" fontId="0" fillId="0" borderId="18" xfId="0" applyBorder="1" applyAlignment="1" applyProtection="1">
      <alignment horizontal="center"/>
      <protection hidden="1"/>
    </xf>
    <xf numFmtId="0" fontId="0" fillId="0" borderId="19" xfId="0" applyBorder="1" applyAlignment="1" applyProtection="1">
      <alignment horizont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23" xfId="0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7AF0-AE0B-458A-A45E-7922A2E63097}">
  <sheetPr codeName="Hoja1"/>
  <dimension ref="A1:AQ36"/>
  <sheetViews>
    <sheetView tabSelected="1" zoomScaleNormal="100" workbookViewId="0">
      <selection activeCell="B1" sqref="B1"/>
    </sheetView>
  </sheetViews>
  <sheetFormatPr baseColWidth="10" defaultRowHeight="15" x14ac:dyDescent="0.25"/>
  <cols>
    <col min="2" max="38" width="3" customWidth="1"/>
    <col min="39" max="39" width="3.140625" customWidth="1"/>
    <col min="40" max="41" width="3" customWidth="1"/>
    <col min="42" max="42" width="11.7109375" bestFit="1" customWidth="1"/>
  </cols>
  <sheetData>
    <row r="1" spans="1:43" x14ac:dyDescent="0.25">
      <c r="A1" s="1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>
        <v>-1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40" t="s">
        <v>6</v>
      </c>
      <c r="AQ1" s="40" t="s">
        <v>5</v>
      </c>
    </row>
    <row r="2" spans="1:4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t="s">
        <v>7</v>
      </c>
      <c r="AQ2">
        <f>COUNTIF(B8:U8,"x")</f>
        <v>1</v>
      </c>
    </row>
    <row r="3" spans="1:43" x14ac:dyDescent="0.25">
      <c r="A3" s="2" t="str">
        <f>AP2</f>
        <v>FIFO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t="s">
        <v>8</v>
      </c>
      <c r="AQ3">
        <f>COUNTIF(B15:U15,"x")</f>
        <v>1</v>
      </c>
    </row>
    <row r="4" spans="1:43" ht="15.75" thickBot="1" x14ac:dyDescent="0.3">
      <c r="A4" s="3" t="s">
        <v>1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3">
        <v>17</v>
      </c>
      <c r="S4" s="3">
        <v>18</v>
      </c>
      <c r="T4" s="3">
        <v>19</v>
      </c>
      <c r="U4" s="3">
        <v>20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t="s">
        <v>12</v>
      </c>
      <c r="AQ4">
        <f>COUNTIF(B22:U22,"x")</f>
        <v>3</v>
      </c>
    </row>
    <row r="5" spans="1:43" x14ac:dyDescent="0.25">
      <c r="A5" s="4" t="s">
        <v>2</v>
      </c>
      <c r="B5" s="13">
        <f>$B$1</f>
        <v>0</v>
      </c>
      <c r="C5" s="14">
        <f>B5</f>
        <v>0</v>
      </c>
      <c r="D5" s="14">
        <f>C5</f>
        <v>0</v>
      </c>
      <c r="E5" s="14">
        <f>IF(AND(COUNTIF(B5:D5,D5)&gt;COUNTIF(B6:D6,D6),COUNTIF(B5:D5,D5)&gt;COUNTIF(B7:D7,D7)),IF(OR(E$1=D6,E$1=D7),D5,E$1),D5)</f>
        <v>0</v>
      </c>
      <c r="F5" s="14">
        <f>IF(AND(COUNTIF(B5:E5,E5)&gt;COUNTIF(B6:E6,E6),COUNTIF(B5:E5,E5)&gt;COUNTIF(B7:E7,E7)),IF(OR(F$1=E6,F$1=E7),E5,F$1),E5)</f>
        <v>0</v>
      </c>
      <c r="G5" s="14">
        <f>IF(AND(COUNTIF(B5:F5,F5)&gt;COUNTIF(B6:F6,F6),COUNTIF(B5:F5,F5)&gt;COUNTIF(B7:F7,F7)),IF(OR(G$1=F6,G$1=F7),F5,G$1),F5)</f>
        <v>0</v>
      </c>
      <c r="H5" s="14">
        <f>IF(AND(COUNTIF(B5:G5,G5)&gt;COUNTIF(B6:G6,G6),COUNTIF(B5:G5,G5)&gt;COUNTIF(B7:G7,G7)),IF(OR(H$1=G6,H$1=G7),G5,H$1),G5)</f>
        <v>0</v>
      </c>
      <c r="I5" s="14">
        <f>IF(AND(COUNTIF(C5:H5,H5)&gt;COUNTIF(C6:H6,H6),COUNTIF(C5:H5,H5)&gt;COUNTIF(C7:H7,H7)),IF(OR(I$1=H6,I$1=H7),H5,I$1),H5)</f>
        <v>0</v>
      </c>
      <c r="J5" s="14">
        <f>IF(AND(COUNTIF(D5:I5,I5)&gt;COUNTIF(D6:I6,I6),COUNTIF(D5:I5,I5)&gt;COUNTIF(D7:I7,I7)),IF(OR(J$1=I6,J$1=I7),I5,J$1),I5)</f>
        <v>0</v>
      </c>
      <c r="K5" s="14">
        <f t="shared" ref="K5:U5" si="0">IF(AND(COUNTIF(E5:J5,J5)&gt;COUNTIF(E6:J6,J6),COUNTIF(E5:J5,J5)&gt;COUNTIF(E7:J7,J7)),IF(OR(K$1=J6,K$1=J7),J5,K$1),J5)</f>
        <v>0</v>
      </c>
      <c r="L5" s="14">
        <f t="shared" si="0"/>
        <v>0</v>
      </c>
      <c r="M5" s="14">
        <f t="shared" si="0"/>
        <v>0</v>
      </c>
      <c r="N5" s="14">
        <f t="shared" si="0"/>
        <v>0</v>
      </c>
      <c r="O5" s="14">
        <f t="shared" si="0"/>
        <v>0</v>
      </c>
      <c r="P5" s="14">
        <f t="shared" si="0"/>
        <v>0</v>
      </c>
      <c r="Q5" s="14">
        <f t="shared" si="0"/>
        <v>0</v>
      </c>
      <c r="R5" s="14">
        <f t="shared" si="0"/>
        <v>0</v>
      </c>
      <c r="S5" s="14">
        <f t="shared" si="0"/>
        <v>0</v>
      </c>
      <c r="T5" s="14">
        <f t="shared" si="0"/>
        <v>0</v>
      </c>
      <c r="U5" s="14">
        <f t="shared" si="0"/>
        <v>0</v>
      </c>
      <c r="V5" s="15">
        <v>-1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t="s">
        <v>9</v>
      </c>
      <c r="AQ5">
        <f>COUNTIF(B29:U29,"x")</f>
        <v>3</v>
      </c>
    </row>
    <row r="6" spans="1:43" x14ac:dyDescent="0.25">
      <c r="A6" s="5" t="s">
        <v>3</v>
      </c>
      <c r="B6" s="16">
        <v>-1</v>
      </c>
      <c r="C6" s="14" t="str">
        <f>IF($C$1=$B$1,"",$C$1)</f>
        <v/>
      </c>
      <c r="D6" s="14" t="str">
        <f>C6</f>
        <v/>
      </c>
      <c r="E6" s="14" t="str">
        <f>IF(AND(COUNTIF(B6:D6,D6)&gt;COUNTIF(B7:D7,D7),COUNTIF(B6:D6,D6)&gt;COUNTIF(B5:D5,D5)),IF(OR(E$1=D7,E$1=E8),D6,E$1),D6)</f>
        <v/>
      </c>
      <c r="F6" s="14" t="str">
        <f>IF(AND(COUNTIF(B6:E6,E6)&gt;COUNTIF(B7:E7,E7),COUNTIF(B6:E6,E6)&gt;COUNTIF(B5:E5,E5)),IF(OR(F$1=E7,F$1=F8),E6,F$1),E6)</f>
        <v/>
      </c>
      <c r="G6" s="14" t="str">
        <f>IF(AND(COUNTIF(B6:F6,F6)&gt;COUNTIF(B7:F7,F7),COUNTIF(B6:F6,F6)&gt;COUNTIF(B5:F5,F5)),IF(OR(G$1=F7,G$1=G8),F6,G$1),F6)</f>
        <v/>
      </c>
      <c r="H6" s="14" t="str">
        <f t="shared" ref="H6:U6" si="1">IF(AND(COUNTIF(B6:G6,G6)&gt;COUNTIF(B7:G7,G7),COUNTIF(B6:G6,G6)&gt;COUNTIF(B5:G5,G5)),IF(OR(H$1=G7,H$1=H8),G6,H$1),G6)</f>
        <v/>
      </c>
      <c r="I6" s="14" t="str">
        <f t="shared" si="1"/>
        <v/>
      </c>
      <c r="J6" s="14" t="str">
        <f t="shared" si="1"/>
        <v/>
      </c>
      <c r="K6" s="14" t="str">
        <f t="shared" si="1"/>
        <v/>
      </c>
      <c r="L6" s="14" t="str">
        <f t="shared" si="1"/>
        <v/>
      </c>
      <c r="M6" s="14" t="str">
        <f t="shared" si="1"/>
        <v/>
      </c>
      <c r="N6" s="14" t="str">
        <f t="shared" si="1"/>
        <v/>
      </c>
      <c r="O6" s="14" t="str">
        <f t="shared" si="1"/>
        <v/>
      </c>
      <c r="P6" s="14" t="str">
        <f t="shared" si="1"/>
        <v/>
      </c>
      <c r="Q6" s="14" t="str">
        <f t="shared" si="1"/>
        <v/>
      </c>
      <c r="R6" s="14" t="str">
        <f t="shared" si="1"/>
        <v/>
      </c>
      <c r="S6" s="14" t="str">
        <f t="shared" si="1"/>
        <v/>
      </c>
      <c r="T6" s="14" t="str">
        <f t="shared" si="1"/>
        <v/>
      </c>
      <c r="U6" s="14" t="str">
        <f t="shared" si="1"/>
        <v/>
      </c>
      <c r="V6" s="15">
        <v>-1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t="s">
        <v>10</v>
      </c>
      <c r="AQ6">
        <f>COUNTIF(B36:AO36,"x")</f>
        <v>2</v>
      </c>
    </row>
    <row r="7" spans="1:43" ht="15.75" thickBot="1" x14ac:dyDescent="0.3">
      <c r="A7" s="6" t="s">
        <v>4</v>
      </c>
      <c r="B7" s="17">
        <v>-1</v>
      </c>
      <c r="C7" s="18">
        <v>-1</v>
      </c>
      <c r="D7" s="19" t="str">
        <f>IF(OR(D1=B1,D1=C1),"",D1)</f>
        <v/>
      </c>
      <c r="E7" s="14" t="str">
        <f>IF(AND(COUNTIF(B7:D7,D7)&gt;COUNTIF(B6:D6,D6),COUNTIF(B7:D7,D7)&gt;COUNTIF(B5:D5,D5)),IF(OR(E$1=D6,E$1=D5),D7,E$1),D7)</f>
        <v/>
      </c>
      <c r="F7" s="14" t="str">
        <f>IF(AND(COUNTIF(B7:E7,E7)&gt;COUNTIF(B6:E6,E6),COUNTIF(B7:E7,E7)&gt;COUNTIF(B5:E5,E5)),IF(OR(F$1=E6,F$1=E5),E7,F$1),E7)</f>
        <v/>
      </c>
      <c r="G7" s="14" t="str">
        <f>IF(AND(COUNTIF(B7:F7,F7)&gt;COUNTIF(B6:F6,F6),COUNTIF(B7:F7,F7)&gt;COUNTIF(B5:F5,F5)),IF(OR(G$1=F6,G$1=F5),F7,G$1),F7)</f>
        <v/>
      </c>
      <c r="H7" s="14" t="str">
        <f>IF(AND(COUNTIF(B7:G7,G7)&gt;COUNTIF(B6:G6,G6),COUNTIF(B7:G7,G7)&gt;COUNTIF(B5:G5,G5)),IF(OR(H$1=G6,H$1=G5),G7,H$1),G7)</f>
        <v/>
      </c>
      <c r="I7" s="14" t="str">
        <f>IF(AND(COUNTIF(C7:H7,H7)&gt;COUNTIF(C6:H6,H6),COUNTIF(C7:H7,H7)&gt;COUNTIF(C5:H5,H5)),IF(OR(I$1=H6,I$1=H5),H7,I$1),H7)</f>
        <v/>
      </c>
      <c r="J7" s="14" t="str">
        <f>IF(AND(COUNTIF(D7:I7,I7)&gt;COUNTIF(D6:I6,I6),COUNTIF(D7:I7,I7)&gt;COUNTIF(D5:I5,I5)),IF(OR(J$1=I6,J$1=I5),I7,J$1),I7)</f>
        <v/>
      </c>
      <c r="K7" s="14" t="str">
        <f t="shared" ref="K7:U7" si="2">IF(AND(COUNTIF(E7:J7,J7)&gt;COUNTIF(E6:J6,J6),COUNTIF(E7:J7,J7)&gt;COUNTIF(E5:J5,J5)),IF(OR(K$1=J6,K$1=J5),J7,K$1),J7)</f>
        <v/>
      </c>
      <c r="L7" s="14" t="str">
        <f t="shared" si="2"/>
        <v/>
      </c>
      <c r="M7" s="14" t="str">
        <f t="shared" si="2"/>
        <v/>
      </c>
      <c r="N7" s="14" t="str">
        <f t="shared" si="2"/>
        <v/>
      </c>
      <c r="O7" s="14" t="str">
        <f t="shared" si="2"/>
        <v/>
      </c>
      <c r="P7" s="14" t="str">
        <f t="shared" si="2"/>
        <v/>
      </c>
      <c r="Q7" s="14" t="str">
        <f t="shared" si="2"/>
        <v/>
      </c>
      <c r="R7" s="14" t="str">
        <f t="shared" si="2"/>
        <v/>
      </c>
      <c r="S7" s="14" t="str">
        <f t="shared" si="2"/>
        <v/>
      </c>
      <c r="T7" s="14" t="str">
        <f t="shared" si="2"/>
        <v/>
      </c>
      <c r="U7" s="14" t="str">
        <f t="shared" si="2"/>
        <v/>
      </c>
      <c r="V7" s="15">
        <v>-1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75" thickBot="1" x14ac:dyDescent="0.3">
      <c r="A8" s="7" t="s">
        <v>5</v>
      </c>
      <c r="B8" s="20" t="s">
        <v>11</v>
      </c>
      <c r="C8" s="21" t="str">
        <f>IF($C$1&lt;&gt;$B$1,"x","-")</f>
        <v>-</v>
      </c>
      <c r="D8" s="21" t="str">
        <f>IF(AND($D$1&lt;&gt;$C$1,$D$1&lt;&gt;$B$1),"x","-")</f>
        <v>-</v>
      </c>
      <c r="E8" s="21" t="str">
        <f>IF(AND(E1&lt;&gt;D5,E1&lt;&gt;D6,E1&lt;&gt;D7),"x","-")</f>
        <v>-</v>
      </c>
      <c r="F8" s="21" t="str">
        <f t="shared" ref="F8:T8" si="3">IF(AND(F1&lt;&gt;E5,F1&lt;&gt;E6,F1&lt;&gt;E7),"x","-")</f>
        <v>-</v>
      </c>
      <c r="G8" s="21" t="str">
        <f t="shared" si="3"/>
        <v>-</v>
      </c>
      <c r="H8" s="21" t="str">
        <f t="shared" si="3"/>
        <v>-</v>
      </c>
      <c r="I8" s="21" t="str">
        <f t="shared" si="3"/>
        <v>-</v>
      </c>
      <c r="J8" s="21" t="str">
        <f t="shared" si="3"/>
        <v>-</v>
      </c>
      <c r="K8" s="21" t="str">
        <f t="shared" si="3"/>
        <v>-</v>
      </c>
      <c r="L8" s="21" t="str">
        <f t="shared" si="3"/>
        <v>-</v>
      </c>
      <c r="M8" s="21" t="str">
        <f t="shared" si="3"/>
        <v>-</v>
      </c>
      <c r="N8" s="21" t="str">
        <f t="shared" si="3"/>
        <v>-</v>
      </c>
      <c r="O8" s="21" t="str">
        <f t="shared" si="3"/>
        <v>-</v>
      </c>
      <c r="P8" s="21" t="str">
        <f t="shared" si="3"/>
        <v>-</v>
      </c>
      <c r="Q8" s="21" t="str">
        <f t="shared" si="3"/>
        <v>-</v>
      </c>
      <c r="R8" s="21" t="str">
        <f t="shared" si="3"/>
        <v>-</v>
      </c>
      <c r="S8" s="21" t="str">
        <f t="shared" si="3"/>
        <v>-</v>
      </c>
      <c r="T8" s="21" t="str">
        <f t="shared" si="3"/>
        <v>-</v>
      </c>
      <c r="U8" s="22" t="str">
        <f>IF(AND(U1&lt;&gt;T5,U1&lt;&gt;T6,U1&lt;&gt;T7),"x","-")</f>
        <v>-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x14ac:dyDescent="0.25">
      <c r="A10" s="2" t="str">
        <f>AP3</f>
        <v>PILA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75" thickBot="1" x14ac:dyDescent="0.3">
      <c r="A11" s="3" t="s">
        <v>1</v>
      </c>
      <c r="B11" s="3">
        <v>1</v>
      </c>
      <c r="C11" s="3">
        <v>2</v>
      </c>
      <c r="D11" s="3">
        <v>3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>
        <v>10</v>
      </c>
      <c r="L11" s="3">
        <v>11</v>
      </c>
      <c r="M11" s="3">
        <v>12</v>
      </c>
      <c r="N11" s="3">
        <v>13</v>
      </c>
      <c r="O11" s="3">
        <v>14</v>
      </c>
      <c r="P11" s="3">
        <v>15</v>
      </c>
      <c r="Q11" s="3">
        <v>16</v>
      </c>
      <c r="R11" s="3">
        <v>17</v>
      </c>
      <c r="S11" s="3">
        <v>18</v>
      </c>
      <c r="T11" s="3">
        <v>19</v>
      </c>
      <c r="U11" s="3">
        <v>20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x14ac:dyDescent="0.25">
      <c r="A12" s="4" t="s">
        <v>2</v>
      </c>
      <c r="B12" s="13">
        <f>B1</f>
        <v>0</v>
      </c>
      <c r="C12" s="14">
        <f>C1</f>
        <v>0</v>
      </c>
      <c r="D12" s="14">
        <f>D1</f>
        <v>0</v>
      </c>
      <c r="E12" s="14">
        <f>IF(AND(D12&lt;&gt;E1,D13&lt;&gt;E1,D14&lt;&gt;E1),E1,IF(E15="-",D12,E1))</f>
        <v>0</v>
      </c>
      <c r="F12" s="14">
        <f t="shared" ref="F12:U12" si="4">IF(AND(E12&lt;&gt;F1,E13&lt;&gt;F1,E14&lt;&gt;F1),F1,IF(F15="-",E12,F1))</f>
        <v>0</v>
      </c>
      <c r="G12" s="14">
        <f t="shared" si="4"/>
        <v>0</v>
      </c>
      <c r="H12" s="14">
        <f t="shared" si="4"/>
        <v>0</v>
      </c>
      <c r="I12" s="14">
        <f t="shared" si="4"/>
        <v>0</v>
      </c>
      <c r="J12" s="14">
        <f t="shared" si="4"/>
        <v>0</v>
      </c>
      <c r="K12" s="14">
        <f t="shared" si="4"/>
        <v>0</v>
      </c>
      <c r="L12" s="14">
        <f t="shared" si="4"/>
        <v>0</v>
      </c>
      <c r="M12" s="14">
        <f t="shared" si="4"/>
        <v>0</v>
      </c>
      <c r="N12" s="14">
        <f t="shared" si="4"/>
        <v>0</v>
      </c>
      <c r="O12" s="14">
        <f t="shared" si="4"/>
        <v>0</v>
      </c>
      <c r="P12" s="14">
        <f t="shared" si="4"/>
        <v>0</v>
      </c>
      <c r="Q12" s="14">
        <f t="shared" si="4"/>
        <v>0</v>
      </c>
      <c r="R12" s="14">
        <f t="shared" si="4"/>
        <v>0</v>
      </c>
      <c r="S12" s="14">
        <f t="shared" si="4"/>
        <v>0</v>
      </c>
      <c r="T12" s="14">
        <f t="shared" si="4"/>
        <v>0</v>
      </c>
      <c r="U12" s="14">
        <f t="shared" si="4"/>
        <v>0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x14ac:dyDescent="0.25">
      <c r="A13" s="5" t="s">
        <v>3</v>
      </c>
      <c r="B13" s="16">
        <v>-1</v>
      </c>
      <c r="C13" s="14">
        <f>B12</f>
        <v>0</v>
      </c>
      <c r="D13" s="14">
        <f>C12</f>
        <v>0</v>
      </c>
      <c r="E13" s="14">
        <f>IF(AND(D13&lt;&gt;E1,D14&lt;&gt;E1,D12&lt;&gt;E1,E12&lt;&gt;E1),E1,IF(E15="-",D13,D12))</f>
        <v>0</v>
      </c>
      <c r="F13" s="14">
        <f t="shared" ref="F13:U13" si="5">IF(AND(E13&lt;&gt;F1,E14&lt;&gt;F1,E12&lt;&gt;F1,F12&lt;&gt;F1),F1,IF(F15="-",E13,E12))</f>
        <v>0</v>
      </c>
      <c r="G13" s="14">
        <f t="shared" si="5"/>
        <v>0</v>
      </c>
      <c r="H13" s="14">
        <f t="shared" si="5"/>
        <v>0</v>
      </c>
      <c r="I13" s="14">
        <f t="shared" si="5"/>
        <v>0</v>
      </c>
      <c r="J13" s="14">
        <f t="shared" si="5"/>
        <v>0</v>
      </c>
      <c r="K13" s="14">
        <f t="shared" si="5"/>
        <v>0</v>
      </c>
      <c r="L13" s="14">
        <f t="shared" si="5"/>
        <v>0</v>
      </c>
      <c r="M13" s="14">
        <f t="shared" si="5"/>
        <v>0</v>
      </c>
      <c r="N13" s="14">
        <f t="shared" si="5"/>
        <v>0</v>
      </c>
      <c r="O13" s="14">
        <f t="shared" si="5"/>
        <v>0</v>
      </c>
      <c r="P13" s="14">
        <f t="shared" si="5"/>
        <v>0</v>
      </c>
      <c r="Q13" s="14">
        <f t="shared" si="5"/>
        <v>0</v>
      </c>
      <c r="R13" s="14">
        <f t="shared" si="5"/>
        <v>0</v>
      </c>
      <c r="S13" s="14">
        <f t="shared" si="5"/>
        <v>0</v>
      </c>
      <c r="T13" s="14">
        <f t="shared" si="5"/>
        <v>0</v>
      </c>
      <c r="U13" s="14">
        <f t="shared" si="5"/>
        <v>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5.75" thickBot="1" x14ac:dyDescent="0.3">
      <c r="A14" s="6" t="s">
        <v>4</v>
      </c>
      <c r="B14" s="23">
        <v>-1</v>
      </c>
      <c r="C14" s="24">
        <v>-1</v>
      </c>
      <c r="D14" s="19">
        <f>C13</f>
        <v>0</v>
      </c>
      <c r="E14" s="14">
        <f>IF(AND(D13&lt;&gt;E1,D14&lt;&gt;E1,D12&lt;&gt;E1,E12&lt;&gt;E1),E1,IF(E15="-",D14,D13))</f>
        <v>0</v>
      </c>
      <c r="F14" s="14">
        <f t="shared" ref="F14:U14" si="6">IF(AND(E13&lt;&gt;F1,E14&lt;&gt;F1,E12&lt;&gt;F1,F12&lt;&gt;F1),F1,IF(F15="-",E14,E13))</f>
        <v>0</v>
      </c>
      <c r="G14" s="14">
        <f t="shared" si="6"/>
        <v>0</v>
      </c>
      <c r="H14" s="14">
        <f t="shared" si="6"/>
        <v>0</v>
      </c>
      <c r="I14" s="14">
        <f t="shared" si="6"/>
        <v>0</v>
      </c>
      <c r="J14" s="14">
        <f t="shared" si="6"/>
        <v>0</v>
      </c>
      <c r="K14" s="14">
        <f t="shared" si="6"/>
        <v>0</v>
      </c>
      <c r="L14" s="14">
        <f t="shared" si="6"/>
        <v>0</v>
      </c>
      <c r="M14" s="14">
        <f t="shared" si="6"/>
        <v>0</v>
      </c>
      <c r="N14" s="14">
        <f t="shared" si="6"/>
        <v>0</v>
      </c>
      <c r="O14" s="14">
        <f t="shared" si="6"/>
        <v>0</v>
      </c>
      <c r="P14" s="14">
        <f t="shared" si="6"/>
        <v>0</v>
      </c>
      <c r="Q14" s="14">
        <f t="shared" si="6"/>
        <v>0</v>
      </c>
      <c r="R14" s="14">
        <f t="shared" si="6"/>
        <v>0</v>
      </c>
      <c r="S14" s="14">
        <f t="shared" si="6"/>
        <v>0</v>
      </c>
      <c r="T14" s="14">
        <f t="shared" si="6"/>
        <v>0</v>
      </c>
      <c r="U14" s="14">
        <f t="shared" si="6"/>
        <v>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</row>
    <row r="15" spans="1:43" ht="15.75" thickBot="1" x14ac:dyDescent="0.3">
      <c r="A15" s="7" t="s">
        <v>5</v>
      </c>
      <c r="B15" s="20" t="s">
        <v>11</v>
      </c>
      <c r="C15" s="21" t="str">
        <f>IF(C1&lt;&gt;B1,"x","-")</f>
        <v>-</v>
      </c>
      <c r="D15" s="21" t="str">
        <f>IF(AND(D$1&lt;&gt;C$1,D$1&lt;&gt;B$1),"x","-")</f>
        <v>-</v>
      </c>
      <c r="E15" s="21" t="str">
        <f>IF(AND(E$1&lt;&gt;D12,E$1&lt;&gt;D13,E$1&lt;&gt;D14),"x","-")</f>
        <v>-</v>
      </c>
      <c r="F15" s="21" t="str">
        <f t="shared" ref="F15:T15" si="7">IF(AND(F1&lt;&gt;E12,F1&lt;&gt;E13,F1&lt;&gt;E14),"x","-")</f>
        <v>-</v>
      </c>
      <c r="G15" s="21" t="str">
        <f t="shared" si="7"/>
        <v>-</v>
      </c>
      <c r="H15" s="21" t="str">
        <f t="shared" si="7"/>
        <v>-</v>
      </c>
      <c r="I15" s="21" t="str">
        <f t="shared" si="7"/>
        <v>-</v>
      </c>
      <c r="J15" s="21" t="str">
        <f t="shared" si="7"/>
        <v>-</v>
      </c>
      <c r="K15" s="21" t="str">
        <f t="shared" si="7"/>
        <v>-</v>
      </c>
      <c r="L15" s="21" t="str">
        <f t="shared" si="7"/>
        <v>-</v>
      </c>
      <c r="M15" s="21" t="str">
        <f t="shared" si="7"/>
        <v>-</v>
      </c>
      <c r="N15" s="21" t="str">
        <f t="shared" si="7"/>
        <v>-</v>
      </c>
      <c r="O15" s="21" t="str">
        <f t="shared" si="7"/>
        <v>-</v>
      </c>
      <c r="P15" s="21" t="str">
        <f t="shared" si="7"/>
        <v>-</v>
      </c>
      <c r="Q15" s="21" t="str">
        <f>IF(AND(Q1&lt;&gt;P12,Q1&lt;&gt;P13,Q1&lt;&gt;P14),"x","-")</f>
        <v>-</v>
      </c>
      <c r="R15" s="21" t="str">
        <f t="shared" si="7"/>
        <v>-</v>
      </c>
      <c r="S15" s="21" t="str">
        <f t="shared" si="7"/>
        <v>-</v>
      </c>
      <c r="T15" s="21" t="str">
        <f t="shared" si="7"/>
        <v>-</v>
      </c>
      <c r="U15" s="22" t="str">
        <f>IF(AND(U1&lt;&gt;T12,U1&lt;&gt;T13,U1&lt;&gt;T14),"x","-")</f>
        <v>-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</row>
    <row r="17" spans="1:43" x14ac:dyDescent="0.25">
      <c r="A17" s="2" t="str">
        <f>AP4</f>
        <v>LRU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1:43" ht="15.75" thickBot="1" x14ac:dyDescent="0.3">
      <c r="A18" s="3" t="s">
        <v>1</v>
      </c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  <c r="P18" s="3">
        <v>15</v>
      </c>
      <c r="Q18" s="3">
        <v>16</v>
      </c>
      <c r="R18" s="3">
        <v>17</v>
      </c>
      <c r="S18" s="3">
        <v>18</v>
      </c>
      <c r="T18" s="3">
        <v>19</v>
      </c>
      <c r="U18" s="3">
        <v>20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</row>
    <row r="19" spans="1:43" x14ac:dyDescent="0.25">
      <c r="A19" s="4" t="s">
        <v>2</v>
      </c>
      <c r="B19" s="13">
        <f>B1</f>
        <v>0</v>
      </c>
      <c r="C19" s="14">
        <f>C1</f>
        <v>0</v>
      </c>
      <c r="D19" s="14">
        <f>D1</f>
        <v>0</v>
      </c>
      <c r="E19" s="14">
        <f t="shared" ref="E19" si="8">E1</f>
        <v>0</v>
      </c>
      <c r="F19" s="14">
        <f t="shared" ref="F19" si="9">F1</f>
        <v>0</v>
      </c>
      <c r="G19" s="14">
        <f t="shared" ref="G19:U19" si="10">G1</f>
        <v>0</v>
      </c>
      <c r="H19" s="14">
        <f t="shared" si="10"/>
        <v>0</v>
      </c>
      <c r="I19" s="14">
        <f t="shared" si="10"/>
        <v>0</v>
      </c>
      <c r="J19" s="14">
        <f t="shared" si="10"/>
        <v>0</v>
      </c>
      <c r="K19" s="14">
        <f t="shared" si="10"/>
        <v>0</v>
      </c>
      <c r="L19" s="14">
        <f t="shared" si="10"/>
        <v>0</v>
      </c>
      <c r="M19" s="14">
        <f t="shared" si="10"/>
        <v>0</v>
      </c>
      <c r="N19" s="14">
        <f t="shared" si="10"/>
        <v>0</v>
      </c>
      <c r="O19" s="14">
        <f t="shared" si="10"/>
        <v>0</v>
      </c>
      <c r="P19" s="14">
        <f t="shared" si="10"/>
        <v>0</v>
      </c>
      <c r="Q19" s="14">
        <f t="shared" si="10"/>
        <v>0</v>
      </c>
      <c r="R19" s="14">
        <f t="shared" si="10"/>
        <v>0</v>
      </c>
      <c r="S19" s="14">
        <f t="shared" si="10"/>
        <v>0</v>
      </c>
      <c r="T19" s="14">
        <f t="shared" si="10"/>
        <v>0</v>
      </c>
      <c r="U19" s="14">
        <f t="shared" si="10"/>
        <v>0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5">
      <c r="A20" s="5" t="s">
        <v>3</v>
      </c>
      <c r="B20" s="16">
        <v>-1</v>
      </c>
      <c r="C20" s="14">
        <f>B19</f>
        <v>0</v>
      </c>
      <c r="D20" s="14">
        <f>C19</f>
        <v>0</v>
      </c>
      <c r="E20" s="14">
        <f t="shared" ref="E20:F20" si="11">IF(OR(D19=E19,D20=E19,D21=E19),IF(D19=E19,D20,D19),D19)</f>
        <v>0</v>
      </c>
      <c r="F20" s="14">
        <f t="shared" si="11"/>
        <v>0</v>
      </c>
      <c r="G20" s="14">
        <f t="shared" ref="G20" si="12">IF(OR(F19=G19,F20=G19,F21=G19),IF(F19=G19,F20,F19),F19)</f>
        <v>0</v>
      </c>
      <c r="H20" s="14">
        <f t="shared" ref="H20" si="13">IF(OR(G19=H19,G20=H19,G21=H19),IF(G19=H19,G20,G19),G19)</f>
        <v>0</v>
      </c>
      <c r="I20" s="14">
        <f t="shared" ref="I20" si="14">IF(OR(H19=I19,H20=I19,H21=I19),IF(H19=I19,H20,H19),H19)</f>
        <v>0</v>
      </c>
      <c r="J20" s="14">
        <f t="shared" ref="J20" si="15">IF(OR(I19=J19,I20=J19,I21=J19),IF(I19=J19,I20,I19),I19)</f>
        <v>0</v>
      </c>
      <c r="K20" s="14">
        <f t="shared" ref="K20" si="16">IF(OR(J19=K19,J20=K19,J21=K19),IF(J19=K19,J20,J19),J19)</f>
        <v>0</v>
      </c>
      <c r="L20" s="14">
        <f t="shared" ref="L20" si="17">IF(OR(K19=L19,K20=L19,K21=L19),IF(K19=L19,K20,K19),K19)</f>
        <v>0</v>
      </c>
      <c r="M20" s="14">
        <f t="shared" ref="M20" si="18">IF(OR(L19=M19,L20=M19,L21=M19),IF(L19=M19,L20,L19),L19)</f>
        <v>0</v>
      </c>
      <c r="N20" s="14">
        <f t="shared" ref="N20" si="19">IF(OR(M19=N19,M20=N19,M21=N19),IF(M19=N19,M20,M19),M19)</f>
        <v>0</v>
      </c>
      <c r="O20" s="14">
        <f t="shared" ref="O20" si="20">IF(OR(N19=O19,N20=O19,N21=O19),IF(N19=O19,N20,N19),N19)</f>
        <v>0</v>
      </c>
      <c r="P20" s="14">
        <f t="shared" ref="P20" si="21">IF(OR(O19=P19,O20=P19,O21=P19),IF(O19=P19,O20,O19),O19)</f>
        <v>0</v>
      </c>
      <c r="Q20" s="14">
        <f t="shared" ref="Q20" si="22">IF(OR(P19=Q19,P20=Q19,P21=Q19),IF(P19=Q19,P20,P19),P19)</f>
        <v>0</v>
      </c>
      <c r="R20" s="14">
        <f t="shared" ref="R20" si="23">IF(OR(Q19=R19,Q20=R19,Q21=R19),IF(Q19=R19,Q20,Q19),Q19)</f>
        <v>0</v>
      </c>
      <c r="S20" s="14">
        <f t="shared" ref="S20" si="24">IF(OR(R19=S19,R20=S19,R21=S19),IF(R19=S19,R20,R19),R19)</f>
        <v>0</v>
      </c>
      <c r="T20" s="14">
        <f t="shared" ref="T20" si="25">IF(OR(S19=T19,S20=T19,S21=T19),IF(S19=T19,S20,S19),S19)</f>
        <v>0</v>
      </c>
      <c r="U20" s="14">
        <f t="shared" ref="U20" si="26">IF(OR(T19=U19,T20=U19,T21=U19),IF(T19=U19,T20,T19),T19)</f>
        <v>0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ht="15.75" thickBot="1" x14ac:dyDescent="0.3">
      <c r="A21" s="6" t="s">
        <v>4</v>
      </c>
      <c r="B21" s="17">
        <v>-1</v>
      </c>
      <c r="C21" s="18">
        <v>-1</v>
      </c>
      <c r="D21" s="19">
        <f>C20</f>
        <v>0</v>
      </c>
      <c r="E21" s="14">
        <f>IF(OR(D19=E19,D20=E19,D21=E19),IF(D21=E19,D20,D21),D20)</f>
        <v>0</v>
      </c>
      <c r="F21" s="14">
        <f>IF(OR(E19=F19,E20=F19,E21=F19),IF(E21=F19,E20,E21),E20)</f>
        <v>0</v>
      </c>
      <c r="G21" s="14">
        <f t="shared" ref="G21:U21" si="27">IF(OR(F19=G19,F20=G19,F21=G19),IF(F21=G19,F20,F21),F20)</f>
        <v>0</v>
      </c>
      <c r="H21" s="14">
        <f t="shared" si="27"/>
        <v>0</v>
      </c>
      <c r="I21" s="14">
        <f t="shared" si="27"/>
        <v>0</v>
      </c>
      <c r="J21" s="14">
        <f t="shared" si="27"/>
        <v>0</v>
      </c>
      <c r="K21" s="14">
        <f t="shared" si="27"/>
        <v>0</v>
      </c>
      <c r="L21" s="14">
        <f t="shared" si="27"/>
        <v>0</v>
      </c>
      <c r="M21" s="14">
        <f t="shared" si="27"/>
        <v>0</v>
      </c>
      <c r="N21" s="14">
        <f t="shared" si="27"/>
        <v>0</v>
      </c>
      <c r="O21" s="14">
        <f t="shared" si="27"/>
        <v>0</v>
      </c>
      <c r="P21" s="14">
        <f t="shared" si="27"/>
        <v>0</v>
      </c>
      <c r="Q21" s="14">
        <f t="shared" si="27"/>
        <v>0</v>
      </c>
      <c r="R21" s="14">
        <f t="shared" si="27"/>
        <v>0</v>
      </c>
      <c r="S21" s="14">
        <f t="shared" si="27"/>
        <v>0</v>
      </c>
      <c r="T21" s="14">
        <f t="shared" si="27"/>
        <v>0</v>
      </c>
      <c r="U21" s="14">
        <f t="shared" si="27"/>
        <v>0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3" ht="15.75" thickBot="1" x14ac:dyDescent="0.3">
      <c r="A22" s="7" t="s">
        <v>5</v>
      </c>
      <c r="B22" s="20" t="s">
        <v>11</v>
      </c>
      <c r="C22" s="21" t="s">
        <v>11</v>
      </c>
      <c r="D22" s="21" t="s">
        <v>11</v>
      </c>
      <c r="E22" s="21" t="str">
        <f>IF(AND(E$1&lt;&gt;D19,E$1&lt;&gt;D20,E$1&lt;&gt;D21),"x","-")</f>
        <v>-</v>
      </c>
      <c r="F22" s="21" t="str">
        <f t="shared" ref="F22:U22" si="28">IF(AND(F$1&lt;&gt;E19,F$1&lt;&gt;E20,F$1&lt;&gt;E21),"x","-")</f>
        <v>-</v>
      </c>
      <c r="G22" s="21" t="str">
        <f t="shared" si="28"/>
        <v>-</v>
      </c>
      <c r="H22" s="21" t="str">
        <f t="shared" si="28"/>
        <v>-</v>
      </c>
      <c r="I22" s="21" t="str">
        <f t="shared" si="28"/>
        <v>-</v>
      </c>
      <c r="J22" s="21" t="str">
        <f t="shared" si="28"/>
        <v>-</v>
      </c>
      <c r="K22" s="21" t="str">
        <f t="shared" si="28"/>
        <v>-</v>
      </c>
      <c r="L22" s="21" t="str">
        <f t="shared" si="28"/>
        <v>-</v>
      </c>
      <c r="M22" s="21" t="str">
        <f t="shared" si="28"/>
        <v>-</v>
      </c>
      <c r="N22" s="21" t="str">
        <f t="shared" si="28"/>
        <v>-</v>
      </c>
      <c r="O22" s="21" t="str">
        <f t="shared" si="28"/>
        <v>-</v>
      </c>
      <c r="P22" s="21" t="str">
        <f t="shared" si="28"/>
        <v>-</v>
      </c>
      <c r="Q22" s="21" t="str">
        <f t="shared" si="28"/>
        <v>-</v>
      </c>
      <c r="R22" s="21" t="str">
        <f t="shared" si="28"/>
        <v>-</v>
      </c>
      <c r="S22" s="21" t="str">
        <f t="shared" si="28"/>
        <v>-</v>
      </c>
      <c r="T22" s="21" t="str">
        <f t="shared" si="28"/>
        <v>-</v>
      </c>
      <c r="U22" s="22" t="str">
        <f t="shared" si="28"/>
        <v>-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</row>
    <row r="23" spans="1:4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5">
      <c r="A24" s="2" t="str">
        <f>AP5</f>
        <v>OPT</v>
      </c>
      <c r="B24" s="15">
        <f>B1</f>
        <v>0</v>
      </c>
      <c r="C24" s="15">
        <f t="shared" ref="C24:U24" si="29">C1</f>
        <v>0</v>
      </c>
      <c r="D24" s="15">
        <f t="shared" si="29"/>
        <v>0</v>
      </c>
      <c r="E24" s="15">
        <f t="shared" si="29"/>
        <v>0</v>
      </c>
      <c r="F24" s="15">
        <f t="shared" si="29"/>
        <v>0</v>
      </c>
      <c r="G24" s="15">
        <f t="shared" si="29"/>
        <v>0</v>
      </c>
      <c r="H24" s="15">
        <f t="shared" si="29"/>
        <v>0</v>
      </c>
      <c r="I24" s="15">
        <f t="shared" si="29"/>
        <v>0</v>
      </c>
      <c r="J24" s="15">
        <f t="shared" si="29"/>
        <v>0</v>
      </c>
      <c r="K24" s="15">
        <f t="shared" si="29"/>
        <v>0</v>
      </c>
      <c r="L24" s="15">
        <f t="shared" si="29"/>
        <v>0</v>
      </c>
      <c r="M24" s="15">
        <f t="shared" si="29"/>
        <v>0</v>
      </c>
      <c r="N24" s="15">
        <f t="shared" si="29"/>
        <v>0</v>
      </c>
      <c r="O24" s="15">
        <f t="shared" si="29"/>
        <v>0</v>
      </c>
      <c r="P24" s="15">
        <f t="shared" si="29"/>
        <v>0</v>
      </c>
      <c r="Q24" s="15">
        <f t="shared" si="29"/>
        <v>0</v>
      </c>
      <c r="R24" s="15">
        <f t="shared" si="29"/>
        <v>0</v>
      </c>
      <c r="S24" s="15">
        <f t="shared" si="29"/>
        <v>0</v>
      </c>
      <c r="T24" s="15">
        <f t="shared" si="29"/>
        <v>0</v>
      </c>
      <c r="U24" s="15">
        <f t="shared" si="29"/>
        <v>0</v>
      </c>
      <c r="V24" s="2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39"/>
      <c r="AQ24" s="39"/>
    </row>
    <row r="25" spans="1:43" ht="15.75" thickBot="1" x14ac:dyDescent="0.3">
      <c r="A25" s="3" t="s">
        <v>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5">
      <c r="A26" s="4" t="s">
        <v>2</v>
      </c>
      <c r="B26" s="13">
        <f>B1</f>
        <v>0</v>
      </c>
      <c r="C26" s="14">
        <f>B26</f>
        <v>0</v>
      </c>
      <c r="D26" s="14">
        <f>C26</f>
        <v>0</v>
      </c>
      <c r="E26" s="14">
        <f>IF(E29="-",D26,IF(MAX(IFERROR(MATCH(D26,E$24:$U$24,0),20),IFERROR(MATCH(D27,E24:$U$24,0),20),IFERROR(MATCH(D28,E$24:$U$24,0),20))=IFERROR(MATCH(D26,E$24:$U$24,0),20),E24,D26))</f>
        <v>0</v>
      </c>
      <c r="F26" s="14">
        <f>IF(F29="-",E26,IF(MAX(IFERROR(MATCH(E26,F$24:$U$24,0),20),IFERROR(MATCH(E27,F24:$U$24,0),20),IFERROR(MATCH(E28,F$24:$U$24,0),20))=IFERROR(MATCH(E26,F$24:$U$24,0),20),F24,E26))</f>
        <v>0</v>
      </c>
      <c r="G26" s="14">
        <f>IF(G29="-",F26,IF(MAX(IFERROR(MATCH(F26,G$24:$U$24,0),20),IFERROR(MATCH(F27,G24:$U$24,0),20),IFERROR(MATCH(F28,G$24:$U$24,0),20))=IFERROR(MATCH(F26,G$24:$U$24,0),20),G24,F26))</f>
        <v>0</v>
      </c>
      <c r="H26" s="14">
        <f>IF(H29="-",G26,IF(MAX(IFERROR(MATCH(G26,H$24:$U$24,0),20),IFERROR(MATCH(G27,H24:$U$24,0),20),IFERROR(MATCH(G28,H$24:$U$24,0),20))=IFERROR(MATCH(G26,H$24:$U$24,0),20),H24,G26))</f>
        <v>0</v>
      </c>
      <c r="I26" s="14">
        <f>IF(I29="-",H26,IF(MAX(IFERROR(MATCH(H26,I$24:$U$24,0),20),IFERROR(MATCH(H27,I24:$U$24,0),20),IFERROR(MATCH(H28,I$24:$U$24,0),20))=IFERROR(MATCH(H26,I$24:$U$24,0),20),I24,H26))</f>
        <v>0</v>
      </c>
      <c r="J26" s="14">
        <f>IF(J29="-",I26,IF(MAX(IFERROR(MATCH(I26,J$24:$U$24,0),20),IFERROR(MATCH(I27,J24:$U$24,0),20),IFERROR(MATCH(I28,J$24:$U$24,0),20))=IFERROR(MATCH(I26,J$24:$U$24,0),20),J24,I26))</f>
        <v>0</v>
      </c>
      <c r="K26" s="14">
        <f>IF(K29="-",J26,IF(MAX(IFERROR(MATCH(J26,K$24:$U$24,0),20),IFERROR(MATCH(J27,K24:$U$24,0),20),IFERROR(MATCH(J28,K$24:$U$24,0),20))=IFERROR(MATCH(J26,K$24:$U$24,0),20),K24,J26))</f>
        <v>0</v>
      </c>
      <c r="L26" s="14">
        <f>IF(L29="-",K26,IF(MAX(IFERROR(MATCH(K26,L$24:$U$24,0),20),IFERROR(MATCH(K27,L24:$U$24,0),20),IFERROR(MATCH(K28,L$24:$U$24,0),20))=IFERROR(MATCH(K26,L$24:$U$24,0),20),L24,K26))</f>
        <v>0</v>
      </c>
      <c r="M26" s="14">
        <f>IF(M29="-",L26,IF(MAX(IFERROR(MATCH(L26,M$24:$U$24,0),20),IFERROR(MATCH(L27,M24:$U$24,0),20),IFERROR(MATCH(L28,M$24:$U$24,0),20))=IFERROR(MATCH(L26,M$24:$U$24,0),20),M24,L26))</f>
        <v>0</v>
      </c>
      <c r="N26" s="14">
        <f>IF(N29="-",M26,IF(MAX(IFERROR(MATCH(M26,N$24:$U$24,0),20),IFERROR(MATCH(M27,N24:$U$24,0),20),IFERROR(MATCH(M28,N$24:$U$24,0),20))=IFERROR(MATCH(M26,N$24:$U$24,0),20),N24,M26))</f>
        <v>0</v>
      </c>
      <c r="O26" s="14">
        <f>IF(O29="-",N26,IF(MAX(IFERROR(MATCH(N26,O$24:$U$24,0),20),IFERROR(MATCH(N27,O24:$U$24,0),20),IFERROR(MATCH(N28,O$24:$U$24,0),20))=IFERROR(MATCH(N26,O$24:$U$24,0),20),O24,N26))</f>
        <v>0</v>
      </c>
      <c r="P26" s="14">
        <f>IF(P29="-",O26,IF(MAX(IFERROR(MATCH(O26,P$24:$U$24,0),20),IFERROR(MATCH(O27,P24:$U$24,0),20),IFERROR(MATCH(O28,P$24:$U$24,0),20))=IFERROR(MATCH(O26,P$24:$U$24,0),20),P24,O26))</f>
        <v>0</v>
      </c>
      <c r="Q26" s="14">
        <f>IF(Q29="-",P26,IF(MAX(IFERROR(MATCH(P26,Q$24:$U$24,0),20),IFERROR(MATCH(P27,Q24:$U$24,0),20),IFERROR(MATCH(P28,Q$24:$U$24,0),20))=IFERROR(MATCH(P26,Q$24:$U$24,0),20),Q24,P26))</f>
        <v>0</v>
      </c>
      <c r="R26" s="14">
        <f>IF(R29="-",Q26,IF(MAX(IFERROR(MATCH(Q26,R$24:$U$24,0),20),IFERROR(MATCH(Q27,R24:$U$24,0),20),IFERROR(MATCH(Q28,R$24:$U$24,0),20))=IFERROR(MATCH(Q26,R$24:$U$24,0),20),R24,Q26))</f>
        <v>0</v>
      </c>
      <c r="S26" s="14">
        <f>IF(S29="-",R26,IF(MAX(IFERROR(MATCH(R26,S$24:$U$24,0),20),IFERROR(MATCH(R27,S24:$U$24,0),20),IFERROR(MATCH(R28,S$24:$U$24,0),20))=IFERROR(MATCH(R26,S$24:$U$24,0),20),S24,R26))</f>
        <v>0</v>
      </c>
      <c r="T26" s="14">
        <f>IF(T29="-",S26,IF(MAX(IFERROR(MATCH(S26,T$24:$U$24,0),20),IFERROR(MATCH(S27,T24:$U$24,0),20),IFERROR(MATCH(S28,T$24:$U$24,0),20))=IFERROR(MATCH(S26,T$24:$U$24,0),20),T24,S26))</f>
        <v>0</v>
      </c>
      <c r="U26" s="14">
        <f>IF(U29="-",T26,IF(MAX(IFERROR(MATCH(T26,U$24:$U$24,0),20),IFERROR(MATCH(T27,U24:$U$24,0),20),IFERROR(MATCH(T28,U$24:$U$24,0),20))=IFERROR(MATCH(T26,U$24:$U$24,0),20),U24,T26))</f>
        <v>0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A27" s="5" t="s">
        <v>3</v>
      </c>
      <c r="B27" s="13"/>
      <c r="C27" s="14">
        <f>C1</f>
        <v>0</v>
      </c>
      <c r="D27" s="14">
        <f>C27</f>
        <v>0</v>
      </c>
      <c r="E27" s="14">
        <f>IF(E29="-",D27,IF(MAX(IFERROR(MATCH(D26,E$24:$U$24,0),20),IFERROR(MATCH(D27,E24:$U$24,0),20),IFERROR(MATCH(D28,E$24:$U$24,0),20))=IFERROR(MATCH(D27,E$24:$U$24,0),20),IF(AND(IFERROR(MATCH(D26,E$24:$U$24,0),20)=IFERROR(MATCH(D27,E24:$U$24,0),20),IFERROR(MATCH(D27,E24:$U$24,0),20)=IFERROR(MATCH(D28,E$24:$U$24,0),20)),D27,E24),D27))</f>
        <v>0</v>
      </c>
      <c r="F27" s="14">
        <f>IF(F29="-",E27,IF(MAX(IFERROR(MATCH(E26,F$24:$U$24,0),20),IFERROR(MATCH(E27,F24:$U$24,0),20),IFERROR(MATCH(E28,F$24:$U$24,0),20))=IFERROR(MATCH(E27,F$24:$U$24,0),20),IF(AND(IFERROR(MATCH(E26,F$24:$U$24,0),20)=IFERROR(MATCH(E27,F24:$U$24,0),20),IFERROR(MATCH(E27,F24:$U$24,0),20)=IFERROR(MATCH(E28,F$24:$U$24,0),20)),E27,F24),E27))</f>
        <v>0</v>
      </c>
      <c r="G27" s="14">
        <f>IF(G29="-",F27,IF(MAX(IFERROR(MATCH(F26,G$24:$U$24,0),20),IFERROR(MATCH(F27,G24:$U$24,0),20),IFERROR(MATCH(F28,G$24:$U$24,0),20))=IFERROR(MATCH(F27,G$24:$U$24,0),20),IF(AND(IFERROR(MATCH(F26,G$24:$U$24,0),20)=IFERROR(MATCH(F27,G24:$U$24,0),20),IFERROR(MATCH(F27,G24:$U$24,0),20)=IFERROR(MATCH(F28,G$24:$U$24,0),20)),F27,G24),F27))</f>
        <v>0</v>
      </c>
      <c r="H27" s="14">
        <f>IF(H29="-",G27,IF(MAX(IFERROR(MATCH(G26,H$24:$U$24,0),20),IFERROR(MATCH(G27,H24:$U$24,0),20),IFERROR(MATCH(G28,H$24:$U$24,0),20))=IFERROR(MATCH(G27,H$24:$U$24,0),20),IF(AND(IFERROR(MATCH(G26,H$24:$U$24,0),20)=IFERROR(MATCH(G27,H24:$U$24,0),20),IFERROR(MATCH(G27,H24:$U$24,0),20)=IFERROR(MATCH(G28,H$24:$U$24,0),20)),G27,H24),G27))</f>
        <v>0</v>
      </c>
      <c r="I27" s="14">
        <f>IF(I29="-",H27,IF(MAX(IFERROR(MATCH(H26,I$24:$U$24,0),20),IFERROR(MATCH(H27,I24:$U$24,0),20),IFERROR(MATCH(H28,I$24:$U$24,0),20))=IFERROR(MATCH(H27,I$24:$U$24,0),20),IF(AND(IFERROR(MATCH(H26,I$24:$U$24,0),20)=IFERROR(MATCH(H27,I24:$U$24,0),20),IFERROR(MATCH(H27,I24:$U$24,0),20)=IFERROR(MATCH(H28,I$24:$U$24,0),20)),H27,I24),H27))</f>
        <v>0</v>
      </c>
      <c r="J27" s="14">
        <f>IF(J29="-",I27,IF(MAX(IFERROR(MATCH(I26,J$24:$U$24,0),20),IFERROR(MATCH(I27,J24:$U$24,0),20),IFERROR(MATCH(I28,J$24:$U$24,0),20))=IFERROR(MATCH(I27,J$24:$U$24,0),20),IF(AND(IFERROR(MATCH(I26,J$24:$U$24,0),20)=IFERROR(MATCH(I27,J24:$U$24,0),20),IFERROR(MATCH(I27,J24:$U$24,0),20)=IFERROR(MATCH(I28,J$24:$U$24,0),20)),I27,J24),I27))</f>
        <v>0</v>
      </c>
      <c r="K27" s="14">
        <f>IF(K29="-",J27,IF(MAX(IFERROR(MATCH(J26,K$24:$U$24,0),20),IFERROR(MATCH(J27,K24:$U$24,0),20),IFERROR(MATCH(J28,K$24:$U$24,0),20))=IFERROR(MATCH(J27,K$24:$U$24,0),20),IF(AND(IFERROR(MATCH(J26,K$24:$U$24,0),20)=IFERROR(MATCH(J27,K24:$U$24,0),20),IFERROR(MATCH(J27,K24:$U$24,0),20)=IFERROR(MATCH(J28,K$24:$U$24,0),20)),J27,K24),J27))</f>
        <v>0</v>
      </c>
      <c r="L27" s="14">
        <f>IF(L29="-",K27,IF(MAX(IFERROR(MATCH(K26,L$24:$U$24,0),20),IFERROR(MATCH(K27,L24:$U$24,0),20),IFERROR(MATCH(K28,L$24:$U$24,0),20))=IFERROR(MATCH(K27,L$24:$U$24,0),20),IF(AND(IFERROR(MATCH(K26,L$24:$U$24,0),20)=IFERROR(MATCH(K27,L24:$U$24,0),20),IFERROR(MATCH(K27,L24:$U$24,0),20)=IFERROR(MATCH(K28,L$24:$U$24,0),20)),K27,L24),K27))</f>
        <v>0</v>
      </c>
      <c r="M27" s="14">
        <f>IF(M29="-",L27,IF(MAX(IFERROR(MATCH(L26,M$24:$U$24,0),20),IFERROR(MATCH(L27,M24:$U$24,0),20),IFERROR(MATCH(L28,M$24:$U$24,0),20))=IFERROR(MATCH(L27,M$24:$U$24,0),20),IF(AND(IFERROR(MATCH(L26,M$24:$U$24,0),20)=IFERROR(MATCH(L27,M24:$U$24,0),20),IFERROR(MATCH(L27,M24:$U$24,0),20)=IFERROR(MATCH(L28,M$24:$U$24,0),20)),L27,M24),L27))</f>
        <v>0</v>
      </c>
      <c r="N27" s="14">
        <f>IF(N29="-",M27,IF(MAX(IFERROR(MATCH(M26,N$24:$U$24,0),20),IFERROR(MATCH(M27,N24:$U$24,0),20),IFERROR(MATCH(M28,N$24:$U$24,0),20))=IFERROR(MATCH(M27,N$24:$U$24,0),20),IF(AND(IFERROR(MATCH(M26,N$24:$U$24,0),20)=IFERROR(MATCH(M27,N24:$U$24,0),20),IFERROR(MATCH(M27,N24:$U$24,0),20)=IFERROR(MATCH(M28,N$24:$U$24,0),20)),M27,N24),M27))</f>
        <v>0</v>
      </c>
      <c r="O27" s="14">
        <f>IF(O29="-",N27,IF(MAX(IFERROR(MATCH(N26,O$24:$U$24,0),20),IFERROR(MATCH(N27,O24:$U$24,0),20),IFERROR(MATCH(N28,O$24:$U$24,0),20))=IFERROR(MATCH(N27,O$24:$U$24,0),20),IF(AND(IFERROR(MATCH(N26,O$24:$U$24,0),20)=IFERROR(MATCH(N27,O24:$U$24,0),20),IFERROR(MATCH(N27,O24:$U$24,0),20)=IFERROR(MATCH(N28,O$24:$U$24,0),20)),N27,O24),N27))</f>
        <v>0</v>
      </c>
      <c r="P27" s="14">
        <f>IF(P29="-",O27,IF(MAX(IFERROR(MATCH(O26,P$24:$U$24,0),20),IFERROR(MATCH(O27,P24:$U$24,0),20),IFERROR(MATCH(O28,P$24:$U$24,0),20))=IFERROR(MATCH(O27,P$24:$U$24,0),20),IF(AND(IFERROR(MATCH(O26,P$24:$U$24,0),20)=IFERROR(MATCH(O27,P24:$U$24,0),20),IFERROR(MATCH(O27,P24:$U$24,0),20)=IFERROR(MATCH(O28,P$24:$U$24,0),20)),O27,P24),O27))</f>
        <v>0</v>
      </c>
      <c r="Q27" s="14">
        <f>IF(Q29="-",P27,IF(MAX(IFERROR(MATCH(P26,Q$24:$U$24,0),20),IFERROR(MATCH(P27,Q24:$U$24,0),20),IFERROR(MATCH(P28,Q$24:$U$24,0),20))=IFERROR(MATCH(P27,Q$24:$U$24,0),20),IF(AND(IFERROR(MATCH(P26,Q$24:$U$24,0),20)=IFERROR(MATCH(P27,Q24:$U$24,0),20),IFERROR(MATCH(P27,Q24:$U$24,0),20)=IFERROR(MATCH(P28,Q$24:$U$24,0),20)),P27,Q24),P27))</f>
        <v>0</v>
      </c>
      <c r="R27" s="14">
        <f>IF(R29="-",Q27,IF(MAX(IFERROR(MATCH(Q26,R$24:$U$24,0),20),IFERROR(MATCH(Q27,R24:$U$24,0),20),IFERROR(MATCH(Q28,R$24:$U$24,0),20))=IFERROR(MATCH(Q27,R$24:$U$24,0),20),IF(AND(IFERROR(MATCH(Q26,R$24:$U$24,0),20)=IFERROR(MATCH(Q27,R24:$U$24,0),20),IFERROR(MATCH(Q27,R24:$U$24,0),20)=IFERROR(MATCH(Q28,R$24:$U$24,0),20)),Q27,R24),Q27))</f>
        <v>0</v>
      </c>
      <c r="S27" s="14">
        <f>IF(S29="-",R27,IF(MAX(IFERROR(MATCH(R26,S$24:$U$24,0),20),IFERROR(MATCH(R27,S24:$U$24,0),20),IFERROR(MATCH(R28,S$24:$U$24,0),20))=IFERROR(MATCH(R27,S$24:$U$24,0),20),IF(AND(IFERROR(MATCH(R26,S$24:$U$24,0),20)=IFERROR(MATCH(R27,S24:$U$24,0),20),IFERROR(MATCH(R27,S24:$U$24,0),20)=IFERROR(MATCH(R28,S$24:$U$24,0),20)),R27,S24),R27))</f>
        <v>0</v>
      </c>
      <c r="T27" s="14">
        <f>IF(T29="-",S27,IF(MAX(IFERROR(MATCH(S26,T$24:$U$24,0),20),IFERROR(MATCH(S27,T24:$U$24,0),20),IFERROR(MATCH(S28,T$24:$U$24,0),20))=IFERROR(MATCH(S27,T$24:$U$24,0),20),IF(AND(IFERROR(MATCH(S26,T$24:$U$24,0),20)=IFERROR(MATCH(S27,T24:$U$24,0),20),IFERROR(MATCH(S27,T24:$U$24,0),20)=IFERROR(MATCH(S28,T$24:$U$24,0),20)),S27,T24),S27))</f>
        <v>0</v>
      </c>
      <c r="U27" s="14">
        <f>IF(U29="-",T27,IF(MAX(IFERROR(MATCH(T26,U$24:$U$24,0),20),IFERROR(MATCH(T27,U24:$U$24,0),20),IFERROR(MATCH(T28,U$24:$U$24,0),20))=IFERROR(MATCH(T27,U$24:$U$24,0),20),IF(AND(IFERROR(MATCH(T26,U$24:$U$24,0),20)=IFERROR(MATCH(T27,U24:$U$24,0),20),IFERROR(MATCH(T27,U24:$U$24,0),20)=IFERROR(MATCH(T28,U$24:$U$24,0),20)),T27,U24),T27))</f>
        <v>0</v>
      </c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ht="15.75" thickBot="1" x14ac:dyDescent="0.3">
      <c r="A28" s="6" t="s">
        <v>4</v>
      </c>
      <c r="B28" s="25"/>
      <c r="C28" s="19"/>
      <c r="D28" s="19">
        <f>D1</f>
        <v>0</v>
      </c>
      <c r="E28" s="14">
        <f>IF(E29="-",D28,IF(MAX(IFERROR(MATCH(D26,E$24:$U$24,0),20),IFERROR(MATCH(D27,E24:$U$24,0),20),IFERROR(MATCH(D28,E$24:$U$24,0),20))=IFERROR(MATCH(D28,E$24:$U$24,0),20),IF(AND(IFERROR(MATCH(D26,E$24:$U$24,0),20)=IFERROR(MATCH(D27,E24:$U$24,0),20),IFERROR(MATCH(D27,E24:$U$24,0),20)=IFERROR(MATCH(D28,E$24:$U$24,0),20)),D28,E24),D28))</f>
        <v>0</v>
      </c>
      <c r="F28" s="14">
        <f>IF(F29="-",E28,IF(MAX(IFERROR(MATCH(E26,F$24:$U$24,0),20),IFERROR(MATCH(E27,F24:$U$24,0),20),IFERROR(MATCH(E28,F$24:$U$24,0),20))=IFERROR(MATCH(E28,F$24:$U$24,0),20),IF(AND(IFERROR(MATCH(E26,F$24:$U$24,0),20)=IFERROR(MATCH(E27,F24:$U$24,0),20),IFERROR(MATCH(E27,F24:$U$24,0),20)=IFERROR(MATCH(E28,F$24:$U$24,0),20)),E28,F24),E28))</f>
        <v>0</v>
      </c>
      <c r="G28" s="14">
        <f>IF(G29="-",F28,IF(MAX(IFERROR(MATCH(F26,G$24:$U$24,0),20),IFERROR(MATCH(F27,G24:$U$24,0),20),IFERROR(MATCH(F28,G$24:$U$24,0),20))=IFERROR(MATCH(F28,G$24:$U$24,0),20),IF(AND(IFERROR(MATCH(F26,G$24:$U$24,0),20)=IFERROR(MATCH(F27,G24:$U$24,0),20),IFERROR(MATCH(F27,G24:$U$24,0),20)=IFERROR(MATCH(F28,G$24:$U$24,0),20)),F28,G24),F28))</f>
        <v>0</v>
      </c>
      <c r="H28" s="14">
        <f>IF(H29="-",G28,IF(MAX(IFERROR(MATCH(G26,H$24:$U$24,0),20),IFERROR(MATCH(G27,H24:$U$24,0),20),IFERROR(MATCH(G28,H$24:$U$24,0),20))=IFERROR(MATCH(G28,H$24:$U$24,0),20),IF(AND(IFERROR(MATCH(G26,H$24:$U$24,0),20)=IFERROR(MATCH(G27,H24:$U$24,0),20),IFERROR(MATCH(G27,H24:$U$24,0),20)=IFERROR(MATCH(G28,H$24:$U$24,0),20)),G28,H24),G28))</f>
        <v>0</v>
      </c>
      <c r="I28" s="14">
        <f>IF(I29="-",H28,IF(MAX(IFERROR(MATCH(H26,I$24:$U$24,0),20),IFERROR(MATCH(H27,I24:$U$24,0),20),IFERROR(MATCH(H28,I$24:$U$24,0),20))=IFERROR(MATCH(H28,I$24:$U$24,0),20),IF(AND(IFERROR(MATCH(H26,I$24:$U$24,0),20)=IFERROR(MATCH(H27,I24:$U$24,0),20),IFERROR(MATCH(H27,I24:$U$24,0),20)=IFERROR(MATCH(H28,I$24:$U$24,0),20)),H28,I24),H28))</f>
        <v>0</v>
      </c>
      <c r="J28" s="14">
        <f>IF(J29="-",I28,IF(MAX(IFERROR(MATCH(I26,J$24:$U$24,0),20),IFERROR(MATCH(I27,J24:$U$24,0),20),IFERROR(MATCH(I28,J$24:$U$24,0),20))=IFERROR(MATCH(I28,J$24:$U$24,0),20),IF(AND(IFERROR(MATCH(I26,J$24:$U$24,0),20)=IFERROR(MATCH(I27,J24:$U$24,0),20),IFERROR(MATCH(I27,J24:$U$24,0),20)=IFERROR(MATCH(I28,J$24:$U$24,0),20)),I28,J24),I28))</f>
        <v>0</v>
      </c>
      <c r="K28" s="14">
        <f>IF(K29="-",J28,IF(MAX(IFERROR(MATCH(J26,K$24:$U$24,0),20),IFERROR(MATCH(J27,K24:$U$24,0),20),IFERROR(MATCH(J28,K$24:$U$24,0),20))=IFERROR(MATCH(J28,K$24:$U$24,0),20),IF(AND(IFERROR(MATCH(J26,K$24:$U$24,0),20)=IFERROR(MATCH(J27,K24:$U$24,0),20),IFERROR(MATCH(J27,K24:$U$24,0),20)=IFERROR(MATCH(J28,K$24:$U$24,0),20)),J28,K24),J28))</f>
        <v>0</v>
      </c>
      <c r="L28" s="14">
        <f>IF(L29="-",K28,IF(MAX(IFERROR(MATCH(K26,L$24:$U$24,0),20),IFERROR(MATCH(K27,L24:$U$24,0),20),IFERROR(MATCH(K28,L$24:$U$24,0),20))=IFERROR(MATCH(K28,L$24:$U$24,0),20),IF(AND(IFERROR(MATCH(K26,L$24:$U$24,0),20)=IFERROR(MATCH(K27,L24:$U$24,0),20),IFERROR(MATCH(K27,L24:$U$24,0),20)=IFERROR(MATCH(K28,L$24:$U$24,0),20)),K28,L24),K28))</f>
        <v>0</v>
      </c>
      <c r="M28" s="14">
        <f>IF(M29="-",L28,IF(MAX(IFERROR(MATCH(L26,M$24:$U$24,0),20),IFERROR(MATCH(L27,M24:$U$24,0),20),IFERROR(MATCH(L28,M$24:$U$24,0),20))=IFERROR(MATCH(L28,M$24:$U$24,0),20),IF(AND(IFERROR(MATCH(L26,M$24:$U$24,0),20)=IFERROR(MATCH(L27,M24:$U$24,0),20),IFERROR(MATCH(L27,M24:$U$24,0),20)=IFERROR(MATCH(L28,M$24:$U$24,0),20)),L28,M24),L28))</f>
        <v>0</v>
      </c>
      <c r="N28" s="14">
        <f>IF(N29="-",M28,IF(MAX(IFERROR(MATCH(M26,N$24:$U$24,0),20),IFERROR(MATCH(M27,N24:$U$24,0),20),IFERROR(MATCH(M28,N$24:$U$24,0),20))=IFERROR(MATCH(M28,N$24:$U$24,0),20),IF(AND(IFERROR(MATCH(M26,N$24:$U$24,0),20)=IFERROR(MATCH(M27,N24:$U$24,0),20),IFERROR(MATCH(M27,N24:$U$24,0),20)=IFERROR(MATCH(M28,N$24:$U$24,0),20)),M28,N24),M28))</f>
        <v>0</v>
      </c>
      <c r="O28" s="14">
        <f>IF(O29="-",N28,IF(MAX(IFERROR(MATCH(N26,O$24:$U$24,0),20),IFERROR(MATCH(N27,O24:$U$24,0),20),IFERROR(MATCH(N28,O$24:$U$24,0),20))=IFERROR(MATCH(N28,O$24:$U$24,0),20),IF(AND(IFERROR(MATCH(N26,O$24:$U$24,0),20)=IFERROR(MATCH(N27,O24:$U$24,0),20),IFERROR(MATCH(N27,O24:$U$24,0),20)=IFERROR(MATCH(N28,O$24:$U$24,0),20)),N28,O24),N28))</f>
        <v>0</v>
      </c>
      <c r="P28" s="14">
        <f>IF(P29="-",O28,IF(MAX(IFERROR(MATCH(O26,P$24:$U$24,0),20),IFERROR(MATCH(O27,P24:$U$24,0),20),IFERROR(MATCH(O28,P$24:$U$24,0),20))=IFERROR(MATCH(O28,P$24:$U$24,0),20),IF(AND(IFERROR(MATCH(O26,P$24:$U$24,0),20)=IFERROR(MATCH(O27,P24:$U$24,0),20),IFERROR(MATCH(O27,P24:$U$24,0),20)=IFERROR(MATCH(O28,P$24:$U$24,0),20)),O28,P24),O28))</f>
        <v>0</v>
      </c>
      <c r="Q28" s="14">
        <f>IF(Q29="-",P28,IF(MAX(IFERROR(MATCH(P26,Q$24:$U$24,0),20),IFERROR(MATCH(P27,Q24:$U$24,0),20),IFERROR(MATCH(P28,Q$24:$U$24,0),20))=IFERROR(MATCH(P28,Q$24:$U$24,0),20),IF(AND(IFERROR(MATCH(P26,Q$24:$U$24,0),20)=IFERROR(MATCH(P27,Q24:$U$24,0),20),IFERROR(MATCH(P27,Q24:$U$24,0),20)=IFERROR(MATCH(P28,Q$24:$U$24,0),20)),P28,Q24),P28))</f>
        <v>0</v>
      </c>
      <c r="R28" s="14">
        <f>IF(R29="-",Q28,IF(MAX(IFERROR(MATCH(Q26,R$24:$U$24,0),20),IFERROR(MATCH(Q27,R24:$U$24,0),20),IFERROR(MATCH(Q28,R$24:$U$24,0),20))=IFERROR(MATCH(Q28,R$24:$U$24,0),20),IF(AND(IFERROR(MATCH(Q26,R$24:$U$24,0),20)=IFERROR(MATCH(Q27,R24:$U$24,0),20),IFERROR(MATCH(Q27,R24:$U$24,0),20)=IFERROR(MATCH(Q28,R$24:$U$24,0),20)),Q28,R24),Q28))</f>
        <v>0</v>
      </c>
      <c r="S28" s="14">
        <f>IF(S29="-",R28,IF(MAX(IFERROR(MATCH(R26,S$24:$U$24,0),20),IFERROR(MATCH(R27,S24:$U$24,0),20),IFERROR(MATCH(R28,S$24:$U$24,0),20))=IFERROR(MATCH(R28,S$24:$U$24,0),20),IF(AND(IFERROR(MATCH(R26,S$24:$U$24,0),20)=IFERROR(MATCH(R27,S24:$U$24,0),20),IFERROR(MATCH(R27,S24:$U$24,0),20)=IFERROR(MATCH(R28,S$24:$U$24,0),20)),R28,S24),R28))</f>
        <v>0</v>
      </c>
      <c r="T28" s="14">
        <f>IF(T29="-",S28,IF(MAX(IFERROR(MATCH(S26,T$24:$U$24,0),20),IFERROR(MATCH(S27,T24:$U$24,0),20),IFERROR(MATCH(S28,T$24:$U$24,0),20))=IFERROR(MATCH(S28,T$24:$U$24,0),20),IF(AND(IFERROR(MATCH(S26,T$24:$U$24,0),20)=IFERROR(MATCH(S27,T24:$U$24,0),20),IFERROR(MATCH(S27,T24:$U$24,0),20)=IFERROR(MATCH(S28,T$24:$U$24,0),20)),S28,T24),S28))</f>
        <v>0</v>
      </c>
      <c r="U28" s="14">
        <f>IF(U29="-",T28,IF(MAX(IFERROR(MATCH(T26,U$24:$U$24,0),20),IFERROR(MATCH(T27,U24:$U$24,0),20),IFERROR(MATCH(T28,U$24:$U$24,0),20))=IFERROR(MATCH(T28,U$24:$U$24,0),20),IF(AND(IFERROR(MATCH(T26,U$24:$U$24,0),20)=IFERROR(MATCH(T27,U24:$U$24,0),20),IFERROR(MATCH(T27,U24:$U$24,0),20)=IFERROR(MATCH(T28,U$24:$U$24,0),20)),T28,U24),T28))</f>
        <v>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 ht="15.75" thickBot="1" x14ac:dyDescent="0.3">
      <c r="A29" s="7" t="s">
        <v>5</v>
      </c>
      <c r="B29" s="20" t="s">
        <v>11</v>
      </c>
      <c r="C29" s="21" t="s">
        <v>11</v>
      </c>
      <c r="D29" s="21" t="s">
        <v>11</v>
      </c>
      <c r="E29" s="21" t="str">
        <f>IF(AND(E$1&lt;&gt;D26,E$1&lt;&gt;D27,E$1&lt;&gt;D28),"x","-")</f>
        <v>-</v>
      </c>
      <c r="F29" s="21" t="str">
        <f>IF(AND(F$1&lt;&gt;E26,F$1&lt;&gt;E27,F$1&lt;&gt;E28),"x","-")</f>
        <v>-</v>
      </c>
      <c r="G29" s="21" t="str">
        <f t="shared" ref="G29:U29" si="30">IF(AND(G$1&lt;&gt;F26,G$1&lt;&gt;F27,G$1&lt;&gt;F28),"x","-")</f>
        <v>-</v>
      </c>
      <c r="H29" s="21" t="str">
        <f t="shared" si="30"/>
        <v>-</v>
      </c>
      <c r="I29" s="21" t="str">
        <f t="shared" si="30"/>
        <v>-</v>
      </c>
      <c r="J29" s="21" t="str">
        <f t="shared" si="30"/>
        <v>-</v>
      </c>
      <c r="K29" s="21" t="str">
        <f t="shared" si="30"/>
        <v>-</v>
      </c>
      <c r="L29" s="21" t="str">
        <f t="shared" si="30"/>
        <v>-</v>
      </c>
      <c r="M29" s="21" t="str">
        <f t="shared" si="30"/>
        <v>-</v>
      </c>
      <c r="N29" s="21" t="str">
        <f t="shared" si="30"/>
        <v>-</v>
      </c>
      <c r="O29" s="21" t="str">
        <f t="shared" si="30"/>
        <v>-</v>
      </c>
      <c r="P29" s="21" t="str">
        <f t="shared" si="30"/>
        <v>-</v>
      </c>
      <c r="Q29" s="21" t="str">
        <f t="shared" si="30"/>
        <v>-</v>
      </c>
      <c r="R29" s="21" t="str">
        <f t="shared" si="30"/>
        <v>-</v>
      </c>
      <c r="S29" s="21" t="str">
        <f t="shared" si="30"/>
        <v>-</v>
      </c>
      <c r="T29" s="21" t="str">
        <f t="shared" si="30"/>
        <v>-</v>
      </c>
      <c r="U29" s="22" t="str">
        <f t="shared" si="30"/>
        <v>-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5">
      <c r="A30" s="2"/>
      <c r="B30" s="2"/>
      <c r="C30" s="44"/>
      <c r="D30" s="44"/>
      <c r="E30" s="44"/>
      <c r="F30" s="44"/>
      <c r="G30" s="44"/>
      <c r="H30" s="44"/>
      <c r="I30" s="44"/>
      <c r="J30" s="44"/>
      <c r="K30" s="44"/>
      <c r="L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2"/>
      <c r="AQ30" s="2"/>
    </row>
    <row r="31" spans="1:43" x14ac:dyDescent="0.25">
      <c r="A31" s="2" t="str">
        <f>AP6</f>
        <v>FIFO 2DA OP</v>
      </c>
      <c r="B31" s="2"/>
      <c r="C31" s="15">
        <f>Val_1</f>
        <v>0</v>
      </c>
      <c r="D31" s="15"/>
      <c r="E31" s="15">
        <f>Val_2</f>
        <v>0</v>
      </c>
      <c r="F31" s="15"/>
      <c r="G31" s="15">
        <f>Val_3</f>
        <v>0</v>
      </c>
      <c r="H31" s="15"/>
      <c r="I31" s="15">
        <f>Val_4</f>
        <v>0</v>
      </c>
      <c r="J31" s="15"/>
      <c r="K31" s="15">
        <f>Val_5</f>
        <v>0</v>
      </c>
      <c r="L31" s="15"/>
      <c r="M31" s="15">
        <f>Val_6</f>
        <v>0</v>
      </c>
      <c r="N31" s="15"/>
      <c r="O31" s="15">
        <f>Val_7</f>
        <v>0</v>
      </c>
      <c r="P31" s="15"/>
      <c r="Q31" s="15">
        <f>Val_8</f>
        <v>0</v>
      </c>
      <c r="R31" s="15"/>
      <c r="S31" s="15">
        <f>Val_9</f>
        <v>0</v>
      </c>
      <c r="T31" s="15"/>
      <c r="U31" s="15">
        <f>Val_10</f>
        <v>0</v>
      </c>
      <c r="V31" s="15"/>
      <c r="W31" s="15">
        <f>Val_11</f>
        <v>0</v>
      </c>
      <c r="X31" s="15"/>
      <c r="Y31" s="15">
        <f>Val_12</f>
        <v>0</v>
      </c>
      <c r="Z31" s="15"/>
      <c r="AA31" s="15">
        <f>Val_13</f>
        <v>0</v>
      </c>
      <c r="AB31" s="15"/>
      <c r="AC31" s="15">
        <f>Val_14</f>
        <v>0</v>
      </c>
      <c r="AD31" s="15"/>
      <c r="AE31" s="15">
        <f>Val_15</f>
        <v>0</v>
      </c>
      <c r="AF31" s="15"/>
      <c r="AG31" s="15">
        <f>Val_16</f>
        <v>0</v>
      </c>
      <c r="AH31" s="15"/>
      <c r="AI31" s="15">
        <f>Val_17</f>
        <v>0</v>
      </c>
      <c r="AJ31" s="15"/>
      <c r="AK31" s="15">
        <f>Val_18</f>
        <v>0</v>
      </c>
      <c r="AL31" s="15"/>
      <c r="AM31" s="15">
        <f>Val_19</f>
        <v>0</v>
      </c>
      <c r="AN31" s="15"/>
      <c r="AO31" s="15">
        <f>Val_20</f>
        <v>0</v>
      </c>
      <c r="AP31" s="2"/>
      <c r="AQ31" s="2"/>
    </row>
    <row r="32" spans="1:43" ht="15.75" thickBot="1" x14ac:dyDescent="0.3">
      <c r="A32" s="8" t="s">
        <v>1</v>
      </c>
      <c r="B32" s="59">
        <v>1</v>
      </c>
      <c r="C32" s="59"/>
      <c r="D32" s="59">
        <v>2</v>
      </c>
      <c r="E32" s="59"/>
      <c r="F32" s="59">
        <v>3</v>
      </c>
      <c r="G32" s="59"/>
      <c r="H32" s="59">
        <v>4</v>
      </c>
      <c r="I32" s="59"/>
      <c r="J32" s="59">
        <v>5</v>
      </c>
      <c r="K32" s="59"/>
      <c r="L32" s="59">
        <v>6</v>
      </c>
      <c r="M32" s="59"/>
      <c r="N32" s="59">
        <v>7</v>
      </c>
      <c r="O32" s="59"/>
      <c r="P32" s="59">
        <v>8</v>
      </c>
      <c r="Q32" s="59"/>
      <c r="R32" s="59">
        <v>9</v>
      </c>
      <c r="S32" s="59"/>
      <c r="T32" s="59">
        <v>10</v>
      </c>
      <c r="U32" s="59"/>
      <c r="V32" s="59">
        <v>11</v>
      </c>
      <c r="W32" s="59"/>
      <c r="X32" s="59">
        <v>12</v>
      </c>
      <c r="Y32" s="59"/>
      <c r="Z32" s="59">
        <v>13</v>
      </c>
      <c r="AA32" s="59"/>
      <c r="AB32" s="59">
        <v>14</v>
      </c>
      <c r="AC32" s="59"/>
      <c r="AD32" s="59">
        <v>15</v>
      </c>
      <c r="AE32" s="59"/>
      <c r="AF32" s="59">
        <v>16</v>
      </c>
      <c r="AG32" s="59"/>
      <c r="AH32" s="59">
        <v>17</v>
      </c>
      <c r="AI32" s="59"/>
      <c r="AJ32" s="59">
        <v>18</v>
      </c>
      <c r="AK32" s="59"/>
      <c r="AL32" s="59">
        <v>19</v>
      </c>
      <c r="AM32" s="59"/>
      <c r="AN32" s="59">
        <v>20</v>
      </c>
      <c r="AO32" s="59"/>
      <c r="AP32" s="2"/>
      <c r="AQ32" s="2"/>
    </row>
    <row r="33" spans="1:43" x14ac:dyDescent="0.25">
      <c r="A33" s="9" t="s">
        <v>2</v>
      </c>
      <c r="B33" s="26">
        <f>B1</f>
        <v>0</v>
      </c>
      <c r="C33" s="27">
        <v>1</v>
      </c>
      <c r="D33" s="28">
        <f>B33</f>
        <v>0</v>
      </c>
      <c r="E33" s="29">
        <v>1</v>
      </c>
      <c r="F33" s="28">
        <f>D33</f>
        <v>0</v>
      </c>
      <c r="G33" s="29">
        <v>1</v>
      </c>
      <c r="H33" s="30">
        <f>'FIFO 2da'!E5</f>
        <v>0</v>
      </c>
      <c r="I33" s="29">
        <f>'FIFO 2da'!E11</f>
        <v>1</v>
      </c>
      <c r="J33" s="30">
        <f>'FIFO 2da'!F5</f>
        <v>0</v>
      </c>
      <c r="K33" s="29">
        <f>'FIFO 2da'!F11</f>
        <v>1</v>
      </c>
      <c r="L33" s="30">
        <f>'FIFO 2da'!G5</f>
        <v>0</v>
      </c>
      <c r="M33" s="29">
        <f>'FIFO 2da'!G11</f>
        <v>1</v>
      </c>
      <c r="N33" s="30">
        <f>'FIFO 2da'!H5</f>
        <v>0</v>
      </c>
      <c r="O33" s="29">
        <f>'FIFO 2da'!H11</f>
        <v>1</v>
      </c>
      <c r="P33" s="30">
        <f>'FIFO 2da'!I5</f>
        <v>0</v>
      </c>
      <c r="Q33" s="29">
        <f>'FIFO 2da'!I11</f>
        <v>1</v>
      </c>
      <c r="R33" s="30">
        <f>'FIFO 2da'!J5</f>
        <v>0</v>
      </c>
      <c r="S33" s="29">
        <f>'FIFO 2da'!J11</f>
        <v>1</v>
      </c>
      <c r="T33" s="30">
        <f>'FIFO 2da'!K5</f>
        <v>0</v>
      </c>
      <c r="U33" s="29">
        <f>'FIFO 2da'!K11</f>
        <v>1</v>
      </c>
      <c r="V33" s="30">
        <f>'FIFO 2da'!L5</f>
        <v>0</v>
      </c>
      <c r="W33" s="29">
        <f>'FIFO 2da'!L11</f>
        <v>1</v>
      </c>
      <c r="X33" s="30">
        <f>'FIFO 2da'!M5</f>
        <v>0</v>
      </c>
      <c r="Y33" s="29">
        <f>'FIFO 2da'!M11</f>
        <v>1</v>
      </c>
      <c r="Z33" s="30">
        <f>'FIFO 2da'!N5</f>
        <v>0</v>
      </c>
      <c r="AA33" s="29">
        <f>'FIFO 2da'!N11</f>
        <v>1</v>
      </c>
      <c r="AB33" s="30">
        <f>'FIFO 2da'!O5</f>
        <v>0</v>
      </c>
      <c r="AC33" s="29">
        <f>'FIFO 2da'!O11</f>
        <v>1</v>
      </c>
      <c r="AD33" s="30">
        <f>'FIFO 2da'!P5</f>
        <v>0</v>
      </c>
      <c r="AE33" s="29">
        <f>'FIFO 2da'!P11</f>
        <v>1</v>
      </c>
      <c r="AF33" s="30">
        <f>'FIFO 2da'!Q5</f>
        <v>0</v>
      </c>
      <c r="AG33" s="29">
        <f>'FIFO 2da'!Q11</f>
        <v>1</v>
      </c>
      <c r="AH33" s="30">
        <f>'FIFO 2da'!R5</f>
        <v>0</v>
      </c>
      <c r="AI33" s="29">
        <f>'FIFO 2da'!R11</f>
        <v>1</v>
      </c>
      <c r="AJ33" s="30">
        <f>'FIFO 2da'!S5</f>
        <v>0</v>
      </c>
      <c r="AK33" s="29">
        <f>'FIFO 2da'!S11</f>
        <v>1</v>
      </c>
      <c r="AL33" s="30">
        <f>'FIFO 2da'!T5</f>
        <v>0</v>
      </c>
      <c r="AM33" s="29">
        <f>'FIFO 2da'!T11</f>
        <v>1</v>
      </c>
      <c r="AN33" s="30">
        <f>'FIFO 2da'!U5</f>
        <v>0</v>
      </c>
      <c r="AO33" s="29">
        <f>'FIFO 2da'!U11</f>
        <v>1</v>
      </c>
      <c r="AP33" s="2"/>
      <c r="AQ33" s="2"/>
    </row>
    <row r="34" spans="1:43" x14ac:dyDescent="0.25">
      <c r="A34" s="10" t="s">
        <v>3</v>
      </c>
      <c r="B34" s="31">
        <v>-1</v>
      </c>
      <c r="C34" s="41">
        <v>-1</v>
      </c>
      <c r="D34" s="28">
        <f>C1</f>
        <v>0</v>
      </c>
      <c r="E34" s="29">
        <v>1</v>
      </c>
      <c r="F34" s="28">
        <f>D34</f>
        <v>0</v>
      </c>
      <c r="G34" s="29">
        <v>1</v>
      </c>
      <c r="H34" s="30">
        <f>'FIFO 2da'!E6</f>
        <v>0</v>
      </c>
      <c r="I34" s="29">
        <f>'FIFO 2da'!E12</f>
        <v>1</v>
      </c>
      <c r="J34" s="30">
        <f>'FIFO 2da'!F6</f>
        <v>0</v>
      </c>
      <c r="K34" s="29">
        <f>'FIFO 2da'!F12</f>
        <v>1</v>
      </c>
      <c r="L34" s="30">
        <f>'FIFO 2da'!G6</f>
        <v>0</v>
      </c>
      <c r="M34" s="29">
        <f>'FIFO 2da'!G12</f>
        <v>1</v>
      </c>
      <c r="N34" s="30">
        <f>'FIFO 2da'!H6</f>
        <v>0</v>
      </c>
      <c r="O34" s="29">
        <f>'FIFO 2da'!H12</f>
        <v>1</v>
      </c>
      <c r="P34" s="30">
        <f>'FIFO 2da'!I6</f>
        <v>0</v>
      </c>
      <c r="Q34" s="29">
        <f>'FIFO 2da'!I12</f>
        <v>1</v>
      </c>
      <c r="R34" s="30">
        <f>'FIFO 2da'!J6</f>
        <v>0</v>
      </c>
      <c r="S34" s="29">
        <f>'FIFO 2da'!J12</f>
        <v>1</v>
      </c>
      <c r="T34" s="30">
        <f>'FIFO 2da'!K6</f>
        <v>0</v>
      </c>
      <c r="U34" s="29">
        <f>'FIFO 2da'!K12</f>
        <v>1</v>
      </c>
      <c r="V34" s="30">
        <f>'FIFO 2da'!L6</f>
        <v>0</v>
      </c>
      <c r="W34" s="29">
        <f>'FIFO 2da'!L12</f>
        <v>1</v>
      </c>
      <c r="X34" s="30">
        <f>'FIFO 2da'!M6</f>
        <v>0</v>
      </c>
      <c r="Y34" s="29">
        <f>'FIFO 2da'!M12</f>
        <v>1</v>
      </c>
      <c r="Z34" s="30">
        <f>'FIFO 2da'!N6</f>
        <v>0</v>
      </c>
      <c r="AA34" s="29">
        <f>'FIFO 2da'!N12</f>
        <v>1</v>
      </c>
      <c r="AB34" s="30">
        <f>'FIFO 2da'!O6</f>
        <v>0</v>
      </c>
      <c r="AC34" s="29">
        <f>'FIFO 2da'!O12</f>
        <v>1</v>
      </c>
      <c r="AD34" s="30">
        <f>'FIFO 2da'!P6</f>
        <v>0</v>
      </c>
      <c r="AE34" s="29">
        <f>'FIFO 2da'!P12</f>
        <v>1</v>
      </c>
      <c r="AF34" s="30">
        <f>'FIFO 2da'!Q6</f>
        <v>0</v>
      </c>
      <c r="AG34" s="29">
        <f>'FIFO 2da'!Q12</f>
        <v>1</v>
      </c>
      <c r="AH34" s="30">
        <f>'FIFO 2da'!R6</f>
        <v>0</v>
      </c>
      <c r="AI34" s="29">
        <f>'FIFO 2da'!R12</f>
        <v>1</v>
      </c>
      <c r="AJ34" s="30">
        <f>'FIFO 2da'!S6</f>
        <v>0</v>
      </c>
      <c r="AK34" s="29">
        <f>'FIFO 2da'!S12</f>
        <v>1</v>
      </c>
      <c r="AL34" s="30">
        <f>'FIFO 2da'!T6</f>
        <v>0</v>
      </c>
      <c r="AM34" s="29">
        <f>'FIFO 2da'!T12</f>
        <v>1</v>
      </c>
      <c r="AN34" s="30">
        <f>'FIFO 2da'!U6</f>
        <v>0</v>
      </c>
      <c r="AO34" s="29">
        <f>'FIFO 2da'!U12</f>
        <v>1</v>
      </c>
      <c r="AP34" s="2"/>
      <c r="AQ34" s="2"/>
    </row>
    <row r="35" spans="1:43" ht="15.75" thickBot="1" x14ac:dyDescent="0.3">
      <c r="A35" s="11" t="s">
        <v>4</v>
      </c>
      <c r="B35" s="32">
        <v>-1</v>
      </c>
      <c r="C35" s="42">
        <v>-1</v>
      </c>
      <c r="D35" s="33">
        <v>-1</v>
      </c>
      <c r="E35" s="43">
        <v>-1</v>
      </c>
      <c r="F35" s="35">
        <f>D1</f>
        <v>0</v>
      </c>
      <c r="G35" s="34">
        <v>1</v>
      </c>
      <c r="H35" s="30">
        <f>'FIFO 2da'!E7</f>
        <v>0</v>
      </c>
      <c r="I35" s="29">
        <f>'FIFO 2da'!E13</f>
        <v>1</v>
      </c>
      <c r="J35" s="30">
        <f>'FIFO 2da'!F7</f>
        <v>0</v>
      </c>
      <c r="K35" s="29">
        <f>'FIFO 2da'!F13</f>
        <v>1</v>
      </c>
      <c r="L35" s="30">
        <f>'FIFO 2da'!G7</f>
        <v>0</v>
      </c>
      <c r="M35" s="29">
        <f>'FIFO 2da'!G13</f>
        <v>1</v>
      </c>
      <c r="N35" s="30">
        <f>'FIFO 2da'!H7</f>
        <v>0</v>
      </c>
      <c r="O35" s="29">
        <f>'FIFO 2da'!H13</f>
        <v>1</v>
      </c>
      <c r="P35" s="30">
        <f>'FIFO 2da'!I7</f>
        <v>0</v>
      </c>
      <c r="Q35" s="29">
        <f>'FIFO 2da'!I13</f>
        <v>1</v>
      </c>
      <c r="R35" s="30">
        <f>'FIFO 2da'!J7</f>
        <v>0</v>
      </c>
      <c r="S35" s="29">
        <f>'FIFO 2da'!J13</f>
        <v>1</v>
      </c>
      <c r="T35" s="30">
        <f>'FIFO 2da'!K7</f>
        <v>0</v>
      </c>
      <c r="U35" s="29">
        <f>'FIFO 2da'!K13</f>
        <v>1</v>
      </c>
      <c r="V35" s="30">
        <f>'FIFO 2da'!L7</f>
        <v>0</v>
      </c>
      <c r="W35" s="29">
        <f>'FIFO 2da'!L13</f>
        <v>1</v>
      </c>
      <c r="X35" s="30">
        <f>'FIFO 2da'!M7</f>
        <v>0</v>
      </c>
      <c r="Y35" s="29">
        <f>'FIFO 2da'!M13</f>
        <v>1</v>
      </c>
      <c r="Z35" s="30">
        <f>'FIFO 2da'!N7</f>
        <v>0</v>
      </c>
      <c r="AA35" s="29">
        <f>'FIFO 2da'!N13</f>
        <v>1</v>
      </c>
      <c r="AB35" s="30">
        <f>'FIFO 2da'!O7</f>
        <v>0</v>
      </c>
      <c r="AC35" s="29">
        <f>'FIFO 2da'!O13</f>
        <v>1</v>
      </c>
      <c r="AD35" s="30">
        <f>'FIFO 2da'!P7</f>
        <v>0</v>
      </c>
      <c r="AE35" s="29">
        <f>'FIFO 2da'!P13</f>
        <v>1</v>
      </c>
      <c r="AF35" s="30">
        <f>'FIFO 2da'!Q7</f>
        <v>0</v>
      </c>
      <c r="AG35" s="29">
        <f>'FIFO 2da'!Q13</f>
        <v>1</v>
      </c>
      <c r="AH35" s="30">
        <f>'FIFO 2da'!R7</f>
        <v>0</v>
      </c>
      <c r="AI35" s="29">
        <f>'FIFO 2da'!R13</f>
        <v>1</v>
      </c>
      <c r="AJ35" s="30">
        <f>'FIFO 2da'!S7</f>
        <v>0</v>
      </c>
      <c r="AK35" s="29">
        <f>'FIFO 2da'!S13</f>
        <v>1</v>
      </c>
      <c r="AL35" s="30">
        <f>'FIFO 2da'!T7</f>
        <v>0</v>
      </c>
      <c r="AM35" s="29">
        <f>'FIFO 2da'!T13</f>
        <v>1</v>
      </c>
      <c r="AN35" s="30">
        <f>'FIFO 2da'!U7</f>
        <v>0</v>
      </c>
      <c r="AO35" s="29">
        <f>'FIFO 2da'!U13</f>
        <v>1</v>
      </c>
      <c r="AP35" s="2"/>
      <c r="AQ35" s="2"/>
    </row>
    <row r="36" spans="1:43" ht="15.75" thickBot="1" x14ac:dyDescent="0.3">
      <c r="A36" s="12" t="s">
        <v>5</v>
      </c>
      <c r="B36" s="55" t="s">
        <v>11</v>
      </c>
      <c r="C36" s="56"/>
      <c r="D36" s="57" t="s">
        <v>11</v>
      </c>
      <c r="E36" s="56"/>
      <c r="F36" s="57" t="str">
        <f>IF(AND(D$1&lt;&gt;D33,D$1&lt;&gt;D34,D$1&lt;&gt;D35),"x","-")</f>
        <v>-</v>
      </c>
      <c r="G36" s="56"/>
      <c r="H36" s="57" t="str">
        <f>IF(AND(E$1&lt;&gt;F33,E$1&lt;&gt;F34,E$1&lt;&gt;F35),"x","-")</f>
        <v>-</v>
      </c>
      <c r="I36" s="56"/>
      <c r="J36" s="57" t="str">
        <f>IF(AND(F$1&lt;&gt;H33,F$1&lt;&gt;H34,F$1&lt;&gt;H35),"x","-")</f>
        <v>-</v>
      </c>
      <c r="K36" s="56"/>
      <c r="L36" s="57" t="str">
        <f>IF(AND(G$1&lt;&gt;J33,G$1&lt;&gt;J34,G$1&lt;&gt;J35),"x","-")</f>
        <v>-</v>
      </c>
      <c r="M36" s="56"/>
      <c r="N36" s="57" t="str">
        <f>IF(AND(H$1&lt;&gt;L33,H$1&lt;&gt;L34,H$1&lt;&gt;L35),"x","-")</f>
        <v>-</v>
      </c>
      <c r="O36" s="56"/>
      <c r="P36" s="57" t="str">
        <f>IF(AND(I$1&lt;&gt;N33,I$1&lt;&gt;N34,I$1&lt;&gt;N35),"x","-")</f>
        <v>-</v>
      </c>
      <c r="Q36" s="56"/>
      <c r="R36" s="57" t="str">
        <f>IF(AND(J$1&lt;&gt;P33,J$1&lt;&gt;P34,J$1&lt;&gt;P35),"x","-")</f>
        <v>-</v>
      </c>
      <c r="S36" s="56"/>
      <c r="T36" s="57" t="str">
        <f>IF(AND(K$1&lt;&gt;R33,K$1&lt;&gt;R34,K$1&lt;&gt;R35),"x","-")</f>
        <v>-</v>
      </c>
      <c r="U36" s="56"/>
      <c r="V36" s="57" t="str">
        <f>IF(AND(L$1&lt;&gt;T33,L$1&lt;&gt;T34,L$1&lt;&gt;T35),"x","-")</f>
        <v>-</v>
      </c>
      <c r="W36" s="56"/>
      <c r="X36" s="57" t="str">
        <f>IF(AND(M$1&lt;&gt;V33,M$1&lt;&gt;V34,M$1&lt;&gt;V35),"x","-")</f>
        <v>-</v>
      </c>
      <c r="Y36" s="56"/>
      <c r="Z36" s="57" t="str">
        <f>IF(AND(N$1&lt;&gt;X33,N$1&lt;&gt;X34,N$1&lt;&gt;X35),"x","-")</f>
        <v>-</v>
      </c>
      <c r="AA36" s="56"/>
      <c r="AB36" s="57" t="str">
        <f>IF(AND(O$1&lt;&gt;Z33,O$1&lt;&gt;Z34,O$1&lt;&gt;Z35),"x","-")</f>
        <v>-</v>
      </c>
      <c r="AC36" s="56"/>
      <c r="AD36" s="57" t="str">
        <f>IF(AND(P$1&lt;&gt;AB33,P$1&lt;&gt;AB34,P$1&lt;&gt;AB35),"x","-")</f>
        <v>-</v>
      </c>
      <c r="AE36" s="56"/>
      <c r="AF36" s="57" t="str">
        <f>IF(AND(Q$1&lt;&gt;AD33,Q$1&lt;&gt;AD34,Q$1&lt;&gt;AD35),"x","-")</f>
        <v>-</v>
      </c>
      <c r="AG36" s="56"/>
      <c r="AH36" s="57" t="str">
        <f>IF(AND(R$1&lt;&gt;AF33,R$1&lt;&gt;AF34,R$1&lt;&gt;AF35),"x","-")</f>
        <v>-</v>
      </c>
      <c r="AI36" s="56"/>
      <c r="AJ36" s="57" t="str">
        <f>IF(AND(S$1&lt;&gt;AH33,S$1&lt;&gt;AH34,S$1&lt;&gt;AH35),"x","-")</f>
        <v>-</v>
      </c>
      <c r="AK36" s="56"/>
      <c r="AL36" s="57" t="str">
        <f>IF(AND(T$1&lt;&gt;AJ33,T$1&lt;&gt;AJ34,T$1&lt;&gt;AJ35),"x","-")</f>
        <v>-</v>
      </c>
      <c r="AM36" s="56"/>
      <c r="AN36" s="57" t="str">
        <f>IF(AND(U$1&lt;&gt;AL33,U$1&lt;&gt;AL34,U$1&lt;&gt;AL35),"x","-")</f>
        <v>-</v>
      </c>
      <c r="AO36" s="58"/>
      <c r="AP36" s="2"/>
      <c r="AQ36" s="2"/>
    </row>
  </sheetData>
  <sheetProtection selectLockedCells="1"/>
  <mergeCells count="40">
    <mergeCell ref="AF32:AG32"/>
    <mergeCell ref="AH32:AI32"/>
    <mergeCell ref="AJ32:AK32"/>
    <mergeCell ref="AL32:AM32"/>
    <mergeCell ref="AN32:AO32"/>
    <mergeCell ref="V32:W32"/>
    <mergeCell ref="X32:Y32"/>
    <mergeCell ref="Z32:AA32"/>
    <mergeCell ref="AB32:AC32"/>
    <mergeCell ref="AD32:AE32"/>
    <mergeCell ref="L32:M32"/>
    <mergeCell ref="N32:O32"/>
    <mergeCell ref="P32:Q32"/>
    <mergeCell ref="R32:S32"/>
    <mergeCell ref="T32:U32"/>
    <mergeCell ref="B32:C32"/>
    <mergeCell ref="D32:E32"/>
    <mergeCell ref="F32:G32"/>
    <mergeCell ref="H32:I32"/>
    <mergeCell ref="J32:K32"/>
    <mergeCell ref="AF36:AG36"/>
    <mergeCell ref="AH36:AI36"/>
    <mergeCell ref="AJ36:AK36"/>
    <mergeCell ref="AL36:AM36"/>
    <mergeCell ref="AN36:AO36"/>
    <mergeCell ref="V36:W36"/>
    <mergeCell ref="X36:Y36"/>
    <mergeCell ref="Z36:AA36"/>
    <mergeCell ref="AB36:AC36"/>
    <mergeCell ref="AD36:AE36"/>
    <mergeCell ref="L36:M36"/>
    <mergeCell ref="N36:O36"/>
    <mergeCell ref="P36:Q36"/>
    <mergeCell ref="R36:S36"/>
    <mergeCell ref="T36:U36"/>
    <mergeCell ref="B36:C36"/>
    <mergeCell ref="D36:E36"/>
    <mergeCell ref="F36:G36"/>
    <mergeCell ref="H36:I36"/>
    <mergeCell ref="J36:K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2B81-6FE8-4E46-B644-117217D3BB3A}">
  <sheetPr codeName="Hoja2"/>
  <dimension ref="A1:U34"/>
  <sheetViews>
    <sheetView zoomScaleNormal="100" workbookViewId="0">
      <selection activeCell="C32" sqref="C32"/>
    </sheetView>
  </sheetViews>
  <sheetFormatPr baseColWidth="10" defaultRowHeight="15" x14ac:dyDescent="0.25"/>
  <cols>
    <col min="1" max="1" width="11.28515625" bestFit="1" customWidth="1"/>
    <col min="2" max="21" width="11.85546875" bestFit="1" customWidth="1"/>
    <col min="22" max="22" width="4.42578125" customWidth="1"/>
    <col min="23" max="41" width="3" bestFit="1" customWidth="1"/>
  </cols>
  <sheetData>
    <row r="1" spans="1:21" x14ac:dyDescent="0.25">
      <c r="A1" s="1" t="str">
        <f>'Memoria Virtual'!A1</f>
        <v>PETICIONES</v>
      </c>
      <c r="B1" s="45">
        <f>'Memoria Virtual'!B1</f>
        <v>0</v>
      </c>
      <c r="C1" s="45">
        <f>'Memoria Virtual'!C1</f>
        <v>0</v>
      </c>
      <c r="D1" s="45">
        <f>'Memoria Virtual'!D1</f>
        <v>0</v>
      </c>
      <c r="E1" s="45">
        <f>'Memoria Virtual'!E1</f>
        <v>0</v>
      </c>
      <c r="F1" s="45">
        <f>'Memoria Virtual'!F1</f>
        <v>0</v>
      </c>
      <c r="G1" s="45">
        <f>'Memoria Virtual'!G1</f>
        <v>0</v>
      </c>
      <c r="H1" s="45">
        <f>'Memoria Virtual'!H1</f>
        <v>0</v>
      </c>
      <c r="I1" s="45">
        <f>'Memoria Virtual'!I1</f>
        <v>0</v>
      </c>
      <c r="J1" s="45">
        <f>'Memoria Virtual'!J1</f>
        <v>0</v>
      </c>
      <c r="K1" s="45">
        <f>'Memoria Virtual'!K1</f>
        <v>0</v>
      </c>
      <c r="L1" s="45">
        <f>'Memoria Virtual'!L1</f>
        <v>0</v>
      </c>
      <c r="M1" s="45">
        <f>'Memoria Virtual'!M1</f>
        <v>0</v>
      </c>
      <c r="N1" s="45">
        <f>'Memoria Virtual'!N1</f>
        <v>0</v>
      </c>
      <c r="O1" s="45">
        <f>'Memoria Virtual'!O1</f>
        <v>0</v>
      </c>
      <c r="P1" s="45">
        <f>'Memoria Virtual'!P1</f>
        <v>0</v>
      </c>
      <c r="Q1" s="45">
        <f>'Memoria Virtual'!Q1</f>
        <v>0</v>
      </c>
      <c r="R1" s="45">
        <f>'Memoria Virtual'!R1</f>
        <v>0</v>
      </c>
      <c r="S1" s="45">
        <f>'Memoria Virtual'!S1</f>
        <v>0</v>
      </c>
      <c r="T1" s="45">
        <f>'Memoria Virtual'!T1</f>
        <v>0</v>
      </c>
      <c r="U1" s="45">
        <f>'Memoria Virtual'!U1</f>
        <v>0</v>
      </c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6" t="s">
        <v>7</v>
      </c>
      <c r="B4" s="38">
        <v>1</v>
      </c>
      <c r="C4" s="38">
        <v>2</v>
      </c>
      <c r="D4" s="38">
        <v>3</v>
      </c>
      <c r="E4" s="38">
        <v>4</v>
      </c>
      <c r="F4" s="38">
        <v>5</v>
      </c>
      <c r="G4" s="38">
        <v>6</v>
      </c>
      <c r="H4" s="38">
        <v>7</v>
      </c>
      <c r="I4" s="38">
        <v>8</v>
      </c>
      <c r="J4" s="38">
        <v>9</v>
      </c>
      <c r="K4" s="38">
        <v>10</v>
      </c>
      <c r="L4" s="38">
        <v>11</v>
      </c>
      <c r="M4" s="38">
        <v>12</v>
      </c>
      <c r="N4" s="38">
        <v>13</v>
      </c>
      <c r="O4" s="38">
        <v>14</v>
      </c>
      <c r="P4" s="38">
        <v>15</v>
      </c>
      <c r="Q4" s="38">
        <v>16</v>
      </c>
      <c r="R4" s="38">
        <v>17</v>
      </c>
      <c r="S4" s="38">
        <v>18</v>
      </c>
      <c r="T4" s="38">
        <v>19</v>
      </c>
      <c r="U4" s="38">
        <v>20</v>
      </c>
    </row>
    <row r="5" spans="1:21" x14ac:dyDescent="0.25">
      <c r="A5" s="47" t="s">
        <v>2</v>
      </c>
      <c r="B5" s="48">
        <f>B1</f>
        <v>0</v>
      </c>
      <c r="C5" s="14">
        <f>B5</f>
        <v>0</v>
      </c>
      <c r="D5" s="14">
        <f>C5</f>
        <v>0</v>
      </c>
      <c r="E5" s="14">
        <f t="shared" ref="E5" si="0">IF(E8="-",D5,IF(E16,IF(AND(OR(D12=0,D13=0),D11=1),D5,E1),IF(AND(D11=1,D12=1,D13=1,OR(E17,E18)),D5,IF(AND(OR(D12=0,D13=0),NOT(E16)),D5,IF(AND(E16,D11=1,OR(D12=0,D13=0)),E1,IF(AND(E18,D11=0),E1,-1))))))</f>
        <v>0</v>
      </c>
      <c r="F5" s="14">
        <f t="shared" ref="F5" si="1">IF(F8="-",E5,IF(F16,IF(AND(OR(E12=0,E13=0),E11=1),E5,F1),IF(AND(E11=1,E12=1,E13=1,OR(F17,F18)),E5,IF(AND(OR(E12=0,E13=0),NOT(F16)),E5,IF(AND(F16,E11=1,OR(E12=0,E13=0)),F1,IF(AND(F18,E11=0),F1,-1))))))</f>
        <v>0</v>
      </c>
      <c r="G5" s="14">
        <f t="shared" ref="G5" si="2">IF(G8="-",F5,IF(G16,IF(AND(OR(F12=0,F13=0),F11=1),F5,G1),IF(AND(F11=1,F12=1,F13=1,OR(G17,G18)),F5,IF(AND(OR(F12=0,F13=0),NOT(G16)),F5,IF(AND(G16,F11=1,OR(F12=0,F13=0)),G1,IF(AND(G18,F11=0),G1,-1))))))</f>
        <v>0</v>
      </c>
      <c r="H5" s="14">
        <f t="shared" ref="H5" si="3">IF(H8="-",G5,IF(H16,IF(AND(OR(G12=0,G13=0),G11=1),G5,H1),IF(AND(G11=1,G12=1,G13=1,OR(H17,H18)),G5,IF(AND(OR(G12=0,G13=0),NOT(H16)),G5,IF(AND(H16,G11=1,OR(G12=0,G13=0)),H1,IF(AND(H18,G11=0),H1,-1))))))</f>
        <v>0</v>
      </c>
      <c r="I5" s="14">
        <f t="shared" ref="I5" si="4">IF(I8="-",H5,IF(I16,IF(AND(OR(H12=0,H13=0),H11=1),H5,I1),IF(AND(H11=1,H12=1,H13=1,OR(I17,I18)),H5,IF(AND(OR(H12=0,H13=0),NOT(I16)),H5,IF(AND(I16,H11=1,OR(H12=0,H13=0)),I1,IF(AND(I18,H11=0),I1,-1))))))</f>
        <v>0</v>
      </c>
      <c r="J5" s="14">
        <f t="shared" ref="J5" si="5">IF(J8="-",I5,IF(J16,IF(AND(OR(I12=0,I13=0),I11=1),I5,J1),IF(AND(I11=1,I12=1,I13=1,OR(J17,J18)),I5,IF(AND(OR(I12=0,I13=0),NOT(J16)),I5,IF(AND(J16,I11=1,OR(I12=0,I13=0)),J1,IF(AND(J18,I11=0),J1,-1))))))</f>
        <v>0</v>
      </c>
      <c r="K5" s="14">
        <f t="shared" ref="K5" si="6">IF(K8="-",J5,IF(K16,IF(AND(OR(J12=0,J13=0),J11=1),J5,K1),IF(AND(J11=1,J12=1,J13=1,OR(K17,K18)),J5,IF(AND(OR(J12=0,J13=0),NOT(K16)),J5,IF(AND(K16,J11=1,OR(J12=0,J13=0)),K1,IF(AND(K18,J11=0),K1,-1))))))</f>
        <v>0</v>
      </c>
      <c r="L5" s="14">
        <f t="shared" ref="L5" si="7">IF(L8="-",K5,IF(L16,IF(AND(OR(K12=0,K13=0),K11=1),K5,L1),IF(AND(K11=1,K12=1,K13=1,OR(L17,L18)),K5,IF(AND(OR(K12=0,K13=0),NOT(L16)),K5,IF(AND(L16,K11=1,OR(K12=0,K13=0)),L1,IF(AND(L18,K11=0),L1,-1))))))</f>
        <v>0</v>
      </c>
      <c r="M5" s="14">
        <f t="shared" ref="M5" si="8">IF(M8="-",L5,IF(M16,IF(AND(OR(L12=0,L13=0),L11=1),L5,M1),IF(AND(L11=1,L12=1,L13=1,OR(M17,M18)),L5,IF(AND(OR(L12=0,L13=0),NOT(M16)),L5,IF(AND(M16,L11=1,OR(L12=0,L13=0)),M1,IF(AND(M18,L11=0),M1,-1))))))</f>
        <v>0</v>
      </c>
      <c r="N5" s="14">
        <f t="shared" ref="N5" si="9">IF(N8="-",M5,IF(N16,IF(AND(OR(M12=0,M13=0),M11=1),M5,N1),IF(AND(M11=1,M12=1,M13=1,OR(N17,N18)),M5,IF(AND(OR(M12=0,M13=0),NOT(N16)),M5,IF(AND(N16,M11=1,OR(M12=0,M13=0)),N1,IF(AND(N18,M11=0),N1,-1))))))</f>
        <v>0</v>
      </c>
      <c r="O5" s="14">
        <f t="shared" ref="O5" si="10">IF(O8="-",N5,IF(O16,IF(AND(OR(N12=0,N13=0),N11=1),N5,O1),IF(AND(N11=1,N12=1,N13=1,OR(O17,O18)),N5,IF(AND(OR(N12=0,N13=0),NOT(O16)),N5,IF(AND(O16,N11=1,OR(N12=0,N13=0)),O1,IF(AND(O18,N11=0),O1,-1))))))</f>
        <v>0</v>
      </c>
      <c r="P5" s="14">
        <f t="shared" ref="P5" si="11">IF(P8="-",O5,IF(P16,IF(AND(OR(O12=0,O13=0),O11=1),O5,P1),IF(AND(O11=1,O12=1,O13=1,OR(P17,P18)),O5,IF(AND(OR(O12=0,O13=0),NOT(P16)),O5,IF(AND(P16,O11=1,OR(O12=0,O13=0)),P1,IF(AND(P18,O11=0),P1,-1))))))</f>
        <v>0</v>
      </c>
      <c r="Q5" s="14">
        <f t="shared" ref="Q5" si="12">IF(Q8="-",P5,IF(Q16,IF(AND(OR(P12=0,P13=0),P11=1),P5,Q1),IF(AND(P11=1,P12=1,P13=1,OR(Q17,Q18)),P5,IF(AND(OR(P12=0,P13=0),NOT(Q16)),P5,IF(AND(Q16,P11=1,OR(P12=0,P13=0)),Q1,IF(AND(Q18,P11=0),Q1,-1))))))</f>
        <v>0</v>
      </c>
      <c r="R5" s="14">
        <f t="shared" ref="R5" si="13">IF(R8="-",Q5,IF(R16,IF(AND(OR(Q12=0,Q13=0),Q11=1),Q5,R1),IF(AND(Q11=1,Q12=1,Q13=1,OR(R17,R18)),Q5,IF(AND(OR(Q12=0,Q13=0),NOT(R16)),Q5,IF(AND(R16,Q11=1,OR(Q12=0,Q13=0)),R1,IF(AND(R18,Q11=0),R1,-1))))))</f>
        <v>0</v>
      </c>
      <c r="S5" s="14">
        <f t="shared" ref="S5" si="14">IF(S8="-",R5,IF(S16,IF(AND(OR(R12=0,R13=0),R11=1),R5,S1),IF(AND(R11=1,R12=1,R13=1,OR(S17,S18)),R5,IF(AND(OR(R12=0,R13=0),NOT(S16)),R5,IF(AND(S16,R11=1,OR(R12=0,R13=0)),S1,IF(AND(S18,R11=0),S1,-1))))))</f>
        <v>0</v>
      </c>
      <c r="T5" s="14">
        <f t="shared" ref="T5" si="15">IF(T8="-",S5,IF(T16,IF(AND(OR(S12=0,S13=0),S11=1),S5,T1),IF(AND(S11=1,S12=1,S13=1,OR(T17,T18)),S5,IF(AND(OR(S12=0,S13=0),NOT(T16)),S5,IF(AND(T16,S11=1,OR(S12=0,S13=0)),T1,IF(AND(T18,S11=0),T1,-1))))))</f>
        <v>0</v>
      </c>
      <c r="U5" s="14">
        <f t="shared" ref="U5" si="16">IF(U8="-",T5,IF(U16,IF(AND(OR(T12=0,T13=0),T11=1),T5,U1),IF(AND(T11=1,T12=1,T13=1,OR(U17,U18)),T5,IF(AND(OR(T12=0,T13=0),NOT(U16)),T5,IF(AND(U16,T11=1,OR(T12=0,T13=0)),U1,IF(AND(U18,T11=0),U1,-1))))))</f>
        <v>0</v>
      </c>
    </row>
    <row r="6" spans="1:21" x14ac:dyDescent="0.25">
      <c r="A6" s="47" t="s">
        <v>3</v>
      </c>
      <c r="B6" s="48">
        <v>-1</v>
      </c>
      <c r="C6" s="14">
        <f>C1</f>
        <v>0</v>
      </c>
      <c r="D6" s="14">
        <f>C6</f>
        <v>0</v>
      </c>
      <c r="E6" s="14">
        <f t="shared" ref="E6:P6" si="17">IF(E8="-",D6,IF(AND(D12=E12,D12=1,E17),IF(AND(D12=1,OR(D13=0,D11=0)),D6,E1),IF(AND(D11=1,E16,D12=0),E1,IF(AND(D12=0,E17),E1,IF(AND(D12=0,OR(E18,E16,E17)),IF(AND(E16,D11=0),D6,IF(AND(E18,D13=1,D11=1),E1,IF(AND(E18,D13=0),D6,-1))),IF(AND(D12=1,OR(E16,E18)),D6,IF(OR(D13=0,D11=0),D6,-1)))))))</f>
        <v>0</v>
      </c>
      <c r="F6" s="14">
        <f t="shared" si="17"/>
        <v>0</v>
      </c>
      <c r="G6" s="14">
        <f t="shared" si="17"/>
        <v>0</v>
      </c>
      <c r="H6" s="14">
        <f t="shared" si="17"/>
        <v>0</v>
      </c>
      <c r="I6" s="14">
        <f t="shared" si="17"/>
        <v>0</v>
      </c>
      <c r="J6" s="14">
        <f t="shared" si="17"/>
        <v>0</v>
      </c>
      <c r="K6" s="14">
        <f t="shared" si="17"/>
        <v>0</v>
      </c>
      <c r="L6" s="14">
        <f t="shared" si="17"/>
        <v>0</v>
      </c>
      <c r="M6" s="14">
        <f t="shared" si="17"/>
        <v>0</v>
      </c>
      <c r="N6" s="14">
        <f t="shared" si="17"/>
        <v>0</v>
      </c>
      <c r="O6" s="14">
        <f t="shared" si="17"/>
        <v>0</v>
      </c>
      <c r="P6" s="14">
        <f t="shared" si="17"/>
        <v>0</v>
      </c>
      <c r="Q6" s="14">
        <f>IF(Q8="-",P6,IF(AND(P12=Q12,P12=1,Q17),IF(AND(P12=1,OR(P13=0,P11=0)),P6,Q1),IF(AND(P11=1,Q16,P12=0),Q1,IF(AND(P12=0,Q17),Q1,IF(AND(P12=0,OR(Q18,Q16,Q17)),IF(AND(Q16,P11=0),P6,IF(AND(Q18,P13=1,P11=1),Q1,IF(AND(Q18,P13=0),P6,-1))),IF(AND(P12=1,OR(Q16,Q18)),P6,IF(OR(P13=0,P11=0),P6,-1)))))))</f>
        <v>0</v>
      </c>
      <c r="R6" s="14">
        <f t="shared" ref="R6:U6" si="18">IF(R8="-",Q6,IF(AND(Q12=R12,Q12=1,R17),IF(AND(Q12=1,OR(Q13=0,Q11=0)),Q6,R1),IF(AND(Q11=1,R16,Q12=0),R1,IF(AND(Q12=0,R17),R1,IF(AND(Q12=0,OR(R18,R16,R17)),IF(AND(R16,Q11=0),Q6,IF(AND(R18,Q13=1,Q11=1),R1,IF(AND(R18,Q13=0),Q6,-1))),IF(AND(Q12=1,OR(R16,R18)),Q6,IF(OR(Q13=0,Q11=0),Q6,-1)))))))</f>
        <v>0</v>
      </c>
      <c r="S6" s="14">
        <f t="shared" si="18"/>
        <v>0</v>
      </c>
      <c r="T6" s="14">
        <f t="shared" si="18"/>
        <v>0</v>
      </c>
      <c r="U6" s="14">
        <f t="shared" si="18"/>
        <v>0</v>
      </c>
    </row>
    <row r="7" spans="1:21" ht="15.75" thickBot="1" x14ac:dyDescent="0.3">
      <c r="A7" s="47" t="s">
        <v>4</v>
      </c>
      <c r="B7" s="49">
        <v>-1</v>
      </c>
      <c r="C7" s="19">
        <v>-1</v>
      </c>
      <c r="D7" s="19">
        <f>D1</f>
        <v>0</v>
      </c>
      <c r="E7" s="19">
        <f t="shared" ref="E7" si="19">IF(E8="-",D7,IF(AND(D13=E13,D13=1,E18),IF(AND(E18,OR(D11=0,D12=0)),D7,IF(AND(E18,D11=1,D12=1),E1,-1)),IF(OR(AND(E16,D11=1,D12=1),AND(E17,D12=1)),IF(D13=0,IF(E13=0,D7,E1),D7),IF(AND(E18,D13=0),E1,D7))))</f>
        <v>0</v>
      </c>
      <c r="F7" s="19">
        <f t="shared" ref="F7" si="20">IF(F8="-",E7,IF(AND(E13=F13,E13=1,F18),IF(AND(F18,OR(E11=0,E12=0)),E7,IF(AND(F18,E11=1,E12=1),F1,-1)),IF(OR(AND(F16,E11=1,E12=1),AND(F17,E12=1)),IF(E13=0,IF(F13=0,E7,F1),E7),IF(AND(F18,E13=0),F1,E7))))</f>
        <v>0</v>
      </c>
      <c r="G7" s="19">
        <f t="shared" ref="G7" si="21">IF(G8="-",F7,IF(AND(F13=G13,F13=1,G18),IF(AND(G18,OR(F11=0,F12=0)),F7,IF(AND(G18,F11=1,F12=1),G1,-1)),IF(OR(AND(G16,F11=1,F12=1),AND(G17,F12=1)),IF(F13=0,IF(G13=0,F7,G1),F7),IF(AND(G18,F13=0),G1,F7))))</f>
        <v>0</v>
      </c>
      <c r="H7" s="19">
        <f t="shared" ref="H7" si="22">IF(H8="-",G7,IF(AND(G13=H13,G13=1,H18),IF(AND(H18,OR(G11=0,G12=0)),G7,IF(AND(H18,G11=1,G12=1),H1,-1)),IF(OR(AND(H16,G11=1,G12=1),AND(H17,G12=1)),IF(G13=0,IF(H13=0,G7,H1),G7),IF(AND(H18,G13=0),H1,G7))))</f>
        <v>0</v>
      </c>
      <c r="I7" s="19">
        <f t="shared" ref="I7" si="23">IF(I8="-",H7,IF(AND(H13=I13,H13=1,I18),IF(AND(I18,OR(H11=0,H12=0)),H7,IF(AND(I18,H11=1,H12=1),I1,-1)),IF(OR(AND(I16,H11=1,H12=1),AND(I17,H12=1)),IF(H13=0,IF(I13=0,H7,I1),H7),IF(AND(I18,H13=0),I1,H7))))</f>
        <v>0</v>
      </c>
      <c r="J7" s="19">
        <f t="shared" ref="J7" si="24">IF(J8="-",I7,IF(AND(I13=J13,I13=1,J18),IF(AND(J18,OR(I11=0,I12=0)),I7,IF(AND(J18,I11=1,I12=1),J1,-1)),IF(OR(AND(J16,I11=1,I12=1),AND(J17,I12=1)),IF(I13=0,IF(J13=0,I7,J1),I7),IF(AND(J18,I13=0),J1,I7))))</f>
        <v>0</v>
      </c>
      <c r="K7" s="19">
        <f t="shared" ref="K7" si="25">IF(K8="-",J7,IF(AND(J13=K13,J13=1,K18),IF(AND(K18,OR(J11=0,J12=0)),J7,IF(AND(K18,J11=1,J12=1),K1,-1)),IF(OR(AND(K16,J11=1,J12=1),AND(K17,J12=1)),IF(J13=0,IF(K13=0,J7,K1),J7),IF(AND(K18,J13=0),K1,J7))))</f>
        <v>0</v>
      </c>
      <c r="L7" s="19">
        <f t="shared" ref="L7" si="26">IF(L8="-",K7,IF(AND(K13=L13,K13=1,L18),IF(AND(L18,OR(K11=0,K12=0)),K7,IF(AND(L18,K11=1,K12=1),L1,-1)),IF(OR(AND(L16,K11=1,K12=1),AND(L17,K12=1)),IF(K13=0,IF(L13=0,K7,L1),K7),IF(AND(L18,K13=0),L1,K7))))</f>
        <v>0</v>
      </c>
      <c r="M7" s="19">
        <f t="shared" ref="M7" si="27">IF(M8="-",L7,IF(AND(L13=M13,L13=1,M18),IF(AND(M18,OR(L11=0,L12=0)),L7,IF(AND(M18,L11=1,L12=1),M1,-1)),IF(OR(AND(M16,L11=1,L12=1),AND(M17,L12=1)),IF(L13=0,IF(M13=0,L7,M1),L7),IF(AND(M18,L13=0),M1,L7))))</f>
        <v>0</v>
      </c>
      <c r="N7" s="19">
        <f t="shared" ref="N7" si="28">IF(N8="-",M7,IF(AND(M13=N13,M13=1,N18),IF(AND(N18,OR(M11=0,M12=0)),M7,IF(AND(N18,M11=1,M12=1),N1,-1)),IF(OR(AND(N16,M11=1,M12=1),AND(N17,M12=1)),IF(M13=0,IF(N13=0,M7,N1),M7),IF(AND(N18,M13=0),N1,M7))))</f>
        <v>0</v>
      </c>
      <c r="O7" s="19">
        <f t="shared" ref="O7" si="29">IF(O8="-",N7,IF(AND(N13=O13,N13=1,O18),IF(AND(O18,OR(N11=0,N12=0)),N7,IF(AND(O18,N11=1,N12=1),O1,-1)),IF(OR(AND(O16,N11=1,N12=1),AND(O17,N12=1)),IF(N13=0,IF(O13=0,N7,O1),N7),IF(AND(O18,N13=0),O1,N7))))</f>
        <v>0</v>
      </c>
      <c r="P7" s="19">
        <f t="shared" ref="P7" si="30">IF(P8="-",O7,IF(AND(O13=P13,O13=1,P18),IF(AND(P18,OR(O11=0,O12=0)),O7,IF(AND(P18,O11=1,O12=1),P1,-1)),IF(OR(AND(P16,O11=1,O12=1),AND(P17,O12=1)),IF(O13=0,IF(P13=0,O7,P1),O7),IF(AND(P18,O13=0),P1,O7))))</f>
        <v>0</v>
      </c>
      <c r="Q7" s="19">
        <f t="shared" ref="Q7" si="31">IF(Q8="-",P7,IF(AND(P13=Q13,P13=1,Q18),IF(AND(Q18,OR(P11=0,P12=0)),P7,IF(AND(Q18,P11=1,P12=1),Q1,-1)),IF(OR(AND(Q16,P11=1,P12=1),AND(Q17,P12=1)),IF(P13=0,IF(Q13=0,P7,Q1),P7),IF(AND(Q18,P13=0),Q1,P7))))</f>
        <v>0</v>
      </c>
      <c r="R7" s="19">
        <f t="shared" ref="R7" si="32">IF(R8="-",Q7,IF(AND(Q13=R13,Q13=1,R18),IF(AND(R18,OR(Q11=0,Q12=0)),Q7,IF(AND(R18,Q11=1,Q12=1),R1,-1)),IF(OR(AND(R16,Q11=1,Q12=1),AND(R17,Q12=1)),IF(Q13=0,IF(R13=0,Q7,R1),Q7),IF(AND(R18,Q13=0),R1,Q7))))</f>
        <v>0</v>
      </c>
      <c r="S7" s="19">
        <f t="shared" ref="S7" si="33">IF(S8="-",R7,IF(AND(R13=S13,R13=1,S18),IF(AND(S18,OR(R11=0,R12=0)),R7,IF(AND(S18,R11=1,R12=1),S1,-1)),IF(OR(AND(S16,R11=1,R12=1),AND(S17,R12=1)),IF(R13=0,IF(S13=0,R7,S1),R7),IF(AND(S18,R13=0),S1,R7))))</f>
        <v>0</v>
      </c>
      <c r="T7" s="19">
        <f t="shared" ref="T7" si="34">IF(T8="-",S7,IF(AND(S13=T13,S13=1,T18),IF(AND(T18,OR(S11=0,S12=0)),S7,IF(AND(T18,S11=1,S12=1),T1,-1)),IF(OR(AND(T16,S11=1,S12=1),AND(T17,S12=1)),IF(S13=0,IF(T13=0,S7,T1),S7),IF(AND(T18,S13=0),T1,S7))))</f>
        <v>0</v>
      </c>
      <c r="U7" s="19">
        <f t="shared" ref="U7" si="35">IF(U8="-",T7,IF(AND(T13=U13,T13=1,U18),IF(AND(U18,OR(T11=0,T12=0)),T7,IF(AND(U18,T11=1,T12=1),U1,-1)),IF(OR(AND(U16,T11=1,T12=1),AND(U17,T12=1)),IF(T13=0,IF(U13=0,T7,U1),T7),IF(AND(U18,T13=0),U1,T7))))</f>
        <v>0</v>
      </c>
    </row>
    <row r="8" spans="1:21" x14ac:dyDescent="0.25">
      <c r="A8" s="14" t="s">
        <v>5</v>
      </c>
      <c r="B8" s="50" t="s">
        <v>11</v>
      </c>
      <c r="C8" s="50" t="s">
        <v>11</v>
      </c>
      <c r="D8" s="50" t="s">
        <v>11</v>
      </c>
      <c r="E8" s="50" t="str">
        <f>IF(AND(E$1&lt;&gt;D5,E$1&lt;&gt;D6,E$1&lt;&gt;D7),"x","-")</f>
        <v>-</v>
      </c>
      <c r="F8" s="50" t="str">
        <f t="shared" ref="F8:U8" si="36">IF(AND(F$1&lt;&gt;E5,F$1&lt;&gt;E6,F$1&lt;&gt;E7),"x","-")</f>
        <v>-</v>
      </c>
      <c r="G8" s="50" t="str">
        <f t="shared" si="36"/>
        <v>-</v>
      </c>
      <c r="H8" s="50" t="str">
        <f t="shared" si="36"/>
        <v>-</v>
      </c>
      <c r="I8" s="50" t="str">
        <f t="shared" si="36"/>
        <v>-</v>
      </c>
      <c r="J8" s="50" t="str">
        <f t="shared" si="36"/>
        <v>-</v>
      </c>
      <c r="K8" s="50" t="str">
        <f t="shared" si="36"/>
        <v>-</v>
      </c>
      <c r="L8" s="50" t="str">
        <f t="shared" si="36"/>
        <v>-</v>
      </c>
      <c r="M8" s="50" t="str">
        <f t="shared" si="36"/>
        <v>-</v>
      </c>
      <c r="N8" s="50" t="str">
        <f t="shared" si="36"/>
        <v>-</v>
      </c>
      <c r="O8" s="50" t="str">
        <f t="shared" si="36"/>
        <v>-</v>
      </c>
      <c r="P8" s="50" t="str">
        <f t="shared" si="36"/>
        <v>-</v>
      </c>
      <c r="Q8" s="50" t="str">
        <f t="shared" si="36"/>
        <v>-</v>
      </c>
      <c r="R8" s="50" t="str">
        <f t="shared" si="36"/>
        <v>-</v>
      </c>
      <c r="S8" s="50" t="str">
        <f t="shared" si="36"/>
        <v>-</v>
      </c>
      <c r="T8" s="50" t="str">
        <f t="shared" si="36"/>
        <v>-</v>
      </c>
      <c r="U8" s="50" t="str">
        <f t="shared" si="36"/>
        <v>-</v>
      </c>
    </row>
    <row r="9" spans="1:21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46" t="s">
        <v>13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47" t="s">
        <v>2</v>
      </c>
      <c r="B11" s="48">
        <v>1</v>
      </c>
      <c r="C11" s="14">
        <v>1</v>
      </c>
      <c r="D11" s="14">
        <v>1</v>
      </c>
      <c r="E11" s="14">
        <f t="shared" ref="E11:I11" si="37">IF(E14="-",IF(D5=E1,1,D11),IF(E16,IF(OR(D12=0,D13=0),IF(D11=0,1,IF(AND(E16,OR(D12=0,D13=0)),0,-1)),1),IF(AND(D11=1,OR(E17,E18)),IF(OR(AND(E17,D12=0),AND(E18,D13=0)),D11,IF(AND(D11=1,D12=1,D13=1,OR(E17,E18)),0,IF(AND(E17,OR(D12=0,D13=0)),D11,IF(AND(E18,D11=1),0,-1)))),IF(D11=0,IF(AND(E18,D13=0),D11,-1),-2))))</f>
        <v>1</v>
      </c>
      <c r="F11" s="14">
        <f t="shared" si="37"/>
        <v>1</v>
      </c>
      <c r="G11" s="14">
        <f t="shared" si="37"/>
        <v>1</v>
      </c>
      <c r="H11" s="14">
        <f t="shared" si="37"/>
        <v>1</v>
      </c>
      <c r="I11" s="14">
        <f t="shared" si="37"/>
        <v>1</v>
      </c>
      <c r="J11" s="14">
        <f t="shared" ref="J11" si="38">IF(J14="-",IF(I5=J1,1,I11),IF(J16,IF(OR(I12=0,I13=0),IF(I11=0,1,IF(AND(J16,OR(I12=0,I13=0)),0,-1)),1),IF(AND(I11=1,OR(J17,J18)),IF(OR(AND(J17,I12=0),AND(J18,I13=0)),I11,IF(AND(I11=1,I12=1,I13=1,OR(J17,J18)),0,IF(AND(J17,OR(I12=0,I13=0)),I11,IF(AND(J18,I11=1),0,-1)))),IF(I11=0,IF(AND(J18,I13=0),I11,-1),-2))))</f>
        <v>1</v>
      </c>
      <c r="K11" s="14">
        <f t="shared" ref="K11:U11" si="39">IF(K14="-",IF(J5=K1,1,J11),IF(K16,IF(OR(J12=0,J13=0),IF(J11=0,1,IF(AND(K16,OR(J12=0,J13=0)),0,-1)),1),IF(AND(J11=1,OR(K17,K18)),IF(OR(AND(K17,J12=0),AND(K18,J13=0)),J11,IF(AND(J11=1,J12=1,J13=1,OR(K17,K18)),0,IF(AND(K17,OR(J12=0,J13=0)),J11,IF(AND(K18,J11=1),0,-1)))),IF(J11=0,IF(AND(K18,J13=0),J11,-1),-2))))</f>
        <v>1</v>
      </c>
      <c r="L11" s="14">
        <f t="shared" si="39"/>
        <v>1</v>
      </c>
      <c r="M11" s="14">
        <f t="shared" si="39"/>
        <v>1</v>
      </c>
      <c r="N11" s="14">
        <f t="shared" si="39"/>
        <v>1</v>
      </c>
      <c r="O11" s="14">
        <f t="shared" si="39"/>
        <v>1</v>
      </c>
      <c r="P11" s="14">
        <f t="shared" si="39"/>
        <v>1</v>
      </c>
      <c r="Q11" s="14">
        <f t="shared" si="39"/>
        <v>1</v>
      </c>
      <c r="R11" s="14">
        <f t="shared" si="39"/>
        <v>1</v>
      </c>
      <c r="S11" s="14">
        <f t="shared" si="39"/>
        <v>1</v>
      </c>
      <c r="T11" s="14">
        <f t="shared" si="39"/>
        <v>1</v>
      </c>
      <c r="U11" s="14">
        <f t="shared" si="39"/>
        <v>1</v>
      </c>
    </row>
    <row r="12" spans="1:21" x14ac:dyDescent="0.25">
      <c r="A12" s="47" t="s">
        <v>3</v>
      </c>
      <c r="B12" s="48">
        <v>-1</v>
      </c>
      <c r="C12" s="14">
        <v>1</v>
      </c>
      <c r="D12" s="14">
        <v>1</v>
      </c>
      <c r="E12" s="14">
        <f t="shared" ref="E12:I12" si="40">IF(E14="-",IF(D6=E1,IF(D6=E1,1,D12),IF(AND(D12=1,E16),IF(AND(D11=0,E16),D12,IF(AND(E16,D11=1,D12=1,D13=0),D12,D12)),IF(AND(D12=1,E17,D13=1,D11=1),1,IF(AND(E17,D12=1,OR(D13=0,D11=0)),0,IF(AND(E18,D13=0),D12,D12))))),IF(E17,IF(AND(E17,D12=0),1,IF(AND(E17,D12=1,OR(D13=0,D11=0)),0,IF(AND(E17,D12=1,D13=1,D11=1),1,-1))),IF(OR(AND(E16,D11=1),AND(E18,D13=1,D11=1)),IF(D12=0,1,IF(E16,0,IF(AND(E18,D11=1,D12=1),0,-1))),IF(D11=0,D12,IF(AND(D13=0,E18),D12,-2)))))</f>
        <v>1</v>
      </c>
      <c r="F12" s="14">
        <f t="shared" si="40"/>
        <v>1</v>
      </c>
      <c r="G12" s="14">
        <f t="shared" si="40"/>
        <v>1</v>
      </c>
      <c r="H12" s="14">
        <f t="shared" si="40"/>
        <v>1</v>
      </c>
      <c r="I12" s="14">
        <f t="shared" si="40"/>
        <v>1</v>
      </c>
      <c r="J12" s="14">
        <f t="shared" ref="J12" si="41">IF(J14="-",IF(I6=J1,IF(I6=J1,1,I12),IF(AND(I12=1,J16),IF(AND(I11=0,J16),I12,IF(AND(J16,I11=1,I12=1,I13=0),I12,I12)),IF(AND(I12=1,J17,I13=1,I11=1),1,IF(AND(J17,I12=1,OR(I13=0,I11=0)),0,IF(AND(J18,I13=0),I12,I12))))),IF(J17,IF(AND(J17,I12=0),1,IF(AND(J17,I12=1,OR(I13=0,I11=0)),0,IF(AND(J17,I12=1,I13=1,I11=1),1,-1))),IF(OR(AND(J16,I11=1),AND(J18,I13=1,I11=1)),IF(I12=0,1,IF(J16,0,IF(AND(J18,I11=1,I12=1),0,-1))),IF(I11=0,I12,IF(AND(I13=0,J18),I12,-2)))))</f>
        <v>1</v>
      </c>
      <c r="K12" s="14">
        <f t="shared" ref="K12:U12" si="42">IF(K14="-",IF(J6=K1,IF(J6=K1,1,J12),IF(AND(J12=1,K16),IF(AND(J11=0,K16),J12,IF(AND(K16,J11=1,J12=1,J13=0),J12,J12)),IF(AND(J12=1,K17,J13=1,J11=1),1,IF(AND(K17,J12=1,OR(J13=0,J11=0)),0,IF(AND(K18,J13=0),J12,J12))))),IF(K17,IF(AND(K17,J12=0),1,IF(AND(K17,J12=1,OR(J13=0,J11=0)),0,IF(AND(K17,J12=1,J13=1,J11=1),1,-1))),IF(OR(AND(K16,J11=1),AND(K18,J13=1,J11=1)),IF(J12=0,1,IF(K16,0,IF(AND(K18,J11=1,J12=1),0,-1))),IF(J11=0,J12,IF(AND(J13=0,K18),J12,-2)))))</f>
        <v>1</v>
      </c>
      <c r="L12" s="14">
        <f t="shared" si="42"/>
        <v>1</v>
      </c>
      <c r="M12" s="14">
        <f t="shared" si="42"/>
        <v>1</v>
      </c>
      <c r="N12" s="14">
        <f t="shared" si="42"/>
        <v>1</v>
      </c>
      <c r="O12" s="14">
        <f t="shared" si="42"/>
        <v>1</v>
      </c>
      <c r="P12" s="14">
        <f t="shared" si="42"/>
        <v>1</v>
      </c>
      <c r="Q12" s="14">
        <f t="shared" si="42"/>
        <v>1</v>
      </c>
      <c r="R12" s="14">
        <f t="shared" si="42"/>
        <v>1</v>
      </c>
      <c r="S12" s="14">
        <f t="shared" si="42"/>
        <v>1</v>
      </c>
      <c r="T12" s="14">
        <f t="shared" si="42"/>
        <v>1</v>
      </c>
      <c r="U12" s="14">
        <f t="shared" si="42"/>
        <v>1</v>
      </c>
    </row>
    <row r="13" spans="1:21" ht="15.75" thickBot="1" x14ac:dyDescent="0.3">
      <c r="A13" s="47" t="s">
        <v>4</v>
      </c>
      <c r="B13" s="49">
        <v>-1</v>
      </c>
      <c r="C13" s="19">
        <v>-1</v>
      </c>
      <c r="D13" s="19">
        <v>1</v>
      </c>
      <c r="E13" s="19">
        <f t="shared" ref="E13:I13" si="43">IF(E14="-",IF(D7=E1,1,IF(AND(D13=1,D12=1,OR(E16,E17)),IF(OR(D6=E1,D5=E1),D13,IF(D7=E1,1,D13)),IF(OR(AND(D11=1,E16),AND(D12=1,E17)),D13,IF(AND(E17,D12=0),D13,IF(AND(E16,D11=0),D13,IF(AND(E18,D13=0),1,-1)))))),IF(E18,IF(AND(D13=1,OR(D11=0,D12=0)),0,1),IF(OR(AND(E16,D11=1,D12=1),AND(E17,D12=1),),IF(AND(E17,D13=0),1,IF(OR(E16,E17),0,D13)),IF(D11=0,D13,IF(D12=0,D13,-2)))))</f>
        <v>1</v>
      </c>
      <c r="F13" s="19">
        <f t="shared" si="43"/>
        <v>1</v>
      </c>
      <c r="G13" s="19">
        <f t="shared" si="43"/>
        <v>1</v>
      </c>
      <c r="H13" s="19">
        <f t="shared" si="43"/>
        <v>1</v>
      </c>
      <c r="I13" s="19">
        <f t="shared" si="43"/>
        <v>1</v>
      </c>
      <c r="J13" s="19">
        <f>IF(J14="-",IF(I7=J1,1,IF(AND(I13=1,I12=1,OR(J16,J17)),IF(OR(I6=J1,I5=J1),I13,IF(I7=J1,1,I13)),IF(OR(AND(I11=1,J16),AND(I12=1,J17)),I13,IF(AND(J17,I12=0),I13,IF(AND(J16,I11=0),I13,IF(AND(J18,I13=0),1,-1)))))),IF(J18,IF(AND(I13=1,OR(I11=0,I12=0)),0,1),IF(OR(AND(J16,I11=1,I12=1),AND(J17,I12=1),),IF(AND(J17,I13=0),1,IF(OR(J16,J17),0,I13)),IF(I11=0,I13,IF(I12=0,I13,-2)))))</f>
        <v>1</v>
      </c>
      <c r="K13" s="19">
        <f t="shared" ref="K13:U13" si="44">IF(K14="-",IF(J7=K1,1,IF(AND(J13=1,J12=1,OR(K16,K17)),IF(OR(J6=K1,J5=K1),J13,IF(J7=K1,1,J13)),IF(OR(AND(J11=1,K16),AND(J12=1,K17)),J13,IF(AND(K17,J12=0),J13,IF(AND(K16,J11=0),J13,IF(AND(K18,J13=0),1,-1)))))),IF(K18,IF(AND(J13=1,OR(J11=0,J12=0)),0,1),IF(OR(AND(K16,J11=1,J12=1),AND(K17,J12=1),),IF(AND(K17,J13=0),1,IF(OR(K16,K17),0,J13)),IF(J11=0,J13,IF(J12=0,J13,-2)))))</f>
        <v>1</v>
      </c>
      <c r="L13" s="19">
        <f t="shared" si="44"/>
        <v>1</v>
      </c>
      <c r="M13" s="19">
        <f t="shared" si="44"/>
        <v>1</v>
      </c>
      <c r="N13" s="19">
        <f t="shared" si="44"/>
        <v>1</v>
      </c>
      <c r="O13" s="19">
        <f t="shared" si="44"/>
        <v>1</v>
      </c>
      <c r="P13" s="19">
        <f t="shared" si="44"/>
        <v>1</v>
      </c>
      <c r="Q13" s="19">
        <f t="shared" si="44"/>
        <v>1</v>
      </c>
      <c r="R13" s="19">
        <f t="shared" si="44"/>
        <v>1</v>
      </c>
      <c r="S13" s="19">
        <f t="shared" si="44"/>
        <v>1</v>
      </c>
      <c r="T13" s="19">
        <f t="shared" si="44"/>
        <v>1</v>
      </c>
      <c r="U13" s="19">
        <f t="shared" si="44"/>
        <v>1</v>
      </c>
    </row>
    <row r="14" spans="1:21" x14ac:dyDescent="0.25">
      <c r="A14" s="14" t="s">
        <v>5</v>
      </c>
      <c r="B14" s="50" t="s">
        <v>11</v>
      </c>
      <c r="C14" s="50" t="s">
        <v>11</v>
      </c>
      <c r="D14" s="50" t="s">
        <v>11</v>
      </c>
      <c r="E14" s="50" t="str">
        <f>IF(AND(E$1&lt;&gt;D5,E$1&lt;&gt;D6,E$1&lt;&gt;D7),"x","-")</f>
        <v>-</v>
      </c>
      <c r="F14" s="50" t="str">
        <f t="shared" ref="F14:T14" si="45">IF(AND(F$1&lt;&gt;E5,F$1&lt;&gt;E6,F$1&lt;&gt;E7),"x","-")</f>
        <v>-</v>
      </c>
      <c r="G14" s="50" t="str">
        <f t="shared" si="45"/>
        <v>-</v>
      </c>
      <c r="H14" s="50" t="str">
        <f t="shared" si="45"/>
        <v>-</v>
      </c>
      <c r="I14" s="50" t="str">
        <f t="shared" si="45"/>
        <v>-</v>
      </c>
      <c r="J14" s="50" t="str">
        <f t="shared" si="45"/>
        <v>-</v>
      </c>
      <c r="K14" s="50" t="str">
        <f t="shared" si="45"/>
        <v>-</v>
      </c>
      <c r="L14" s="50" t="str">
        <f t="shared" si="45"/>
        <v>-</v>
      </c>
      <c r="M14" s="50" t="str">
        <f t="shared" si="45"/>
        <v>-</v>
      </c>
      <c r="N14" s="50" t="str">
        <f t="shared" si="45"/>
        <v>-</v>
      </c>
      <c r="O14" s="50" t="str">
        <f t="shared" si="45"/>
        <v>-</v>
      </c>
      <c r="P14" s="50" t="str">
        <f t="shared" si="45"/>
        <v>-</v>
      </c>
      <c r="Q14" s="50" t="str">
        <f t="shared" si="45"/>
        <v>-</v>
      </c>
      <c r="R14" s="50" t="str">
        <f t="shared" si="45"/>
        <v>-</v>
      </c>
      <c r="S14" s="50" t="str">
        <f t="shared" si="45"/>
        <v>-</v>
      </c>
      <c r="T14" s="50" t="str">
        <f t="shared" si="45"/>
        <v>-</v>
      </c>
      <c r="U14" s="50" t="str">
        <f>IF(AND(U$1&lt;&gt;T5,U$1&lt;&gt;T6,U$1&lt;&gt;T7),"x","-")</f>
        <v>-</v>
      </c>
    </row>
    <row r="15" spans="1:21" x14ac:dyDescent="0.25">
      <c r="A15" s="2"/>
      <c r="B15" s="2"/>
      <c r="C15" s="2"/>
      <c r="D15" s="60" t="s">
        <v>14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</row>
    <row r="16" spans="1:21" x14ac:dyDescent="0.25">
      <c r="A16" s="2"/>
      <c r="B16" s="2"/>
      <c r="C16" s="2"/>
      <c r="D16" s="2"/>
      <c r="E16" s="2" t="b">
        <f>MAX(COUNTIF(B5:D5,D5),COUNTIF(B6:D6,D6),COUNTIF(B7:D7,D7))=COUNTIF(B5:D5,D5)</f>
        <v>1</v>
      </c>
      <c r="F16" s="2" t="b">
        <f>MAX(COUNTIF(B5:E5,E5),COUNTIF(B6:E6,E6),COUNTIF(B7:E7,E7))=COUNTIF(B5:E5,E5)</f>
        <v>1</v>
      </c>
      <c r="G16" s="2" t="b">
        <f>MAX(COUNTIF(B5:F5,F5),COUNTIF(B6:F6,F6),COUNTIF(B7:F7,F7))=COUNTIF(B5:F5,F5)</f>
        <v>1</v>
      </c>
      <c r="H16" s="2" t="b">
        <f>MAX(COUNTIF(B5:G5,G5),COUNTIF(B6:G6,G6),COUNTIF(B7:G7,G7))=COUNTIF(B5:G5,G5)</f>
        <v>1</v>
      </c>
      <c r="I16" s="2" t="b">
        <f>MAX(COUNTIF(C5:H5,H5),COUNTIF(C6:H6,H6),COUNTIF(C7:H7,H7))=COUNTIF(C5:H5,H5)</f>
        <v>1</v>
      </c>
      <c r="J16" s="2" t="b">
        <f>IF(IFERROR(MATCH(1,G20:H20,0),0),MAX(COUNTIF(G5:I5,I5),COUNTIF(G6:I6,I6),COUNTIF(G7:I7,I7))=COUNTIF(G5:I5,I5),IF(IFERROR(MATCH(1,E20:F20,0),0),MAX(COUNTIF(E5:I5,I5),COUNTIF(E6:I6,I6),COUNTIF(E7:I7,I7))=COUNTIF(E5:I5,I5),MAX(COUNTIF(B5:I5,I5),COUNTIF(B6:I6,I6),COUNTIF(B7:I7,I7))=COUNTIF(B5:I5,I5)))</f>
        <v>1</v>
      </c>
      <c r="K16" s="2" t="b">
        <f>IF(IFERROR(MATCH(1,H20:I20,0),0),MAX(COUNTIF(H5:J5,J5),COUNTIF(H6:J6,J6),COUNTIF(H7:J7,J7))=COUNTIF(H5:J5,J5),IF(IFERROR(MATCH(1,F20:G20,0),0),MAX(COUNTIF(F5:J5,J5),COUNTIF(F6:J6,J6),COUNTIF(F7:J7,J7))=COUNTIF(F5:J5,J5),IF(IFERROR(MATCH(1,D20:E20,0),0),MAX(COUNTIF(D5:J5,J5),COUNTIF(D6:J6,J6),COUNTIF(D7:J7,J7))=COUNTIF(D5:J5,J5),MAX(COUNTIF(C5:J5,J5),COUNTIF(C6:J6,J6),COUNTIF(C7:J7,J7))=COUNTIF(C5:J5,J5))))</f>
        <v>1</v>
      </c>
      <c r="L16" s="2" t="b">
        <f t="shared" ref="L16" si="46">IF(IFERROR(MATCH(1,I20:J20,0),0),MAX(COUNTIF(I5:K5,K5),COUNTIF(I6:K6,K6),COUNTIF(I7:K7,K7))=COUNTIF(I5:K5,K5),IF(IFERROR(MATCH(1,G20:H20,0),0),MAX(COUNTIF(G5:K5,K5),COUNTIF(G6:K6,K6),COUNTIF(G7:K7,K7))=COUNTIF(G5:K5,K5),IF(IFERROR(MATCH(1,E20:F20,0),0),MAX(COUNTIF(E5:K5,K5),COUNTIF(E6:K6,K6),COUNTIF(E7:K7,K7))=COUNTIF(E5:K5,K5),MAX(COUNTIF(D5:K5,K5),COUNTIF(D6:K6,K6),COUNTIF(D7:K7,K7))=COUNTIF(D5:K5,K5))))</f>
        <v>1</v>
      </c>
      <c r="M16" s="2" t="b">
        <f t="shared" ref="M16" si="47">IF(IFERROR(MATCH(1,J20:K20,0),0),MAX(COUNTIF(J5:L5,L5),COUNTIF(J6:L6,L6),COUNTIF(J7:L7,L7))=COUNTIF(J5:L5,L5),IF(IFERROR(MATCH(1,H20:I20,0),0),MAX(COUNTIF(H5:L5,L5),COUNTIF(H6:L6,L6),COUNTIF(H7:L7,L7))=COUNTIF(H5:L5,L5),IF(IFERROR(MATCH(1,F20:G20,0),0),MAX(COUNTIF(F5:L5,L5),COUNTIF(F6:L6,L6),COUNTIF(F7:L7,L7))=COUNTIF(F5:L5,L5),MAX(COUNTIF(E5:L5,L5),COUNTIF(E6:L6,L6),COUNTIF(E7:L7,L7))=COUNTIF(E5:L5,L5))))</f>
        <v>1</v>
      </c>
      <c r="N16" s="2" t="b">
        <f t="shared" ref="N16" si="48">IF(IFERROR(MATCH(1,K20:L20,0),0),MAX(COUNTIF(K5:M5,M5),COUNTIF(K6:M6,M6),COUNTIF(K7:M7,M7))=COUNTIF(K5:M5,M5),IF(IFERROR(MATCH(1,I20:J20,0),0),MAX(COUNTIF(I5:M5,M5),COUNTIF(I6:M6,M6),COUNTIF(I7:M7,M7))=COUNTIF(I5:M5,M5),IF(IFERROR(MATCH(1,G20:H20,0),0),MAX(COUNTIF(G5:M5,M5),COUNTIF(G6:M6,M6),COUNTIF(G7:M7,M7))=COUNTIF(G5:M5,M5),MAX(COUNTIF(F5:M5,M5),COUNTIF(F6:M6,M6),COUNTIF(F7:M7,M7))=COUNTIF(F5:M5,M5))))</f>
        <v>1</v>
      </c>
      <c r="O16" s="2" t="b">
        <f t="shared" ref="O16" si="49">IF(IFERROR(MATCH(1,L20:M20,0),0),MAX(COUNTIF(L5:N5,N5),COUNTIF(L6:N6,N6),COUNTIF(L7:N7,N7))=COUNTIF(L5:N5,N5),IF(IFERROR(MATCH(1,J20:K20,0),0),MAX(COUNTIF(J5:N5,N5),COUNTIF(J6:N6,N6),COUNTIF(J7:N7,N7))=COUNTIF(J5:N5,N5),IF(IFERROR(MATCH(1,H20:I20,0),0),MAX(COUNTIF(H5:N5,N5),COUNTIF(H6:N6,N6),COUNTIF(H7:N7,N7))=COUNTIF(H5:N5,N5),MAX(COUNTIF(G5:N5,N5),COUNTIF(G6:N6,N6),COUNTIF(G7:N7,N7))=COUNTIF(G5:N5,N5))))</f>
        <v>1</v>
      </c>
      <c r="P16" s="2" t="b">
        <f>IF(IFERROR(MATCH(1,M20:N20,0),0),MAX(COUNTIF(M5:O5,O5),COUNTIF(M6:O6,O6),COUNTIF(M7:O7,O7))=COUNTIF(M5:O5,O5),IF(IFERROR(MATCH(1,K20:L20,0),0),MAX(COUNTIF(K5:O5,O5),COUNTIF(K6:O6,O6),COUNTIF(K7:O7,O7))=COUNTIF(K5:O5,O5),IF(IFERROR(MATCH(1,I20:J20,0),0),MAX(COUNTIF(I5:O5,O5),COUNTIF(I6:O6,O6),COUNTIF(I7:O7,O7))=COUNTIF(I5:O5,O5),MAX(COUNTIF(H5:O5,O5),COUNTIF(H6:O6,O6),COUNTIF(H7:O7,O7))=COUNTIF(H5:O5,O5))))</f>
        <v>1</v>
      </c>
      <c r="Q16" s="2" t="b">
        <f t="shared" ref="Q16:U16" si="50">IF(IFERROR(MATCH(1,N20:O20,0),0),MAX(COUNTIF(N5:P5,P5),COUNTIF(N6:P6,P6),COUNTIF(N7:P7,P7))=COUNTIF(N5:P5,P5),IF(IFERROR(MATCH(1,L20:M20,0),0),MAX(COUNTIF(L5:P5,P5),COUNTIF(L6:P6,P6),COUNTIF(L7:P7,P7))=COUNTIF(L5:P5,P5),IF(IFERROR(MATCH(1,J20:K20,0),0),MAX(COUNTIF(J5:P5,P5),COUNTIF(J6:P6,P6),COUNTIF(J7:P7,P7))=COUNTIF(J5:P5,P5),MAX(COUNTIF(I5:P5,P5),COUNTIF(I6:P6,P6),COUNTIF(I7:P7,P7))=COUNTIF(I5:P5,P5))))</f>
        <v>1</v>
      </c>
      <c r="R16" s="2" t="b">
        <f t="shared" si="50"/>
        <v>1</v>
      </c>
      <c r="S16" s="2" t="b">
        <f t="shared" si="50"/>
        <v>1</v>
      </c>
      <c r="T16" s="2" t="b">
        <f t="shared" si="50"/>
        <v>1</v>
      </c>
      <c r="U16" s="2" t="b">
        <f t="shared" si="50"/>
        <v>1</v>
      </c>
    </row>
    <row r="17" spans="1:21" x14ac:dyDescent="0.25">
      <c r="A17" s="2"/>
      <c r="B17" s="2"/>
      <c r="C17" s="2"/>
      <c r="D17" s="2"/>
      <c r="E17" s="2" t="b">
        <f>MAX(COUNTIF(B5:D5,D5),COUNTIF(B6:D6,D6),COUNTIF(B7:D7,D7))=COUNTIF(B6:D6,D6)</f>
        <v>0</v>
      </c>
      <c r="F17" s="2" t="b">
        <f>MAX(COUNTIF(B5:E5,E5),COUNTIF(B6:E6,E6),COUNTIF(B7:E7,E7))=COUNTIF(B6:E6,E6)</f>
        <v>0</v>
      </c>
      <c r="G17" s="2" t="b">
        <f>MAX(COUNTIF(B5:F5,F5),COUNTIF(B6:F6,F6),COUNTIF(B7:F7,F7))=COUNTIF(B6:F6,F6)</f>
        <v>0</v>
      </c>
      <c r="H17" s="2" t="b">
        <f t="shared" ref="H17:I17" si="51">MAX(COUNTIF(B5:G5,G5),COUNTIF(B6:G6,G6),COUNTIF(B7:G7,G7))=COUNTIF(B6:G6,G6)</f>
        <v>0</v>
      </c>
      <c r="I17" s="2" t="b">
        <f t="shared" si="51"/>
        <v>1</v>
      </c>
      <c r="J17" s="2" t="b">
        <f>IF(IFERROR(MATCH(1,G21:H21,0),0),MAX(COUNTIF(G5:I5,I5),COUNTIF(G6:I6,I6),COUNTIF(G7:I7,I7))=COUNTIF(G6:I6,I6),IF(IFERROR(MATCH(1,E21:F21,0),0),MAX(COUNTIF(E5:I5,I5),COUNTIF(E6:I6,I6),COUNTIF(E7:I7,I7))=COUNTIF(E6:I6,I6),MAX(COUNTIF(B5:I5,I5),COUNTIF(B6:I6,I6),COUNTIF(B7:I7,I7))=COUNTIF(B6:I6,I6)))</f>
        <v>0</v>
      </c>
      <c r="K17" s="2" t="b">
        <f>IF(IFERROR(MATCH(1,H21:I21,0),0),MAX(COUNTIF(H5:J5,J5),COUNTIF(H6:J6,J6),COUNTIF(H7:J7,J7))=COUNTIF(H6:J6,J6),IF(IFERROR(MATCH(1,F21:G21,0),0),MAX(COUNTIF(F5:J5,J5),COUNTIF(F6:J6,J6),COUNTIF(F7:J7,J7))=COUNTIF(F6:J6,J6),IF(IFERROR(MATCH(1,D21:E21,0),0),MAX(COUNTIF(D5:J5,J5),COUNTIF(D6:J6,J6),COUNTIF(D7:J7,J7))=COUNTIF(D6:J6,J6),MAX(COUNTIF(C5:J5,J5),COUNTIF(C6:J6,J6),COUNTIF(C7:J7,J7))=COUNTIF(C6:J6,J6))))</f>
        <v>1</v>
      </c>
      <c r="L17" s="2" t="b">
        <f t="shared" ref="L17" si="52">IF(IFERROR(MATCH(1,I21:J21,0),0),MAX(COUNTIF(I5:K5,K5),COUNTIF(I6:K6,K6),COUNTIF(I7:K7,K7))=COUNTIF(I6:K6,K6),IF(IFERROR(MATCH(1,G21:H21,0),0),MAX(COUNTIF(G5:K5,K5),COUNTIF(G6:K6,K6),COUNTIF(G7:K7,K7))=COUNTIF(G6:K6,K6),IF(IFERROR(MATCH(1,E21:F21,0),0),MAX(COUNTIF(E5:K5,K5),COUNTIF(E6:K6,K6),COUNTIF(E7:K7,K7))=COUNTIF(E6:K6,K6),MAX(COUNTIF(D5:K5,K5),COUNTIF(D6:K6,K6),COUNTIF(D7:K7,K7))=COUNTIF(D6:K6,K6))))</f>
        <v>1</v>
      </c>
      <c r="M17" s="2" t="b">
        <f t="shared" ref="M17" si="53">IF(IFERROR(MATCH(1,J21:K21,0),0),MAX(COUNTIF(J5:L5,L5),COUNTIF(J6:L6,L6),COUNTIF(J7:L7,L7))=COUNTIF(J6:L6,L6),IF(IFERROR(MATCH(1,H21:I21,0),0),MAX(COUNTIF(H5:L5,L5),COUNTIF(H6:L6,L6),COUNTIF(H7:L7,L7))=COUNTIF(H6:L6,L6),IF(IFERROR(MATCH(1,F21:G21,0),0),MAX(COUNTIF(F5:L5,L5),COUNTIF(F6:L6,L6),COUNTIF(F7:L7,L7))=COUNTIF(F6:L6,L6),MAX(COUNTIF(E5:L5,L5),COUNTIF(E6:L6,L6),COUNTIF(E7:L7,L7))=COUNTIF(E6:L6,L6))))</f>
        <v>1</v>
      </c>
      <c r="N17" s="2" t="b">
        <f t="shared" ref="N17" si="54">IF(IFERROR(MATCH(1,K21:L21,0),0),MAX(COUNTIF(K5:M5,M5),COUNTIF(K6:M6,M6),COUNTIF(K7:M7,M7))=COUNTIF(K6:M6,M6),IF(IFERROR(MATCH(1,I21:J21,0),0),MAX(COUNTIF(I5:M5,M5),COUNTIF(I6:M6,M6),COUNTIF(I7:M7,M7))=COUNTIF(I6:M6,M6),IF(IFERROR(MATCH(1,G21:H21,0),0),MAX(COUNTIF(G5:M5,M5),COUNTIF(G6:M6,M6),COUNTIF(G7:M7,M7))=COUNTIF(G6:M6,M6),MAX(COUNTIF(F5:M5,M5),COUNTIF(F6:M6,M6),COUNTIF(F7:M7,M7))=COUNTIF(F6:M6,M6))))</f>
        <v>1</v>
      </c>
      <c r="O17" s="2" t="b">
        <f t="shared" ref="O17" si="55">IF(IFERROR(MATCH(1,L21:M21,0),0),MAX(COUNTIF(L5:N5,N5),COUNTIF(L6:N6,N6),COUNTIF(L7:N7,N7))=COUNTIF(L6:N6,N6),IF(IFERROR(MATCH(1,J21:K21,0),0),MAX(COUNTIF(J5:N5,N5),COUNTIF(J6:N6,N6),COUNTIF(J7:N7,N7))=COUNTIF(J6:N6,N6),IF(IFERROR(MATCH(1,H21:I21,0),0),MAX(COUNTIF(H5:N5,N5),COUNTIF(H6:N6,N6),COUNTIF(H7:N7,N7))=COUNTIF(H6:N6,N6),MAX(COUNTIF(G5:N5,N5),COUNTIF(G6:N6,N6),COUNTIF(G7:N7,N7))=COUNTIF(G6:N6,N6))))</f>
        <v>1</v>
      </c>
      <c r="P17" s="2" t="b">
        <f>IF(IFERROR(MATCH(1,M21:N21,0),0),MAX(COUNTIF(M5:O5,O5),COUNTIF(M6:O6,O6),COUNTIF(M7:O7,O7))=COUNTIF(M6:O6,O6),IF(IFERROR(MATCH(1,K21:L21,0),0),MAX(COUNTIF(K5:O5,O5),COUNTIF(K6:O6,O6),COUNTIF(K7:O7,O7))=COUNTIF(K6:O6,O6),IF(IFERROR(MATCH(1,I21:J21,0),0),MAX(COUNTIF(I5:O5,O5),COUNTIF(I6:O6,O6),COUNTIF(I7:O7,O7))=COUNTIF(I6:O6,O6),MAX(COUNTIF(H5:O5,O5),COUNTIF(H6:O6,O6),COUNTIF(H7:O7,O7))=COUNTIF(H6:O6,O6))))</f>
        <v>1</v>
      </c>
      <c r="Q17" s="2" t="b">
        <f t="shared" ref="Q17:U17" si="56">IF(IFERROR(MATCH(1,N21:O21,0),0),MAX(COUNTIF(N5:P5,P5),COUNTIF(N6:P6,P6),COUNTIF(N7:P7,P7))=COUNTIF(N6:P6,P6),IF(IFERROR(MATCH(1,L21:M21,0),0),MAX(COUNTIF(L5:P5,P5),COUNTIF(L6:P6,P6),COUNTIF(L7:P7,P7))=COUNTIF(L6:P6,P6),IF(IFERROR(MATCH(1,J21:K21,0),0),MAX(COUNTIF(J5:P5,P5),COUNTIF(J6:P6,P6),COUNTIF(J7:P7,P7))=COUNTIF(J6:P6,P6),MAX(COUNTIF(I5:P5,P5),COUNTIF(I6:P6,P6),COUNTIF(I7:P7,P7))=COUNTIF(I6:P6,P6))))</f>
        <v>1</v>
      </c>
      <c r="R17" s="2" t="b">
        <f t="shared" si="56"/>
        <v>1</v>
      </c>
      <c r="S17" s="2" t="b">
        <f t="shared" si="56"/>
        <v>1</v>
      </c>
      <c r="T17" s="2" t="b">
        <f t="shared" si="56"/>
        <v>1</v>
      </c>
      <c r="U17" s="2" t="b">
        <f t="shared" si="56"/>
        <v>1</v>
      </c>
    </row>
    <row r="18" spans="1:21" x14ac:dyDescent="0.25">
      <c r="A18" s="2"/>
      <c r="B18" s="2"/>
      <c r="C18" s="2"/>
      <c r="D18" s="2"/>
      <c r="E18" s="2" t="b">
        <f>MAX(COUNTIF(B5:D5,D5),COUNTIF(B6:D6,D6),COUNTIF(B7:D7,D7))=COUNTIF(B7:D7,D7)</f>
        <v>0</v>
      </c>
      <c r="F18" s="2" t="b">
        <f>MAX(COUNTIF(B5:E5,E5),COUNTIF(B6:E6,E6),COUNTIF(B7:E7,E7))=COUNTIF(B7:E7,E7)</f>
        <v>0</v>
      </c>
      <c r="G18" s="2" t="b">
        <f>MAX(COUNTIF(B5:F5,F5),COUNTIF(B6:F6,F6),COUNTIF(B7:F7,F7))=COUNTIF(B7:F7,F7)</f>
        <v>0</v>
      </c>
      <c r="H18" s="2" t="b">
        <f t="shared" ref="H18:I18" si="57">MAX(COUNTIF(B5:G5,G5),COUNTIF(B6:G6,G6),COUNTIF(B7:G7,G7))=COUNTIF(B7:G7,G7)</f>
        <v>0</v>
      </c>
      <c r="I18" s="2" t="b">
        <f t="shared" si="57"/>
        <v>0</v>
      </c>
      <c r="J18" s="2" t="b">
        <f>IF(IFERROR(MATCH(1,G22:H22,0),0),MAX(COUNTIF(G5:I5,I5),COUNTIF(G6:I6,I6),COUNTIF(G7:I7,I7))=COUNTIF(G7:I7,I7),IF(IFERROR(MATCH(1,E22:F22,0),0),MAX(COUNTIF(E5:I5,I5),COUNTIF(E6:I6,I6),COUNTIF(E7:I7,I7))=COUNTIF(E7:I7,I7),MAX(COUNTIF(B5:I5,I5),COUNTIF(B6:I6,I6),COUNTIF(B7:I7,I7))=COUNTIF(B7:I7,I7)))</f>
        <v>0</v>
      </c>
      <c r="K18" s="2" t="b">
        <f>IF(IFERROR(MATCH(1,H22:I22,0),0),MAX(COUNTIF(H5:J5,J5),COUNTIF(H6:J6,J6),COUNTIF(H7:J7,J7))=COUNTIF(H7:J7,J7),IF(IFERROR(MATCH(1,F22:G22,0),0),MAX(COUNTIF(F5:J5,J5),COUNTIF(F6:J6,J6),COUNTIF(F7:J7,J7))=COUNTIF(F7:J7,J7),IF(IFERROR(MATCH(1,D22:E22,0),0),MAX(COUNTIF(D5:J5,J5),COUNTIF(D6:J6,J6),COUNTIF(D7:J7,J7))=COUNTIF(D7:J7,J7),MAX(COUNTIF(C5:J5,J5),COUNTIF(C6:J6,J6),COUNTIF(C7:J7,J7))=COUNTIF(C7:J7,J7))))</f>
        <v>0</v>
      </c>
      <c r="L18" s="2" t="b">
        <f t="shared" ref="L18" si="58">IF(IFERROR(MATCH(1,I22:J22,0),0),MAX(COUNTIF(I5:K5,K5),COUNTIF(I6:K6,K6),COUNTIF(I7:K7,K7))=COUNTIF(I7:K7,K7),IF(IFERROR(MATCH(1,G22:H22,0),0),MAX(COUNTIF(G5:K5,K5),COUNTIF(G6:K6,K6),COUNTIF(G7:K7,K7))=COUNTIF(G7:K7,K7),IF(IFERROR(MATCH(1,E22:F22,0),0),MAX(COUNTIF(E5:K5,K5),COUNTIF(E6:K6,K6),COUNTIF(E7:K7,K7))=COUNTIF(E7:K7,K7),MAX(COUNTIF(D5:K5,K5),COUNTIF(D6:K6,K6),COUNTIF(D7:K7,K7))=COUNTIF(D7:K7,K7))))</f>
        <v>1</v>
      </c>
      <c r="M18" s="2" t="b">
        <f t="shared" ref="M18" si="59">IF(IFERROR(MATCH(1,J22:K22,0),0),MAX(COUNTIF(J5:L5,L5),COUNTIF(J6:L6,L6),COUNTIF(J7:L7,L7))=COUNTIF(J7:L7,L7),IF(IFERROR(MATCH(1,H22:I22,0),0),MAX(COUNTIF(H5:L5,L5),COUNTIF(H6:L6,L6),COUNTIF(H7:L7,L7))=COUNTIF(H7:L7,L7),IF(IFERROR(MATCH(1,F22:G22,0),0),MAX(COUNTIF(F5:L5,L5),COUNTIF(F6:L6,L6),COUNTIF(F7:L7,L7))=COUNTIF(F7:L7,L7),MAX(COUNTIF(E5:L5,L5),COUNTIF(E6:L6,L6),COUNTIF(E7:L7,L7))=COUNTIF(E7:L7,L7))))</f>
        <v>1</v>
      </c>
      <c r="N18" s="2" t="b">
        <f t="shared" ref="N18" si="60">IF(IFERROR(MATCH(1,K22:L22,0),0),MAX(COUNTIF(K5:M5,M5),COUNTIF(K6:M6,M6),COUNTIF(K7:M7,M7))=COUNTIF(K7:M7,M7),IF(IFERROR(MATCH(1,I22:J22,0),0),MAX(COUNTIF(I5:M5,M5),COUNTIF(I6:M6,M6),COUNTIF(I7:M7,M7))=COUNTIF(I7:M7,M7),IF(IFERROR(MATCH(1,G22:H22,0),0),MAX(COUNTIF(G5:M5,M5),COUNTIF(G6:M6,M6),COUNTIF(G7:M7,M7))=COUNTIF(G7:M7,M7),MAX(COUNTIF(F5:M5,M5),COUNTIF(F6:M6,M6),COUNTIF(F7:M7,M7))=COUNTIF(F7:M7,M7))))</f>
        <v>1</v>
      </c>
      <c r="O18" s="2" t="b">
        <f t="shared" ref="O18" si="61">IF(IFERROR(MATCH(1,L22:M22,0),0),MAX(COUNTIF(L5:N5,N5),COUNTIF(L6:N6,N6),COUNTIF(L7:N7,N7))=COUNTIF(L7:N7,N7),IF(IFERROR(MATCH(1,J22:K22,0),0),MAX(COUNTIF(J5:N5,N5),COUNTIF(J6:N6,N6),COUNTIF(J7:N7,N7))=COUNTIF(J7:N7,N7),IF(IFERROR(MATCH(1,H22:I22,0),0),MAX(COUNTIF(H5:N5,N5),COUNTIF(H6:N6,N6),COUNTIF(H7:N7,N7))=COUNTIF(H7:N7,N7),MAX(COUNTIF(G5:N5,N5),COUNTIF(G6:N6,N6),COUNTIF(G7:N7,N7))=COUNTIF(G7:N7,N7))))</f>
        <v>1</v>
      </c>
      <c r="P18" s="2" t="b">
        <f>IF(IFERROR(MATCH(1,M22:N22,0),0),MAX(COUNTIF(M5:O5,O5),COUNTIF(M6:O6,O6),COUNTIF(M7:O7,O7))=COUNTIF(M7:O7,O7),IF(IFERROR(MATCH(1,K22:L22,0),0),MAX(COUNTIF(K5:O5,O5),COUNTIF(K6:O6,O6),COUNTIF(K7:O7,O7))=COUNTIF(K7:O7,O7),IF(IFERROR(MATCH(1,I22:J22,0),0),MAX(COUNTIF(I5:O5,O5),COUNTIF(I6:O6,O6),COUNTIF(I7:O7,O7))=COUNTIF(I7:O7,O7),MAX(COUNTIF(H5:O5,O5),COUNTIF(H6:O6,O6),COUNTIF(H7:O7,O7))=COUNTIF(H7:O7,O7))))</f>
        <v>1</v>
      </c>
      <c r="Q18" s="2" t="b">
        <f t="shared" ref="Q18:U18" si="62">IF(IFERROR(MATCH(1,N22:O22,0),0),MAX(COUNTIF(N5:P5,P5),COUNTIF(N6:P6,P6),COUNTIF(N7:P7,P7))=COUNTIF(N7:P7,P7),IF(IFERROR(MATCH(1,L22:M22,0),0),MAX(COUNTIF(L5:P5,P5),COUNTIF(L6:P6,P6),COUNTIF(L7:P7,P7))=COUNTIF(L7:P7,P7),IF(IFERROR(MATCH(1,J22:K22,0),0),MAX(COUNTIF(J5:P5,P5),COUNTIF(J6:P6,P6),COUNTIF(J7:P7,P7))=COUNTIF(J7:P7,P7),MAX(COUNTIF(I5:P5,P5),COUNTIF(I6:P6,P6),COUNTIF(I7:P7,P7))=COUNTIF(I7:P7,P7))))</f>
        <v>1</v>
      </c>
      <c r="R18" s="2" t="b">
        <f t="shared" si="62"/>
        <v>1</v>
      </c>
      <c r="S18" s="2" t="b">
        <f t="shared" si="62"/>
        <v>1</v>
      </c>
      <c r="T18" s="2" t="b">
        <f t="shared" si="62"/>
        <v>1</v>
      </c>
      <c r="U18" s="2" t="b">
        <f t="shared" si="62"/>
        <v>1</v>
      </c>
    </row>
    <row r="19" spans="1:21" x14ac:dyDescent="0.25">
      <c r="A19" s="2"/>
      <c r="B19" s="2"/>
      <c r="C19" s="2"/>
      <c r="D19" s="61" t="s">
        <v>15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</row>
    <row r="20" spans="1:21" x14ac:dyDescent="0.25">
      <c r="A20" s="2"/>
      <c r="B20" s="2"/>
      <c r="C20" s="2"/>
      <c r="D20" s="2">
        <f>IF(E5&lt;&gt;D5,1,0)</f>
        <v>0</v>
      </c>
      <c r="E20" s="2">
        <f>IF(F5&lt;&gt;E5,1,0)</f>
        <v>0</v>
      </c>
      <c r="F20" s="2">
        <f t="shared" ref="F20:U20" si="63">IF(G5&lt;&gt;F5,1,0)</f>
        <v>0</v>
      </c>
      <c r="G20" s="2">
        <f t="shared" si="63"/>
        <v>0</v>
      </c>
      <c r="H20" s="2">
        <f t="shared" si="63"/>
        <v>0</v>
      </c>
      <c r="I20" s="2">
        <f t="shared" si="63"/>
        <v>0</v>
      </c>
      <c r="J20" s="2">
        <f t="shared" si="63"/>
        <v>0</v>
      </c>
      <c r="K20" s="2">
        <f t="shared" si="63"/>
        <v>0</v>
      </c>
      <c r="L20" s="2">
        <f t="shared" si="63"/>
        <v>0</v>
      </c>
      <c r="M20" s="2">
        <f t="shared" si="63"/>
        <v>0</v>
      </c>
      <c r="N20" s="2">
        <f t="shared" si="63"/>
        <v>0</v>
      </c>
      <c r="O20" s="2">
        <f t="shared" si="63"/>
        <v>0</v>
      </c>
      <c r="P20" s="2">
        <f t="shared" si="63"/>
        <v>0</v>
      </c>
      <c r="Q20" s="2">
        <f t="shared" si="63"/>
        <v>0</v>
      </c>
      <c r="R20" s="2">
        <f t="shared" si="63"/>
        <v>0</v>
      </c>
      <c r="S20" s="2">
        <f t="shared" si="63"/>
        <v>0</v>
      </c>
      <c r="T20" s="2">
        <f t="shared" si="63"/>
        <v>0</v>
      </c>
      <c r="U20" s="2">
        <f t="shared" si="63"/>
        <v>0</v>
      </c>
    </row>
    <row r="21" spans="1:21" x14ac:dyDescent="0.25">
      <c r="A21" s="2"/>
      <c r="B21" s="2"/>
      <c r="C21" s="2"/>
      <c r="D21" s="2">
        <f>IF(E6&lt;&gt;D6,1,0)</f>
        <v>0</v>
      </c>
      <c r="E21" s="2">
        <f>IF(F6&lt;&gt;E6,1,0)</f>
        <v>0</v>
      </c>
      <c r="F21" s="2">
        <f t="shared" ref="F21:U21" si="64">IF(G6&lt;&gt;F6,1,0)</f>
        <v>0</v>
      </c>
      <c r="G21" s="2">
        <f t="shared" si="64"/>
        <v>0</v>
      </c>
      <c r="H21" s="2">
        <f t="shared" si="64"/>
        <v>0</v>
      </c>
      <c r="I21" s="2">
        <f t="shared" si="64"/>
        <v>0</v>
      </c>
      <c r="J21" s="2">
        <f t="shared" si="64"/>
        <v>0</v>
      </c>
      <c r="K21" s="2">
        <f t="shared" si="64"/>
        <v>0</v>
      </c>
      <c r="L21" s="2">
        <f t="shared" si="64"/>
        <v>0</v>
      </c>
      <c r="M21" s="2">
        <f t="shared" si="64"/>
        <v>0</v>
      </c>
      <c r="N21" s="2">
        <f t="shared" si="64"/>
        <v>0</v>
      </c>
      <c r="O21" s="2">
        <f t="shared" si="64"/>
        <v>0</v>
      </c>
      <c r="P21" s="2">
        <f t="shared" si="64"/>
        <v>0</v>
      </c>
      <c r="Q21" s="2">
        <f t="shared" si="64"/>
        <v>0</v>
      </c>
      <c r="R21" s="2">
        <f t="shared" si="64"/>
        <v>0</v>
      </c>
      <c r="S21" s="2">
        <f t="shared" si="64"/>
        <v>0</v>
      </c>
      <c r="T21" s="2">
        <f t="shared" si="64"/>
        <v>0</v>
      </c>
      <c r="U21" s="2">
        <f t="shared" si="64"/>
        <v>0</v>
      </c>
    </row>
    <row r="22" spans="1:21" x14ac:dyDescent="0.25">
      <c r="A22" s="2"/>
      <c r="B22" s="2"/>
      <c r="C22" s="2"/>
      <c r="D22" s="2">
        <f>IF(D7&lt;&gt;E7,1,0)</f>
        <v>0</v>
      </c>
      <c r="E22" s="2">
        <f>IF(E7&lt;&gt;F7,1,0)</f>
        <v>0</v>
      </c>
      <c r="F22" s="2">
        <f t="shared" ref="F22:U22" si="65">IF(F7&lt;&gt;G7,1,0)</f>
        <v>0</v>
      </c>
      <c r="G22" s="2">
        <f t="shared" si="65"/>
        <v>0</v>
      </c>
      <c r="H22" s="2">
        <f t="shared" si="65"/>
        <v>0</v>
      </c>
      <c r="I22" s="2">
        <f t="shared" si="65"/>
        <v>0</v>
      </c>
      <c r="J22" s="2">
        <f t="shared" si="65"/>
        <v>0</v>
      </c>
      <c r="K22" s="2">
        <f t="shared" si="65"/>
        <v>0</v>
      </c>
      <c r="L22" s="2">
        <f t="shared" si="65"/>
        <v>0</v>
      </c>
      <c r="M22" s="2">
        <f t="shared" si="65"/>
        <v>0</v>
      </c>
      <c r="N22" s="2">
        <f t="shared" si="65"/>
        <v>0</v>
      </c>
      <c r="O22" s="2">
        <f t="shared" si="65"/>
        <v>0</v>
      </c>
      <c r="P22" s="2">
        <f t="shared" si="65"/>
        <v>0</v>
      </c>
      <c r="Q22" s="2">
        <f t="shared" si="65"/>
        <v>0</v>
      </c>
      <c r="R22" s="2">
        <f t="shared" si="65"/>
        <v>0</v>
      </c>
      <c r="S22" s="2">
        <f t="shared" si="65"/>
        <v>0</v>
      </c>
      <c r="T22" s="2">
        <f t="shared" si="65"/>
        <v>0</v>
      </c>
      <c r="U22" s="2">
        <f t="shared" si="65"/>
        <v>0</v>
      </c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46" t="s">
        <v>7</v>
      </c>
      <c r="B24" s="38">
        <v>1</v>
      </c>
      <c r="C24" s="38">
        <v>2</v>
      </c>
      <c r="D24" s="38">
        <v>3</v>
      </c>
      <c r="E24" s="38">
        <v>4</v>
      </c>
      <c r="F24" s="38">
        <v>5</v>
      </c>
      <c r="G24" s="38">
        <v>6</v>
      </c>
      <c r="H24" s="38">
        <v>7</v>
      </c>
      <c r="I24" s="38">
        <v>8</v>
      </c>
      <c r="J24" s="38">
        <v>9</v>
      </c>
      <c r="K24" s="38">
        <v>10</v>
      </c>
      <c r="L24" s="38">
        <v>11</v>
      </c>
      <c r="M24" s="38">
        <v>12</v>
      </c>
      <c r="N24" s="38">
        <v>13</v>
      </c>
      <c r="O24" s="38">
        <v>14</v>
      </c>
      <c r="P24" s="38">
        <v>15</v>
      </c>
      <c r="Q24" s="38">
        <v>16</v>
      </c>
      <c r="R24" s="38">
        <v>17</v>
      </c>
      <c r="S24" s="38">
        <v>18</v>
      </c>
      <c r="T24" s="38">
        <v>19</v>
      </c>
      <c r="U24" s="38">
        <v>20</v>
      </c>
    </row>
    <row r="25" spans="1:21" x14ac:dyDescent="0.25">
      <c r="A25" s="47" t="s">
        <v>2</v>
      </c>
      <c r="B25" s="51">
        <v>5</v>
      </c>
      <c r="C25" s="52">
        <v>5</v>
      </c>
      <c r="D25" s="52">
        <v>5</v>
      </c>
      <c r="E25" s="52">
        <v>3</v>
      </c>
      <c r="F25" s="52">
        <v>3</v>
      </c>
      <c r="G25" s="52">
        <v>3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3</v>
      </c>
      <c r="N25" s="52">
        <v>3</v>
      </c>
      <c r="O25" s="52">
        <v>3</v>
      </c>
      <c r="P25" s="52">
        <v>7</v>
      </c>
      <c r="Q25" s="52">
        <v>7</v>
      </c>
      <c r="R25" s="52">
        <v>7</v>
      </c>
      <c r="S25" s="52">
        <v>7</v>
      </c>
      <c r="T25" s="52">
        <v>7</v>
      </c>
      <c r="U25" s="52">
        <v>7</v>
      </c>
    </row>
    <row r="26" spans="1:21" x14ac:dyDescent="0.25">
      <c r="A26" s="47" t="s">
        <v>3</v>
      </c>
      <c r="B26" s="51">
        <v>-1</v>
      </c>
      <c r="C26" s="52">
        <v>8</v>
      </c>
      <c r="D26" s="52">
        <v>8</v>
      </c>
      <c r="E26" s="52">
        <v>8</v>
      </c>
      <c r="F26" s="52">
        <v>5</v>
      </c>
      <c r="G26" s="52">
        <v>5</v>
      </c>
      <c r="H26" s="52">
        <v>5</v>
      </c>
      <c r="I26" s="52">
        <v>9</v>
      </c>
      <c r="J26" s="52">
        <v>9</v>
      </c>
      <c r="K26" s="52">
        <v>9</v>
      </c>
      <c r="L26" s="52">
        <v>9</v>
      </c>
      <c r="M26" s="52">
        <v>9</v>
      </c>
      <c r="N26" s="52">
        <v>8</v>
      </c>
      <c r="O26" s="52">
        <v>8</v>
      </c>
      <c r="P26" s="52">
        <v>8</v>
      </c>
      <c r="Q26" s="52">
        <v>5</v>
      </c>
      <c r="R26" s="52">
        <v>5</v>
      </c>
      <c r="S26" s="52">
        <v>5</v>
      </c>
      <c r="T26" s="52">
        <v>5</v>
      </c>
      <c r="U26" s="52">
        <v>5</v>
      </c>
    </row>
    <row r="27" spans="1:21" ht="15.75" thickBot="1" x14ac:dyDescent="0.3">
      <c r="A27" s="47" t="s">
        <v>4</v>
      </c>
      <c r="B27" s="53">
        <v>-1</v>
      </c>
      <c r="C27" s="54">
        <v>-1</v>
      </c>
      <c r="D27" s="54">
        <v>7</v>
      </c>
      <c r="E27" s="54">
        <v>7</v>
      </c>
      <c r="F27" s="54">
        <v>7</v>
      </c>
      <c r="G27" s="54">
        <v>6</v>
      </c>
      <c r="H27" s="54">
        <v>6</v>
      </c>
      <c r="I27" s="54">
        <v>6</v>
      </c>
      <c r="J27" s="54">
        <v>6</v>
      </c>
      <c r="K27" s="54">
        <v>6</v>
      </c>
      <c r="L27" s="54">
        <v>4</v>
      </c>
      <c r="M27" s="54">
        <v>4</v>
      </c>
      <c r="N27" s="54">
        <v>4</v>
      </c>
      <c r="O27" s="54">
        <v>1</v>
      </c>
      <c r="P27" s="54">
        <v>1</v>
      </c>
      <c r="Q27" s="54">
        <v>1</v>
      </c>
      <c r="R27" s="54">
        <v>4</v>
      </c>
      <c r="S27" s="54">
        <v>4</v>
      </c>
      <c r="T27" s="54">
        <v>4</v>
      </c>
      <c r="U27" s="54">
        <v>4</v>
      </c>
    </row>
    <row r="28" spans="1:21" x14ac:dyDescent="0.25">
      <c r="A28" s="14" t="s">
        <v>5</v>
      </c>
      <c r="B28" s="50" t="s">
        <v>11</v>
      </c>
      <c r="C28" s="50" t="s">
        <v>11</v>
      </c>
      <c r="D28" s="50" t="s">
        <v>11</v>
      </c>
      <c r="E28" s="50" t="str">
        <f t="shared" ref="E28:U28" si="66">IF(AND(E$1&lt;&gt;D25,E$1&lt;&gt;D26,E$1&lt;&gt;D27),"x","-")</f>
        <v>x</v>
      </c>
      <c r="F28" s="50" t="str">
        <f t="shared" si="66"/>
        <v>x</v>
      </c>
      <c r="G28" s="50" t="str">
        <f t="shared" si="66"/>
        <v>x</v>
      </c>
      <c r="H28" s="50" t="str">
        <f t="shared" si="66"/>
        <v>x</v>
      </c>
      <c r="I28" s="50" t="str">
        <f t="shared" si="66"/>
        <v>x</v>
      </c>
      <c r="J28" s="50" t="str">
        <f t="shared" si="66"/>
        <v>x</v>
      </c>
      <c r="K28" s="50" t="str">
        <f t="shared" si="66"/>
        <v>x</v>
      </c>
      <c r="L28" s="50" t="str">
        <f t="shared" si="66"/>
        <v>x</v>
      </c>
      <c r="M28" s="50" t="str">
        <f t="shared" si="66"/>
        <v>x</v>
      </c>
      <c r="N28" s="50" t="str">
        <f t="shared" si="66"/>
        <v>x</v>
      </c>
      <c r="O28" s="50" t="str">
        <f t="shared" si="66"/>
        <v>x</v>
      </c>
      <c r="P28" s="50" t="str">
        <f t="shared" si="66"/>
        <v>x</v>
      </c>
      <c r="Q28" s="50" t="str">
        <f t="shared" si="66"/>
        <v>x</v>
      </c>
      <c r="R28" s="50" t="str">
        <f t="shared" si="66"/>
        <v>x</v>
      </c>
      <c r="S28" s="50" t="str">
        <f t="shared" si="66"/>
        <v>x</v>
      </c>
      <c r="T28" s="50" t="str">
        <f t="shared" si="66"/>
        <v>x</v>
      </c>
      <c r="U28" s="50" t="str">
        <f t="shared" si="66"/>
        <v>x</v>
      </c>
    </row>
    <row r="29" spans="1:2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46" t="s">
        <v>13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47" t="s">
        <v>2</v>
      </c>
      <c r="B31" s="51">
        <v>1</v>
      </c>
      <c r="C31" s="52">
        <v>1</v>
      </c>
      <c r="D31" s="52">
        <v>1</v>
      </c>
      <c r="E31" s="52">
        <v>1</v>
      </c>
      <c r="F31" s="52">
        <v>1</v>
      </c>
      <c r="G31" s="52">
        <v>1</v>
      </c>
      <c r="H31" s="52">
        <v>1</v>
      </c>
      <c r="I31" s="52">
        <v>1</v>
      </c>
      <c r="J31" s="52">
        <v>1</v>
      </c>
      <c r="K31" s="52">
        <v>1</v>
      </c>
      <c r="L31" s="52">
        <v>0</v>
      </c>
      <c r="M31" s="52">
        <v>1</v>
      </c>
      <c r="N31" s="52">
        <v>1</v>
      </c>
      <c r="O31" s="52">
        <v>0</v>
      </c>
      <c r="P31" s="52">
        <v>1</v>
      </c>
      <c r="Q31" s="52">
        <v>1</v>
      </c>
      <c r="R31" s="52">
        <v>0</v>
      </c>
      <c r="S31" s="52">
        <v>0</v>
      </c>
      <c r="T31" s="52">
        <v>1</v>
      </c>
      <c r="U31" s="52">
        <v>1</v>
      </c>
    </row>
    <row r="32" spans="1:21" x14ac:dyDescent="0.25">
      <c r="A32" s="47" t="s">
        <v>3</v>
      </c>
      <c r="B32" s="51">
        <v>-1</v>
      </c>
      <c r="C32" s="52">
        <v>1</v>
      </c>
      <c r="D32" s="52">
        <v>1</v>
      </c>
      <c r="E32" s="52">
        <v>0</v>
      </c>
      <c r="F32" s="52">
        <v>1</v>
      </c>
      <c r="G32" s="52">
        <v>1</v>
      </c>
      <c r="H32" s="52">
        <v>0</v>
      </c>
      <c r="I32" s="52">
        <v>1</v>
      </c>
      <c r="J32" s="52">
        <v>1</v>
      </c>
      <c r="K32" s="52">
        <v>1</v>
      </c>
      <c r="L32" s="52">
        <v>0</v>
      </c>
      <c r="M32" s="52">
        <v>0</v>
      </c>
      <c r="N32" s="52">
        <v>1</v>
      </c>
      <c r="O32" s="52">
        <v>0</v>
      </c>
      <c r="P32" s="52">
        <v>0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</row>
    <row r="33" spans="1:21" ht="15.75" thickBot="1" x14ac:dyDescent="0.3">
      <c r="A33" s="47" t="s">
        <v>4</v>
      </c>
      <c r="B33" s="53">
        <v>-1</v>
      </c>
      <c r="C33" s="54">
        <v>-1</v>
      </c>
      <c r="D33" s="54">
        <v>1</v>
      </c>
      <c r="E33" s="54">
        <v>0</v>
      </c>
      <c r="F33" s="54">
        <v>0</v>
      </c>
      <c r="G33" s="54">
        <v>1</v>
      </c>
      <c r="H33" s="54">
        <v>0</v>
      </c>
      <c r="I33" s="54">
        <v>0</v>
      </c>
      <c r="J33" s="54">
        <v>0</v>
      </c>
      <c r="K33" s="54">
        <v>1</v>
      </c>
      <c r="L33" s="54">
        <v>1</v>
      </c>
      <c r="M33" s="54">
        <v>1</v>
      </c>
      <c r="N33" s="54">
        <v>1</v>
      </c>
      <c r="O33" s="54">
        <v>1</v>
      </c>
      <c r="P33" s="54">
        <v>1</v>
      </c>
      <c r="Q33" s="54">
        <v>1</v>
      </c>
      <c r="R33" s="54">
        <v>1</v>
      </c>
      <c r="S33" s="54">
        <v>1</v>
      </c>
      <c r="T33" s="54">
        <v>1</v>
      </c>
      <c r="U33" s="54">
        <v>1</v>
      </c>
    </row>
    <row r="34" spans="1:21" x14ac:dyDescent="0.25">
      <c r="A34" s="14" t="s">
        <v>5</v>
      </c>
      <c r="B34" s="50" t="s">
        <v>11</v>
      </c>
      <c r="C34" s="50" t="s">
        <v>11</v>
      </c>
      <c r="D34" s="50" t="s">
        <v>11</v>
      </c>
      <c r="E34" s="50" t="str">
        <f t="shared" ref="E34:U34" si="67">IF(AND(E$1&lt;&gt;D25,E$1&lt;&gt;D26,E$1&lt;&gt;D27),"x","-")</f>
        <v>x</v>
      </c>
      <c r="F34" s="50" t="str">
        <f t="shared" si="67"/>
        <v>x</v>
      </c>
      <c r="G34" s="50" t="str">
        <f t="shared" si="67"/>
        <v>x</v>
      </c>
      <c r="H34" s="50" t="str">
        <f t="shared" si="67"/>
        <v>x</v>
      </c>
      <c r="I34" s="50" t="str">
        <f t="shared" si="67"/>
        <v>x</v>
      </c>
      <c r="J34" s="50" t="str">
        <f t="shared" si="67"/>
        <v>x</v>
      </c>
      <c r="K34" s="50" t="str">
        <f t="shared" si="67"/>
        <v>x</v>
      </c>
      <c r="L34" s="50" t="str">
        <f t="shared" si="67"/>
        <v>x</v>
      </c>
      <c r="M34" s="50" t="str">
        <f t="shared" si="67"/>
        <v>x</v>
      </c>
      <c r="N34" s="50" t="str">
        <f t="shared" si="67"/>
        <v>x</v>
      </c>
      <c r="O34" s="50" t="str">
        <f t="shared" si="67"/>
        <v>x</v>
      </c>
      <c r="P34" s="50" t="str">
        <f t="shared" si="67"/>
        <v>x</v>
      </c>
      <c r="Q34" s="50" t="str">
        <f t="shared" si="67"/>
        <v>x</v>
      </c>
      <c r="R34" s="50" t="str">
        <f t="shared" si="67"/>
        <v>x</v>
      </c>
      <c r="S34" s="50" t="str">
        <f t="shared" si="67"/>
        <v>x</v>
      </c>
      <c r="T34" s="50" t="str">
        <f t="shared" si="67"/>
        <v>x</v>
      </c>
      <c r="U34" s="50" t="str">
        <f t="shared" si="67"/>
        <v>x</v>
      </c>
    </row>
  </sheetData>
  <sheetProtection selectLockedCells="1"/>
  <mergeCells count="2">
    <mergeCell ref="D15:U15"/>
    <mergeCell ref="D19:U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20</vt:i4>
      </vt:variant>
    </vt:vector>
  </HeadingPairs>
  <TitlesOfParts>
    <vt:vector size="22" baseType="lpstr">
      <vt:lpstr>Memoria Virtual</vt:lpstr>
      <vt:lpstr>FIFO 2da</vt:lpstr>
      <vt:lpstr>Val_1</vt:lpstr>
      <vt:lpstr>Val_10</vt:lpstr>
      <vt:lpstr>Val_11</vt:lpstr>
      <vt:lpstr>Val_12</vt:lpstr>
      <vt:lpstr>Val_13</vt:lpstr>
      <vt:lpstr>Val_14</vt:lpstr>
      <vt:lpstr>Val_15</vt:lpstr>
      <vt:lpstr>Val_16</vt:lpstr>
      <vt:lpstr>Val_17</vt:lpstr>
      <vt:lpstr>Val_18</vt:lpstr>
      <vt:lpstr>Val_19</vt:lpstr>
      <vt:lpstr>Val_2</vt:lpstr>
      <vt:lpstr>Val_20</vt:lpstr>
      <vt:lpstr>Val_3</vt:lpstr>
      <vt:lpstr>Val_4</vt:lpstr>
      <vt:lpstr>Val_5</vt:lpstr>
      <vt:lpstr>Val_6</vt:lpstr>
      <vt:lpstr>Val_7</vt:lpstr>
      <vt:lpstr>Val_8</vt:lpstr>
      <vt:lpstr>Val_9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 Leonardo Gabriel</dc:creator>
  <cp:lastModifiedBy>Naya Leonardo Gabriel</cp:lastModifiedBy>
  <dcterms:created xsi:type="dcterms:W3CDTF">2023-10-23T13:39:17Z</dcterms:created>
  <dcterms:modified xsi:type="dcterms:W3CDTF">2023-11-06T20:17:31Z</dcterms:modified>
</cp:coreProperties>
</file>