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ndexes" sheetId="1" state="visible" r:id="rId1"/>
    <sheet name="Earnings" sheetId="2" state="visible" r:id="rId2"/>
    <sheet name="Prices and Dividends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<sst xmlns="http://schemas.openxmlformats.org/spreadsheetml/2006/main" count="28" uniqueCount="28">
  <si>
    <t>Ticker</t>
  </si>
  <si>
    <t>BEC.MI</t>
  </si>
  <si>
    <t xml:space="preserve">Total current Assets </t>
  </si>
  <si>
    <t xml:space="preserve">Total current Liabilities </t>
  </si>
  <si>
    <t xml:space="preserve">Current ratio</t>
  </si>
  <si>
    <t xml:space="preserve">Total Equity and Liabilities</t>
  </si>
  <si>
    <t xml:space="preserve">Goodwill and Intangible Assets</t>
  </si>
  <si>
    <t xml:space="preserve">Total Liabilities</t>
  </si>
  <si>
    <t xml:space="preserve">Book Value</t>
  </si>
  <si>
    <t xml:space="preserve">Price per share</t>
  </si>
  <si>
    <t xml:space="preserve">Number of shares</t>
  </si>
  <si>
    <t xml:space="preserve">Market Cap</t>
  </si>
  <si>
    <t xml:space="preserve">Safety Margin</t>
  </si>
  <si>
    <t xml:space="preserve">Market Cap / Book Value Ratio</t>
  </si>
  <si>
    <t xml:space="preserve">Book Value / N. of shares</t>
  </si>
  <si>
    <t xml:space="preserve">P/E Rating 3Y</t>
  </si>
  <si>
    <t xml:space="preserve">Profits rising</t>
  </si>
  <si>
    <t xml:space="preserve">Graham Number</t>
  </si>
  <si>
    <t xml:space="preserve">Earning Power 3Y</t>
  </si>
  <si>
    <t>Note</t>
  </si>
  <si>
    <t>Year</t>
  </si>
  <si>
    <t>Earnings</t>
  </si>
  <si>
    <t>F3YM</t>
  </si>
  <si>
    <t>L3YM</t>
  </si>
  <si>
    <t xml:space="preserve">Medium price per stock</t>
  </si>
  <si>
    <t>Dividends</t>
  </si>
  <si>
    <t>Medium</t>
  </si>
  <si>
    <t>EP3Y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</si>
</sst>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_-* #,##0.00\ [$€-410]_-;\-* #,##0.00\ [$€-410]_-;_-* &quot;-&quot;??\ [$€-410]_-;_-@_-"/>
    <numFmt numFmtId="165" formatCode="_-* #,##0.00\ [$€-407]_-;\-* #,##0.00\ [$€-407]_-;_-* &quot;-&quot;??\ [$€-407]_-;_-@_-"/>
    <numFmt numFmtId="166" formatCode="_-* #,##0.00\ _€_-;\-* #,##0.00\ _€_-;_-* &quot;-&quot;??\ _€_-;_-@_-"/>
  </numFmts>
  <fonts count="7">
    <font>
      <sz val="11.000000"/>
      <color theme="1"/>
      <name val="Aptos Narrow"/>
      <scheme val="minor"/>
    </font>
    <font>
      <b/>
      <sz val="11.000000"/>
      <color theme="1"/>
      <name val="Aptos Narrow"/>
    </font>
    <font>
      <b/>
      <color theme="1"/>
      <name val="Aptos Narrow"/>
      <scheme val="minor"/>
    </font>
    <font>
      <b/>
      <sz val="11.000000"/>
      <color theme="1"/>
      <name val="Aptos Narrow"/>
      <scheme val="minor"/>
    </font>
    <font>
      <color theme="1"/>
      <name val="Aptos Narrow"/>
      <scheme val="minor"/>
    </font>
    <font>
      <b/>
      <sz val="12.000000"/>
      <color theme="1"/>
      <name val="Aptos Narrow"/>
      <scheme val="minor"/>
    </font>
    <font>
      <color theme="1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39997558519241921"/>
        <bgColor theme="9" tint="0.39997558519241921"/>
      </patternFill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0" fillId="2" borderId="0" numFmtId="44" applyNumberFormat="1" applyFont="0" applyFill="0" applyBorder="0"/>
    <xf fontId="0" fillId="2" borderId="0" numFmtId="9" applyNumberFormat="1" applyFont="0" applyFill="0" applyBorder="0"/>
  </cellStyleXfs>
  <cellXfs count="16">
    <xf fontId="0" fillId="0" borderId="0" numFmtId="0" xfId="0"/>
    <xf fontId="1" fillId="3" borderId="0" numFmtId="0" xfId="0" applyFont="1" applyFill="1"/>
    <xf fontId="2" fillId="4" borderId="0" numFmtId="0" xfId="0" applyFont="1" applyFill="1"/>
    <xf fontId="0" fillId="0" borderId="0" numFmtId="164" xfId="1" applyNumberFormat="1"/>
    <xf fontId="0" fillId="0" borderId="0" numFmtId="165" xfId="0" applyNumberFormat="1"/>
    <xf fontId="3" fillId="0" borderId="0" numFmtId="0" xfId="0" applyFont="1"/>
    <xf fontId="0" fillId="0" borderId="0" numFmtId="166" xfId="1" applyNumberFormat="1"/>
    <xf fontId="4" fillId="0" borderId="0" numFmtId="0" xfId="0" applyFont="1"/>
    <xf fontId="0" fillId="0" borderId="0" numFmtId="164" xfId="0" applyNumberFormat="1"/>
    <xf fontId="0" fillId="0" borderId="0" numFmtId="164" xfId="1" applyNumberFormat="1"/>
    <xf fontId="0" fillId="0" borderId="0" numFmtId="2" xfId="1" applyNumberFormat="1"/>
    <xf fontId="2" fillId="0" borderId="0" numFmtId="0" xfId="0" applyFont="1"/>
    <xf fontId="5" fillId="5" borderId="0" numFmtId="0" xfId="0" applyFont="1" applyFill="1"/>
    <xf fontId="6" fillId="0" borderId="0" numFmtId="0" xfId="0" applyFont="1"/>
    <xf fontId="3" fillId="5" borderId="0" numFmtId="0" xfId="0" applyFont="1" applyFill="1"/>
    <xf fontId="0" fillId="0" borderId="0" numFmtId="165" xfId="0" applyNumberFormat="1"/>
  </cellXfs>
  <cellStyles count="3">
    <cellStyle name="Normal" xfId="0" builtinId="0"/>
    <cellStyle name="Currency" xfId="1" builtin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26.25"/>
    <col customWidth="1" min="2" max="2" width="27.7109375"/>
    <col customWidth="1" min="3" max="3" width="27.140625"/>
    <col customWidth="1" min="4" max="4" width="12.5"/>
    <col customWidth="1" min="5" max="5" width="11.25"/>
    <col customWidth="1" min="6" max="6" width="13"/>
    <col customWidth="1" min="7" max="7" width="11.630000000000001"/>
    <col customWidth="1" min="8" max="8" width="16.129999999999999"/>
    <col customWidth="1" min="9" max="26" width="7.6299999999999999"/>
  </cols>
  <sheetData>
    <row r="1" ht="15.75">
      <c r="A1" s="1" t="s">
        <v>0</v>
      </c>
      <c r="B1" s="2" t="s">
        <v>1</v>
      </c>
    </row>
    <row r="3" ht="15.75">
      <c r="A3" t="s">
        <v>2</v>
      </c>
      <c r="B3" s="3">
        <v>70864227</v>
      </c>
    </row>
    <row r="4" ht="15.75">
      <c r="A4" t="s">
        <v>3</v>
      </c>
      <c r="B4" s="4">
        <v>21787616</v>
      </c>
    </row>
    <row r="5" ht="15.75">
      <c r="A5" s="5" t="s">
        <v>4</v>
      </c>
      <c r="B5" s="6">
        <v>3</v>
      </c>
      <c r="C5" s="7"/>
    </row>
    <row r="7" ht="15.75">
      <c r="A7" t="s">
        <v>5</v>
      </c>
      <c r="B7" s="4">
        <v>87264261</v>
      </c>
    </row>
    <row r="8" ht="15.75">
      <c r="A8" t="s">
        <v>6</v>
      </c>
      <c r="B8" s="4">
        <f>2318181+6692427+621360</f>
        <v>9631968</v>
      </c>
    </row>
    <row r="9" ht="15.75">
      <c r="A9" t="s">
        <v>7</v>
      </c>
      <c r="B9" s="4">
        <f>87261261-55195227</f>
        <v>32066034</v>
      </c>
    </row>
    <row r="10" ht="15.75">
      <c r="A10" s="5" t="s">
        <v>8</v>
      </c>
      <c r="B10" s="4">
        <f>B7-B8-B9</f>
        <v>45566259</v>
      </c>
    </row>
    <row r="12" ht="15" customHeight="1">
      <c r="A12" s="5" t="s">
        <v>9</v>
      </c>
      <c r="B12" s="8">
        <v>18.199999999999999</v>
      </c>
    </row>
    <row r="13" ht="15" customHeight="1">
      <c r="A13" s="5" t="s">
        <v>10</v>
      </c>
      <c r="B13">
        <v>10728800</v>
      </c>
    </row>
    <row r="14" ht="15.75">
      <c r="A14" s="5" t="s">
        <v>11</v>
      </c>
      <c r="B14" s="4">
        <v>195264176</v>
      </c>
    </row>
    <row r="15" ht="15.75">
      <c r="A15" s="5" t="s">
        <v>12</v>
      </c>
      <c r="B15" s="9">
        <f>B14-B10</f>
        <v>149697917</v>
      </c>
    </row>
    <row r="16" ht="15" customHeight="1"/>
    <row r="17" ht="15.75">
      <c r="A17" s="5" t="s">
        <v>13</v>
      </c>
      <c r="B17" s="6">
        <f>B14/B10</f>
        <v>4.2852799480422563</v>
      </c>
      <c r="C17" s="10"/>
    </row>
    <row r="18" ht="15.75">
      <c r="A18" s="5" t="s">
        <v>14</v>
      </c>
      <c r="B18" s="9">
        <f>B10/B13</f>
        <v>4.2470974386697486</v>
      </c>
      <c r="C18" s="7"/>
    </row>
    <row r="19" ht="15" customHeight="1"/>
    <row r="20" ht="15.75">
      <c r="A20" s="5" t="s">
        <v>15</v>
      </c>
      <c r="B20" t="e">
        <f>'Prices and Dividends'!B5/Earnings!B14</f>
        <v>#NAME?</v>
      </c>
      <c r="D20" s="7"/>
    </row>
    <row r="21" ht="15.75">
      <c r="A21" s="5" t="s">
        <v>16</v>
      </c>
      <c r="B21" s="4" t="e">
        <f>Earnings!B14/Earnings!B13-1</f>
        <v>#NAME?</v>
      </c>
    </row>
    <row r="22" ht="15.75" customHeight="1"/>
    <row r="23" ht="15.75" customHeight="1">
      <c r="A23" s="5" t="s">
        <v>17</v>
      </c>
      <c r="B23" t="e">
        <f>B20*B17</f>
        <v>#NAME?</v>
      </c>
      <c r="D23" s="7"/>
    </row>
    <row r="24" ht="15.75" customHeight="1">
      <c r="A24" s="5" t="s">
        <v>18</v>
      </c>
      <c r="B24">
        <f>'Prices and Dividends'!B6</f>
        <v>4.1200406917599179e-002</v>
      </c>
      <c r="D24" s="7"/>
    </row>
    <row r="25" ht="15.75" customHeight="1">
      <c r="A25" s="11" t="s">
        <v>19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9" operator="lessThan" id="{0028000B-000F-4FD2-A9C3-006B004600B8}">
            <xm:f>"1,5"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9" operator="greaterThan" id="{00760088-00FB-4CFC-8BF1-008F0053000F}">
            <xm:f>1,60001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B17</xm:sqref>
        </x14:conditionalFormatting>
        <x14:conditionalFormatting xmlns:xm="http://schemas.microsoft.com/office/excel/2006/main">
          <x14:cfRule type="cellIs" priority="18" operator="lessThanOrEqual" id="{00B20047-0011-4B1F-A1AD-00550057005A}">
            <xm:f>"1,5"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7" operator="between" id="{00BF0027-0089-43A8-80A8-0003006400BE}">
            <xm:f>"1,5"</xm:f>
            <xm:f>2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7" operator="between" id="{00C3009B-00BB-49FA-B096-003000720013}">
            <xm:f>1,0001</xm:f>
            <xm:f>1,6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B17</xm:sqref>
        </x14:conditionalFormatting>
        <x14:conditionalFormatting xmlns:xm="http://schemas.microsoft.com/office/excel/2006/main">
          <x14:cfRule type="cellIs" priority="16" operator="greaterThan" id="{00AA002A-00A6-47EA-91B2-004A00DE0065}">
            <xm:f>2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6" operator="lessThan" id="{00A200EF-006A-4A43-9336-001300E60074}">
            <xm:f>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B17</xm:sqref>
        </x14:conditionalFormatting>
        <x14:conditionalFormatting xmlns:xm="http://schemas.microsoft.com/office/excel/2006/main">
          <x14:cfRule type="cellIs" priority="15" operator="between" id="{009D001A-00CE-4D43-B9E3-001F002E0034}">
            <xm:f>"1,5"</xm:f>
            <xm:f>2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4" operator="between" id="{00D3006E-00BB-491C-B680-0057003E004E}">
            <xm:f>"1,5"</xm:f>
            <xm:f>2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3" operator="lessThanOrEqual" id="{003D00C1-00BF-4E73-8C52-007A0001009D}">
            <xm:f>15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B20</xm:sqref>
        </x14:conditionalFormatting>
        <x14:conditionalFormatting xmlns:xm="http://schemas.microsoft.com/office/excel/2006/main">
          <x14:cfRule type="cellIs" priority="12" operator="lessThanOrEqual" id="{001B007F-008B-42E4-87A9-0097004800B2}">
            <xm:f>"22,5"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B23</xm:sqref>
        </x14:conditionalFormatting>
        <x14:conditionalFormatting xmlns:xm="http://schemas.microsoft.com/office/excel/2006/main">
          <x14:cfRule type="cellIs" priority="11" operator="lessThanOrEqual" id="{006E0027-0075-4D7D-8454-009400450051}">
            <xm:f>"22,5"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B23</xm:sqref>
        </x14:conditionalFormatting>
        <x14:conditionalFormatting xmlns:xm="http://schemas.microsoft.com/office/excel/2006/main">
          <x14:cfRule type="cellIs" priority="10" operator="lessThanOrEqual" id="{007F00CC-00F7-433E-8429-00AA001100F1}">
            <xm:f>"22,5"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B23</xm:sqref>
        </x14:conditionalFormatting>
        <x14:conditionalFormatting xmlns:xm="http://schemas.microsoft.com/office/excel/2006/main">
          <x14:cfRule type="cellIs" priority="9" operator="lessThanOrEqual" id="{00560096-002E-43A0-957F-00E600260040}">
            <xm:f>"22,5"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B23</xm:sqref>
        </x14:conditionalFormatting>
        <x14:conditionalFormatting xmlns:xm="http://schemas.microsoft.com/office/excel/2006/main">
          <x14:cfRule type="cellIs" priority="8" operator="between" id="{0044003F-005C-450B-89B2-00A900E5009C}">
            <xm:f>7</xm:f>
            <xm:f>9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B24</xm:sqref>
        </x14:conditionalFormatting>
        <x14:conditionalFormatting xmlns:xm="http://schemas.microsoft.com/office/excel/2006/main">
          <x14:cfRule type="cellIs" priority="7" operator="greaterThan" id="{005A0096-0066-415E-BBA4-00290011009B}">
            <xm:f>9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21.7109375"/>
    <col customWidth="1" min="2" max="2" width="23.00390625"/>
  </cols>
  <sheetData>
    <row r="1" ht="17.25">
      <c r="A1" s="12" t="s">
        <v>20</v>
      </c>
      <c r="B1" s="12" t="s">
        <v>21</v>
      </c>
    </row>
    <row r="2" ht="15.75">
      <c r="A2" s="13">
        <v>2015</v>
      </c>
      <c r="B2" s="4">
        <v>0</v>
      </c>
    </row>
    <row r="3" ht="15.75">
      <c r="A3" s="13">
        <v>2016</v>
      </c>
      <c r="B3" s="4">
        <v>0</v>
      </c>
    </row>
    <row r="4" ht="15.75">
      <c r="A4" s="13">
        <v>2017</v>
      </c>
      <c r="B4" s="4">
        <v>0</v>
      </c>
    </row>
    <row r="5" ht="15.75">
      <c r="A5" s="13">
        <v>2018</v>
      </c>
      <c r="B5" s="4">
        <v>0</v>
      </c>
    </row>
    <row r="6" ht="15.75">
      <c r="A6" s="13">
        <v>2019</v>
      </c>
      <c r="B6" s="4">
        <v>0</v>
      </c>
    </row>
    <row r="7" ht="15.75">
      <c r="A7" s="13">
        <v>2020</v>
      </c>
      <c r="B7" s="4">
        <v>0</v>
      </c>
    </row>
    <row r="8" ht="15.75">
      <c r="A8" s="13">
        <v>2021</v>
      </c>
      <c r="B8" s="4">
        <v>0</v>
      </c>
    </row>
    <row r="9" ht="15.75">
      <c r="A9" s="13">
        <v>2022</v>
      </c>
      <c r="B9" s="4">
        <v>0</v>
      </c>
    </row>
    <row r="10" ht="15.75">
      <c r="A10" s="13">
        <v>2023</v>
      </c>
      <c r="B10" s="4">
        <v>13905000</v>
      </c>
    </row>
    <row r="11" ht="15.75">
      <c r="A11" s="13">
        <v>2024</v>
      </c>
      <c r="B11" s="4">
        <v>18151000</v>
      </c>
    </row>
    <row r="12" ht="15.75">
      <c r="A12" s="13">
        <v>2025</v>
      </c>
      <c r="B12" s="4">
        <v>3534000</v>
      </c>
    </row>
    <row r="13" ht="15" customHeight="1">
      <c r="A13" s="5" t="s">
        <v>22</v>
      </c>
      <c r="B13" s="4" t="e">
        <f>AVARAGE(B2:B4)</f>
        <v>#NAME?</v>
      </c>
    </row>
    <row r="14" ht="15" customHeight="1">
      <c r="A14" s="5" t="s">
        <v>23</v>
      </c>
      <c r="B14" s="4" t="e">
        <f>AVARAGE(B10:B12)</f>
        <v>#NAME?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2.57421875"/>
    <col customWidth="1" min="2" max="2" width="23.8515625"/>
    <col customWidth="1" min="3" max="3" width="19.7109375"/>
  </cols>
  <sheetData>
    <row r="1" ht="15" customHeight="1">
      <c r="A1" s="14" t="s">
        <v>20</v>
      </c>
      <c r="B1" s="14" t="s">
        <v>24</v>
      </c>
      <c r="C1" s="14" t="s">
        <v>25</v>
      </c>
    </row>
    <row r="2" ht="15" customHeight="1">
      <c r="A2">
        <v>2022</v>
      </c>
      <c r="B2" s="4">
        <v>10.91</v>
      </c>
      <c r="C2" s="15">
        <v>0.32000000000000001</v>
      </c>
    </row>
    <row r="3" ht="15" customHeight="1">
      <c r="A3">
        <v>2023</v>
      </c>
      <c r="B3" s="4">
        <v>13.130000000000001</v>
      </c>
      <c r="C3" s="4">
        <v>0.59999999999999998</v>
      </c>
    </row>
    <row r="4" ht="15" customHeight="1">
      <c r="A4">
        <v>2024</v>
      </c>
      <c r="B4" s="4">
        <v>15.279999999999999</v>
      </c>
      <c r="C4" s="4">
        <v>0.69999999999999996</v>
      </c>
    </row>
    <row r="5" ht="15" customHeight="1">
      <c r="A5" s="5" t="s">
        <v>26</v>
      </c>
      <c r="B5">
        <f>AVERAGE(B2:B4)</f>
        <v>13.106666666666667</v>
      </c>
      <c r="C5">
        <f>AVERAGE(C2:C4)</f>
        <v>0.53999999999999992</v>
      </c>
    </row>
    <row r="6" ht="15" customHeight="1">
      <c r="A6" s="5" t="s">
        <v>27</v>
      </c>
      <c r="B6">
        <f>C5/B5</f>
        <v>4.1200406917599179e-002</v>
      </c>
    </row>
    <row r="7" ht="15" customHeight="1"/>
    <row r="8" ht="15" customHeight="1"/>
    <row r="9" ht="15" customHeight="1"/>
    <row r="10" ht="1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CONTIN</dc:creator>
  <cp:revision>4</cp:revision>
  <dcterms:created xsi:type="dcterms:W3CDTF">2025-04-12T18:27:43Z</dcterms:created>
  <dcterms:modified xsi:type="dcterms:W3CDTF">2025-08-24T14:58:33Z</dcterms:modified>
</cp:coreProperties>
</file>