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leonardoamaral/Documents/GitHub/Automatizacao/"/>
    </mc:Choice>
  </mc:AlternateContent>
  <xr:revisionPtr revIDLastSave="0" documentId="13_ncr:1_{9D7F1DFD-E393-924F-AB41-2E87CC4908E1}" xr6:coauthVersionLast="47" xr6:coauthVersionMax="47" xr10:uidLastSave="{00000000-0000-0000-0000-000000000000}"/>
  <bookViews>
    <workbookView xWindow="0" yWindow="0" windowWidth="19420" windowHeight="1042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L6" i="1"/>
  <c r="L5" i="1"/>
  <c r="N4" i="1"/>
  <c r="L4" i="1"/>
  <c r="K5" i="1"/>
  <c r="M4" i="1"/>
  <c r="M5" i="1"/>
  <c r="M6" i="1"/>
  <c r="K4" i="1"/>
  <c r="K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<sst xmlns="http://schemas.openxmlformats.org/spreadsheetml/2006/main" count="54" uniqueCount="19">
  <si>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</si>
  <si>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</si>
  <si>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</si>
  <si>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</si>
  <si>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</si>
  <si>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</si>
  <si>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</si>
  <si>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Gasto</t>
  </si>
  <si>
    <t>Total</t>
  </si>
  <si>
    <t>Total Estimado</t>
  </si>
  <si>
    <t>Total Gasto</t>
  </si>
  <si>
    <t>Estimado2</t>
  </si>
  <si>
    <t>Estimado22</t>
  </si>
  <si>
    <t>Gasto2</t>
  </si>
  <si>
    <t>Consolidado Semana 1</t>
  </si>
  <si>
    <t>Semana 1</t>
  </si>
  <si>
    <t>Semana</t>
  </si>
  <si>
    <t>Semana 2</t>
  </si>
  <si>
    <t>Semana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</si>
</sst>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8" totalsRowDxfId="5"/>
    <tableColumn id="2" xr3:uid="{140503C1-53D7-754C-910B-051B5F7728CE}" name="Fase" dataDxfId="17" totalsRowDxfId="4"/>
    <tableColumn id="3" xr3:uid="{12237082-083D-2D40-845A-FD498B357711}" name="Tempo gasto" dataDxfId="16" totalsRowDxfId="3"/>
    <tableColumn id="5" xr3:uid="{4D300DB9-09E4-314B-8B74-CF1F01E29B63}" name="Consolidado Semana 1" totalsRowFunction="sum" dataDxfId="15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14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13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Semana" dataDxfId="12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1">
      <calculatedColumnFormula>F242</calculatedColumnFormula>
    </tableColumn>
    <tableColumn id="7" xr3:uid="{D5755058-9ADB-FC4E-A2A1-840F8A68033E}" name="Estimado2" dataDxfId="10">
      <calculatedColumnFormula>Tabela3[[#This Row],[Total Estimado]]/2</calculatedColumnFormula>
    </tableColumn>
    <tableColumn id="8" xr3:uid="{69C7213D-B1FC-4147-AB24-B6A5182959DB}" name="Gasto" dataDxfId="9">
      <calculatedColumnFormula>SUMIFS($C$2:$C$200,$B$2:$B$200,"Fase 1")</calculatedColumnFormula>
    </tableColumn>
    <tableColumn id="6" xr3:uid="{9EE9F271-6EA9-974A-B071-1EA2E0A604E5}" name="Estimado22" dataDxfId="8">
      <calculatedColumnFormula>Tabela3[[#This Row],[Total Estimado]]/2</calculatedColumnFormula>
    </tableColumn>
    <tableColumn id="5" xr3:uid="{9890D8DA-7135-924B-8BB6-5C94EBAC1F51}" name="Gasto2" dataDxfId="7"/>
    <tableColumn id="4" xr3:uid="{50AF89FB-B074-2F40-A3B0-F87632DD2FF3}" name="Total" dataDxfId="6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topLeftCell="G1" zoomScaleNormal="100" workbookViewId="0">
      <selection activeCell="M15" sqref="M15"/>
    </sheetView>
  </sheetViews>
  <sheetFormatPr baseColWidth="10" defaultColWidth="10.6640625" defaultRowHeight="16" x14ac:dyDescent="0.2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2">
      <c r="A1" s="3" t="s">
        <v>0</v>
      </c>
      <c r="B1" s="3" t="s">
        <v>3</v>
      </c>
      <c r="C1" s="3" t="s">
        <v>4</v>
      </c>
      <c r="D1" s="6" t="s">
        <v>14</v>
      </c>
      <c r="E1" s="6" t="s">
        <v>6</v>
      </c>
      <c r="F1" s="8" t="s">
        <v>5</v>
      </c>
    </row>
    <row r="2" spans="1:15" x14ac:dyDescent="0.2">
      <c r="A2" s="3" t="s">
        <v>2</v>
      </c>
      <c r="B2" s="4" t="s">
        <v>15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9" t="s">
        <v>1</v>
      </c>
      <c r="L2" s="19"/>
      <c r="M2" s="19" t="s">
        <v>2</v>
      </c>
      <c r="N2" s="19"/>
    </row>
    <row r="3" spans="1:15" x14ac:dyDescent="0.2">
      <c r="A3" s="3" t="s">
        <v>2</v>
      </c>
      <c r="B3" s="4" t="s">
        <v>15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16</v>
      </c>
      <c r="I3" s="13" t="s">
        <v>9</v>
      </c>
      <c r="J3" s="13" t="s">
        <v>10</v>
      </c>
      <c r="K3" s="15" t="s">
        <v>11</v>
      </c>
      <c r="L3" s="15" t="s">
        <v>7</v>
      </c>
      <c r="M3" s="18" t="s">
        <v>12</v>
      </c>
      <c r="N3" s="18" t="s">
        <v>13</v>
      </c>
      <c r="O3" s="13" t="s">
        <v>8</v>
      </c>
    </row>
    <row r="4" spans="1:15" x14ac:dyDescent="0.2">
      <c r="A4" s="3" t="s">
        <v>2</v>
      </c>
      <c r="B4" s="4" t="s">
        <v>15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">
        <v>15</v>
      </c>
      <c r="I4" s="14">
        <v>0.83333333333333337</v>
      </c>
      <c r="J4" s="14">
        <f>D244</f>
        <v>0.8354166666666667</v>
      </c>
      <c r="K4" s="16">
        <f>Tabela3[[#This Row],[Total Estimado]]/2</f>
        <v>0.41666666666666669</v>
      </c>
      <c r="L4" s="16">
        <f>SUMIFS($C$2:$C$200,$B$2:$B$200,"Semana 1",$A$2:$A$200,"Cesar")</f>
        <v>0.41666666666666674</v>
      </c>
      <c r="M4" s="17">
        <f>Tabela3[[#This Row],[Total Estimado]]/2</f>
        <v>0.41666666666666669</v>
      </c>
      <c r="N4" s="17">
        <f>SUMIFS($C$2:$C$200,$B$2:$B$200,"Semana 1",$A$2:$A$200,"Leonardo")</f>
        <v>0.41875000000000001</v>
      </c>
      <c r="O4" s="14">
        <f>I4 - J4</f>
        <v>-2.0833333333333259E-3</v>
      </c>
    </row>
    <row r="5" spans="1:15" x14ac:dyDescent="0.2">
      <c r="A5" s="3" t="s">
        <v>1</v>
      </c>
      <c r="B5" s="4" t="s">
        <v>15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">
        <v>17</v>
      </c>
      <c r="I5" s="14">
        <v>0.83333333333333337</v>
      </c>
      <c r="J5" s="14">
        <f>E244</f>
        <v>0.25</v>
      </c>
      <c r="K5" s="14">
        <f>Tabela3[[#This Row],[Total Estimado]]/2</f>
        <v>0.41666666666666669</v>
      </c>
      <c r="L5" s="14">
        <f>SUMIFS($C$2:$C$200,$B$2:$B$200,"Semana 2",$A$2:$A$200,"Cesar")</f>
        <v>8.3333333333333329E-2</v>
      </c>
      <c r="M5" s="14">
        <f>Tabela3[[#This Row],[Total Estimado]]/2</f>
        <v>0.41666666666666669</v>
      </c>
      <c r="N5" s="14">
        <f>SUMIFS($C$2:$C$200,$B$2:$B$200,"Semana 2",$A$2:$A$200,"Leonardo")</f>
        <v>0.16666666666666666</v>
      </c>
      <c r="O5" s="14">
        <f t="shared" ref="O5:O6" si="0">I5 - J5</f>
        <v>0.58333333333333337</v>
      </c>
    </row>
    <row r="6" spans="1:15" x14ac:dyDescent="0.2">
      <c r="A6" s="3" t="s">
        <v>1</v>
      </c>
      <c r="B6" s="4" t="s">
        <v>15</v>
      </c>
      <c r="C6" s="5">
        <v>0.10416666666666667</v>
      </c>
      <c r="D6" s="2">
        <f>IF(B6 = Fases!$A$2,Tabela2[[#This Row],[Tempo gasto]],0)</f>
        <v>0.10416666666666667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">
        <v>18</v>
      </c>
      <c r="I6" s="14">
        <v>0.83333333333333337</v>
      </c>
      <c r="J6" s="14">
        <f t="shared" ref="J6" si="1">F244</f>
        <v>0</v>
      </c>
      <c r="K6" s="16">
        <f>Tabela3[[#This Row],[Total Estimado]]/2</f>
        <v>0.41666666666666669</v>
      </c>
      <c r="L6" s="16">
        <f>SUMIFS($C$2:$C$200,$B$2:$B$200,"Semana 3",$A$2:$A$200,"Cesar")</f>
        <v>0</v>
      </c>
      <c r="M6" s="17">
        <f>Tabela3[[#This Row],[Total Estimado]]/2</f>
        <v>0.41666666666666669</v>
      </c>
      <c r="N6" s="17">
        <f>SUMIFS($C$2:$C$200,$B$2:$B$200,"Semana 3",$A$2:$A$200,"Leonardo")</f>
        <v>0</v>
      </c>
      <c r="O6" s="14">
        <f t="shared" si="0"/>
        <v>0.83333333333333337</v>
      </c>
    </row>
    <row r="7" spans="1:15" x14ac:dyDescent="0.2">
      <c r="A7" s="3" t="s">
        <v>1</v>
      </c>
      <c r="B7" s="4" t="s">
        <v>15</v>
      </c>
      <c r="C7" s="5">
        <v>0.10416666666666667</v>
      </c>
      <c r="D7" s="2">
        <f>IF(B7 = Fases!$A$2,Tabela2[[#This Row],[Tempo gasto]],0)</f>
        <v>0.10416666666666667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2">
      <c r="A8" s="3" t="s">
        <v>1</v>
      </c>
      <c r="B8" s="4" t="s">
        <v>15</v>
      </c>
      <c r="C8" s="5">
        <v>4.1666666666666664E-2</v>
      </c>
      <c r="D8" s="2">
        <f>IF(B8 = Fases!$A$2,Tabela2[[#This Row],[Tempo gasto]],0)</f>
        <v>4.1666666666666664E-2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2">
      <c r="A9" s="3" t="s">
        <v>2</v>
      </c>
      <c r="B9" s="4" t="s">
        <v>15</v>
      </c>
      <c r="C9" s="5">
        <v>4.1666666666666664E-2</v>
      </c>
      <c r="D9" s="2">
        <f>IF(B9 = Fases!$A$2,Tabela2[[#This Row],[Tempo gasto]],0)</f>
        <v>4.1666666666666664E-2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2">
      <c r="A10" s="3" t="s">
        <v>1</v>
      </c>
      <c r="B10" s="4" t="s">
        <v>15</v>
      </c>
      <c r="C10" s="5">
        <v>0.10416666666666667</v>
      </c>
      <c r="D10" s="2">
        <f>IF(B10 = Fases!$A$2,Tabela2[[#This Row],[Tempo gasto]],0)</f>
        <v>0.10416666666666667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2">
      <c r="A11" s="3" t="s">
        <v>2</v>
      </c>
      <c r="B11" s="4" t="s">
        <v>15</v>
      </c>
      <c r="C11" s="5">
        <v>0.20833333333333334</v>
      </c>
      <c r="D11" s="2">
        <f>IF(B11 = Fases!$A$2,Tabela2[[#This Row],[Tempo gasto]],0)</f>
        <v>0.20833333333333334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2">
      <c r="A12" s="3" t="s">
        <v>2</v>
      </c>
      <c r="B12" s="4" t="s">
        <v>15</v>
      </c>
      <c r="C12" s="5">
        <v>2.0833333333333332E-2</v>
      </c>
      <c r="D12" s="2">
        <f>IF(B12 = Fases!$A$2,Tabela2[[#This Row],[Tempo gasto]],0)</f>
        <v>2.0833333333333332E-2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2">
      <c r="A13" s="3" t="s">
        <v>1</v>
      </c>
      <c r="B13" s="4" t="s">
        <v>17</v>
      </c>
      <c r="C13" s="5">
        <v>8.3333333333333329E-2</v>
      </c>
      <c r="D13" s="2">
        <f>IF(B13 = Fases!$A$2,Tabela2[[#This Row],[Tempo gasto]],0)</f>
        <v>0</v>
      </c>
      <c r="E13" s="2">
        <f>IF(B13 = Fases!$A$3,Tabela2[[#This Row],[Tempo gasto]],0)</f>
        <v>8.3333333333333329E-2</v>
      </c>
      <c r="F13" s="7">
        <f>IF(B13 = Fases!$A$4,Tabela2[[#This Row],[Tempo gasto]],0)</f>
        <v>0</v>
      </c>
    </row>
    <row r="14" spans="1:15" x14ac:dyDescent="0.2">
      <c r="A14" s="3" t="s">
        <v>2</v>
      </c>
      <c r="B14" s="4" t="s">
        <v>17</v>
      </c>
      <c r="C14" s="5">
        <v>8.3333333333333329E-2</v>
      </c>
      <c r="D14" s="2">
        <f>IF(B14 = Fases!$A$2,Tabela2[[#This Row],[Tempo gasto]],0)</f>
        <v>0</v>
      </c>
      <c r="E14" s="2">
        <f>IF(B14 = Fases!$A$3,Tabela2[[#This Row],[Tempo gasto]],0)</f>
        <v>8.3333333333333329E-2</v>
      </c>
      <c r="F14" s="7">
        <f>IF(B14 = Fases!$A$4,Tabela2[[#This Row],[Tempo gasto]],0)</f>
        <v>0</v>
      </c>
    </row>
    <row r="15" spans="1:15" x14ac:dyDescent="0.2">
      <c r="A15" s="3" t="s">
        <v>2</v>
      </c>
      <c r="B15" s="4" t="s">
        <v>17</v>
      </c>
      <c r="C15" s="5">
        <v>8.3333333333333329E-2</v>
      </c>
      <c r="D15" s="2">
        <f>IF(B15 = Fases!$A$2,Tabela2[[#This Row],[Tempo gasto]],0)</f>
        <v>0</v>
      </c>
      <c r="E15" s="2">
        <f>IF(B15 = Fases!$A$3,Tabela2[[#This Row],[Tempo gasto]],0)</f>
        <v>8.3333333333333329E-2</v>
      </c>
      <c r="F15" s="7">
        <f>IF(B15 = Fases!$A$4,Tabela2[[#This Row],[Tempo gasto]],0)</f>
        <v>0</v>
      </c>
    </row>
    <row r="16" spans="1:15" x14ac:dyDescent="0.2">
      <c r="B16" s="4"/>
      <c r="C16" s="5"/>
      <c r="D16" s="2">
        <f>IF(B16 = Fases!$A$2,Tabela2[[#This Row],[Tempo gasto]],0)</f>
        <v>0</v>
      </c>
      <c r="E16" s="2">
        <f>IF(B16 = Fases!$A$3,Tabela2[[#This Row],[Tempo gasto]],0)</f>
        <v>0</v>
      </c>
      <c r="F16" s="7">
        <f>IF(B16 = Fases!$A$4,Tabela2[[#This Row],[Tempo gasto]],0)</f>
        <v>0</v>
      </c>
    </row>
    <row r="17" spans="2:6" x14ac:dyDescent="0.2">
      <c r="B17" s="4"/>
      <c r="C17" s="5"/>
      <c r="D17" s="2">
        <f>IF(B17 = Fases!$A$2,Tabela2[[#This Row],[Tempo gasto]],0)</f>
        <v>0</v>
      </c>
      <c r="E17" s="2">
        <f>IF(B17 = Fases!$A$3,Tabela2[[#This Row],[Tempo gasto]],0)</f>
        <v>0</v>
      </c>
      <c r="F17" s="7">
        <f>IF(B17 = Fases!$A$4,Tabela2[[#This Row],[Tempo gasto]],0)</f>
        <v>0</v>
      </c>
    </row>
    <row r="18" spans="2:6" x14ac:dyDescent="0.2">
      <c r="B18" s="4"/>
      <c r="C18" s="5"/>
      <c r="D18" s="2">
        <f>IF(B18 = Fases!$A$2,Tabela2[[#This Row],[Tempo gasto]],0)</f>
        <v>0</v>
      </c>
      <c r="E18" s="2">
        <f>IF(B18 = Fases!$A$3,Tabela2[[#This Row],[Tempo gasto]],0)</f>
        <v>0</v>
      </c>
      <c r="F18" s="7">
        <f>IF(B18 = Fases!$A$4,Tabela2[[#This Row],[Tempo gasto]],0)</f>
        <v>0</v>
      </c>
    </row>
    <row r="19" spans="2:6" x14ac:dyDescent="0.2">
      <c r="B19" s="4"/>
      <c r="C19" s="5"/>
      <c r="D19" s="2">
        <f>IF(B19 = Fases!$A$2,Tabela2[[#This Row],[Tempo gasto]],0)</f>
        <v>0</v>
      </c>
      <c r="E19" s="2">
        <f>IF(B19 = Fases!$A$3,Tabela2[[#This Row],[Tempo gasto]],0)</f>
        <v>0</v>
      </c>
      <c r="F19" s="7">
        <f>IF(B19 = Fases!$A$4,Tabela2[[#This Row],[Tempo gasto]],0)</f>
        <v>0</v>
      </c>
    </row>
    <row r="20" spans="2:6" x14ac:dyDescent="0.2">
      <c r="B20" s="4"/>
      <c r="C20" s="5"/>
      <c r="D20" s="2">
        <f>IF(B20 = Fases!$A$2,Tabela2[[#This Row],[Tempo gasto]],0)</f>
        <v>0</v>
      </c>
      <c r="E20" s="2">
        <f>IF(B20 = Fases!$A$3,Tabela2[[#This Row],[Tempo gasto]],0)</f>
        <v>0</v>
      </c>
      <c r="F20" s="7">
        <f>IF(B20 = Fases!$A$4,Tabela2[[#This Row],[Tempo gasto]],0)</f>
        <v>0</v>
      </c>
    </row>
    <row r="21" spans="2:6" x14ac:dyDescent="0.2">
      <c r="C21" s="5"/>
      <c r="D21" s="2">
        <f>IF(B21 = Fases!$A$2,Tabela2[[#This Row],[Tempo gasto]],0)</f>
        <v>0</v>
      </c>
      <c r="E21" s="2">
        <f>IF(B21 = Fases!$A$3,Tabela2[[#This Row],[Tempo gasto]],0)</f>
        <v>0</v>
      </c>
      <c r="F21" s="7">
        <f>IF(B21 = Fases!$A$4,Tabela2[[#This Row],[Tempo gasto]],0)</f>
        <v>0</v>
      </c>
    </row>
    <row r="22" spans="2:6" x14ac:dyDescent="0.2">
      <c r="C22" s="5"/>
      <c r="D22" s="2">
        <f>IF(B22 = Fases!$A$2,Tabela2[[#This Row],[Tempo gasto]],0)</f>
        <v>0</v>
      </c>
      <c r="E22" s="2">
        <f>IF(B22 = Fases!$A$3,Tabela2[[#This Row],[Tempo gasto]],0)</f>
        <v>0</v>
      </c>
      <c r="F22" s="7">
        <f>IF(B22 = Fases!$A$4,Tabela2[[#This Row],[Tempo gasto]],0)</f>
        <v>0</v>
      </c>
    </row>
    <row r="23" spans="2:6" x14ac:dyDescent="0.2">
      <c r="C23" s="5"/>
      <c r="D23" s="2">
        <f>IF(B23 = Fases!$A$2,Tabela2[[#This Row],[Tempo gasto]],0)</f>
        <v>0</v>
      </c>
      <c r="E23" s="2">
        <f>IF(B23 = Fases!$A$3,Tabela2[[#This Row],[Tempo gasto]],0)</f>
        <v>0</v>
      </c>
      <c r="F23" s="7">
        <f>IF(B23 = Fases!$A$4,Tabela2[[#This Row],[Tempo gasto]],0)</f>
        <v>0</v>
      </c>
    </row>
    <row r="24" spans="2:6" x14ac:dyDescent="0.2">
      <c r="C24" s="5"/>
      <c r="D24" s="2">
        <f>IF(B24 = Fases!$A$2,Tabela2[[#This Row],[Tempo gasto]],0)</f>
        <v>0</v>
      </c>
      <c r="E24" s="2">
        <f>IF(B24 = Fases!$A$3,Tabela2[[#This Row],[Tempo gasto]],0)</f>
        <v>0</v>
      </c>
      <c r="F24" s="7">
        <f>IF(B24 = Fases!$A$4,Tabela2[[#This Row],[Tempo gasto]],0)</f>
        <v>0</v>
      </c>
    </row>
    <row r="25" spans="2:6" x14ac:dyDescent="0.2">
      <c r="C25" s="5"/>
      <c r="D25" s="2">
        <f>IF(B25 = Fases!$A$2,Tabela2[[#This Row],[Tempo gasto]],0)</f>
        <v>0</v>
      </c>
      <c r="E25" s="2">
        <f>IF(B25 = Fases!$A$3,Tabela2[[#This Row],[Tempo gasto]],0)</f>
        <v>0</v>
      </c>
      <c r="F25" s="7">
        <f>IF(B25 = Fases!$A$4,Tabela2[[#This Row],[Tempo gasto]],0)</f>
        <v>0</v>
      </c>
    </row>
    <row r="26" spans="2:6" x14ac:dyDescent="0.2">
      <c r="C26" s="5"/>
      <c r="D26" s="2">
        <f>IF(B26 = Fases!$A$2,Tabela2[[#This Row],[Tempo gasto]],0)</f>
        <v>0</v>
      </c>
      <c r="E26" s="2">
        <f>IF(B26 = Fases!$A$3,Tabela2[[#This Row],[Tempo gasto]],0)</f>
        <v>0</v>
      </c>
      <c r="F26" s="7">
        <f>IF(B26 = Fases!$A$4,Tabela2[[#This Row],[Tempo gasto]],0)</f>
        <v>0</v>
      </c>
    </row>
    <row r="27" spans="2:6" x14ac:dyDescent="0.2">
      <c r="C27" s="5"/>
      <c r="D27" s="2">
        <f>IF(B27 = Fases!$A$2,Tabela2[[#This Row],[Tempo gasto]],0)</f>
        <v>0</v>
      </c>
      <c r="E27" s="2">
        <f>IF(B27 = Fases!$A$3,Tabela2[[#This Row],[Tempo gasto]],0)</f>
        <v>0</v>
      </c>
      <c r="F27" s="7">
        <f>IF(B27 = Fases!$A$4,Tabela2[[#This Row],[Tempo gasto]],0)</f>
        <v>0</v>
      </c>
    </row>
    <row r="28" spans="2:6" x14ac:dyDescent="0.2">
      <c r="C28" s="5"/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0</v>
      </c>
    </row>
    <row r="29" spans="2:6" x14ac:dyDescent="0.2">
      <c r="C29" s="5"/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0</v>
      </c>
    </row>
    <row r="30" spans="2:6" x14ac:dyDescent="0.2">
      <c r="C30" s="5"/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0</v>
      </c>
    </row>
    <row r="31" spans="2:6" x14ac:dyDescent="0.2">
      <c r="C31" s="5"/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0</v>
      </c>
    </row>
    <row r="32" spans="2:6" x14ac:dyDescent="0.2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2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2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2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2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2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2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2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2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2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2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2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2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2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2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2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2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2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2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2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2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2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2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2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2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2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2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2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2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2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2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2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2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2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2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2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2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2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2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2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2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2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2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2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2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2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2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2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2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2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2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2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2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2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2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2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2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2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2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2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2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2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2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2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2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2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2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2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2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2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2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2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2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2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2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2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2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2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2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2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2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2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2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2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2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2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2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2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2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2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2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2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2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2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2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2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2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2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2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2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2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2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2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2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2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2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2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2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2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2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2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2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2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2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2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2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2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2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2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2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2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2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2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2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2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2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2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2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2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2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2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2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2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2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2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2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2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2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2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2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2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2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2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2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2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2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2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2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2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2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2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2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2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2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2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2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2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2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2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2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2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2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2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2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2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2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2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2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2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2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2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2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2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2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2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2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2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2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2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2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2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2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2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2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2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2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2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2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2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2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2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2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2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2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2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2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2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2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2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2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2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2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2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2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2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2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2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2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2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2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2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2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2">
      <c r="A244" s="9"/>
      <c r="B244" s="10"/>
      <c r="C244" s="11"/>
      <c r="D244" s="12">
        <f>SUBTOTAL(109,Tabela2[Consolidado Semana 1])</f>
        <v>0.8354166666666667</v>
      </c>
      <c r="E244" s="12">
        <f>SUBTOTAL(109,Tabela2[Consolidado fase 2])</f>
        <v>0.25</v>
      </c>
      <c r="F244" s="12">
        <f>SUBTOTAL(109,Tabela2[Consolidado fase 3])</f>
        <v>0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A5" sqref="A5"/>
    </sheetView>
  </sheetViews>
  <sheetFormatPr baseColWidth="10" defaultColWidth="10.6640625" defaultRowHeight="16" x14ac:dyDescent="0.2"/>
  <cols>
    <col min="1" max="1" width="47.33203125" bestFit="1" customWidth="1"/>
  </cols>
  <sheetData>
    <row r="1" spans="1:2" x14ac:dyDescent="0.2">
      <c r="A1" t="s">
        <v>3</v>
      </c>
      <c r="B1" t="s">
        <v>0</v>
      </c>
    </row>
    <row r="2" spans="1:2" x14ac:dyDescent="0.2">
      <c r="A2" t="s">
        <v>15</v>
      </c>
      <c r="B2" t="s">
        <v>1</v>
      </c>
    </row>
    <row r="3" spans="1:2" x14ac:dyDescent="0.2">
      <c r="A3" t="s">
        <v>17</v>
      </c>
      <c r="B3" t="s">
        <v>2</v>
      </c>
    </row>
    <row r="4" spans="1:2" x14ac:dyDescent="0.2">
      <c r="A4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2022-01-13T14:04:04Z</dcterms:created>
  <dcterms:modified xsi:type="dcterms:W3CDTF">2022-02-14T21:00:03Z</dcterms:modified>
  <cp:category/>
</cp:coreProperties>
</file>