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ajinomotodobrasil-my.sharepoint.com/personal/cesar_valerio_br_ajinomoto_com/Documents/Área de Trabalho/Programação/Projetos com Leo/"/>
    </mc:Choice>
  </mc:AlternateContent>
  <xr:revisionPtr revIDLastSave="37" documentId="13_ncr:1_{20EB21E8-C815-C542-BFAD-B7901E185A04}" xr6:coauthVersionLast="47" xr6:coauthVersionMax="47" xr10:uidLastSave="{21C4D4C6-C11A-4C47-B6BB-4908F68595A4}"/>
  <bookViews>
    <workbookView xWindow="28680" yWindow="2445" windowWidth="21840" windowHeight="131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N6" i="1"/>
  <c r="N5" i="1"/>
  <c r="N4" i="1"/>
  <c r="L6" i="1"/>
  <c r="L5" i="1"/>
  <c r="L4" i="1"/>
  <c r="M4" i="1"/>
  <c r="M5" i="1"/>
  <c r="M6" i="1"/>
  <c r="K4" i="1"/>
  <c r="K6" i="1"/>
  <c r="H4" i="1"/>
  <c r="H5" i="1"/>
  <c r="H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<sst xmlns="http://schemas.openxmlformats.org/spreadsheetml/2006/main" count="39" uniqueCount="18">
  <si>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</si>
  <si>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</si>
  <si>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</si>
  <si>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</si>
  <si>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</si>
  <si>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</si>
  <si>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</si>
  <si>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Consolidado fase 1</t>
  </si>
  <si>
    <t>Gasto</t>
  </si>
  <si>
    <t>Total</t>
  </si>
  <si>
    <t>Fase 1</t>
  </si>
  <si>
    <t>Fase 2</t>
  </si>
  <si>
    <t>Fase 3</t>
  </si>
  <si>
    <t>Total Estimado</t>
  </si>
  <si>
    <t>Total Gasto</t>
  </si>
  <si>
    <t>Estimado2</t>
  </si>
  <si>
    <t>Estimado22</t>
  </si>
  <si>
    <t>Gasto2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</si>
</sst>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fase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Fase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C10" sqref="C10"/>
    </sheetView>
  </sheetViews>
  <sheetFormatPr defaultColWidth="10.6640625" defaultRowHeight="15.5" x14ac:dyDescent="0.35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35">
      <c r="A1" s="3" t="s">
        <v>0</v>
      </c>
      <c r="B1" s="3" t="s">
        <v>3</v>
      </c>
      <c r="C1" s="3" t="s">
        <v>4</v>
      </c>
      <c r="D1" s="6" t="s">
        <v>7</v>
      </c>
      <c r="E1" s="6" t="s">
        <v>6</v>
      </c>
      <c r="F1" s="8" t="s">
        <v>5</v>
      </c>
    </row>
    <row r="2" spans="1:15" x14ac:dyDescent="0.35">
      <c r="A2" s="3" t="s">
        <v>2</v>
      </c>
      <c r="B2" s="4" t="s">
        <v>10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35">
      <c r="A3" s="3" t="s">
        <v>2</v>
      </c>
      <c r="B3" s="4" t="s">
        <v>10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3</v>
      </c>
      <c r="I3" s="13" t="s">
        <v>13</v>
      </c>
      <c r="J3" s="13" t="s">
        <v>14</v>
      </c>
      <c r="K3" s="15" t="s">
        <v>15</v>
      </c>
      <c r="L3" s="15" t="s">
        <v>8</v>
      </c>
      <c r="M3" s="18" t="s">
        <v>16</v>
      </c>
      <c r="N3" s="18" t="s">
        <v>17</v>
      </c>
      <c r="O3" s="13" t="s">
        <v>9</v>
      </c>
    </row>
    <row r="4" spans="1:15" x14ac:dyDescent="0.35">
      <c r="A4" s="3" t="s">
        <v>2</v>
      </c>
      <c r="B4" s="4" t="s">
        <v>10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tr">
        <f>Fases!A2</f>
        <v>Fase 1</v>
      </c>
      <c r="I4" s="14">
        <v>0.83333333333333337</v>
      </c>
      <c r="J4" s="14">
        <f>D244</f>
        <v>0.50208333333333333</v>
      </c>
      <c r="K4" s="16">
        <f>Tabela3[[#This Row],[Total Estimado]]/2</f>
        <v>0.41666666666666669</v>
      </c>
      <c r="L4" s="16">
        <f>SUMIFS($C$2:$C$200,$B$2:$B$200,"Fase 1",$A$2:$A$200,"Cesar")</f>
        <v>0.31250000000000006</v>
      </c>
      <c r="M4" s="17">
        <f>Tabela3[[#This Row],[Total Estimado]]/2</f>
        <v>0.41666666666666669</v>
      </c>
      <c r="N4" s="17">
        <f>SUMIFS($C$2:$C$200,$B$2:$B$200,"Fase 1",$A$2:$A$200,"Leonardo")</f>
        <v>0.18958333333333333</v>
      </c>
      <c r="O4" s="14">
        <f>I4 - J4</f>
        <v>0.33125000000000004</v>
      </c>
    </row>
    <row r="5" spans="1:15" x14ac:dyDescent="0.35">
      <c r="A5" s="3" t="s">
        <v>1</v>
      </c>
      <c r="B5" s="4" t="s">
        <v>10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tr">
        <f>Fases!A3</f>
        <v>Fase 2</v>
      </c>
      <c r="I5" s="14">
        <v>2.0833333333333335</v>
      </c>
      <c r="J5" s="14">
        <f>E244</f>
        <v>0</v>
      </c>
      <c r="K5" s="14">
        <f>Tabela3[[#This Row],[Total Estimado]]/2</f>
        <v>1.0416666666666667</v>
      </c>
      <c r="L5" s="14">
        <f>SUMIFS($C$2:$C$200,$B$2:$B$200,"Fase 2",$A$2:$A$200,"Cesar")</f>
        <v>0</v>
      </c>
      <c r="M5" s="14">
        <f>Tabela3[[#This Row],[Total Estimado]]/2</f>
        <v>1.0416666666666667</v>
      </c>
      <c r="N5" s="14">
        <f>SUMIFS($C$2:$C$200,$B$2:$B$200,"Fase 2",$A$2:$A$200,"Leonardo")</f>
        <v>0</v>
      </c>
      <c r="O5" s="14">
        <f t="shared" ref="O5:O6" si="0">I5 - J5</f>
        <v>2.0833333333333335</v>
      </c>
    </row>
    <row r="6" spans="1:15" x14ac:dyDescent="0.35">
      <c r="A6" s="3" t="s">
        <v>1</v>
      </c>
      <c r="B6" s="4" t="s">
        <v>10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tr">
        <f>Fases!A4</f>
        <v>Fase 3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SUMIFS($C$2:$C$200,$B$2:$B$200,"Fase 3",$A$2:$A$200,"Cesar")</f>
        <v>0</v>
      </c>
      <c r="M6" s="17">
        <f>Tabela3[[#This Row],[Total Estimado]]/2</f>
        <v>0.41666666666666669</v>
      </c>
      <c r="N6" s="17">
        <f>SUMIFS($C$2:$C$200,$B$2:$B$200,"Fase 3",$A$2:$A$200,"Leonardo")</f>
        <v>0</v>
      </c>
      <c r="O6" s="14">
        <f t="shared" si="0"/>
        <v>0.83333333333333337</v>
      </c>
    </row>
    <row r="7" spans="1:15" x14ac:dyDescent="0.35">
      <c r="A7" s="3" t="s">
        <v>1</v>
      </c>
      <c r="B7" s="4" t="s">
        <v>10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35">
      <c r="A8" s="3" t="s">
        <v>1</v>
      </c>
      <c r="B8" s="4" t="s">
        <v>10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35">
      <c r="A9" s="3" t="s">
        <v>2</v>
      </c>
      <c r="B9" s="4" t="s">
        <v>10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35">
      <c r="B10" s="4"/>
      <c r="C10" s="5"/>
      <c r="D10" s="2">
        <f>IF(B10 = Fases!$A$2,Tabela2[[#This Row],[Tempo gasto]],0)</f>
        <v>0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35">
      <c r="B11" s="4"/>
      <c r="C11" s="5"/>
      <c r="D11" s="2">
        <f>IF(B11 = Fases!$A$2,Tabela2[[#This Row],[Tempo gasto]],0)</f>
        <v>0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35">
      <c r="B12" s="4"/>
      <c r="C12" s="5"/>
      <c r="D12" s="2">
        <f>IF(B12 = Fases!$A$2,Tabela2[[#This Row],[Tempo gasto]],0)</f>
        <v>0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35">
      <c r="B13" s="4"/>
      <c r="C13" s="5"/>
      <c r="D13" s="2">
        <f>IF(B13 = Fases!$A$2,Tabela2[[#This Row],[Tempo gasto]],0)</f>
        <v>0</v>
      </c>
      <c r="E13" s="2">
        <f>IF(B13 = Fases!$A$3,Tabela2[[#This Row],[Tempo gasto]],0)</f>
        <v>0</v>
      </c>
      <c r="F13" s="7">
        <f>IF(B13 = Fases!$A$4,Tabela2[[#This Row],[Tempo gasto]],0)</f>
        <v>0</v>
      </c>
    </row>
    <row r="14" spans="1:15" x14ac:dyDescent="0.35">
      <c r="B14" s="4"/>
      <c r="C14" s="5"/>
      <c r="D14" s="2">
        <f>IF(B14 = Fases!$A$2,Tabela2[[#This Row],[Tempo gasto]],0)</f>
        <v>0</v>
      </c>
      <c r="E14" s="2">
        <f>IF(B14 = Fases!$A$3,Tabela2[[#This Row],[Tempo gasto]],0)</f>
        <v>0</v>
      </c>
      <c r="F14" s="7">
        <f>IF(B14 = Fases!$A$4,Tabela2[[#This Row],[Tempo gasto]],0)</f>
        <v>0</v>
      </c>
    </row>
    <row r="15" spans="1:15" x14ac:dyDescent="0.35">
      <c r="B15" s="4"/>
      <c r="C15" s="5"/>
      <c r="D15" s="2">
        <f>IF(B15 = Fases!$A$2,Tabela2[[#This Row],[Tempo gasto]],0)</f>
        <v>0</v>
      </c>
      <c r="E15" s="2">
        <f>IF(B15 = Fases!$A$3,Tabela2[[#This Row],[Tempo gasto]],0)</f>
        <v>0</v>
      </c>
      <c r="F15" s="7">
        <f>IF(B15 = Fases!$A$4,Tabela2[[#This Row],[Tempo gasto]],0)</f>
        <v>0</v>
      </c>
    </row>
    <row r="16" spans="1:15" x14ac:dyDescent="0.35">
      <c r="B16" s="4"/>
      <c r="C16" s="5"/>
      <c r="D16" s="2">
        <f>IF(B16 = Fases!$A$2,Tabela2[[#This Row],[Tempo gasto]],0)</f>
        <v>0</v>
      </c>
      <c r="E16" s="2">
        <f>IF(B16 = Fases!$A$3,Tabela2[[#This Row],[Tempo gasto]],0)</f>
        <v>0</v>
      </c>
      <c r="F16" s="7">
        <f>IF(B16 = Fases!$A$4,Tabela2[[#This Row],[Tempo gasto]],0)</f>
        <v>0</v>
      </c>
    </row>
    <row r="17" spans="2:6" x14ac:dyDescent="0.35">
      <c r="B17" s="4"/>
      <c r="C17" s="5"/>
      <c r="D17" s="2">
        <f>IF(B17 = Fases!$A$2,Tabela2[[#This Row],[Tempo gasto]],0)</f>
        <v>0</v>
      </c>
      <c r="E17" s="2">
        <f>IF(B17 = Fases!$A$3,Tabela2[[#This Row],[Tempo gasto]],0)</f>
        <v>0</v>
      </c>
      <c r="F17" s="7">
        <f>IF(B17 = Fases!$A$4,Tabela2[[#This Row],[Tempo gasto]],0)</f>
        <v>0</v>
      </c>
    </row>
    <row r="18" spans="2:6" x14ac:dyDescent="0.35">
      <c r="B18" s="4"/>
      <c r="C18" s="5"/>
      <c r="D18" s="2">
        <f>IF(B18 = Fases!$A$2,Tabela2[[#This Row],[Tempo gasto]],0)</f>
        <v>0</v>
      </c>
      <c r="E18" s="2">
        <f>IF(B18 = Fases!$A$3,Tabela2[[#This Row],[Tempo gasto]],0)</f>
        <v>0</v>
      </c>
      <c r="F18" s="7">
        <f>IF(B18 = Fases!$A$4,Tabela2[[#This Row],[Tempo gasto]],0)</f>
        <v>0</v>
      </c>
    </row>
    <row r="19" spans="2:6" x14ac:dyDescent="0.35">
      <c r="B19" s="4"/>
      <c r="C19" s="5"/>
      <c r="D19" s="2">
        <f>IF(B19 = Fases!$A$2,Tabela2[[#This Row],[Tempo gasto]],0)</f>
        <v>0</v>
      </c>
      <c r="E19" s="2">
        <f>IF(B19 = Fases!$A$3,Tabela2[[#This Row],[Tempo gasto]],0)</f>
        <v>0</v>
      </c>
      <c r="F19" s="7">
        <f>IF(B19 = Fases!$A$4,Tabela2[[#This Row],[Tempo gasto]],0)</f>
        <v>0</v>
      </c>
    </row>
    <row r="20" spans="2:6" x14ac:dyDescent="0.35">
      <c r="B20" s="4"/>
      <c r="C20" s="5"/>
      <c r="D20" s="2">
        <f>IF(B20 = Fases!$A$2,Tabela2[[#This Row],[Tempo gasto]],0)</f>
        <v>0</v>
      </c>
      <c r="E20" s="2">
        <f>IF(B20 = Fases!$A$3,Tabela2[[#This Row],[Tempo gasto]],0)</f>
        <v>0</v>
      </c>
      <c r="F20" s="7">
        <f>IF(B20 = Fases!$A$4,Tabela2[[#This Row],[Tempo gasto]],0)</f>
        <v>0</v>
      </c>
    </row>
    <row r="21" spans="2:6" x14ac:dyDescent="0.35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2:6" x14ac:dyDescent="0.35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2:6" x14ac:dyDescent="0.35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2:6" x14ac:dyDescent="0.35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2:6" x14ac:dyDescent="0.35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2:6" x14ac:dyDescent="0.35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2:6" x14ac:dyDescent="0.35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2:6" x14ac:dyDescent="0.35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2:6" x14ac:dyDescent="0.35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2:6" x14ac:dyDescent="0.35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2:6" x14ac:dyDescent="0.35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2:6" x14ac:dyDescent="0.35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35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35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35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35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35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35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35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35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35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35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35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35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35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35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35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35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35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35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35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35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35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35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35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35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35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35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35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35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35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35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35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35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35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35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35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35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35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35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35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35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35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35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35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35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35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35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35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35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35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35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35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35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35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35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35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35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35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35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35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35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35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35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35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35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35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35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35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35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35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35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35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35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35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35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35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35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35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35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35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35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35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35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35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35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35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35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35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35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35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35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35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35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35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35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35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35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35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35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35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35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35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35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35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35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35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35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35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35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35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35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35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35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35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35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35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35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35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35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35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35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35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35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35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35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35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35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35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35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35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35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35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35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35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35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35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35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35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35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35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35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35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35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35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35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35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35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35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35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35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35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35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35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35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35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35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35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35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35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35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35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35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35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35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35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35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35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35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35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35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35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35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35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35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35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35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35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35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35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35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35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35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35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35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35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35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35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35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35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35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35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35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35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35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35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35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35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35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35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35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35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35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35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35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35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35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35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35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35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35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35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35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35">
      <c r="A244" s="9"/>
      <c r="B244" s="10"/>
      <c r="C244" s="11"/>
      <c r="D244" s="12">
        <f>SUBTOTAL(109,Tabela2[Consolidado fase 1])</f>
        <v>0.50208333333333333</v>
      </c>
      <c r="E244" s="12">
        <f>SUBTOTAL(109,Tabela2[Consolidado fase 2])</f>
        <v>0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B23" sqref="B23"/>
    </sheetView>
  </sheetViews>
  <sheetFormatPr defaultColWidth="10.6640625" defaultRowHeight="15.5" x14ac:dyDescent="0.35"/>
  <cols>
    <col min="1" max="1" width="47.33203125" bestFit="1" customWidth="1"/>
  </cols>
  <sheetData>
    <row r="1" spans="1:2" x14ac:dyDescent="0.35">
      <c r="A1" t="s">
        <v>3</v>
      </c>
      <c r="B1" t="s">
        <v>0</v>
      </c>
    </row>
    <row r="2" spans="1:2" x14ac:dyDescent="0.35">
      <c r="A2" t="s">
        <v>10</v>
      </c>
      <c r="B2" t="s">
        <v>1</v>
      </c>
    </row>
    <row r="3" spans="1:2" x14ac:dyDescent="0.35">
      <c r="A3" t="s">
        <v>11</v>
      </c>
      <c r="B3" t="s">
        <v>2</v>
      </c>
    </row>
    <row r="4" spans="1:2" x14ac:dyDescent="0.35">
      <c r="A4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Cesar Leonardo Valério</cp:lastModifiedBy>
  <dcterms:created xsi:type="dcterms:W3CDTF">2022-01-13T14:04:04Z</dcterms:created>
  <dcterms:modified xsi:type="dcterms:W3CDTF">2022-02-01T12:44:03Z</dcterms:modified>
  <cp:category/>
</cp:coreProperties>
</file>