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 defaultThemeVersion="164011"/>
  <mc:AlternateContent xmlns:mc="http://schemas.openxmlformats.org/markup-compatibility/2006">
    <mc:Choice Requires="x15">
      <x15ac:absPath xmlns:x15ac="http://schemas.microsoft.com/office/spreadsheetml/2010/11/ac" url="C:\Users\Prashant.COMPRO\Dropbox\HBP - Spreadsheet Modeling\Chapter_6_Building_A_Model\documents\resources\Question_6.05.xlsm 2018-09-19\Final\"/>
    </mc:Choice>
  </mc:AlternateContent>
  <bookViews>
    <workbookView xWindow="0" yWindow="0" windowWidth="20490" windowHeight="7545"/>
  </bookViews>
  <sheets>
    <sheet name="6.9_Step1_Initial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6" i="1" l="1"/>
  <c r="F16" i="1"/>
  <c r="E18" i="1" l="1"/>
  <c r="F18" i="1"/>
  <c r="G18" i="1"/>
  <c r="H18" i="1"/>
  <c r="I18" i="1"/>
  <c r="J18" i="1"/>
  <c r="K18" i="1"/>
  <c r="L18" i="1"/>
  <c r="D18" i="1"/>
  <c r="C19" i="1"/>
  <c r="D16" i="1"/>
  <c r="E16" i="1"/>
  <c r="G16" i="1"/>
  <c r="H16" i="1"/>
  <c r="I16" i="1"/>
  <c r="K16" i="1" s="1"/>
  <c r="L16" i="1" s="1"/>
  <c r="D15" i="1"/>
  <c r="E15" i="1"/>
  <c r="F15" i="1"/>
  <c r="G15" i="1"/>
  <c r="H15" i="1"/>
  <c r="I15" i="1"/>
  <c r="J15" i="1"/>
  <c r="K15" i="1"/>
  <c r="L15" i="1"/>
  <c r="B17" i="1"/>
  <c r="B9" i="1"/>
  <c r="B10" i="1"/>
</calcChain>
</file>

<file path=xl/sharedStrings.xml><?xml version="1.0" encoding="utf-8"?>
<sst xmlns="http://schemas.openxmlformats.org/spreadsheetml/2006/main" count="24" uniqueCount="24">
  <si>
    <t>Plant fixed cost</t>
  </si>
  <si>
    <t>Cost per unit of capacity</t>
  </si>
  <si>
    <t>Year 1 selling price</t>
  </si>
  <si>
    <t>Year 1 demand intercept</t>
  </si>
  <si>
    <t>Year 1 demand slope</t>
  </si>
  <si>
    <t>Years till demand steady state</t>
  </si>
  <si>
    <t>Beginning growth rate</t>
  </si>
  <si>
    <t>Steady/beginning</t>
  </si>
  <si>
    <t>Steady state growth rate</t>
  </si>
  <si>
    <t>Annual price increase</t>
  </si>
  <si>
    <t>Year 1 variable cost of production</t>
  </si>
  <si>
    <t>Annual unit cost rate of increase</t>
  </si>
  <si>
    <t>Discount rate</t>
  </si>
  <si>
    <t>Total Cost of Construction</t>
  </si>
  <si>
    <t>Demand Growth</t>
  </si>
  <si>
    <t>Demand</t>
  </si>
  <si>
    <t>Units Sold</t>
  </si>
  <si>
    <t>Selling Price per unit</t>
  </si>
  <si>
    <t>Variable cost per unit sold</t>
  </si>
  <si>
    <t>Revenue</t>
  </si>
  <si>
    <t>Variable cost</t>
  </si>
  <si>
    <t>Net Profit</t>
  </si>
  <si>
    <t>NPV of profits</t>
  </si>
  <si>
    <t>Annual capacity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</si>
</sst>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(&quot;$&quot;* #,##0.00_);_(&quot;$&quot;* \(#,##0.00\);_(&quot;$&quot;* &quot;-&quot;??_);_(@_)"/>
    <numFmt numFmtId="164" formatCode="_-* #,##0.00_-;\-* #,##0.00_-;_-* &quot;-&quot;??_-;_-@_-"/>
    <numFmt numFmtId="165" formatCode="0.0%"/>
    <numFmt numFmtId="166" formatCode="_-* #,##0_-;\-* #,##0_-;_-* &quot;-&quot;??_-;_-@_-"/>
    <numFmt numFmtId="167" formatCode="_(&quot;$&quot;* #,##0_);_(&quot;$&quot;* \(#,##0\);_(&quot;$&quot;* &quot;-&quot;??_);_(@_)"/>
    <numFmt numFmtId="168" formatCode="m/d/yyyy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8BCDFF"/>
        <bgColor indexed="64"/>
      </patternFill>
    </fill>
    <fill>
      <patternFill patternType="solid">
        <fgColor rgb="FFFFCD66"/>
        <bgColor indexed="64"/>
      </patternFill>
    </fill>
    <fill>
      <patternFill patternType="solid">
        <fgColor rgb="FFFFCC66"/>
        <bgColor indexed="64"/>
      </patternFill>
    </fill>
  </fills>
  <borders count="5">
    <border>
      <left/>
      <right/>
      <top/>
      <bottom/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rgb="FFDDD9C4"/>
      </left>
      <right style="thin">
        <color rgb="FFDDD9C4"/>
      </right>
      <top style="thin">
        <color rgb="FFDDD9C4"/>
      </top>
      <bottom style="thin">
        <color rgb="FFDDD9C4"/>
      </bottom>
      <diagonal/>
    </border>
    <border>
      <left style="thin">
        <color theme="2" tint="-9.9978637043366805E-2"/>
      </left>
      <right/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/>
      <bottom style="thin">
        <color theme="2" tint="-9.9978637043366805E-2"/>
      </bottom>
      <diagonal/>
    </border>
  </borders>
  <cellStyleXfs count="28">
    <xf numFmtId="0" fontId="0" fillId="0" borderId="0"/>
    <xf numFmtId="4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32">
    <xf numFmtId="0" fontId="0" fillId="0" borderId="0" xfId="0"/>
    <xf numFmtId="0" fontId="0" fillId="0" borderId="1" xfId="0" applyFont="1" applyBorder="1"/>
    <xf numFmtId="0" fontId="2" fillId="0" borderId="1" xfId="0" applyFont="1" applyBorder="1"/>
    <xf numFmtId="0" fontId="4" fillId="2" borderId="1" xfId="0" applyFont="1" applyFill="1" applyBorder="1"/>
    <xf numFmtId="0" fontId="2" fillId="0" borderId="0" xfId="0" applyFont="1"/>
    <xf numFmtId="14" fontId="0" fillId="0" borderId="0" xfId="0" applyNumberFormat="1"/>
    <xf numFmtId="165" fontId="0" fillId="2" borderId="1" xfId="0" applyNumberFormat="1" applyFont="1" applyFill="1" applyBorder="1" applyAlignment="1">
      <alignment horizontal="right"/>
    </xf>
    <xf numFmtId="0" fontId="3" fillId="2" borderId="1" xfId="0" applyFont="1" applyFill="1" applyBorder="1"/>
    <xf numFmtId="44" fontId="1" fillId="2" borderId="1" xfId="1" applyFont="1" applyFill="1" applyBorder="1" applyAlignment="1">
      <alignment horizontal="right"/>
    </xf>
    <xf numFmtId="0" fontId="0" fillId="2" borderId="0" xfId="0" applyFill="1"/>
    <xf numFmtId="0" fontId="0" fillId="0" borderId="1" xfId="0" applyFont="1" applyBorder="1" applyAlignment="1">
      <alignment horizontal="right"/>
    </xf>
    <xf numFmtId="167" fontId="2" fillId="5" borderId="1" xfId="1" applyNumberFormat="1" applyFont="1" applyFill="1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Font="1" applyAlignment="1">
      <alignment horizontal="right"/>
    </xf>
    <xf numFmtId="0" fontId="0" fillId="0" borderId="1" xfId="0" applyFont="1" applyFill="1" applyBorder="1" applyAlignment="1">
      <alignment horizontal="right"/>
    </xf>
    <xf numFmtId="166" fontId="2" fillId="2" borderId="1" xfId="2" applyNumberFormat="1" applyFont="1" applyFill="1" applyBorder="1" applyAlignment="1">
      <alignment horizontal="right"/>
    </xf>
    <xf numFmtId="165" fontId="2" fillId="6" borderId="1" xfId="7" applyNumberFormat="1" applyFont="1" applyFill="1" applyBorder="1" applyAlignment="1">
      <alignment horizontal="right"/>
    </xf>
    <xf numFmtId="166" fontId="2" fillId="6" borderId="1" xfId="2" applyNumberFormat="1" applyFont="1" applyFill="1" applyBorder="1" applyAlignment="1">
      <alignment horizontal="right"/>
    </xf>
    <xf numFmtId="168" fontId="0" fillId="0" borderId="1" xfId="0" applyNumberFormat="1" applyFont="1" applyBorder="1" applyAlignment="1">
      <alignment horizontal="right"/>
    </xf>
    <xf numFmtId="168" fontId="0" fillId="0" borderId="0" xfId="0" applyNumberFormat="1" applyFont="1" applyAlignment="1">
      <alignment horizontal="right"/>
    </xf>
    <xf numFmtId="0" fontId="2" fillId="0" borderId="3" xfId="0" applyFont="1" applyBorder="1"/>
    <xf numFmtId="0" fontId="4" fillId="2" borderId="3" xfId="0" applyFont="1" applyFill="1" applyBorder="1"/>
    <xf numFmtId="44" fontId="1" fillId="2" borderId="4" xfId="1" applyFont="1" applyFill="1" applyBorder="1" applyAlignment="1">
      <alignment horizontal="right"/>
    </xf>
    <xf numFmtId="167" fontId="2" fillId="3" borderId="2" xfId="1" applyNumberFormat="1" applyFont="1" applyFill="1" applyBorder="1" applyAlignment="1">
      <alignment horizontal="right"/>
    </xf>
    <xf numFmtId="44" fontId="2" fillId="3" borderId="2" xfId="1" applyFont="1" applyFill="1" applyBorder="1" applyAlignment="1">
      <alignment horizontal="right"/>
    </xf>
    <xf numFmtId="166" fontId="2" fillId="4" borderId="2" xfId="2" applyNumberFormat="1" applyFont="1" applyFill="1" applyBorder="1" applyAlignment="1">
      <alignment horizontal="right"/>
    </xf>
    <xf numFmtId="44" fontId="2" fillId="4" borderId="2" xfId="1" applyFont="1" applyFill="1" applyBorder="1" applyAlignment="1">
      <alignment horizontal="right"/>
    </xf>
    <xf numFmtId="166" fontId="4" fillId="3" borderId="2" xfId="2" applyNumberFormat="1" applyFont="1" applyFill="1" applyBorder="1" applyAlignment="1">
      <alignment horizontal="right"/>
    </xf>
    <xf numFmtId="166" fontId="4" fillId="3" borderId="2" xfId="0" applyNumberFormat="1" applyFont="1" applyFill="1" applyBorder="1" applyAlignment="1">
      <alignment horizontal="right"/>
    </xf>
    <xf numFmtId="165" fontId="4" fillId="3" borderId="2" xfId="0" applyNumberFormat="1" applyFont="1" applyFill="1" applyBorder="1" applyAlignment="1">
      <alignment horizontal="right"/>
    </xf>
    <xf numFmtId="165" fontId="2" fillId="3" borderId="2" xfId="0" applyNumberFormat="1" applyFont="1" applyFill="1" applyBorder="1" applyAlignment="1">
      <alignment horizontal="right"/>
    </xf>
    <xf numFmtId="10" fontId="4" fillId="5" borderId="2" xfId="0" applyNumberFormat="1" applyFont="1" applyFill="1" applyBorder="1" applyAlignment="1">
      <alignment horizontal="right"/>
    </xf>
  </cellXfs>
  <cellStyles count="28">
    <cellStyle name="Comma" xfId="2" builtinId="3"/>
    <cellStyle name="Currency" xfId="1" builtinId="4"/>
    <cellStyle name="Followed Hyperlink" xfId="4" builtinId="9" hidden="1"/>
    <cellStyle name="Followed Hyperlink" xfId="6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Hyperlink" xfId="3" builtinId="8" hidden="1"/>
    <cellStyle name="Hyperlink" xfId="5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Normal" xfId="0" builtinId="0"/>
    <cellStyle name="Percent" xfId="7" builtinId="5"/>
  </cellStyles>
  <dxfs count="0"/>
  <tableStyles count="0" defaultTableStyle="TableStyleMedium2" defaultPivotStyle="PivotStyleLight16"/>
  <colors>
    <mruColors>
      <color rgb="FFDDD9C4"/>
      <color rgb="FFB7E4FA"/>
      <color rgb="FF199ED5"/>
      <color rgb="FFE2F4F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27"/>
  <sheetViews>
    <sheetView tabSelected="1" workbookViewId="0">
      <selection activeCell="B17" sqref="B17"/>
    </sheetView>
  </sheetViews>
  <sheetFormatPr defaultColWidth="8.85546875" defaultRowHeight="15" x14ac:dyDescent="0.25"/>
  <cols>
    <col min="1" max="1" width="31" bestFit="1" customWidth="1"/>
    <col min="2" max="2" width="13.7109375" style="12" customWidth="1"/>
    <col min="3" max="12" width="13.7109375" customWidth="1"/>
    <col min="13" max="13" width="16.85546875" customWidth="1"/>
  </cols>
  <sheetData>
    <row r="1" spans="1:13" x14ac:dyDescent="0.25">
      <c r="A1" s="20" t="s">
        <v>0</v>
      </c>
      <c r="B1" s="23">
        <v>400000</v>
      </c>
    </row>
    <row r="2" spans="1:13" x14ac:dyDescent="0.25">
      <c r="A2" s="20" t="s">
        <v>1</v>
      </c>
      <c r="B2" s="24">
        <v>3</v>
      </c>
    </row>
    <row r="3" spans="1:13" x14ac:dyDescent="0.25">
      <c r="A3" s="20" t="s">
        <v>23</v>
      </c>
      <c r="B3" s="25">
        <v>300000</v>
      </c>
    </row>
    <row r="4" spans="1:13" x14ac:dyDescent="0.25">
      <c r="A4" s="21" t="s">
        <v>2</v>
      </c>
      <c r="B4" s="26">
        <v>3</v>
      </c>
    </row>
    <row r="5" spans="1:13" x14ac:dyDescent="0.25">
      <c r="A5" s="21" t="s">
        <v>3</v>
      </c>
      <c r="B5" s="27">
        <v>420000</v>
      </c>
    </row>
    <row r="6" spans="1:13" x14ac:dyDescent="0.25">
      <c r="A6" s="21" t="s">
        <v>4</v>
      </c>
      <c r="B6" s="27">
        <v>60000</v>
      </c>
    </row>
    <row r="7" spans="1:13" x14ac:dyDescent="0.25">
      <c r="A7" s="21" t="s">
        <v>5</v>
      </c>
      <c r="B7" s="28">
        <v>5</v>
      </c>
    </row>
    <row r="8" spans="1:13" x14ac:dyDescent="0.25">
      <c r="A8" s="21" t="s">
        <v>6</v>
      </c>
      <c r="B8" s="29">
        <v>0.15</v>
      </c>
    </row>
    <row r="9" spans="1:13" x14ac:dyDescent="0.25">
      <c r="A9" s="21" t="s">
        <v>7</v>
      </c>
      <c r="B9" s="30">
        <f>1/3</f>
        <v>0.33333333333333331</v>
      </c>
    </row>
    <row r="10" spans="1:13" x14ac:dyDescent="0.25">
      <c r="A10" s="21" t="s">
        <v>8</v>
      </c>
      <c r="B10" s="31">
        <f>B8*B9</f>
        <v>4.9999999999999996E-2</v>
      </c>
    </row>
    <row r="11" spans="1:13" x14ac:dyDescent="0.25">
      <c r="A11" s="21" t="s">
        <v>9</v>
      </c>
      <c r="B11" s="30">
        <v>0.05</v>
      </c>
    </row>
    <row r="12" spans="1:13" x14ac:dyDescent="0.25">
      <c r="A12" s="7" t="s">
        <v>10</v>
      </c>
      <c r="B12" s="22"/>
    </row>
    <row r="13" spans="1:13" x14ac:dyDescent="0.25">
      <c r="A13" s="7" t="s">
        <v>11</v>
      </c>
      <c r="B13" s="6"/>
    </row>
    <row r="14" spans="1:13" x14ac:dyDescent="0.25">
      <c r="A14" s="7" t="s">
        <v>12</v>
      </c>
      <c r="B14" s="6"/>
    </row>
    <row r="15" spans="1:13" x14ac:dyDescent="0.25">
      <c r="A15" s="1"/>
      <c r="B15" s="10"/>
      <c r="C15" s="10">
        <v>1</v>
      </c>
      <c r="D15" s="13">
        <f>C15+1</f>
        <v>2</v>
      </c>
      <c r="E15" s="13">
        <f t="shared" ref="E15:L15" si="0">D15+1</f>
        <v>3</v>
      </c>
      <c r="F15" s="13">
        <f t="shared" si="0"/>
        <v>4</v>
      </c>
      <c r="G15" s="13">
        <f t="shared" si="0"/>
        <v>5</v>
      </c>
      <c r="H15" s="13">
        <f t="shared" si="0"/>
        <v>6</v>
      </c>
      <c r="I15" s="13">
        <f t="shared" si="0"/>
        <v>7</v>
      </c>
      <c r="J15" s="13">
        <f t="shared" si="0"/>
        <v>8</v>
      </c>
      <c r="K15" s="13">
        <f t="shared" si="0"/>
        <v>9</v>
      </c>
      <c r="L15" s="13">
        <f t="shared" si="0"/>
        <v>10</v>
      </c>
    </row>
    <row r="16" spans="1:13" x14ac:dyDescent="0.25">
      <c r="A16" s="1"/>
      <c r="B16" s="18">
        <v>40909</v>
      </c>
      <c r="C16" s="18">
        <v>41455</v>
      </c>
      <c r="D16" s="19">
        <f>C16+365</f>
        <v>41820</v>
      </c>
      <c r="E16" s="19">
        <f t="shared" ref="E16:L16" si="1">D16+365</f>
        <v>42185</v>
      </c>
      <c r="F16" s="19">
        <f>E16+366</f>
        <v>42551</v>
      </c>
      <c r="G16" s="19">
        <f t="shared" si="1"/>
        <v>42916</v>
      </c>
      <c r="H16" s="19">
        <f t="shared" si="1"/>
        <v>43281</v>
      </c>
      <c r="I16" s="19">
        <f t="shared" si="1"/>
        <v>43646</v>
      </c>
      <c r="J16" s="19">
        <f>I16+366</f>
        <v>44012</v>
      </c>
      <c r="K16" s="19">
        <f t="shared" si="1"/>
        <v>44377</v>
      </c>
      <c r="L16" s="19">
        <f t="shared" si="1"/>
        <v>44742</v>
      </c>
      <c r="M16" s="5"/>
    </row>
    <row r="17" spans="1:12" x14ac:dyDescent="0.25">
      <c r="A17" s="2" t="s">
        <v>13</v>
      </c>
      <c r="B17" s="11">
        <f>B1+B2*B3</f>
        <v>1300000</v>
      </c>
      <c r="C17" s="14"/>
      <c r="D17" s="12"/>
      <c r="E17" s="12"/>
      <c r="F17" s="12"/>
      <c r="G17" s="12"/>
      <c r="H17" s="12"/>
      <c r="I17" s="12"/>
      <c r="J17" s="12"/>
      <c r="K17" s="12"/>
      <c r="L17" s="12"/>
    </row>
    <row r="18" spans="1:12" x14ac:dyDescent="0.25">
      <c r="A18" s="3" t="s">
        <v>14</v>
      </c>
      <c r="B18" s="6"/>
      <c r="C18" s="15"/>
      <c r="D18" s="16">
        <f>IF(D15&lt;= $B7+1,$B8, $B10)</f>
        <v>0.15</v>
      </c>
      <c r="E18" s="16">
        <f t="shared" ref="E18:L18" si="2">IF(E15&lt;= $B7+1,$B8, $B10)</f>
        <v>0.15</v>
      </c>
      <c r="F18" s="16">
        <f t="shared" si="2"/>
        <v>0.15</v>
      </c>
      <c r="G18" s="16">
        <f t="shared" si="2"/>
        <v>0.15</v>
      </c>
      <c r="H18" s="16">
        <f t="shared" si="2"/>
        <v>0.15</v>
      </c>
      <c r="I18" s="16">
        <f t="shared" si="2"/>
        <v>4.9999999999999996E-2</v>
      </c>
      <c r="J18" s="16">
        <f t="shared" si="2"/>
        <v>4.9999999999999996E-2</v>
      </c>
      <c r="K18" s="16">
        <f t="shared" si="2"/>
        <v>4.9999999999999996E-2</v>
      </c>
      <c r="L18" s="16">
        <f t="shared" si="2"/>
        <v>4.9999999999999996E-2</v>
      </c>
    </row>
    <row r="19" spans="1:12" x14ac:dyDescent="0.25">
      <c r="A19" s="4" t="s">
        <v>15</v>
      </c>
      <c r="C19" s="17">
        <f>B5-B6*B4</f>
        <v>240000</v>
      </c>
      <c r="D19" s="6"/>
      <c r="E19" s="6"/>
      <c r="F19" s="6"/>
      <c r="G19" s="6"/>
      <c r="H19" s="6"/>
      <c r="I19" s="6"/>
      <c r="J19" s="6"/>
      <c r="K19" s="6"/>
      <c r="L19" s="6"/>
    </row>
    <row r="20" spans="1:12" x14ac:dyDescent="0.25">
      <c r="A20" s="7" t="s">
        <v>16</v>
      </c>
      <c r="B20" s="8"/>
      <c r="C20" s="6"/>
      <c r="D20" s="6"/>
      <c r="E20" s="6"/>
      <c r="F20" s="6"/>
      <c r="G20" s="6"/>
      <c r="H20" s="6"/>
      <c r="I20" s="6"/>
      <c r="J20" s="6"/>
      <c r="K20" s="6"/>
      <c r="L20" s="6"/>
    </row>
    <row r="21" spans="1:12" x14ac:dyDescent="0.25">
      <c r="A21" s="7" t="s">
        <v>17</v>
      </c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</row>
    <row r="22" spans="1:12" x14ac:dyDescent="0.25">
      <c r="A22" s="7" t="s">
        <v>18</v>
      </c>
      <c r="B22" s="8"/>
      <c r="C22" s="6"/>
      <c r="D22" s="6"/>
      <c r="E22" s="6"/>
      <c r="F22" s="6"/>
      <c r="G22" s="6"/>
      <c r="H22" s="6"/>
      <c r="I22" s="6"/>
      <c r="J22" s="6"/>
      <c r="K22" s="6"/>
      <c r="L22" s="6"/>
    </row>
    <row r="23" spans="1:12" x14ac:dyDescent="0.25">
      <c r="A23" s="7" t="s">
        <v>19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</row>
    <row r="24" spans="1:12" x14ac:dyDescent="0.25">
      <c r="A24" s="7" t="s">
        <v>20</v>
      </c>
      <c r="B24" s="8"/>
      <c r="C24" s="6"/>
      <c r="D24" s="6"/>
      <c r="E24" s="6"/>
      <c r="F24" s="6"/>
      <c r="G24" s="6"/>
      <c r="H24" s="6"/>
      <c r="I24" s="6"/>
      <c r="J24" s="6"/>
      <c r="K24" s="6"/>
      <c r="L24" s="6"/>
    </row>
    <row r="25" spans="1:12" x14ac:dyDescent="0.25">
      <c r="A25" s="7" t="s">
        <v>21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</row>
    <row r="26" spans="1:12" x14ac:dyDescent="0.25">
      <c r="A26" s="7"/>
      <c r="B26" s="8"/>
      <c r="C26" s="9"/>
      <c r="D26" s="9"/>
      <c r="E26" s="9"/>
      <c r="F26" s="9"/>
      <c r="G26" s="9"/>
      <c r="H26" s="9"/>
      <c r="I26" s="9"/>
      <c r="J26" s="9"/>
      <c r="K26" s="9"/>
      <c r="L26" s="9"/>
    </row>
    <row r="27" spans="1:12" x14ac:dyDescent="0.25">
      <c r="A27" s="7" t="s">
        <v>22</v>
      </c>
      <c r="B27" s="6"/>
      <c r="C27" s="9"/>
      <c r="D27" s="9"/>
      <c r="E27" s="9"/>
      <c r="F27" s="9"/>
      <c r="G27" s="9"/>
      <c r="H27" s="9"/>
      <c r="I27" s="9"/>
      <c r="J27" s="9"/>
      <c r="K27" s="9"/>
      <c r="L27" s="9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6.9_Step1_Initial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Kartik</dc:creator>
  <cp:lastModifiedBy>Prashant Bucha</cp:lastModifiedBy>
  <dcterms:created xsi:type="dcterms:W3CDTF">2018-08-14T10:59:56Z</dcterms:created>
  <dcterms:modified xsi:type="dcterms:W3CDTF">2018-09-21T10:28:08Z</dcterms:modified>
</cp:coreProperties>
</file>