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D15" i="1"/>
  <c r="E15" i="1"/>
  <c r="F15" i="1"/>
  <c r="G15" i="1"/>
  <c r="H15" i="1"/>
  <c r="I15" i="1"/>
  <c r="J15" i="1"/>
  <c r="K15" i="1"/>
  <c r="L15" i="1"/>
  <c r="L18" i="1"/>
  <c r="K18" i="1"/>
  <c r="J18" i="1"/>
  <c r="I18" i="1"/>
  <c r="H18" i="1"/>
  <c r="G18" i="1"/>
  <c r="F18" i="1"/>
  <c r="E18" i="1"/>
  <c r="D18" i="1"/>
  <c r="D16" i="1"/>
  <c r="E16" i="1"/>
  <c r="F16" i="1"/>
  <c r="G16" i="1"/>
  <c r="H16" i="1"/>
  <c r="I16" i="1"/>
  <c r="J16" i="1"/>
  <c r="K16" i="1"/>
  <c r="L16" i="1"/>
  <c r="C19" i="1"/>
  <c r="B17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<sst xmlns="http://schemas.openxmlformats.org/spreadsheetml/2006/main" count="27" uniqueCount="27">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</sst>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14" fontId="0" fillId="0" borderId="0" xfId="0" applyNumberFormat="1"/>
    <xf numFmtId="14" fontId="2" fillId="0" borderId="0" xfId="0" applyNumberFormat="1" applyFont="1"/>
    <xf numFmtId="165" fontId="0" fillId="5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166" fontId="2" fillId="5" borderId="1" xfId="2" applyNumberFormat="1" applyFont="1" applyFill="1" applyBorder="1"/>
    <xf numFmtId="0" fontId="0" fillId="0" borderId="0" xfId="0" applyFont="1"/>
    <xf numFmtId="164" fontId="1" fillId="5" borderId="1" xfId="1" applyFont="1" applyFill="1" applyBorder="1" applyAlignment="1">
      <alignment horizontal="right"/>
    </xf>
    <xf numFmtId="0" fontId="0" fillId="5" borderId="0" xfId="0" applyFill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tabSelected="1" workbookViewId="0">
      <selection activeCell="A13" sqref="A13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13">
      <c r="A1" s="3" t="s">
        <v>0</v>
      </c>
      <c r="B1" s="7">
        <v>400000</v>
      </c>
      <c r="C1" s="1"/>
    </row>
    <row r="2" spans="1:13">
      <c r="A2" s="3" t="s">
        <v>1</v>
      </c>
      <c r="B2" s="6">
        <v>3</v>
      </c>
      <c r="C2" s="1" t="s">
        <v>2</v>
      </c>
    </row>
    <row r="3" spans="1:13">
      <c r="A3" s="3" t="s">
        <v>3</v>
      </c>
      <c r="B3" s="5">
        <v>300000</v>
      </c>
      <c r="C3" s="2"/>
    </row>
    <row r="4" spans="1:13">
      <c r="A4" s="13" t="s">
        <v>4</v>
      </c>
      <c r="B4" s="14">
        <v>3</v>
      </c>
      <c r="C4" s="1"/>
    </row>
    <row r="5" spans="1:13">
      <c r="A5" s="13" t="s">
        <v>5</v>
      </c>
      <c r="B5" s="10">
        <v>420000</v>
      </c>
      <c r="C5" s="1" t="s">
        <v>18</v>
      </c>
    </row>
    <row r="6" spans="1:13">
      <c r="A6" s="13" t="s">
        <v>6</v>
      </c>
      <c r="B6" s="10">
        <v>60000</v>
      </c>
      <c r="C6" s="1" t="s">
        <v>19</v>
      </c>
    </row>
    <row r="7" spans="1:13">
      <c r="A7" s="13" t="s">
        <v>7</v>
      </c>
      <c r="B7" s="8">
        <v>5</v>
      </c>
      <c r="C7" s="1"/>
    </row>
    <row r="8" spans="1:13">
      <c r="A8" s="13" t="s">
        <v>8</v>
      </c>
      <c r="B8" s="9">
        <v>0.15</v>
      </c>
      <c r="C8" s="1"/>
    </row>
    <row r="9" spans="1:13">
      <c r="A9" s="13" t="s">
        <v>9</v>
      </c>
      <c r="B9" s="12">
        <f>1/3</f>
        <v>0.33333333333333331</v>
      </c>
      <c r="C9" s="1"/>
    </row>
    <row r="10" spans="1:13">
      <c r="A10" s="13" t="s">
        <v>10</v>
      </c>
      <c r="B10" s="15">
        <f>Beginning_growth_rate*Steady_beginning</f>
        <v>4.9999999999999996E-2</v>
      </c>
      <c r="C10" s="1"/>
    </row>
    <row r="11" spans="1:13">
      <c r="A11" s="13" t="s">
        <v>11</v>
      </c>
      <c r="B11" s="11">
        <v>0.05</v>
      </c>
      <c r="C11" s="1"/>
    </row>
    <row r="12" spans="1:13">
      <c r="A12" s="22" t="s">
        <v>12</v>
      </c>
      <c r="B12" s="25"/>
      <c r="C12" s="1"/>
    </row>
    <row r="13" spans="1:13">
      <c r="A13" s="22" t="s">
        <v>13</v>
      </c>
      <c r="B13" s="21"/>
      <c r="C13" s="1"/>
    </row>
    <row r="14" spans="1:13">
      <c r="A14" s="22" t="s">
        <v>14</v>
      </c>
      <c r="B14" s="21"/>
      <c r="C14" s="1"/>
    </row>
    <row r="15" spans="1:13">
      <c r="A15" s="1"/>
      <c r="B15" s="1"/>
      <c r="C15" s="1">
        <v>1</v>
      </c>
      <c r="D15" s="24">
        <f>C15+1</f>
        <v>2</v>
      </c>
      <c r="E15" s="24">
        <f t="shared" ref="E15:L15" si="0">D15+1</f>
        <v>3</v>
      </c>
      <c r="F15" s="24">
        <f t="shared" si="0"/>
        <v>4</v>
      </c>
      <c r="G15" s="24">
        <f t="shared" si="0"/>
        <v>5</v>
      </c>
      <c r="H15" s="24">
        <f t="shared" si="0"/>
        <v>6</v>
      </c>
      <c r="I15" s="24">
        <f t="shared" si="0"/>
        <v>7</v>
      </c>
      <c r="J15" s="24">
        <f t="shared" si="0"/>
        <v>8</v>
      </c>
      <c r="K15" s="24">
        <f t="shared" si="0"/>
        <v>9</v>
      </c>
      <c r="L15" s="24">
        <f t="shared" si="0"/>
        <v>10</v>
      </c>
    </row>
    <row r="16" spans="1:13">
      <c r="A16" s="1"/>
      <c r="B16" s="18">
        <v>40909</v>
      </c>
      <c r="C16" s="18">
        <v>41455</v>
      </c>
      <c r="D16" s="20">
        <f>C16+365</f>
        <v>41820</v>
      </c>
      <c r="E16" s="20">
        <f t="shared" ref="E16:L16" si="1">D16+365</f>
        <v>42185</v>
      </c>
      <c r="F16" s="20">
        <f t="shared" si="1"/>
        <v>42550</v>
      </c>
      <c r="G16" s="20">
        <f t="shared" si="1"/>
        <v>42915</v>
      </c>
      <c r="H16" s="20">
        <f t="shared" si="1"/>
        <v>43280</v>
      </c>
      <c r="I16" s="20">
        <f t="shared" si="1"/>
        <v>43645</v>
      </c>
      <c r="J16" s="20">
        <f t="shared" si="1"/>
        <v>44010</v>
      </c>
      <c r="K16" s="20">
        <f t="shared" si="1"/>
        <v>44375</v>
      </c>
      <c r="L16" s="20">
        <f t="shared" si="1"/>
        <v>44740</v>
      </c>
      <c r="M16" s="19"/>
    </row>
    <row r="17" spans="1:12">
      <c r="A17" s="3" t="s">
        <v>15</v>
      </c>
      <c r="B17" s="4">
        <f>Plant_fixed_cost+Cost_per_unit_of_capacity*Annual_Capacity</f>
        <v>1300000</v>
      </c>
      <c r="C17" s="2"/>
    </row>
    <row r="18" spans="1:12">
      <c r="A18" s="13" t="s">
        <v>16</v>
      </c>
      <c r="B18" s="21"/>
      <c r="C18" s="23"/>
      <c r="D18" s="15">
        <f t="shared" ref="D18:L18" si="2">IF(D15&lt;=Years_till_demand_steady_state+1,Beginning_growth_rate,Steady_state_growth_rate)</f>
        <v>0.15</v>
      </c>
      <c r="E18" s="15">
        <f t="shared" si="2"/>
        <v>0.15</v>
      </c>
      <c r="F18" s="15">
        <f t="shared" si="2"/>
        <v>0.15</v>
      </c>
      <c r="G18" s="15">
        <f t="shared" si="2"/>
        <v>0.15</v>
      </c>
      <c r="H18" s="15">
        <f t="shared" si="2"/>
        <v>0.15</v>
      </c>
      <c r="I18" s="15">
        <f t="shared" si="2"/>
        <v>4.9999999999999996E-2</v>
      </c>
      <c r="J18" s="15">
        <f t="shared" si="2"/>
        <v>4.9999999999999996E-2</v>
      </c>
      <c r="K18" s="15">
        <f t="shared" si="2"/>
        <v>4.9999999999999996E-2</v>
      </c>
      <c r="L18" s="15">
        <f t="shared" si="2"/>
        <v>4.9999999999999996E-2</v>
      </c>
    </row>
    <row r="19" spans="1:12">
      <c r="A19" s="16" t="s">
        <v>17</v>
      </c>
      <c r="C19" s="17">
        <f>Year_1_demand_intercept-Year_1_demand_slope*Year_1_selling_price</f>
        <v>240000</v>
      </c>
      <c r="D19" s="21"/>
      <c r="E19" s="21"/>
      <c r="F19" s="21"/>
      <c r="G19" s="21"/>
      <c r="H19" s="21"/>
      <c r="I19" s="21"/>
      <c r="J19" s="21"/>
      <c r="K19" s="21"/>
      <c r="L19" s="21"/>
    </row>
    <row r="20" spans="1:12">
      <c r="A20" s="22" t="s">
        <v>20</v>
      </c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22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>
      <c r="A22" s="22" t="s">
        <v>22</v>
      </c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>
      <c r="A23" s="22" t="s">
        <v>23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>
      <c r="A24" s="22" t="s">
        <v>24</v>
      </c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>
      <c r="A25" s="22" t="s">
        <v>25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22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>
      <c r="A27" s="22" t="s">
        <v>26</v>
      </c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2018-09-09T17:26:37Z</dcterms:modified>
</cp:coreProperties>
</file>