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10 - Aprendizes\6 - Programador Web 2022\Leonardo Falango\Módulo 5\"/>
    </mc:Choice>
  </mc:AlternateContent>
  <bookViews>
    <workbookView xWindow="-105" yWindow="-105" windowWidth="23250" windowHeight="12570" activeTab="2"/>
  </bookViews>
  <sheets>
    <sheet name="Exercício 1" sheetId="1" r:id="rId1"/>
    <sheet name="Exercício 2" sheetId="2" r:id="rId2"/>
    <sheet name="Exercício 3" sheetId="3" r:id="rId3"/>
    <sheet name="Exercício 4" sheetId="4" r:id="rId4"/>
    <sheet name="Exercício 5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3" i="3"/>
  <c r="E4" i="6"/>
  <c r="E5" i="6"/>
  <c r="E6" i="6"/>
  <c r="E7" i="6"/>
  <c r="E8" i="6"/>
  <c r="E3" i="6"/>
  <c r="D4" i="6"/>
  <c r="D5" i="6"/>
  <c r="D6" i="6"/>
  <c r="D7" i="6"/>
  <c r="D8" i="6"/>
  <c r="C4" i="6"/>
  <c r="C5" i="6"/>
  <c r="C6" i="6"/>
  <c r="C7" i="6"/>
  <c r="C8" i="6"/>
  <c r="D3" i="6"/>
  <c r="C3" i="6"/>
  <c r="E4" i="4"/>
  <c r="E5" i="4"/>
  <c r="E6" i="4"/>
  <c r="E3" i="4"/>
  <c r="D4" i="4"/>
  <c r="D5" i="4"/>
  <c r="D6" i="4"/>
  <c r="D3" i="4"/>
  <c r="C11" i="2" l="1"/>
  <c r="C12" i="2"/>
  <c r="C13" i="2"/>
  <c r="C14" i="2"/>
  <c r="C10" i="2"/>
  <c r="C4" i="2"/>
  <c r="C5" i="2"/>
  <c r="C6" i="2"/>
  <c r="C7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C3" i="1"/>
  <c r="B3" i="1"/>
  <c r="D11" i="2"/>
  <c r="D12" i="2"/>
  <c r="D13" i="2"/>
  <c r="D14" i="2"/>
  <c r="D10" i="2"/>
  <c r="D4" i="2"/>
  <c r="D5" i="2"/>
  <c r="D6" i="2"/>
  <c r="D7" i="2"/>
  <c r="D3" i="2"/>
</calcChain>
</file>

<file path=xl/sharedStrings.xml><?xml version="1.0" encoding="utf-8"?>
<sst xmlns="http://schemas.openxmlformats.org/spreadsheetml/2006/main" count="110" uniqueCount="92">
  <si>
    <t>Nome</t>
  </si>
  <si>
    <t>Arthur Carvalho</t>
  </si>
  <si>
    <t>Lívia Duarte</t>
  </si>
  <si>
    <t>Beatriz Montenegro</t>
  </si>
  <si>
    <t>Melissa Fagundes</t>
  </si>
  <si>
    <t>Elisa Trindade</t>
  </si>
  <si>
    <t>Luiza Reymond</t>
  </si>
  <si>
    <t>Adalfreda Souza</t>
  </si>
  <si>
    <t>Ágata Berto</t>
  </si>
  <si>
    <t>Alexa Sousa</t>
  </si>
  <si>
    <t>Alexandra Machado</t>
  </si>
  <si>
    <t>Alexandrina Martins</t>
  </si>
  <si>
    <t>Alice Cavalcante</t>
  </si>
  <si>
    <t>Alícia Carvalho</t>
  </si>
  <si>
    <t>Ana Cracco</t>
  </si>
  <si>
    <t>Andrea Oliveira</t>
  </si>
  <si>
    <t>Augusta Pereira</t>
  </si>
  <si>
    <t>Berenice Machado</t>
  </si>
  <si>
    <t>Bianca Ferreira</t>
  </si>
  <si>
    <t xml:space="preserve">Cássia Silva </t>
  </si>
  <si>
    <t>Sobrenome</t>
  </si>
  <si>
    <t>Função LOCALIZAR + EXT.TEXTO</t>
  </si>
  <si>
    <t>TEXTO</t>
  </si>
  <si>
    <t>O QUE QUEREMOS</t>
  </si>
  <si>
    <t>FUNÇÃO PROCURAR</t>
  </si>
  <si>
    <t>curso de EXCEL EXCEL</t>
  </si>
  <si>
    <t>curso de EXCEL excel</t>
  </si>
  <si>
    <t>curso de excel EXCEL</t>
  </si>
  <si>
    <t>curso de excel excel</t>
  </si>
  <si>
    <t>EXCEL</t>
  </si>
  <si>
    <t>excel</t>
  </si>
  <si>
    <t>FUNÇÃO LOCALIZAR</t>
  </si>
  <si>
    <t>Comparação entre as funções PROCURAR e LOCALIZAR</t>
  </si>
  <si>
    <t>"=FÓRMULATEXTO(Ref)"</t>
  </si>
  <si>
    <t>Endereço</t>
  </si>
  <si>
    <t>Cidade</t>
  </si>
  <si>
    <t>Estado</t>
  </si>
  <si>
    <t>GO</t>
  </si>
  <si>
    <t>CEP</t>
  </si>
  <si>
    <t>Bairro</t>
  </si>
  <si>
    <t>75526-065</t>
  </si>
  <si>
    <t>Itumbiara</t>
  </si>
  <si>
    <t>MT</t>
  </si>
  <si>
    <t>Rondonópolis</t>
  </si>
  <si>
    <t>Erechim</t>
  </si>
  <si>
    <t>RS</t>
  </si>
  <si>
    <t>José      Bonifácio</t>
  </si>
  <si>
    <t xml:space="preserve">     Jardim Atlântico</t>
  </si>
  <si>
    <t xml:space="preserve"> Setor  Santa Inês     </t>
  </si>
  <si>
    <t xml:space="preserve">     Rua Agmar   Balieiro</t>
  </si>
  <si>
    <t>Rua    Cecília      Meirelles</t>
  </si>
  <si>
    <t>Rua ADOLFO      Hofstaetter</t>
  </si>
  <si>
    <t>78735.702</t>
  </si>
  <si>
    <t>99701.696</t>
  </si>
  <si>
    <t>58087-183</t>
  </si>
  <si>
    <t xml:space="preserve">  Oitizeiro</t>
  </si>
  <si>
    <t>Jardim  Alvorada</t>
  </si>
  <si>
    <t>João Pessoa</t>
  </si>
  <si>
    <t>PB</t>
  </si>
  <si>
    <t>SC</t>
  </si>
  <si>
    <t>Tubarão</t>
  </si>
  <si>
    <t>Centro</t>
  </si>
  <si>
    <t>Travessa Lourenço Falchetti</t>
  </si>
  <si>
    <t>Quadra SHIS QL 18 Conjunto 3</t>
  </si>
  <si>
    <t>Setor de Habitações Individuais Sul</t>
  </si>
  <si>
    <t>Brasília</t>
  </si>
  <si>
    <t>DF</t>
  </si>
  <si>
    <t>CONCATENAR</t>
  </si>
  <si>
    <t>88704430</t>
  </si>
  <si>
    <t>Funcionário</t>
  </si>
  <si>
    <t>Início</t>
  </si>
  <si>
    <t>Término</t>
  </si>
  <si>
    <t>Dias Úteis</t>
  </si>
  <si>
    <t>Nadine Aguiar Angelim</t>
  </si>
  <si>
    <t>Augusto Fiães Cardoso</t>
  </si>
  <si>
    <t>Lucy Faria Fragoso</t>
  </si>
  <si>
    <t>Josias Prado Ornelas</t>
  </si>
  <si>
    <t>Função DIATRABALHOTOTAL + DIA.DA.SEMANA</t>
  </si>
  <si>
    <t>Função CONCATENAR + ARRUMAR + SUBSTITUIR + PROCURAR + DIREITA + ESQUERDA</t>
  </si>
  <si>
    <t>Código_Produto_Fábrica</t>
  </si>
  <si>
    <t>Código</t>
  </si>
  <si>
    <t>Produto</t>
  </si>
  <si>
    <t>Fábrica</t>
  </si>
  <si>
    <t>PR50235_Parafusadeira_Curitiba</t>
  </si>
  <si>
    <t>Exemplo</t>
  </si>
  <si>
    <t>SP58410_Furadeira_São Paulo</t>
  </si>
  <si>
    <t>RJ66810_Fresa_Rio de Janeiro</t>
  </si>
  <si>
    <t>GO88950_Broca_Goiânia</t>
  </si>
  <si>
    <t>PR87412_Bits Parafusadeira_Londrina</t>
  </si>
  <si>
    <t>BH99366_Broca de centro_Salvador</t>
  </si>
  <si>
    <t>Função EXT.TEXTO + LOCALIZAR + NÚM.CARACT + ESQUERDA + DIREITA</t>
  </si>
  <si>
    <t>Início Alterado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</si>
</sst>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Segoe UI"/>
      <family val="2"/>
    </font>
    <font>
      <sz val="11"/>
      <color theme="0"/>
      <name val="Calibri"/>
      <family val="2"/>
      <scheme val="minor"/>
    </font>
    <font>
      <b/>
      <sz val="11"/>
      <color theme="0"/>
      <name val="Segoe UI"/>
      <family val="2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0" xfId="1" applyFont="1" applyProtection="1">
      <protection locked="0"/>
    </xf>
    <xf numFmtId="0" fontId="0" fillId="0" borderId="0" xfId="0" applyAlignment="1">
      <alignment horizontal="center"/>
    </xf>
    <xf numFmtId="0" fontId="4" fillId="2" borderId="1" xfId="1" applyFont="1" applyFill="1" applyBorder="1" applyAlignment="1" applyProtection="1">
      <alignment horizontal="left" vertical="top"/>
      <protection locked="0"/>
    </xf>
    <xf numFmtId="0" fontId="3" fillId="2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7" xfId="0" applyBorder="1"/>
    <xf numFmtId="0" fontId="8" fillId="4" borderId="8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3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Normal="100" workbookViewId="0">
      <selection activeCell="H19" sqref="H19"/>
    </sheetView>
  </sheetViews>
  <sheetFormatPr defaultRowHeight="15" x14ac:dyDescent="0.25"/>
  <cols>
    <col min="1" max="1" width="31.140625" customWidth="1"/>
    <col min="2" max="2" width="46.42578125" customWidth="1"/>
    <col min="3" max="3" width="29.42578125" customWidth="1"/>
  </cols>
  <sheetData>
    <row r="1" spans="1:3" ht="26.25" x14ac:dyDescent="0.4">
      <c r="A1" s="25" t="s">
        <v>21</v>
      </c>
      <c r="B1" s="25"/>
      <c r="C1" s="25"/>
    </row>
    <row r="2" spans="1:3" ht="16.5" x14ac:dyDescent="0.25">
      <c r="A2" s="3" t="s">
        <v>0</v>
      </c>
      <c r="B2" s="3" t="s">
        <v>0</v>
      </c>
      <c r="C2" s="3" t="s">
        <v>20</v>
      </c>
    </row>
    <row r="3" spans="1:3" ht="16.5" x14ac:dyDescent="0.3">
      <c r="A3" s="1" t="s">
        <v>1</v>
      </c>
      <c r="B3" s="5" t="str">
        <f>MID(A3,1,SEARCH(" ",A3) -1)</f>
        <v>Arthur</v>
      </c>
      <c r="C3" s="5" t="str">
        <f>MID(A3,SEARCH(" ",A3)+1, LEN(A3) - SEARCH(" ", A3))</f>
        <v>Carvalho</v>
      </c>
    </row>
    <row r="4" spans="1:3" ht="16.5" x14ac:dyDescent="0.3">
      <c r="A4" s="1" t="s">
        <v>2</v>
      </c>
      <c r="B4" s="5" t="str">
        <f t="shared" ref="B4:B21" si="0">MID(A4,1,SEARCH(" ",A4) -1)</f>
        <v>Lívia</v>
      </c>
      <c r="C4" s="5" t="str">
        <f t="shared" ref="C4:C21" si="1">MID(A4,SEARCH(" ",A4)+1, LEN(A4) - SEARCH(" ", A4))</f>
        <v>Duarte</v>
      </c>
    </row>
    <row r="5" spans="1:3" ht="16.5" x14ac:dyDescent="0.3">
      <c r="A5" s="1" t="s">
        <v>3</v>
      </c>
      <c r="B5" s="5" t="str">
        <f t="shared" si="0"/>
        <v>Beatriz</v>
      </c>
      <c r="C5" s="5" t="str">
        <f t="shared" si="1"/>
        <v>Montenegro</v>
      </c>
    </row>
    <row r="6" spans="1:3" ht="16.5" x14ac:dyDescent="0.3">
      <c r="A6" s="1" t="s">
        <v>4</v>
      </c>
      <c r="B6" s="5" t="str">
        <f t="shared" si="0"/>
        <v>Melissa</v>
      </c>
      <c r="C6" s="5" t="str">
        <f t="shared" si="1"/>
        <v>Fagundes</v>
      </c>
    </row>
    <row r="7" spans="1:3" ht="16.5" x14ac:dyDescent="0.3">
      <c r="A7" s="1" t="s">
        <v>5</v>
      </c>
      <c r="B7" s="5" t="str">
        <f t="shared" si="0"/>
        <v>Elisa</v>
      </c>
      <c r="C7" s="5" t="str">
        <f t="shared" si="1"/>
        <v>Trindade</v>
      </c>
    </row>
    <row r="8" spans="1:3" ht="16.5" x14ac:dyDescent="0.3">
      <c r="A8" s="1" t="s">
        <v>6</v>
      </c>
      <c r="B8" s="5" t="str">
        <f t="shared" si="0"/>
        <v>Luiza</v>
      </c>
      <c r="C8" s="5" t="str">
        <f t="shared" si="1"/>
        <v>Reymond</v>
      </c>
    </row>
    <row r="9" spans="1:3" ht="16.5" x14ac:dyDescent="0.3">
      <c r="A9" s="1" t="s">
        <v>7</v>
      </c>
      <c r="B9" s="5" t="str">
        <f t="shared" si="0"/>
        <v>Adalfreda</v>
      </c>
      <c r="C9" s="5" t="str">
        <f t="shared" si="1"/>
        <v>Souza</v>
      </c>
    </row>
    <row r="10" spans="1:3" ht="16.5" x14ac:dyDescent="0.3">
      <c r="A10" s="1" t="s">
        <v>8</v>
      </c>
      <c r="B10" s="5" t="str">
        <f t="shared" si="0"/>
        <v>Ágata</v>
      </c>
      <c r="C10" s="5" t="str">
        <f t="shared" si="1"/>
        <v>Berto</v>
      </c>
    </row>
    <row r="11" spans="1:3" ht="16.5" x14ac:dyDescent="0.3">
      <c r="A11" s="1" t="s">
        <v>9</v>
      </c>
      <c r="B11" s="5" t="str">
        <f t="shared" si="0"/>
        <v>Alexa</v>
      </c>
      <c r="C11" s="5" t="str">
        <f t="shared" si="1"/>
        <v>Sousa</v>
      </c>
    </row>
    <row r="12" spans="1:3" ht="16.5" x14ac:dyDescent="0.3">
      <c r="A12" s="1" t="s">
        <v>10</v>
      </c>
      <c r="B12" s="5" t="str">
        <f t="shared" si="0"/>
        <v>Alexandra</v>
      </c>
      <c r="C12" s="5" t="str">
        <f t="shared" si="1"/>
        <v>Machado</v>
      </c>
    </row>
    <row r="13" spans="1:3" ht="16.5" x14ac:dyDescent="0.3">
      <c r="A13" s="1" t="s">
        <v>11</v>
      </c>
      <c r="B13" s="5" t="str">
        <f t="shared" si="0"/>
        <v>Alexandrina</v>
      </c>
      <c r="C13" s="5" t="str">
        <f t="shared" si="1"/>
        <v>Martins</v>
      </c>
    </row>
    <row r="14" spans="1:3" ht="16.5" x14ac:dyDescent="0.3">
      <c r="A14" s="1" t="s">
        <v>12</v>
      </c>
      <c r="B14" s="5" t="str">
        <f t="shared" si="0"/>
        <v>Alice</v>
      </c>
      <c r="C14" s="5" t="str">
        <f t="shared" si="1"/>
        <v>Cavalcante</v>
      </c>
    </row>
    <row r="15" spans="1:3" ht="16.5" x14ac:dyDescent="0.3">
      <c r="A15" s="1" t="s">
        <v>13</v>
      </c>
      <c r="B15" s="5" t="str">
        <f t="shared" si="0"/>
        <v>Alícia</v>
      </c>
      <c r="C15" s="5" t="str">
        <f t="shared" si="1"/>
        <v>Carvalho</v>
      </c>
    </row>
    <row r="16" spans="1:3" ht="16.5" x14ac:dyDescent="0.3">
      <c r="A16" s="1" t="s">
        <v>14</v>
      </c>
      <c r="B16" s="5" t="str">
        <f t="shared" si="0"/>
        <v>Ana</v>
      </c>
      <c r="C16" s="5" t="str">
        <f t="shared" si="1"/>
        <v>Cracco</v>
      </c>
    </row>
    <row r="17" spans="1:3" ht="16.5" x14ac:dyDescent="0.3">
      <c r="A17" s="1" t="s">
        <v>15</v>
      </c>
      <c r="B17" s="5" t="str">
        <f t="shared" si="0"/>
        <v>Andrea</v>
      </c>
      <c r="C17" s="5" t="str">
        <f t="shared" si="1"/>
        <v>Oliveira</v>
      </c>
    </row>
    <row r="18" spans="1:3" ht="16.5" x14ac:dyDescent="0.3">
      <c r="A18" s="1" t="s">
        <v>16</v>
      </c>
      <c r="B18" s="5" t="str">
        <f t="shared" si="0"/>
        <v>Augusta</v>
      </c>
      <c r="C18" s="5" t="str">
        <f t="shared" si="1"/>
        <v>Pereira</v>
      </c>
    </row>
    <row r="19" spans="1:3" ht="16.5" x14ac:dyDescent="0.3">
      <c r="A19" s="1" t="s">
        <v>17</v>
      </c>
      <c r="B19" s="5" t="str">
        <f t="shared" si="0"/>
        <v>Berenice</v>
      </c>
      <c r="C19" s="5" t="str">
        <f t="shared" si="1"/>
        <v>Machado</v>
      </c>
    </row>
    <row r="20" spans="1:3" ht="16.5" x14ac:dyDescent="0.3">
      <c r="A20" s="1" t="s">
        <v>18</v>
      </c>
      <c r="B20" s="5" t="str">
        <f t="shared" si="0"/>
        <v>Bianca</v>
      </c>
      <c r="C20" s="5" t="str">
        <f t="shared" si="1"/>
        <v>Ferreira</v>
      </c>
    </row>
    <row r="21" spans="1:3" ht="16.5" x14ac:dyDescent="0.3">
      <c r="A21" s="1" t="s">
        <v>19</v>
      </c>
      <c r="B21" s="5" t="str">
        <f t="shared" si="0"/>
        <v>Cássia</v>
      </c>
      <c r="C21" s="5" t="str">
        <f t="shared" si="1"/>
        <v xml:space="preserve">Silva 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activeCell="C18" sqref="C18"/>
    </sheetView>
  </sheetViews>
  <sheetFormatPr defaultRowHeight="15" x14ac:dyDescent="0.25"/>
  <cols>
    <col min="1" max="1" width="19.42578125" bestFit="1" customWidth="1"/>
    <col min="2" max="2" width="16.85546875" bestFit="1" customWidth="1"/>
    <col min="3" max="3" width="18.42578125" bestFit="1" customWidth="1"/>
    <col min="4" max="4" width="24.140625" bestFit="1" customWidth="1"/>
  </cols>
  <sheetData>
    <row r="1" spans="1:4" ht="23.25" x14ac:dyDescent="0.25">
      <c r="A1" s="26" t="s">
        <v>32</v>
      </c>
      <c r="B1" s="26"/>
      <c r="C1" s="26"/>
      <c r="D1" s="26"/>
    </row>
    <row r="2" spans="1:4" x14ac:dyDescent="0.25">
      <c r="A2" s="4" t="s">
        <v>22</v>
      </c>
      <c r="B2" s="4" t="s">
        <v>23</v>
      </c>
      <c r="C2" s="4" t="s">
        <v>24</v>
      </c>
      <c r="D2" s="4" t="s">
        <v>33</v>
      </c>
    </row>
    <row r="3" spans="1:4" x14ac:dyDescent="0.25">
      <c r="A3" t="s">
        <v>25</v>
      </c>
      <c r="B3" t="s">
        <v>29</v>
      </c>
      <c r="C3">
        <f>FIND(B3,A3)</f>
        <v>10</v>
      </c>
      <c r="D3" t="str">
        <f ca="1">_xlfn.FORMULATEXT(C3)</f>
        <v>=PROCURAR(B3;A3)</v>
      </c>
    </row>
    <row r="4" spans="1:4" x14ac:dyDescent="0.25">
      <c r="A4" t="s">
        <v>26</v>
      </c>
      <c r="B4" t="s">
        <v>29</v>
      </c>
      <c r="C4">
        <f t="shared" ref="C4:C7" si="0">FIND(B4,A4)</f>
        <v>10</v>
      </c>
      <c r="D4" t="str">
        <f t="shared" ref="D4:D7" ca="1" si="1">_xlfn.FORMULATEXT(C4)</f>
        <v>=PROCURAR(B4;A4)</v>
      </c>
    </row>
    <row r="5" spans="1:4" x14ac:dyDescent="0.25">
      <c r="A5" t="s">
        <v>27</v>
      </c>
      <c r="B5" t="s">
        <v>29</v>
      </c>
      <c r="C5">
        <f t="shared" si="0"/>
        <v>16</v>
      </c>
      <c r="D5" t="str">
        <f t="shared" ca="1" si="1"/>
        <v>=PROCURAR(B5;A5)</v>
      </c>
    </row>
    <row r="6" spans="1:4" x14ac:dyDescent="0.25">
      <c r="A6" t="s">
        <v>28</v>
      </c>
      <c r="B6" t="s">
        <v>29</v>
      </c>
      <c r="C6" t="e">
        <f t="shared" si="0"/>
        <v>#VALUE!</v>
      </c>
      <c r="D6" t="str">
        <f t="shared" ca="1" si="1"/>
        <v>=PROCURAR(B6;A6)</v>
      </c>
    </row>
    <row r="7" spans="1:4" x14ac:dyDescent="0.25">
      <c r="A7" t="s">
        <v>26</v>
      </c>
      <c r="B7" t="s">
        <v>30</v>
      </c>
      <c r="C7">
        <f t="shared" si="0"/>
        <v>16</v>
      </c>
      <c r="D7" t="str">
        <f t="shared" ca="1" si="1"/>
        <v>=PROCURAR(B7;A7)</v>
      </c>
    </row>
    <row r="9" spans="1:4" x14ac:dyDescent="0.25">
      <c r="A9" s="4" t="s">
        <v>22</v>
      </c>
      <c r="B9" s="4" t="s">
        <v>23</v>
      </c>
      <c r="C9" s="4" t="s">
        <v>31</v>
      </c>
      <c r="D9" s="4" t="s">
        <v>33</v>
      </c>
    </row>
    <row r="10" spans="1:4" x14ac:dyDescent="0.25">
      <c r="A10" t="s">
        <v>25</v>
      </c>
      <c r="B10" t="s">
        <v>29</v>
      </c>
      <c r="C10">
        <f>SEARCH(B10,A10)</f>
        <v>10</v>
      </c>
      <c r="D10" t="str">
        <f ca="1">_xlfn.FORMULATEXT(C10)</f>
        <v>=LOCALIZAR(B10;A10)</v>
      </c>
    </row>
    <row r="11" spans="1:4" x14ac:dyDescent="0.25">
      <c r="A11" t="s">
        <v>26</v>
      </c>
      <c r="B11" t="s">
        <v>29</v>
      </c>
      <c r="C11">
        <f t="shared" ref="C11:C14" si="2">SEARCH(B11,A11)</f>
        <v>10</v>
      </c>
      <c r="D11" t="str">
        <f t="shared" ref="D11:D14" ca="1" si="3">_xlfn.FORMULATEXT(C11)</f>
        <v>=LOCALIZAR(B11;A11)</v>
      </c>
    </row>
    <row r="12" spans="1:4" x14ac:dyDescent="0.25">
      <c r="A12" t="s">
        <v>27</v>
      </c>
      <c r="B12" t="s">
        <v>29</v>
      </c>
      <c r="C12">
        <f t="shared" si="2"/>
        <v>10</v>
      </c>
      <c r="D12" t="str">
        <f t="shared" ca="1" si="3"/>
        <v>=LOCALIZAR(B12;A12)</v>
      </c>
    </row>
    <row r="13" spans="1:4" x14ac:dyDescent="0.25">
      <c r="A13" t="s">
        <v>28</v>
      </c>
      <c r="B13" t="s">
        <v>29</v>
      </c>
      <c r="C13">
        <f t="shared" si="2"/>
        <v>10</v>
      </c>
      <c r="D13" t="str">
        <f t="shared" ca="1" si="3"/>
        <v>=LOCALIZAR(B13;A13)</v>
      </c>
    </row>
    <row r="14" spans="1:4" x14ac:dyDescent="0.25">
      <c r="A14" t="s">
        <v>26</v>
      </c>
      <c r="B14" t="s">
        <v>30</v>
      </c>
      <c r="C14">
        <f t="shared" si="2"/>
        <v>10</v>
      </c>
      <c r="D14" t="str">
        <f t="shared" ca="1" si="3"/>
        <v>=LOCALIZAR(B14;A14)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Normal="100" workbookViewId="0">
      <selection activeCell="F26" sqref="F25:F26"/>
    </sheetView>
  </sheetViews>
  <sheetFormatPr defaultRowHeight="15" x14ac:dyDescent="0.25"/>
  <cols>
    <col min="1" max="1" width="26.5703125" bestFit="1" customWidth="1"/>
    <col min="2" max="2" width="31.5703125" bestFit="1" customWidth="1"/>
    <col min="3" max="3" width="19.42578125" bestFit="1" customWidth="1"/>
    <col min="4" max="4" width="6.5703125" bestFit="1" customWidth="1"/>
    <col min="5" max="5" width="17.85546875" customWidth="1"/>
    <col min="6" max="6" width="76.5703125" bestFit="1" customWidth="1"/>
  </cols>
  <sheetData>
    <row r="1" spans="1:6" ht="26.25" x14ac:dyDescent="0.4">
      <c r="A1" s="27" t="s">
        <v>78</v>
      </c>
      <c r="B1" s="27"/>
      <c r="C1" s="27"/>
      <c r="D1" s="27"/>
      <c r="E1" s="27"/>
      <c r="F1" s="27"/>
    </row>
    <row r="2" spans="1:6" x14ac:dyDescent="0.25">
      <c r="A2" s="6" t="s">
        <v>34</v>
      </c>
      <c r="B2" s="6" t="s">
        <v>39</v>
      </c>
      <c r="C2" s="6" t="s">
        <v>35</v>
      </c>
      <c r="D2" s="6" t="s">
        <v>36</v>
      </c>
      <c r="E2" s="6" t="s">
        <v>38</v>
      </c>
      <c r="F2" s="6" t="s">
        <v>67</v>
      </c>
    </row>
    <row r="3" spans="1:6" x14ac:dyDescent="0.25">
      <c r="A3" s="5" t="s">
        <v>49</v>
      </c>
      <c r="B3" s="5" t="s">
        <v>48</v>
      </c>
      <c r="C3" s="5" t="s">
        <v>41</v>
      </c>
      <c r="D3" s="2" t="s">
        <v>37</v>
      </c>
      <c r="E3" s="9" t="s">
        <v>40</v>
      </c>
      <c r="F3" s="5" t="str">
        <f>CONCATENATE(CONCATENATE(LEFT(E3,5),"-",RIGHT(E3,3)), " - ", TRIM(A3)," - ",TRIM(B3)," - ",TRIM(C3)," - ",TRIM(D3))</f>
        <v>75526-065 - Rua Agmar Balieiro - Setor Santa Inês - Itumbiara - GO</v>
      </c>
    </row>
    <row r="4" spans="1:6" x14ac:dyDescent="0.25">
      <c r="A4" s="5" t="s">
        <v>50</v>
      </c>
      <c r="B4" s="5" t="s">
        <v>47</v>
      </c>
      <c r="C4" s="5" t="s">
        <v>43</v>
      </c>
      <c r="D4" s="2" t="s">
        <v>42</v>
      </c>
      <c r="E4" s="10" t="s">
        <v>52</v>
      </c>
      <c r="F4" s="5" t="str">
        <f t="shared" ref="F4:F8" si="0">CONCATENATE(CONCATENATE(LEFT(E4,5),"-",RIGHT(E4,3)), " - ", TRIM(A4)," - ",TRIM(B4)," - ",TRIM(C4)," - ",TRIM(D4))</f>
        <v>78735-702 - Rua Cecília Meirelles - Jardim Atlântico - Rondonópolis - MT</v>
      </c>
    </row>
    <row r="5" spans="1:6" x14ac:dyDescent="0.25">
      <c r="A5" s="5" t="s">
        <v>51</v>
      </c>
      <c r="B5" s="5" t="s">
        <v>46</v>
      </c>
      <c r="C5" s="5" t="s">
        <v>44</v>
      </c>
      <c r="D5" s="2" t="s">
        <v>45</v>
      </c>
      <c r="E5" s="10" t="s">
        <v>53</v>
      </c>
      <c r="F5" s="5" t="str">
        <f t="shared" si="0"/>
        <v>99701-696 - Rua ADOLFO Hofstaetter - José Bonifácio - Erechim - RS</v>
      </c>
    </row>
    <row r="6" spans="1:6" x14ac:dyDescent="0.25">
      <c r="A6" s="5" t="s">
        <v>56</v>
      </c>
      <c r="B6" s="5" t="s">
        <v>55</v>
      </c>
      <c r="C6" s="5" t="s">
        <v>57</v>
      </c>
      <c r="D6" s="2" t="s">
        <v>58</v>
      </c>
      <c r="E6" s="9" t="s">
        <v>54</v>
      </c>
      <c r="F6" s="5" t="str">
        <f t="shared" si="0"/>
        <v>58087-183 - Jardim Alvorada - Oitizeiro - João Pessoa - PB</v>
      </c>
    </row>
    <row r="7" spans="1:6" x14ac:dyDescent="0.25">
      <c r="A7" s="5" t="s">
        <v>62</v>
      </c>
      <c r="B7" s="5" t="s">
        <v>61</v>
      </c>
      <c r="C7" s="5" t="s">
        <v>60</v>
      </c>
      <c r="D7" s="2" t="s">
        <v>59</v>
      </c>
      <c r="E7" s="10" t="s">
        <v>68</v>
      </c>
      <c r="F7" s="5" t="str">
        <f t="shared" si="0"/>
        <v>88704-430 - Travessa Lourenço Falchetti - Centro - Tubarão - SC</v>
      </c>
    </row>
    <row r="8" spans="1:6" x14ac:dyDescent="0.25">
      <c r="A8" s="5" t="s">
        <v>63</v>
      </c>
      <c r="B8" s="5" t="s">
        <v>64</v>
      </c>
      <c r="C8" s="5" t="s">
        <v>65</v>
      </c>
      <c r="D8" s="2" t="s">
        <v>66</v>
      </c>
      <c r="E8" s="9">
        <v>71650035</v>
      </c>
      <c r="F8" s="5" t="str">
        <f t="shared" si="0"/>
        <v>71650-035 - Quadra SHIS QL 18 Conjunto 3 - Setor de Habitações Individuais Sul - Brasília - DF</v>
      </c>
    </row>
    <row r="9" spans="1:6" x14ac:dyDescent="0.25">
      <c r="A9" s="5"/>
      <c r="B9" s="5"/>
      <c r="C9" s="5"/>
      <c r="D9" s="2"/>
    </row>
    <row r="10" spans="1:6" x14ac:dyDescent="0.25">
      <c r="A10" s="5"/>
      <c r="B10" s="5"/>
      <c r="C10" s="5"/>
      <c r="D10" s="2"/>
    </row>
    <row r="11" spans="1:6" x14ac:dyDescent="0.25">
      <c r="A11" s="5"/>
      <c r="B11" s="5"/>
      <c r="C11" s="5"/>
      <c r="D11" s="2"/>
    </row>
    <row r="12" spans="1:6" x14ac:dyDescent="0.25">
      <c r="A12" s="5"/>
      <c r="B12" s="5"/>
      <c r="C12" s="5"/>
      <c r="D12" s="2"/>
    </row>
    <row r="13" spans="1:6" x14ac:dyDescent="0.25">
      <c r="A13" s="5"/>
      <c r="B13" s="5"/>
      <c r="C13" s="5"/>
      <c r="D13" s="2"/>
    </row>
    <row r="14" spans="1:6" x14ac:dyDescent="0.25">
      <c r="A14" s="5"/>
      <c r="B14" s="5"/>
      <c r="C14" s="5"/>
      <c r="D14" s="2"/>
    </row>
    <row r="15" spans="1:6" x14ac:dyDescent="0.25">
      <c r="A15" s="5"/>
      <c r="B15" s="5"/>
      <c r="C15" s="5"/>
      <c r="D15" s="2"/>
    </row>
    <row r="16" spans="1:6" x14ac:dyDescent="0.25">
      <c r="A16" s="5"/>
      <c r="B16" s="5"/>
      <c r="C16" s="5"/>
      <c r="D16" s="2"/>
    </row>
    <row r="17" spans="1:4" x14ac:dyDescent="0.25">
      <c r="A17" s="5"/>
      <c r="B17" s="5"/>
      <c r="C17" s="5"/>
      <c r="D17" s="2"/>
    </row>
    <row r="18" spans="1:4" x14ac:dyDescent="0.25">
      <c r="A18" s="5"/>
      <c r="B18" s="5"/>
      <c r="C18" s="5"/>
      <c r="D18" s="2"/>
    </row>
    <row r="19" spans="1:4" x14ac:dyDescent="0.25">
      <c r="A19" s="5"/>
      <c r="B19" s="5"/>
      <c r="C19" s="5"/>
      <c r="D19" s="2"/>
    </row>
    <row r="20" spans="1:4" x14ac:dyDescent="0.25">
      <c r="A20" s="5"/>
      <c r="B20" s="5"/>
      <c r="C20" s="5"/>
      <c r="D20" s="2"/>
    </row>
    <row r="21" spans="1:4" x14ac:dyDescent="0.25">
      <c r="A21" s="5"/>
      <c r="B21" s="5"/>
      <c r="D21" s="2"/>
    </row>
    <row r="22" spans="1:4" x14ac:dyDescent="0.25">
      <c r="A22" s="5"/>
      <c r="B22" s="5"/>
      <c r="D22" s="2"/>
    </row>
    <row r="23" spans="1:4" x14ac:dyDescent="0.25">
      <c r="A23" s="5"/>
      <c r="B23" s="5"/>
      <c r="D23" s="2"/>
    </row>
    <row r="24" spans="1:4" x14ac:dyDescent="0.25">
      <c r="A24" s="5"/>
      <c r="B24" s="5"/>
      <c r="D24" s="2"/>
    </row>
    <row r="25" spans="1:4" x14ac:dyDescent="0.25">
      <c r="A25" s="5"/>
      <c r="B25" s="5"/>
      <c r="D25" s="2"/>
    </row>
    <row r="26" spans="1:4" x14ac:dyDescent="0.25">
      <c r="A26" s="5"/>
      <c r="B26" s="5"/>
      <c r="D26" s="2"/>
    </row>
    <row r="27" spans="1:4" x14ac:dyDescent="0.25">
      <c r="A27" s="5"/>
      <c r="B27" s="5"/>
      <c r="C27" s="5"/>
      <c r="D27" s="2"/>
    </row>
    <row r="28" spans="1:4" x14ac:dyDescent="0.25">
      <c r="A28" s="5"/>
      <c r="B28" s="5"/>
      <c r="C28" s="5"/>
      <c r="D28" s="2"/>
    </row>
    <row r="29" spans="1:4" x14ac:dyDescent="0.25">
      <c r="A29" s="5"/>
      <c r="B29" s="5"/>
      <c r="C29" s="5"/>
      <c r="D29" s="2"/>
    </row>
    <row r="30" spans="1:4" x14ac:dyDescent="0.25">
      <c r="A30" s="5"/>
      <c r="B30" s="5"/>
      <c r="C30" s="5"/>
      <c r="D30" s="2"/>
    </row>
    <row r="31" spans="1:4" x14ac:dyDescent="0.25">
      <c r="A31" s="5"/>
      <c r="B31" s="5"/>
      <c r="C31" s="5"/>
      <c r="D31" s="2"/>
    </row>
    <row r="32" spans="1:4" x14ac:dyDescent="0.25">
      <c r="A32" s="5"/>
      <c r="B32" s="5"/>
      <c r="C32" s="5"/>
      <c r="D32" s="2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F5" sqref="F5"/>
    </sheetView>
  </sheetViews>
  <sheetFormatPr defaultRowHeight="15" x14ac:dyDescent="0.25"/>
  <cols>
    <col min="1" max="1" width="21.140625" bestFit="1" customWidth="1"/>
    <col min="2" max="2" width="10.5703125" bestFit="1" customWidth="1"/>
    <col min="3" max="3" width="10.85546875" customWidth="1"/>
    <col min="4" max="4" width="13.5703125" bestFit="1" customWidth="1"/>
    <col min="5" max="5" width="10.5703125" customWidth="1"/>
  </cols>
  <sheetData>
    <row r="1" spans="1:5" ht="46.7" customHeight="1" x14ac:dyDescent="0.25">
      <c r="A1" s="26" t="s">
        <v>77</v>
      </c>
      <c r="B1" s="26"/>
      <c r="C1" s="26"/>
      <c r="D1" s="26"/>
      <c r="E1" s="26"/>
    </row>
    <row r="2" spans="1:5" x14ac:dyDescent="0.25">
      <c r="A2" s="4" t="s">
        <v>69</v>
      </c>
      <c r="B2" s="4" t="s">
        <v>70</v>
      </c>
      <c r="C2" s="4" t="s">
        <v>71</v>
      </c>
      <c r="D2" s="4" t="s">
        <v>91</v>
      </c>
      <c r="E2" s="4" t="s">
        <v>72</v>
      </c>
    </row>
    <row r="3" spans="1:5" x14ac:dyDescent="0.25">
      <c r="A3" t="s">
        <v>73</v>
      </c>
      <c r="B3" s="8">
        <v>44228</v>
      </c>
      <c r="C3" s="8">
        <v>44261</v>
      </c>
      <c r="D3" s="8">
        <f>IF(WEEKDAY(B3) = 1, B3+1,IF(WEEKDAY(B3) = 7, B3 -1, B3))</f>
        <v>44228</v>
      </c>
      <c r="E3" s="7">
        <f>NETWORKDAYS(D3,C3)</f>
        <v>25</v>
      </c>
    </row>
    <row r="4" spans="1:5" x14ac:dyDescent="0.25">
      <c r="A4" t="s">
        <v>74</v>
      </c>
      <c r="B4" s="8">
        <v>44262</v>
      </c>
      <c r="C4" s="8">
        <v>44275</v>
      </c>
      <c r="D4" s="8">
        <f t="shared" ref="D4:D6" si="0">IF(WEEKDAY(B4) = 1, B4+1,IF(WEEKDAY(B4) = 7, B4 -1, B4))</f>
        <v>44263</v>
      </c>
      <c r="E4" s="7">
        <f t="shared" ref="E4:E6" si="1">NETWORKDAYS(D4,C4)</f>
        <v>10</v>
      </c>
    </row>
    <row r="5" spans="1:5" x14ac:dyDescent="0.25">
      <c r="A5" t="s">
        <v>75</v>
      </c>
      <c r="B5" s="8">
        <v>44290</v>
      </c>
      <c r="C5" s="8">
        <v>44294</v>
      </c>
      <c r="D5" s="8">
        <f t="shared" si="0"/>
        <v>44291</v>
      </c>
      <c r="E5" s="7">
        <f t="shared" si="1"/>
        <v>4</v>
      </c>
    </row>
    <row r="6" spans="1:5" x14ac:dyDescent="0.25">
      <c r="A6" t="s">
        <v>76</v>
      </c>
      <c r="B6" s="8">
        <v>44336</v>
      </c>
      <c r="C6" s="8">
        <v>44357</v>
      </c>
      <c r="D6" s="8">
        <f t="shared" si="0"/>
        <v>44336</v>
      </c>
      <c r="E6" s="7">
        <f t="shared" si="1"/>
        <v>16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G13" sqref="G13"/>
    </sheetView>
  </sheetViews>
  <sheetFormatPr defaultRowHeight="15" x14ac:dyDescent="0.25"/>
  <cols>
    <col min="1" max="1" width="34.7109375" bestFit="1" customWidth="1"/>
    <col min="4" max="4" width="24.42578125" bestFit="1" customWidth="1"/>
    <col min="5" max="5" width="19.28515625" customWidth="1"/>
  </cols>
  <sheetData>
    <row r="1" spans="1:5" ht="46.7" customHeight="1" thickBot="1" x14ac:dyDescent="0.4">
      <c r="A1" s="28" t="s">
        <v>90</v>
      </c>
      <c r="B1" s="28"/>
      <c r="C1" s="28"/>
      <c r="D1" s="28"/>
      <c r="E1" s="28"/>
    </row>
    <row r="2" spans="1:5" ht="19.5" thickBot="1" x14ac:dyDescent="0.3">
      <c r="A2" s="11" t="s">
        <v>79</v>
      </c>
      <c r="C2" s="12" t="s">
        <v>80</v>
      </c>
      <c r="D2" s="13" t="s">
        <v>81</v>
      </c>
      <c r="E2" s="14" t="s">
        <v>82</v>
      </c>
    </row>
    <row r="3" spans="1:5" ht="15.75" thickBot="1" x14ac:dyDescent="0.3">
      <c r="A3" s="15" t="s">
        <v>83</v>
      </c>
      <c r="B3" s="16" t="s">
        <v>84</v>
      </c>
      <c r="C3" s="17" t="str">
        <f>LEFT(A3,SEARCH("_",A3) -1)</f>
        <v>PR50235</v>
      </c>
      <c r="D3" s="18" t="str">
        <f>MID(A3,SEARCH("_",A3) + 1, SEARCH("_",A3,SEARCH("_",A3)+1) - SEARCH("_",A3) - 1)</f>
        <v>Parafusadeira</v>
      </c>
      <c r="E3" s="19" t="str">
        <f>RIGHT(A3,LEN(A3)-SEARCH("_",A3,SEARCH("_",A3)+1))</f>
        <v>Curitiba</v>
      </c>
    </row>
    <row r="4" spans="1:5" x14ac:dyDescent="0.25">
      <c r="A4" s="20" t="s">
        <v>85</v>
      </c>
      <c r="C4" s="21" t="str">
        <f t="shared" ref="C4:C8" si="0">LEFT(A4,SEARCH("_",A4) -1)</f>
        <v>SP58410</v>
      </c>
      <c r="D4" s="22" t="str">
        <f t="shared" ref="D4:D8" si="1">MID(A4,SEARCH("_",A4) + 1, SEARCH("_",A4,SEARCH("_",A4)+1) - SEARCH("_",A4) - 1)</f>
        <v>Furadeira</v>
      </c>
      <c r="E4" s="23" t="str">
        <f t="shared" ref="E4:E8" si="2">RIGHT(A4,LEN(A4)-SEARCH("_",A4,SEARCH("_",A4)+1))</f>
        <v>São Paulo</v>
      </c>
    </row>
    <row r="5" spans="1:5" x14ac:dyDescent="0.25">
      <c r="A5" s="20" t="s">
        <v>86</v>
      </c>
      <c r="C5" s="21" t="str">
        <f t="shared" si="0"/>
        <v>RJ66810</v>
      </c>
      <c r="D5" s="22" t="str">
        <f t="shared" si="1"/>
        <v>Fresa</v>
      </c>
      <c r="E5" s="23" t="str">
        <f t="shared" si="2"/>
        <v>Rio de Janeiro</v>
      </c>
    </row>
    <row r="6" spans="1:5" x14ac:dyDescent="0.25">
      <c r="A6" s="20" t="s">
        <v>87</v>
      </c>
      <c r="C6" s="21" t="str">
        <f t="shared" si="0"/>
        <v>GO88950</v>
      </c>
      <c r="D6" s="22" t="str">
        <f t="shared" si="1"/>
        <v>Broca</v>
      </c>
      <c r="E6" s="23" t="str">
        <f t="shared" si="2"/>
        <v>Goiânia</v>
      </c>
    </row>
    <row r="7" spans="1:5" x14ac:dyDescent="0.25">
      <c r="A7" s="20" t="s">
        <v>88</v>
      </c>
      <c r="C7" s="21" t="str">
        <f t="shared" si="0"/>
        <v>PR87412</v>
      </c>
      <c r="D7" s="22" t="str">
        <f t="shared" si="1"/>
        <v>Bits Parafusadeira</v>
      </c>
      <c r="E7" s="23" t="str">
        <f t="shared" si="2"/>
        <v>Londrina</v>
      </c>
    </row>
    <row r="8" spans="1:5" ht="15.75" thickBot="1" x14ac:dyDescent="0.3">
      <c r="A8" s="24" t="s">
        <v>89</v>
      </c>
      <c r="C8" s="29" t="str">
        <f t="shared" si="0"/>
        <v>BH99366</v>
      </c>
      <c r="D8" s="30" t="str">
        <f t="shared" si="1"/>
        <v>Broca de centro</v>
      </c>
      <c r="E8" s="31" t="str">
        <f t="shared" si="2"/>
        <v>Salvador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Exercício 1</vt:lpstr>
      <vt:lpstr>Exercício 2</vt:lpstr>
      <vt:lpstr>Exercício 3</vt:lpstr>
      <vt:lpstr>Exercício 4</vt:lpstr>
      <vt:lpstr>Exercício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Cledison</dc:creator>
  <cp:lastModifiedBy>Sala Digital (CtP/ETS)</cp:lastModifiedBy>
  <dcterms:created xsi:type="dcterms:W3CDTF">2020-06-25T20:47:26Z</dcterms:created>
  <dcterms:modified xsi:type="dcterms:W3CDTF">2022-04-18T14:04:34Z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01e015cf-41ed-4c30-8d6d-7d8fd8769978</vt:lpwstr>
  </property>
</Properties>
</file>