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OneDrive\Área de Trabalho\planilha\"/>
    </mc:Choice>
  </mc:AlternateContent>
  <xr:revisionPtr revIDLastSave="0" documentId="13_ncr:1_{9FADBC1B-9237-4A02-8700-269145202AF7}" xr6:coauthVersionLast="47" xr6:coauthVersionMax="47" xr10:uidLastSave="{00000000-0000-0000-0000-000000000000}"/>
  <bookViews>
    <workbookView xWindow="4245" yWindow="2400" windowWidth="28800" windowHeight="11385" activeTab="1" xr2:uid="{9735EBE4-2D51-42DC-AA5D-6A3DE7D5DB6D}"/>
  </bookViews>
  <sheets>
    <sheet name="Inicio" sheetId="1" r:id="rId1"/>
    <sheet name="Cadastro" sheetId="3" r:id="rId2"/>
    <sheet name="Lancamentos" sheetId="4" r:id="rId3"/>
  </sheets>
  <definedNames>
    <definedName name="ColunaProduto">tbCadastro[Produto]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E4" i="3"/>
  <c r="F4" i="3" s="1"/>
  <c r="E5" i="3"/>
  <c r="E6" i="3"/>
  <c r="E7" i="4" l="1"/>
  <c r="F5" i="3"/>
  <c r="F6" i="3"/>
  <c r="E4" i="4"/>
  <c r="E5" i="4"/>
  <c r="E6" i="4"/>
  <c r="D9" i="4"/>
  <c r="C9" i="4"/>
  <c r="B9" i="4"/>
  <c r="E9" i="4" l="1"/>
</calcChain>
</file>

<file path=xl/sharedStrings.xml><?xml version="1.0" encoding="utf-8"?>
<sst xmlns="http://schemas.openxmlformats.org/spreadsheetml/2006/main" count="24" uniqueCount="15">
  <si>
    <t>Produto</t>
  </si>
  <si>
    <t>Medida</t>
  </si>
  <si>
    <t>Estoque 
mínimo</t>
  </si>
  <si>
    <t>Estoque
 máximo</t>
  </si>
  <si>
    <t>Saldo</t>
  </si>
  <si>
    <t>Avisos</t>
  </si>
  <si>
    <t>Caneta esferografica azul</t>
  </si>
  <si>
    <t>Unidade</t>
  </si>
  <si>
    <t>Caneta esferografica preto</t>
  </si>
  <si>
    <t>Data</t>
  </si>
  <si>
    <t>Entrada</t>
  </si>
  <si>
    <t>Saída</t>
  </si>
  <si>
    <t>Total</t>
  </si>
  <si>
    <t xml:space="preserve">  </t>
  </si>
  <si>
    <t>Caneta esferografica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</si>
</sst>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0" fillId="4" borderId="0" xfId="0" applyFill="1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14" fontId="0" fillId="0" borderId="0" xfId="0" applyNumberFormat="1"/>
    <xf numFmtId="0" fontId="2" fillId="4" borderId="0" xfId="0" applyFont="1" applyFill="1"/>
    <xf numFmtId="14" fontId="0" fillId="2" borderId="0" xfId="0" applyNumberFormat="1" applyFill="1"/>
    <xf numFmtId="14" fontId="2" fillId="4" borderId="0" xfId="0" applyNumberFormat="1" applyFont="1" applyFill="1"/>
    <xf numFmtId="1" fontId="0" fillId="2" borderId="0" xfId="0" applyNumberFormat="1" applyFill="1"/>
    <xf numFmtId="1" fontId="0" fillId="0" borderId="0" xfId="0" applyNumberFormat="1"/>
    <xf numFmtId="1" fontId="3" fillId="4" borderId="0" xfId="0" applyNumberFormat="1" applyFont="1" applyFill="1"/>
    <xf numFmtId="1" fontId="4" fillId="4" borderId="0" xfId="0" applyNumberFormat="1" applyFont="1" applyFill="1"/>
    <xf numFmtId="1" fontId="2" fillId="4" borderId="0" xfId="0" applyNumberFormat="1" applyFont="1" applyFill="1"/>
    <xf numFmtId="1" fontId="0" fillId="4" borderId="0" xfId="0" applyNumberFormat="1" applyFill="1"/>
    <xf numFmtId="1" fontId="1" fillId="0" borderId="0" xfId="0" applyNumberFormat="1" applyFont="1" applyAlignment="1">
      <alignment vertical="center" wrapText="1"/>
    </xf>
    <xf numFmtId="1" fontId="1" fillId="4" borderId="0" xfId="0" applyNumberFormat="1" applyFont="1" applyFill="1" applyAlignment="1">
      <alignment vertical="center"/>
    </xf>
  </cellXfs>
  <cellStyles count="1">
    <cellStyle name="Normal" xfId="0" builtinId="0"/>
  </cellStyles>
  <dxfs count="20">
    <dxf>
      <fill>
        <patternFill patternType="solid">
          <fgColor indexed="64"/>
          <bgColor theme="0" tint="-0.34998626667073579"/>
        </patternFill>
      </fill>
    </dxf>
    <dxf>
      <numFmt numFmtId="1" formatCode="0"/>
    </dxf>
    <dxf>
      <numFmt numFmtId="1" formatCode="0"/>
    </dxf>
    <dxf>
      <font>
        <b/>
        <i/>
        <color rgb="FFFF0000"/>
      </font>
      <fill>
        <patternFill>
          <bgColor theme="1"/>
        </patternFill>
      </fill>
    </dxf>
    <dxf>
      <font>
        <b/>
        <i/>
        <color auto="1"/>
      </font>
      <fill>
        <patternFill>
          <bgColor rgb="FFFF0000"/>
        </patternFill>
      </fill>
    </dxf>
    <dxf>
      <font>
        <color rgb="FFC00000"/>
      </font>
    </dxf>
    <dxf>
      <font>
        <color theme="5" tint="-0.24994659260841701"/>
      </font>
      <fill>
        <patternFill>
          <bgColor theme="1"/>
        </patternFill>
      </fill>
    </dxf>
    <dxf>
      <font>
        <color theme="5" tint="-0.24994659260841701"/>
      </font>
    </dxf>
    <dxf>
      <font>
        <color rgb="FFC00000"/>
      </font>
    </dxf>
    <dxf>
      <font>
        <color rgb="FFC00000"/>
      </font>
    </dxf>
    <dxf>
      <numFmt numFmtId="1" formatCode="0"/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numFmt numFmtId="1" formatCode="0"/>
      <fill>
        <patternFill patternType="solid">
          <fgColor indexed="64"/>
          <bgColor theme="0" tint="-0.34998626667073579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0" tint="-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896551724138"/>
          <c:y val="0.12268518518518519"/>
          <c:w val="0.76781609195402301"/>
          <c:h val="0.77314814814814814"/>
        </c:manualLayout>
      </c:layout>
      <c:doughnutChart>
        <c:varyColors val="1"/>
        <c:ser>
          <c:idx val="0"/>
          <c:order val="0"/>
          <c:tx>
            <c:strRef>
              <c:f>Lancamentos!$E$3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6-4ABF-9F45-89A0693F0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6-4ABF-9F45-89A0693F05E2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Cadastro!$A$4:$A$6</c:f>
              <c:strCache>
                <c:ptCount val="2"/>
                <c:pt idx="0">
                  <c:v>Caneta esferografica preto</c:v>
                </c:pt>
                <c:pt idx="1">
                  <c:v>Caneta esferografica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2"/>
                <c:pt idx="0">
                  <c:v>10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66-4ABF-9F45-89A0693F05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camentos!G1"/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camentos!G1"/><Relationship Id="rId2" Type="http://schemas.openxmlformats.org/officeDocument/2006/relationships/hyperlink" Target="#Cadastro!G1"/><Relationship Id="rId1" Type="http://schemas.openxmlformats.org/officeDocument/2006/relationships/hyperlink" Target="#Ini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camentos!G1"/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0</xdr:row>
      <xdr:rowOff>85725</xdr:rowOff>
    </xdr:from>
    <xdr:to>
      <xdr:col>0</xdr:col>
      <xdr:colOff>2247900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D9AC4D-BA28-4466-94C7-20FC3E1B38BA}"/>
            </a:ext>
          </a:extLst>
        </xdr:cNvPr>
        <xdr:cNvSpPr/>
      </xdr:nvSpPr>
      <xdr:spPr>
        <a:xfrm>
          <a:off x="523874" y="85725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0</xdr:col>
      <xdr:colOff>2571749</xdr:colOff>
      <xdr:row>0</xdr:row>
      <xdr:rowOff>95250</xdr:rowOff>
    </xdr:from>
    <xdr:to>
      <xdr:col>2</xdr:col>
      <xdr:colOff>533400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E309AA-F925-4F07-90A8-1185019DF1CC}"/>
            </a:ext>
          </a:extLst>
        </xdr:cNvPr>
        <xdr:cNvSpPr/>
      </xdr:nvSpPr>
      <xdr:spPr>
        <a:xfrm>
          <a:off x="2571749" y="95250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942974</xdr:colOff>
      <xdr:row>0</xdr:row>
      <xdr:rowOff>95250</xdr:rowOff>
    </xdr:from>
    <xdr:to>
      <xdr:col>4</xdr:col>
      <xdr:colOff>571500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03C7FB-1976-430C-B22D-E0C732CEE431}"/>
            </a:ext>
          </a:extLst>
        </xdr:cNvPr>
        <xdr:cNvSpPr/>
      </xdr:nvSpPr>
      <xdr:spPr>
        <a:xfrm>
          <a:off x="4705349" y="95250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Lancamentos</a:t>
          </a:r>
        </a:p>
        <a:p>
          <a:pPr algn="ctr"/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147637</xdr:colOff>
      <xdr:row>9</xdr:row>
      <xdr:rowOff>152400</xdr:rowOff>
    </xdr:from>
    <xdr:to>
      <xdr:col>6</xdr:col>
      <xdr:colOff>795337</xdr:colOff>
      <xdr:row>16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80CF060-1EED-4B0B-8D28-717149ACEA33}"/>
            </a:ext>
          </a:extLst>
        </xdr:cNvPr>
        <xdr:cNvSpPr txBox="1"/>
      </xdr:nvSpPr>
      <xdr:spPr>
        <a:xfrm>
          <a:off x="3910012" y="2181225"/>
          <a:ext cx="4838700" cy="1257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</a:t>
          </a:r>
          <a:r>
            <a:rPr lang="pt-BR" sz="2000" b="1" baseline="0"/>
            <a:t> DE ESTOQUES </a:t>
          </a:r>
        </a:p>
        <a:p>
          <a:pPr algn="ctr"/>
          <a:r>
            <a:rPr lang="pt-BR" sz="2000" b="1" baseline="0"/>
            <a:t>SIMPLIFICADO</a:t>
          </a:r>
          <a:endParaRPr lang="pt-BR" sz="2000" b="1"/>
        </a:p>
      </xdr:txBody>
    </xdr:sp>
    <xdr:clientData/>
  </xdr:twoCellAnchor>
  <xdr:twoCellAnchor>
    <xdr:from>
      <xdr:col>2</xdr:col>
      <xdr:colOff>57150</xdr:colOff>
      <xdr:row>24</xdr:row>
      <xdr:rowOff>57150</xdr:rowOff>
    </xdr:from>
    <xdr:to>
      <xdr:col>6</xdr:col>
      <xdr:colOff>885825</xdr:colOff>
      <xdr:row>30</xdr:row>
      <xdr:rowOff>104775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ED150929-5516-4FDB-BDEC-8E963F8BE83A}"/>
            </a:ext>
          </a:extLst>
        </xdr:cNvPr>
        <xdr:cNvSpPr txBox="1"/>
      </xdr:nvSpPr>
      <xdr:spPr>
        <a:xfrm>
          <a:off x="3819525" y="4943475"/>
          <a:ext cx="5019675" cy="1190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/>
            <a:t>ORIENTACOES:</a:t>
          </a:r>
        </a:p>
        <a:p>
          <a:endParaRPr lang="pt-BR" sz="1100"/>
        </a:p>
        <a:p>
          <a:pPr algn="ctr"/>
          <a:r>
            <a:rPr lang="pt-BR" sz="1200"/>
            <a:t>1. Cadastrar o produto na aba "Cadastro". </a:t>
          </a:r>
        </a:p>
        <a:p>
          <a:pPr algn="ctr"/>
          <a:r>
            <a:rPr lang="pt-BR" sz="1200"/>
            <a:t>2. Registrar as entradas e saídas na aba "Lançamentos". </a:t>
          </a:r>
        </a:p>
        <a:p>
          <a:pPr algn="ctr"/>
          <a:r>
            <a:rPr lang="pt-BR" sz="1200"/>
            <a:t>3. Relatórios e consultas usar os filtros nas abas "Cadastro" e "Lançamentos"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0</xdr:row>
      <xdr:rowOff>85725</xdr:rowOff>
    </xdr:from>
    <xdr:to>
      <xdr:col>0</xdr:col>
      <xdr:colOff>2247900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8596A1-3965-4942-ABD2-25B658A08957}"/>
            </a:ext>
          </a:extLst>
        </xdr:cNvPr>
        <xdr:cNvSpPr/>
      </xdr:nvSpPr>
      <xdr:spPr>
        <a:xfrm>
          <a:off x="523874" y="85725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0</xdr:col>
      <xdr:colOff>2571749</xdr:colOff>
      <xdr:row>0</xdr:row>
      <xdr:rowOff>95250</xdr:rowOff>
    </xdr:from>
    <xdr:to>
      <xdr:col>2</xdr:col>
      <xdr:colOff>533400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749FA4-12A0-408F-8E6D-C2F6356888F0}"/>
            </a:ext>
          </a:extLst>
        </xdr:cNvPr>
        <xdr:cNvSpPr/>
      </xdr:nvSpPr>
      <xdr:spPr>
        <a:xfrm>
          <a:off x="2571749" y="95250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942974</xdr:colOff>
      <xdr:row>0</xdr:row>
      <xdr:rowOff>95250</xdr:rowOff>
    </xdr:from>
    <xdr:to>
      <xdr:col>4</xdr:col>
      <xdr:colOff>571500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E62CCB-8636-4337-839D-0875332780C9}"/>
            </a:ext>
          </a:extLst>
        </xdr:cNvPr>
        <xdr:cNvSpPr/>
      </xdr:nvSpPr>
      <xdr:spPr>
        <a:xfrm>
          <a:off x="4705349" y="95250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Lancamentos</a:t>
          </a:r>
        </a:p>
        <a:p>
          <a:pPr algn="ctr"/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6</xdr:col>
      <xdr:colOff>257175</xdr:colOff>
      <xdr:row>2</xdr:row>
      <xdr:rowOff>228600</xdr:rowOff>
    </xdr:from>
    <xdr:to>
      <xdr:col>6</xdr:col>
      <xdr:colOff>3019425</xdr:colOff>
      <xdr:row>17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FA3DCC-6834-4A7F-BAD3-37696FC54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747713</xdr:colOff>
      <xdr:row>1</xdr:row>
      <xdr:rowOff>38100</xdr:rowOff>
    </xdr:from>
    <xdr:to>
      <xdr:col>6</xdr:col>
      <xdr:colOff>2643188</xdr:colOff>
      <xdr:row>2</xdr:row>
      <xdr:rowOff>276225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83A1B7D-4100-491A-BA78-53F33F518EC4}"/>
            </a:ext>
          </a:extLst>
        </xdr:cNvPr>
        <xdr:cNvSpPr txBox="1"/>
      </xdr:nvSpPr>
      <xdr:spPr>
        <a:xfrm>
          <a:off x="9091613" y="542925"/>
          <a:ext cx="18954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Saldo Atual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0</xdr:row>
      <xdr:rowOff>85725</xdr:rowOff>
    </xdr:from>
    <xdr:to>
      <xdr:col>0</xdr:col>
      <xdr:colOff>2247900</xdr:colOff>
      <xdr:row>1</xdr:row>
      <xdr:rowOff>0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E9AE1-285A-4D5E-A1E0-9A77CB72C40A}"/>
            </a:ext>
          </a:extLst>
        </xdr:cNvPr>
        <xdr:cNvSpPr/>
      </xdr:nvSpPr>
      <xdr:spPr>
        <a:xfrm>
          <a:off x="523874" y="85725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Inicio</a:t>
          </a:r>
        </a:p>
      </xdr:txBody>
    </xdr:sp>
    <xdr:clientData/>
  </xdr:twoCellAnchor>
  <xdr:twoCellAnchor>
    <xdr:from>
      <xdr:col>0</xdr:col>
      <xdr:colOff>2571749</xdr:colOff>
      <xdr:row>0</xdr:row>
      <xdr:rowOff>95250</xdr:rowOff>
    </xdr:from>
    <xdr:to>
      <xdr:col>2</xdr:col>
      <xdr:colOff>533400</xdr:colOff>
      <xdr:row>1</xdr:row>
      <xdr:rowOff>9525</xdr:rowOff>
    </xdr:to>
    <xdr:sp macro="" textlink="">
      <xdr:nvSpPr>
        <xdr:cNvPr id="3" name="Retângulo: Cantos Superiores Recort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6CEA4F-1709-4BE7-A3C7-93B1451C7D9A}"/>
            </a:ext>
          </a:extLst>
        </xdr:cNvPr>
        <xdr:cNvSpPr/>
      </xdr:nvSpPr>
      <xdr:spPr>
        <a:xfrm>
          <a:off x="2571749" y="95250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942974</xdr:colOff>
      <xdr:row>0</xdr:row>
      <xdr:rowOff>95250</xdr:rowOff>
    </xdr:from>
    <xdr:to>
      <xdr:col>4</xdr:col>
      <xdr:colOff>571500</xdr:colOff>
      <xdr:row>1</xdr:row>
      <xdr:rowOff>9525</xdr:rowOff>
    </xdr:to>
    <xdr:sp macro="" textlink="">
      <xdr:nvSpPr>
        <xdr:cNvPr id="4" name="Retângulo: Cantos Superiores Recort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3D9568-FD39-4A08-B43D-D799944D909B}"/>
            </a:ext>
          </a:extLst>
        </xdr:cNvPr>
        <xdr:cNvSpPr/>
      </xdr:nvSpPr>
      <xdr:spPr>
        <a:xfrm>
          <a:off x="4705349" y="95250"/>
          <a:ext cx="1724026" cy="419100"/>
        </a:xfrm>
        <a:prstGeom prst="snip2SameRect">
          <a:avLst>
            <a:gd name="adj1" fmla="val 4607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1"/>
              </a:solidFill>
            </a:rPr>
            <a:t>Lancamentos</a:t>
          </a:r>
        </a:p>
        <a:p>
          <a:pPr algn="ctr"/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D7A0B5-BA11-4B81-AB6F-1CE3B1AA3E91}" name="tbCadastro" displayName="tbCadastro" ref="A3:F6" totalsRowShown="0" headerRowDxfId="19">
  <autoFilter ref="A3:F6" xr:uid="{A7D7A0B5-BA11-4B81-AB6F-1CE3B1AA3E91}">
    <filterColumn colId="0">
      <filters>
        <filter val="Caneta esferografica preto"/>
        <filter val="Caneta esferografica vermelha"/>
      </filters>
    </filterColumn>
  </autoFilter>
  <tableColumns count="6">
    <tableColumn id="1" xr3:uid="{4397C1CB-4DB1-4797-8E2A-AA0C951777D4}" name="Produto"/>
    <tableColumn id="2" xr3:uid="{2E58C018-48D2-4567-BBD5-5FF2ABE3C967}" name="Medida"/>
    <tableColumn id="3" xr3:uid="{1F7D0111-CA0C-493E-AA8E-7399A3862D9D}" name="Estoque _x000a_mínimo" dataDxfId="14"/>
    <tableColumn id="4" xr3:uid="{92548E99-95F0-40AD-8CD4-6281672F7724}" name="Estoque_x000a_ máximo" dataDxfId="13"/>
    <tableColumn id="5" xr3:uid="{30A7B6EF-DDC5-4053-A004-F00C0F05F044}" name="Saldo" dataDxfId="10">
      <calculatedColumnFormula>SUMIF(tbLancamentos[Produto],tbCadastro[[#This Row],[Produto]],tbLancamentos[Entrada])-SUMIF(tbLancamentos[Produto],tbCadastro[[#This Row],[Produto]],tbLancamentos[Saída])</calculatedColumnFormula>
    </tableColumn>
    <tableColumn id="6" xr3:uid="{97D3ECD8-9E30-44D6-A186-346C58C8B6E3}" name="Avisos" dataDxfId="11">
      <calculatedColumnFormula>IF(tbCadastro[[#This Row],[Saldo]]&lt;tbCadastro[[#This Row],[Estoque 
mínimo]],"Solicitar Nova Compra!",IF(tbCadastro[[#This Row],[Saldo]]&gt;tbCadastro[[#This Row],[Estoque
 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952D3-4707-4DF0-9505-1E158B14AD07}" name="tbLancamentos" displayName="tbLancamentos" ref="A3:E9" totalsRowCount="1" headerRowDxfId="18">
  <autoFilter ref="A3:E8" xr:uid="{3CF952D3-4707-4DF0-9505-1E158B14AD07}">
    <filterColumn colId="0">
      <filters>
        <filter val="Caneta esferografica azul"/>
        <filter val="Caneta esferografica preto"/>
      </filters>
    </filterColumn>
  </autoFilter>
  <tableColumns count="5">
    <tableColumn id="1" xr3:uid="{245DD9E7-9DFD-4C92-9E87-1F2469CA7D62}" name="Produto" totalsRowLabel="Total"/>
    <tableColumn id="2" xr3:uid="{78562D37-1D1F-4834-84F4-C0940946DFA9}" name="Data" totalsRowFunction="count" dataDxfId="17"/>
    <tableColumn id="3" xr3:uid="{B3758C22-FD83-4A17-A052-F1DAB92EBB5C}" name="Entrada" totalsRowFunction="sum" dataDxfId="16" totalsRowDxfId="2"/>
    <tableColumn id="4" xr3:uid="{A7771C19-1F79-49F0-90D3-3DF638B5351B}" name="Saída" totalsRowFunction="sum" dataDxfId="15" totalsRowDxfId="1"/>
    <tableColumn id="5" xr3:uid="{B393314F-599B-4572-A505-A39E5F1D4B51}" name="Saldo" totalsRowFunction="count" dataDxfId="12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E92C-E897-423A-91BA-D3AA18639617}">
  <dimension ref="A1:A42"/>
  <sheetViews>
    <sheetView showGridLines="0" workbookViewId="0">
      <selection activeCell="G20" sqref="G20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54.7109375" customWidth="1"/>
    <col min="8" max="16384" width="9.140625" hidden="1"/>
  </cols>
  <sheetData>
    <row r="1" s="1" customFormat="1" ht="39.950000000000003" customHeigh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89F-045D-43C6-BF67-585605316D69}">
  <dimension ref="A1:F6"/>
  <sheetViews>
    <sheetView showGridLines="0" tabSelected="1" workbookViewId="0">
      <selection activeCell="E14" sqref="E14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2" customWidth="1"/>
    <col min="6" max="6" width="21.5703125" bestFit="1" customWidth="1"/>
    <col min="7" max="7" width="54.7109375" customWidth="1"/>
    <col min="8" max="16384" width="9.140625" hidden="1"/>
  </cols>
  <sheetData>
    <row r="1" spans="1:6" s="1" customFormat="1" ht="39.950000000000003" customHeight="1" x14ac:dyDescent="0.25">
      <c r="C1" s="11"/>
      <c r="D1" s="11"/>
      <c r="E1" s="11"/>
    </row>
    <row r="3" spans="1:6" ht="30" x14ac:dyDescent="0.25">
      <c r="A3" s="5" t="s">
        <v>0</v>
      </c>
      <c r="B3" s="5" t="s">
        <v>1</v>
      </c>
      <c r="C3" s="17" t="s">
        <v>2</v>
      </c>
      <c r="D3" s="17" t="s">
        <v>3</v>
      </c>
      <c r="E3" s="18" t="s">
        <v>4</v>
      </c>
      <c r="F3" s="6" t="s">
        <v>5</v>
      </c>
    </row>
    <row r="4" spans="1:6" hidden="1" x14ac:dyDescent="0.25">
      <c r="A4" t="s">
        <v>6</v>
      </c>
      <c r="B4" t="s">
        <v>7</v>
      </c>
      <c r="C4" s="12">
        <v>15</v>
      </c>
      <c r="D4" s="12">
        <v>150</v>
      </c>
      <c r="E4" s="16">
        <f>SUMIF(tbLancamentos[Produto],tbCadastro[[#This Row],[Produto]],tbLancamentos[Entrada])-SUMIF(tbLancamentos[Produto],tbCadastro[[#This Row],[Produto]],tbLancamentos[Saída])</f>
        <v>75</v>
      </c>
      <c r="F4" s="4" t="str">
        <f>IF(tbCadastro[[#This Row],[Saldo]]&lt;tbCadastro[[#This Row],[Estoque 
mínimo]],"Solicitar Nova Compra!",IF(tbCadastro[[#This Row],[Saldo]]&gt;tbCadastro[[#This Row],[Estoque
 máximo]],"Priorizar Venda!",""))</f>
        <v/>
      </c>
    </row>
    <row r="5" spans="1:6" x14ac:dyDescent="0.25">
      <c r="A5" t="s">
        <v>8</v>
      </c>
      <c r="B5" t="s">
        <v>7</v>
      </c>
      <c r="C5" s="12">
        <v>15</v>
      </c>
      <c r="D5" s="12">
        <v>150</v>
      </c>
      <c r="E5" s="16">
        <f>SUMIF(tbLancamentos[Produto],tbCadastro[[#This Row],[Produto]],tbLancamentos[Entrada])-SUMIF(tbLancamentos[Produto],tbCadastro[[#This Row],[Produto]],tbLancamentos[Saída])</f>
        <v>10</v>
      </c>
      <c r="F5" s="4" t="str">
        <f>IF(tbCadastro[[#This Row],[Saldo]]&lt;tbCadastro[[#This Row],[Estoque 
mínimo]],"Solicitar Nova Compra!",IF(tbCadastro[[#This Row],[Saldo]]&gt;tbCadastro[[#This Row],[Estoque
 máximo]],"Priorizar Venda!",""))</f>
        <v>Solicitar Nova Compra!</v>
      </c>
    </row>
    <row r="6" spans="1:6" x14ac:dyDescent="0.25">
      <c r="A6" t="s">
        <v>14</v>
      </c>
      <c r="B6" t="s">
        <v>7</v>
      </c>
      <c r="C6" s="12">
        <v>15</v>
      </c>
      <c r="D6" s="12">
        <v>150</v>
      </c>
      <c r="E6" s="16">
        <f>SUMIF(tbLancamentos[Produto],tbCadastro[[#This Row],[Produto]],tbLancamentos[Entrada])-SUMIF(tbLancamentos[Produto],tbCadastro[[#This Row],[Produto]],tbLancamentos[Saída])</f>
        <v>25</v>
      </c>
      <c r="F6" s="4" t="str">
        <f>IF(tbCadastro[[#This Row],[Saldo]]&lt;tbCadastro[[#This Row],[Estoque 
mínimo]],"Solicitar Nova Compra!",IF(tbCadastro[[#This Row],[Saldo]]&gt;tbCadastro[[#This Row],[Estoque
 máximo]],"Priorizar Venda!",""))</f>
        <v/>
      </c>
    </row>
  </sheetData>
  <conditionalFormatting sqref="F4:F6">
    <cfRule type="cellIs" dxfId="6" priority="1" operator="equal">
      <formula>"Priorizar Venda!"</formula>
    </cfRule>
    <cfRule type="cellIs" dxfId="5" priority="2" operator="equal">
      <formula>"Solicitar Nova Compra!"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D8C0-4A94-4D8B-BFD9-10DE0EF4ED83}">
  <dimension ref="A1:E10"/>
  <sheetViews>
    <sheetView showGridLines="0" workbookViewId="0">
      <selection activeCell="G5" sqref="G5"/>
    </sheetView>
  </sheetViews>
  <sheetFormatPr defaultColWidth="0" defaultRowHeight="15" x14ac:dyDescent="0.25"/>
  <cols>
    <col min="1" max="1" width="40.7109375" customWidth="1"/>
    <col min="2" max="2" width="15.7109375" style="7" customWidth="1"/>
    <col min="3" max="5" width="15.7109375" style="12" customWidth="1"/>
    <col min="6" max="6" width="15.7109375" customWidth="1"/>
    <col min="7" max="7" width="54.7109375" customWidth="1"/>
    <col min="8" max="16384" width="9.140625" hidden="1"/>
  </cols>
  <sheetData>
    <row r="1" spans="1:5" s="1" customFormat="1" ht="39.950000000000003" customHeight="1" x14ac:dyDescent="0.25">
      <c r="B1" s="9"/>
      <c r="C1" s="11"/>
      <c r="D1" s="11"/>
      <c r="E1" s="11"/>
    </row>
    <row r="3" spans="1:5" x14ac:dyDescent="0.25">
      <c r="A3" s="8" t="s">
        <v>0</v>
      </c>
      <c r="B3" s="10" t="s">
        <v>9</v>
      </c>
      <c r="C3" s="13" t="s">
        <v>10</v>
      </c>
      <c r="D3" s="14" t="s">
        <v>11</v>
      </c>
      <c r="E3" s="15" t="s">
        <v>4</v>
      </c>
    </row>
    <row r="4" spans="1:5" x14ac:dyDescent="0.25">
      <c r="A4" s="2" t="s">
        <v>6</v>
      </c>
      <c r="B4" s="7">
        <v>44794</v>
      </c>
      <c r="C4" s="12">
        <v>30</v>
      </c>
      <c r="D4" s="12">
        <v>5</v>
      </c>
      <c r="E4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s="3" t="s">
        <v>8</v>
      </c>
      <c r="B5" s="7">
        <v>44795</v>
      </c>
      <c r="C5" s="12">
        <v>55</v>
      </c>
      <c r="D5" s="12">
        <v>10</v>
      </c>
      <c r="E5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45</v>
      </c>
    </row>
    <row r="6" spans="1:5" hidden="1" x14ac:dyDescent="0.25">
      <c r="A6" t="s">
        <v>14</v>
      </c>
      <c r="B6" s="7">
        <v>44796</v>
      </c>
      <c r="C6" s="12">
        <v>50</v>
      </c>
      <c r="D6" s="12">
        <v>25</v>
      </c>
      <c r="E6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7" spans="1:5" x14ac:dyDescent="0.25">
      <c r="A7" t="s">
        <v>6</v>
      </c>
      <c r="B7" s="7">
        <v>44798</v>
      </c>
      <c r="C7" s="12">
        <v>50</v>
      </c>
      <c r="E7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75</v>
      </c>
    </row>
    <row r="8" spans="1:5" x14ac:dyDescent="0.25">
      <c r="A8" t="s">
        <v>8</v>
      </c>
      <c r="B8" s="7">
        <v>44799</v>
      </c>
      <c r="C8" s="12">
        <v>15</v>
      </c>
      <c r="D8" s="12">
        <v>50</v>
      </c>
      <c r="E8" s="16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9" spans="1:5" x14ac:dyDescent="0.25">
      <c r="A9" t="s">
        <v>12</v>
      </c>
      <c r="B9">
        <f>SUBTOTAL(103,tbLancamentos[Data])</f>
        <v>4</v>
      </c>
      <c r="C9" s="12">
        <f>SUBTOTAL(109,tbLancamentos[Entrada])</f>
        <v>150</v>
      </c>
      <c r="D9" s="12">
        <f>SUBTOTAL(109,tbLancamentos[Saída])</f>
        <v>65</v>
      </c>
      <c r="E9" s="4">
        <f>SUBTOTAL(103,tbLancamentos[Saldo])</f>
        <v>4</v>
      </c>
    </row>
    <row r="10" spans="1:5" x14ac:dyDescent="0.25">
      <c r="B10" s="7" t="s">
        <v>13</v>
      </c>
    </row>
  </sheetData>
  <conditionalFormatting sqref="E4:E8">
    <cfRule type="cellIs" dxfId="4" priority="1" operator="lessThan">
      <formula>0</formula>
    </cfRule>
  </conditionalFormatting>
  <dataValidations count="1">
    <dataValidation type="list" allowBlank="1" showInputMessage="1" showErrorMessage="1" sqref="A4:A9" xr:uid="{376E2B70-BB5E-4AC2-A0B7-2ED9CB58825B}">
      <formula1>ColunaProduto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Lancamentos</vt:lpstr>
      <vt:lpstr>ColunaProduto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Fernandes</dc:creator>
  <cp:lastModifiedBy>Leonardo Fernandes</cp:lastModifiedBy>
  <dcterms:created xsi:type="dcterms:W3CDTF">2022-11-01T05:57:10Z</dcterms:created>
  <dcterms:modified xsi:type="dcterms:W3CDTF">2022-11-01T07:42:20Z</dcterms:modified>
</cp:coreProperties>
</file>