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182017bb0a9fdc/Documentos/UADE/epi/apuntes/apuntes/assets/"/>
    </mc:Choice>
  </mc:AlternateContent>
  <xr:revisionPtr revIDLastSave="480" documentId="8_{F69CC3B7-4B63-AD48-8BF7-65F8FA965BF0}" xr6:coauthVersionLast="47" xr6:coauthVersionMax="47" xr10:uidLastSave="{EE3874FB-3580-7F45-8B7F-9A2CDE4A691F}"/>
  <bookViews>
    <workbookView xWindow="5920" yWindow="2140" windowWidth="26540" windowHeight="17020" activeTab="4" xr2:uid="{D2BECD4A-93BE-5E4A-BA36-1E29E31B2000}"/>
  </bookViews>
  <sheets>
    <sheet name="inflacion y tasa de interes" sheetId="1" r:id="rId1"/>
    <sheet name="rendimiento contable ROI" sheetId="2" r:id="rId2"/>
    <sheet name="rendimiento contable pay back" sheetId="3" r:id="rId3"/>
    <sheet name="van" sheetId="4" r:id="rId4"/>
    <sheet name="tir" sheetId="5" r:id="rId5"/>
    <sheet name="tirm" sheetId="6" r:id="rId6"/>
    <sheet name="ejemplo van vs tir" sheetId="7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5" l="1"/>
  <c r="G13" i="5"/>
  <c r="F8" i="8"/>
  <c r="F9" i="8"/>
  <c r="F10" i="8"/>
  <c r="F11" i="8"/>
  <c r="F12" i="8" s="1"/>
  <c r="F13" i="8" s="1"/>
  <c r="F7" i="8"/>
  <c r="F6" i="8"/>
  <c r="F5" i="8"/>
  <c r="E6" i="8"/>
  <c r="E7" i="8"/>
  <c r="E8" i="8"/>
  <c r="E9" i="8"/>
  <c r="E10" i="8"/>
  <c r="E11" i="8"/>
  <c r="E12" i="8"/>
  <c r="E13" i="8"/>
  <c r="E5" i="8"/>
  <c r="E6" i="4"/>
  <c r="D11" i="2"/>
  <c r="D12" i="3"/>
  <c r="D14" i="4"/>
  <c r="E4" i="5"/>
  <c r="F4" i="5" s="1"/>
  <c r="F5" i="5" s="1"/>
  <c r="F6" i="5" s="1"/>
  <c r="F7" i="5" s="1"/>
  <c r="F8" i="5" s="1"/>
  <c r="E10" i="6"/>
  <c r="E11" i="6"/>
  <c r="E9" i="6"/>
  <c r="E8" i="6"/>
  <c r="E7" i="6"/>
  <c r="E13" i="5"/>
  <c r="E5" i="5"/>
  <c r="E6" i="5"/>
  <c r="E7" i="5"/>
  <c r="E8" i="5"/>
  <c r="H11" i="4"/>
  <c r="G11" i="4"/>
  <c r="E7" i="4"/>
  <c r="E8" i="4"/>
  <c r="E9" i="4"/>
  <c r="E10" i="4"/>
  <c r="F6" i="4"/>
  <c r="E10" i="5" l="1"/>
  <c r="E12" i="5" s="1"/>
  <c r="D12" i="4"/>
  <c r="F7" i="4"/>
  <c r="F8" i="4" s="1"/>
  <c r="F9" i="4" s="1"/>
  <c r="F10" i="4" s="1"/>
  <c r="D10" i="3" l="1"/>
  <c r="F9" i="3"/>
  <c r="E9" i="3"/>
  <c r="D9" i="2"/>
  <c r="H4" i="1"/>
  <c r="H5" i="1"/>
  <c r="H3" i="1"/>
  <c r="E4" i="1"/>
  <c r="E5" i="1"/>
  <c r="E3" i="1"/>
</calcChain>
</file>

<file path=xl/sharedStrings.xml><?xml version="1.0" encoding="utf-8"?>
<sst xmlns="http://schemas.openxmlformats.org/spreadsheetml/2006/main" count="110" uniqueCount="47">
  <si>
    <t>interés</t>
  </si>
  <si>
    <t>inflación</t>
  </si>
  <si>
    <t>IA</t>
  </si>
  <si>
    <t>Pi</t>
  </si>
  <si>
    <t>IR</t>
  </si>
  <si>
    <t>capital inicial</t>
  </si>
  <si>
    <t>resultado</t>
  </si>
  <si>
    <t>concepto</t>
  </si>
  <si>
    <t>flujo de fondos</t>
  </si>
  <si>
    <t>inversion</t>
  </si>
  <si>
    <t>recupero</t>
  </si>
  <si>
    <t>período</t>
  </si>
  <si>
    <t>resultado neto</t>
  </si>
  <si>
    <t>roi</t>
  </si>
  <si>
    <t xml:space="preserve">periodo </t>
  </si>
  <si>
    <t>flujo de repago</t>
  </si>
  <si>
    <t>años</t>
  </si>
  <si>
    <t>meses</t>
  </si>
  <si>
    <t>repago</t>
  </si>
  <si>
    <t>ROI</t>
  </si>
  <si>
    <t>Periodo de repago</t>
  </si>
  <si>
    <t>3 años y 4 meses</t>
  </si>
  <si>
    <t>flujo de fondos nominal</t>
  </si>
  <si>
    <t>flujo de fondos descontados</t>
  </si>
  <si>
    <t>período de repago</t>
  </si>
  <si>
    <t>Inversión</t>
  </si>
  <si>
    <t>Recupero</t>
  </si>
  <si>
    <t>tasa de descuento</t>
  </si>
  <si>
    <t>inversión</t>
  </si>
  <si>
    <t>Período de repago</t>
  </si>
  <si>
    <t>4 años y 3 meses</t>
  </si>
  <si>
    <t>periodo de repago</t>
  </si>
  <si>
    <t>tasa interna de retorno</t>
  </si>
  <si>
    <t>flujo de fondos descontados a tasas</t>
  </si>
  <si>
    <t>flujo de fondos acumulados a tasas</t>
  </si>
  <si>
    <t>tasa de financiación</t>
  </si>
  <si>
    <t>tasa de reinversión</t>
  </si>
  <si>
    <t>Período</t>
  </si>
  <si>
    <t>Proyecto 1</t>
  </si>
  <si>
    <t>Proyecto 2</t>
  </si>
  <si>
    <t>TIR</t>
  </si>
  <si>
    <t>tasa</t>
  </si>
  <si>
    <t>FF desc</t>
  </si>
  <si>
    <t>FF acum</t>
  </si>
  <si>
    <t>Inversion</t>
  </si>
  <si>
    <t>FF 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</si>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</sst>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\ * #,##0.00_);_(&quot;$&quot;\ * \(#,##0.00\);_(&quot;$&quot;\ * &quot;-&quot;??_);_(@_)"/>
    <numFmt numFmtId="164" formatCode="&quot;$&quot;#,##0.00;[Red]\-&quot;$&quot;#,##0.00"/>
    <numFmt numFmtId="165" formatCode="&quot;$&quot;\ #,##0.00;[Red]&quot;$&quot;\ #,##0.00"/>
    <numFmt numFmtId="166" formatCode="&quot;$&quot;\ #,##0;[Red]&quot;$&quot;\ #,##0"/>
    <numFmt numFmtId="167" formatCode="0.0%"/>
    <numFmt numFmtId="168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2" applyFont="1"/>
    <xf numFmtId="166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0" fontId="0" fillId="0" borderId="0" xfId="2" applyNumberFormat="1" applyFont="1" applyAlignment="1">
      <alignment horizontal="center" vertical="center"/>
    </xf>
    <xf numFmtId="165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right" vertical="center"/>
    </xf>
    <xf numFmtId="10" fontId="0" fillId="0" borderId="0" xfId="2" applyNumberFormat="1" applyFont="1" applyAlignment="1">
      <alignment horizontal="left" vertical="center"/>
    </xf>
    <xf numFmtId="9" fontId="2" fillId="2" borderId="0" xfId="2" applyFont="1" applyFill="1" applyAlignment="1">
      <alignment horizontal="center" vertical="center"/>
    </xf>
    <xf numFmtId="10" fontId="0" fillId="2" borderId="0" xfId="2" applyNumberFormat="1" applyFont="1" applyFill="1"/>
    <xf numFmtId="164" fontId="0" fillId="0" borderId="0" xfId="0" applyNumberFormat="1" applyAlignment="1">
      <alignment horizontal="center" vertical="center"/>
    </xf>
    <xf numFmtId="9" fontId="2" fillId="0" borderId="0" xfId="2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1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8"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'ejemplo van vs tir'!$B$4:$B$7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'ejemplo van vs tir'!$C$4:$C$7</c:f>
              <c:numCache>
                <c:formatCode>"$"\ #,##0.00;[Red]"$"\ #,##0.00</c:formatCode>
                <c:ptCount val="4"/>
                <c:pt idx="0">
                  <c:v>-10000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D-BF45-8FD1-22F36AB183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'ejemplo van vs tir'!$B$4:$B$7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'ejemplo van vs tir'!$D$4:$D$7</c:f>
              <c:numCache>
                <c:formatCode>"$"\ #,##0.00;[Red]"$"\ #,##0.00</c:formatCode>
                <c:ptCount val="4"/>
                <c:pt idx="0">
                  <c:v>-6000</c:v>
                </c:pt>
                <c:pt idx="1">
                  <c:v>4000</c:v>
                </c:pt>
                <c:pt idx="2">
                  <c:v>2500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D-BF45-8FD1-22F36AB183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387648"/>
        <c:axId val="239389296"/>
      </c:lineChart>
      <c:catAx>
        <c:axId val="239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389296"/>
        <c:crosses val="autoZero"/>
        <c:auto val="1"/>
        <c:lblAlgn val="ctr"/>
        <c:lblOffset val="100"/>
        <c:noMultiLvlLbl val="0"/>
      </c:catAx>
      <c:valAx>
        <c:axId val="239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93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CBAC-F59C-CCCE-23E0-AE0A925D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88AEE-6C30-304A-BBF9-9C806757CA76}" name="Tabla1" displayName="Tabla1" ref="B2:H5" totalsRowShown="0" headerRowDxfId="7" dataDxfId="6" dataCellStyle="Porcentaje">
  <autoFilter ref="B2:H5" xr:uid="{17D88AEE-6C30-304A-BBF9-9C806757CA76}"/>
  <tableColumns count="7">
    <tableColumn id="1" xr3:uid="{4302C875-95FD-3145-9298-6AEEB0639D41}" name="capital inicial" dataDxfId="5" dataCellStyle="Moneda"/>
    <tableColumn id="2" xr3:uid="{AAFA2C25-6C06-0140-958E-7AA48E398391}" name="interés"/>
    <tableColumn id="3" xr3:uid="{C78BA9FC-3FFC-FE49-BBDE-33E5BD60B8F5}" name="inflación" dataDxfId="4" dataCellStyle="Porcentaje"/>
    <tableColumn id="4" xr3:uid="{E4B8CD85-A454-824F-BAE3-78EB412D4371}" name="resultado" dataDxfId="3" dataCellStyle="Moneda">
      <calculatedColumnFormula>B3 * (1 + C3)</calculatedColumnFormula>
    </tableColumn>
    <tableColumn id="5" xr3:uid="{96154169-F1E3-9048-9211-BA6BB9C14C99}" name="IA" dataDxfId="2" dataCellStyle="Porcentaje"/>
    <tableColumn id="6" xr3:uid="{6F55E26D-156B-1D47-9108-3DE912B19489}" name="Pi" dataDxfId="1" dataCellStyle="Porcentaje"/>
    <tableColumn id="7" xr3:uid="{CE0EA6F8-599F-0440-978A-91303F5A6647}" name="IR" dataDxfId="0">
      <calculatedColumnFormula>((1+$F3)/(1+$G3))-1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1906-5EE1-344E-9E3F-3CD13A09CF47}">
  <dimension ref="B2:H5"/>
  <sheetViews>
    <sheetView showGridLines="0" topLeftCell="B1" workbookViewId="0">
      <selection activeCell="E4" sqref="E4"/>
    </sheetView>
  </sheetViews>
  <sheetFormatPr baseColWidth="10" defaultColWidth="10.6640625" defaultRowHeight="30" customHeight="1" x14ac:dyDescent="0.2"/>
  <cols>
    <col min="1" max="1" width="10.6640625" style="1"/>
    <col min="2" max="2" width="17" style="1" bestFit="1" customWidth="1"/>
    <col min="3" max="3" width="12" style="1" bestFit="1" customWidth="1"/>
    <col min="4" max="4" width="13.1640625" style="1" bestFit="1" customWidth="1"/>
    <col min="5" max="5" width="13.6640625" style="1" bestFit="1" customWidth="1"/>
    <col min="6" max="8" width="7.6640625" style="1" bestFit="1" customWidth="1"/>
    <col min="9" max="16384" width="10.6640625" style="1"/>
  </cols>
  <sheetData>
    <row r="2" spans="2:8" ht="30" customHeight="1" x14ac:dyDescent="0.2">
      <c r="B2" s="5" t="s">
        <v>5</v>
      </c>
      <c r="C2" s="5" t="s">
        <v>0</v>
      </c>
      <c r="D2" s="5" t="s">
        <v>1</v>
      </c>
      <c r="E2" s="5" t="s">
        <v>6</v>
      </c>
      <c r="F2" s="5" t="s">
        <v>2</v>
      </c>
      <c r="G2" s="5" t="s">
        <v>3</v>
      </c>
      <c r="H2" s="5" t="s">
        <v>4</v>
      </c>
    </row>
    <row r="3" spans="2:8" ht="30" customHeight="1" x14ac:dyDescent="0.2">
      <c r="B3" s="2">
        <v>100</v>
      </c>
      <c r="C3" s="3">
        <v>0.2</v>
      </c>
      <c r="D3" s="4">
        <v>0</v>
      </c>
      <c r="E3" s="2">
        <f>B3 * (1 + C3)</f>
        <v>120</v>
      </c>
      <c r="F3" s="4">
        <v>0.2</v>
      </c>
      <c r="G3" s="4">
        <v>0</v>
      </c>
      <c r="H3" s="6">
        <f>((1+$F3)/(1+$G3))-1</f>
        <v>0.19999999999999996</v>
      </c>
    </row>
    <row r="4" spans="2:8" ht="30" customHeight="1" x14ac:dyDescent="0.2">
      <c r="B4" s="2">
        <v>100</v>
      </c>
      <c r="C4" s="3">
        <v>0.2</v>
      </c>
      <c r="D4" s="4">
        <v>0.1</v>
      </c>
      <c r="E4" s="2">
        <f t="shared" ref="E4:E5" si="0">B4 * (1 + C4)</f>
        <v>120</v>
      </c>
      <c r="F4" s="4">
        <v>0.2</v>
      </c>
      <c r="G4" s="4">
        <v>0.1</v>
      </c>
      <c r="H4" s="6">
        <f>((1+$F4)/(1+$G4))-1</f>
        <v>9.0909090909090828E-2</v>
      </c>
    </row>
    <row r="5" spans="2:8" ht="30" customHeight="1" x14ac:dyDescent="0.2">
      <c r="B5" s="2">
        <v>100</v>
      </c>
      <c r="C5" s="4">
        <v>0.2</v>
      </c>
      <c r="D5" s="4">
        <v>0.25</v>
      </c>
      <c r="E5" s="2">
        <f t="shared" si="0"/>
        <v>120</v>
      </c>
      <c r="F5" s="4">
        <v>0.2</v>
      </c>
      <c r="G5" s="4">
        <v>0.25</v>
      </c>
      <c r="H5" s="6">
        <f>((1+$F5)/(1+$G5))-1</f>
        <v>-4.0000000000000036E-2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AC93-7DBB-D54D-A794-B01F2AF54DDE}">
  <dimension ref="B2:D11"/>
  <sheetViews>
    <sheetView showGridLines="0" workbookViewId="0">
      <selection activeCell="D9" sqref="D9"/>
    </sheetView>
  </sheetViews>
  <sheetFormatPr baseColWidth="10" defaultColWidth="10.6640625" defaultRowHeight="30" customHeight="1" x14ac:dyDescent="0.2"/>
  <cols>
    <col min="1" max="2" width="10.6640625" style="7"/>
    <col min="3" max="3" width="19.1640625" style="7" customWidth="1"/>
    <col min="4" max="4" width="13.1640625" style="7" bestFit="1" customWidth="1"/>
    <col min="5" max="16384" width="10.6640625" style="7"/>
  </cols>
  <sheetData>
    <row r="2" spans="2:4" ht="30" customHeight="1" x14ac:dyDescent="0.2">
      <c r="B2" s="15" t="s">
        <v>11</v>
      </c>
      <c r="C2" s="15" t="s">
        <v>7</v>
      </c>
      <c r="D2" s="15" t="s">
        <v>8</v>
      </c>
    </row>
    <row r="3" spans="2:4" ht="30" customHeight="1" x14ac:dyDescent="0.2">
      <c r="B3" s="11">
        <v>0</v>
      </c>
      <c r="C3" s="11" t="s">
        <v>9</v>
      </c>
      <c r="D3" s="12">
        <v>-10000</v>
      </c>
    </row>
    <row r="4" spans="2:4" ht="30" customHeight="1" x14ac:dyDescent="0.2">
      <c r="B4" s="11">
        <v>1</v>
      </c>
      <c r="C4" s="11" t="s">
        <v>10</v>
      </c>
      <c r="D4" s="12">
        <v>3000</v>
      </c>
    </row>
    <row r="5" spans="2:4" ht="30" customHeight="1" x14ac:dyDescent="0.2">
      <c r="B5" s="11">
        <v>2</v>
      </c>
      <c r="C5" s="11" t="s">
        <v>10</v>
      </c>
      <c r="D5" s="12">
        <v>3000</v>
      </c>
    </row>
    <row r="6" spans="2:4" ht="30" customHeight="1" x14ac:dyDescent="0.2">
      <c r="B6" s="11">
        <v>3</v>
      </c>
      <c r="C6" s="11" t="s">
        <v>10</v>
      </c>
      <c r="D6" s="12">
        <v>3000</v>
      </c>
    </row>
    <row r="7" spans="2:4" ht="30" customHeight="1" x14ac:dyDescent="0.2">
      <c r="B7" s="11">
        <v>4</v>
      </c>
      <c r="C7" s="11" t="s">
        <v>10</v>
      </c>
      <c r="D7" s="12">
        <v>3000</v>
      </c>
    </row>
    <row r="8" spans="2:4" ht="30" customHeight="1" x14ac:dyDescent="0.2">
      <c r="B8" s="13">
        <v>5</v>
      </c>
      <c r="C8" s="13" t="s">
        <v>10</v>
      </c>
      <c r="D8" s="14">
        <v>3000</v>
      </c>
    </row>
    <row r="9" spans="2:4" ht="30" customHeight="1" x14ac:dyDescent="0.2">
      <c r="C9" s="10" t="s">
        <v>12</v>
      </c>
      <c r="D9" s="8">
        <f>SUM(D3:D8)</f>
        <v>5000</v>
      </c>
    </row>
    <row r="10" spans="2:4" ht="30" customHeight="1" x14ac:dyDescent="0.2">
      <c r="C10" s="10" t="s">
        <v>9</v>
      </c>
      <c r="D10" s="8">
        <v>10000</v>
      </c>
    </row>
    <row r="11" spans="2:4" ht="30" customHeight="1" x14ac:dyDescent="0.2">
      <c r="C11" s="10" t="s">
        <v>13</v>
      </c>
      <c r="D11" s="9">
        <f>D9/D10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A896-6DE3-444F-B9A4-A09FA1ACED32}">
  <dimension ref="B2:F13"/>
  <sheetViews>
    <sheetView showGridLines="0" workbookViewId="0">
      <selection activeCell="D12" sqref="D12"/>
    </sheetView>
  </sheetViews>
  <sheetFormatPr baseColWidth="10" defaultColWidth="10.6640625" defaultRowHeight="30" customHeight="1" x14ac:dyDescent="0.2"/>
  <cols>
    <col min="1" max="3" width="10.6640625" style="1"/>
    <col min="4" max="4" width="13.5" style="16" bestFit="1" customWidth="1"/>
    <col min="5" max="16384" width="10.6640625" style="1"/>
  </cols>
  <sheetData>
    <row r="2" spans="2:6" ht="30" customHeight="1" x14ac:dyDescent="0.2">
      <c r="B2" s="5" t="s">
        <v>14</v>
      </c>
      <c r="C2" s="5" t="s">
        <v>7</v>
      </c>
      <c r="D2" s="17" t="s">
        <v>15</v>
      </c>
      <c r="E2" s="5" t="s">
        <v>16</v>
      </c>
      <c r="F2" s="5" t="s">
        <v>17</v>
      </c>
    </row>
    <row r="3" spans="2:6" ht="30" customHeight="1" x14ac:dyDescent="0.2">
      <c r="B3" s="1">
        <v>0</v>
      </c>
      <c r="C3" s="1" t="s">
        <v>9</v>
      </c>
      <c r="D3" s="16">
        <v>-10000</v>
      </c>
    </row>
    <row r="4" spans="2:6" ht="30" customHeight="1" x14ac:dyDescent="0.2">
      <c r="B4" s="1">
        <v>1</v>
      </c>
      <c r="C4" s="1" t="s">
        <v>10</v>
      </c>
      <c r="D4" s="16">
        <v>3000</v>
      </c>
      <c r="E4" s="1">
        <v>1</v>
      </c>
      <c r="F4" s="1">
        <v>0</v>
      </c>
    </row>
    <row r="5" spans="2:6" ht="30" customHeight="1" x14ac:dyDescent="0.2">
      <c r="B5" s="1">
        <v>2</v>
      </c>
      <c r="C5" s="1" t="s">
        <v>10</v>
      </c>
      <c r="D5" s="16">
        <v>3000</v>
      </c>
      <c r="E5" s="1">
        <v>1</v>
      </c>
      <c r="F5" s="1">
        <v>0</v>
      </c>
    </row>
    <row r="6" spans="2:6" ht="30" customHeight="1" x14ac:dyDescent="0.2">
      <c r="B6" s="1">
        <v>3</v>
      </c>
      <c r="C6" s="1" t="s">
        <v>10</v>
      </c>
      <c r="D6" s="16">
        <v>3000</v>
      </c>
      <c r="E6" s="1">
        <v>1</v>
      </c>
      <c r="F6" s="1">
        <v>0</v>
      </c>
    </row>
    <row r="7" spans="2:6" ht="30" customHeight="1" x14ac:dyDescent="0.2">
      <c r="B7" s="1">
        <v>4</v>
      </c>
      <c r="C7" s="1" t="s">
        <v>10</v>
      </c>
      <c r="D7" s="16">
        <v>3000</v>
      </c>
      <c r="E7" s="1">
        <v>0</v>
      </c>
      <c r="F7" s="1">
        <v>4</v>
      </c>
    </row>
    <row r="8" spans="2:6" ht="30" customHeight="1" x14ac:dyDescent="0.2">
      <c r="B8" s="1">
        <v>5</v>
      </c>
      <c r="C8" s="1" t="s">
        <v>10</v>
      </c>
      <c r="D8" s="16">
        <v>3000</v>
      </c>
      <c r="E8" s="1">
        <v>0</v>
      </c>
      <c r="F8" s="1">
        <v>0</v>
      </c>
    </row>
    <row r="9" spans="2:6" ht="30" customHeight="1" x14ac:dyDescent="0.2">
      <c r="B9" s="18"/>
      <c r="C9" s="18"/>
      <c r="D9" s="19" t="s">
        <v>18</v>
      </c>
      <c r="E9" s="18">
        <f>SUM(E4:E8)</f>
        <v>3</v>
      </c>
      <c r="F9" s="18">
        <f>SUM(F4:F8)</f>
        <v>4</v>
      </c>
    </row>
    <row r="10" spans="2:6" ht="30" customHeight="1" x14ac:dyDescent="0.2">
      <c r="C10" s="20" t="s">
        <v>12</v>
      </c>
      <c r="D10" s="16">
        <f>SUM(D3:D8)</f>
        <v>5000</v>
      </c>
    </row>
    <row r="11" spans="2:6" ht="30" customHeight="1" x14ac:dyDescent="0.2">
      <c r="C11" s="20" t="s">
        <v>9</v>
      </c>
      <c r="D11" s="16">
        <v>10000</v>
      </c>
    </row>
    <row r="12" spans="2:6" ht="30" customHeight="1" x14ac:dyDescent="0.2">
      <c r="C12" s="20" t="s">
        <v>19</v>
      </c>
      <c r="D12" s="4">
        <f>D10/D11</f>
        <v>0.5</v>
      </c>
    </row>
    <row r="13" spans="2:6" ht="30" customHeight="1" x14ac:dyDescent="0.2">
      <c r="C13" s="20" t="s">
        <v>20</v>
      </c>
      <c r="D13" s="1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6FE2-56FE-8A48-B490-480C6A012754}">
  <dimension ref="B4:H18"/>
  <sheetViews>
    <sheetView showGridLines="0" topLeftCell="A5" workbookViewId="0">
      <selection activeCell="D14" sqref="D14"/>
    </sheetView>
  </sheetViews>
  <sheetFormatPr baseColWidth="10" defaultColWidth="10.6640625" defaultRowHeight="30" customHeight="1" x14ac:dyDescent="0.2"/>
  <cols>
    <col min="1" max="1" width="10.6640625" style="1"/>
    <col min="2" max="2" width="8.6640625" style="1" customWidth="1"/>
    <col min="3" max="3" width="13" style="1" customWidth="1"/>
    <col min="4" max="4" width="20.6640625" style="1" bestFit="1" customWidth="1"/>
    <col min="5" max="5" width="26" style="1" customWidth="1"/>
    <col min="6" max="6" width="21.6640625" style="1" bestFit="1" customWidth="1"/>
    <col min="7" max="7" width="10.6640625" style="1"/>
    <col min="8" max="8" width="6.5" style="1" bestFit="1" customWidth="1"/>
    <col min="9" max="16384" width="10.6640625" style="1"/>
  </cols>
  <sheetData>
    <row r="4" spans="2:8" ht="30" customHeight="1" x14ac:dyDescent="0.2">
      <c r="B4" s="5" t="s">
        <v>11</v>
      </c>
      <c r="C4" s="5" t="s">
        <v>7</v>
      </c>
      <c r="D4" s="5" t="s">
        <v>22</v>
      </c>
      <c r="E4" s="5" t="s">
        <v>23</v>
      </c>
      <c r="F4" s="5" t="s">
        <v>24</v>
      </c>
      <c r="G4" s="5" t="s">
        <v>16</v>
      </c>
      <c r="H4" s="5" t="s">
        <v>17</v>
      </c>
    </row>
    <row r="5" spans="2:8" ht="30" customHeight="1" x14ac:dyDescent="0.2">
      <c r="B5" s="1">
        <v>0</v>
      </c>
      <c r="C5" s="1" t="s">
        <v>25</v>
      </c>
      <c r="D5" s="21">
        <v>-10000</v>
      </c>
      <c r="E5" s="16">
        <v>-10000</v>
      </c>
      <c r="F5" s="21">
        <v>-10000</v>
      </c>
    </row>
    <row r="6" spans="2:8" ht="30" customHeight="1" x14ac:dyDescent="0.2">
      <c r="B6" s="1">
        <v>1</v>
      </c>
      <c r="C6" s="1" t="s">
        <v>26</v>
      </c>
      <c r="D6" s="21">
        <v>3000</v>
      </c>
      <c r="E6" s="16">
        <f>D6/(1+$E$11)^B6</f>
        <v>2727.272727272727</v>
      </c>
      <c r="F6" s="21">
        <f>E6+F5</f>
        <v>-7272.727272727273</v>
      </c>
      <c r="G6" s="1">
        <v>1</v>
      </c>
      <c r="H6" s="1">
        <v>0</v>
      </c>
    </row>
    <row r="7" spans="2:8" ht="30" customHeight="1" x14ac:dyDescent="0.2">
      <c r="B7" s="1">
        <v>2</v>
      </c>
      <c r="C7" s="1" t="s">
        <v>26</v>
      </c>
      <c r="D7" s="21">
        <v>3000</v>
      </c>
      <c r="E7" s="16">
        <f>D7/(1+$E$11)^B7</f>
        <v>2479.3388429752063</v>
      </c>
      <c r="F7" s="21">
        <f t="shared" ref="F7:F10" si="0">E7+F6</f>
        <v>-4793.3884297520672</v>
      </c>
      <c r="G7" s="1">
        <v>1</v>
      </c>
      <c r="H7" s="1">
        <v>0</v>
      </c>
    </row>
    <row r="8" spans="2:8" ht="30" customHeight="1" x14ac:dyDescent="0.2">
      <c r="B8" s="1">
        <v>3</v>
      </c>
      <c r="C8" s="1" t="s">
        <v>26</v>
      </c>
      <c r="D8" s="21">
        <v>3000</v>
      </c>
      <c r="E8" s="16">
        <f>D8/(1+$E$11)^B8</f>
        <v>2253.9444027047325</v>
      </c>
      <c r="F8" s="21">
        <f t="shared" si="0"/>
        <v>-2539.4440270473347</v>
      </c>
      <c r="G8" s="1">
        <v>1</v>
      </c>
      <c r="H8" s="1">
        <v>0</v>
      </c>
    </row>
    <row r="9" spans="2:8" ht="30" customHeight="1" x14ac:dyDescent="0.2">
      <c r="B9" s="1">
        <v>4</v>
      </c>
      <c r="C9" s="1" t="s">
        <v>26</v>
      </c>
      <c r="D9" s="21">
        <v>3000</v>
      </c>
      <c r="E9" s="16">
        <f>D9/(1+$E$11)^B9</f>
        <v>2049.0403660952115</v>
      </c>
      <c r="F9" s="21">
        <f t="shared" si="0"/>
        <v>-490.40366095212312</v>
      </c>
      <c r="G9" s="1">
        <v>1</v>
      </c>
      <c r="H9" s="1">
        <v>0</v>
      </c>
    </row>
    <row r="10" spans="2:8" ht="30" customHeight="1" x14ac:dyDescent="0.2">
      <c r="B10" s="1">
        <v>5</v>
      </c>
      <c r="C10" s="1" t="s">
        <v>26</v>
      </c>
      <c r="D10" s="21">
        <v>3000</v>
      </c>
      <c r="E10" s="16">
        <f>D10/(1+$E$11)^B10</f>
        <v>1862.7639691774648</v>
      </c>
      <c r="F10" s="21">
        <f t="shared" si="0"/>
        <v>1372.3603082253417</v>
      </c>
      <c r="G10" s="1">
        <v>0</v>
      </c>
      <c r="H10" s="1">
        <v>3</v>
      </c>
    </row>
    <row r="11" spans="2:8" ht="30" customHeight="1" x14ac:dyDescent="0.2">
      <c r="B11" s="38" t="s">
        <v>27</v>
      </c>
      <c r="C11" s="38"/>
      <c r="D11" s="38"/>
      <c r="E11" s="33">
        <v>0.1</v>
      </c>
      <c r="F11" s="5" t="s">
        <v>18</v>
      </c>
      <c r="G11" s="1">
        <f>SUM(G6:G10)</f>
        <v>4</v>
      </c>
      <c r="H11" s="1">
        <f>SUM(H6:H10)</f>
        <v>3</v>
      </c>
    </row>
    <row r="12" spans="2:8" ht="30" customHeight="1" x14ac:dyDescent="0.2">
      <c r="C12" s="20" t="s">
        <v>12</v>
      </c>
      <c r="D12" s="22">
        <f>SUM(E5:E10)</f>
        <v>1372.3603082253417</v>
      </c>
      <c r="E12" s="35"/>
    </row>
    <row r="13" spans="2:8" ht="30" customHeight="1" x14ac:dyDescent="0.2">
      <c r="C13" s="20" t="s">
        <v>28</v>
      </c>
      <c r="D13" s="22">
        <v>10000</v>
      </c>
      <c r="E13" s="35"/>
    </row>
    <row r="14" spans="2:8" ht="30" customHeight="1" x14ac:dyDescent="0.2">
      <c r="C14" s="20" t="s">
        <v>19</v>
      </c>
      <c r="D14" s="32">
        <f>D12/D13</f>
        <v>0.13723603082253416</v>
      </c>
    </row>
    <row r="15" spans="2:8" ht="30" customHeight="1" x14ac:dyDescent="0.2">
      <c r="C15" s="20" t="s">
        <v>29</v>
      </c>
      <c r="D15" s="23" t="s">
        <v>30</v>
      </c>
    </row>
    <row r="18" spans="4:4" ht="30" customHeight="1" x14ac:dyDescent="0.2">
      <c r="D18" s="4"/>
    </row>
  </sheetData>
  <mergeCells count="1">
    <mergeCell ref="B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7B00-B250-7E4F-A4C3-5F985CB6876E}">
  <dimension ref="B2:H15"/>
  <sheetViews>
    <sheetView showGridLines="0" tabSelected="1" workbookViewId="0">
      <selection activeCell="G16" sqref="G16"/>
    </sheetView>
  </sheetViews>
  <sheetFormatPr baseColWidth="10" defaultRowHeight="30" customHeight="1" x14ac:dyDescent="0.2"/>
  <cols>
    <col min="4" max="4" width="21.5" customWidth="1"/>
    <col min="5" max="5" width="27" customWidth="1"/>
    <col min="6" max="6" width="19" customWidth="1"/>
  </cols>
  <sheetData>
    <row r="2" spans="2:8" ht="30" customHeight="1" x14ac:dyDescent="0.2">
      <c r="B2" s="27" t="s">
        <v>11</v>
      </c>
      <c r="C2" s="27" t="s">
        <v>7</v>
      </c>
      <c r="D2" s="27" t="s">
        <v>22</v>
      </c>
      <c r="E2" s="27" t="s">
        <v>23</v>
      </c>
      <c r="F2" s="27" t="s">
        <v>31</v>
      </c>
      <c r="G2" s="27" t="s">
        <v>16</v>
      </c>
      <c r="H2" s="27" t="s">
        <v>17</v>
      </c>
    </row>
    <row r="3" spans="2:8" ht="30" customHeight="1" x14ac:dyDescent="0.2">
      <c r="B3">
        <v>0</v>
      </c>
      <c r="C3" t="s">
        <v>25</v>
      </c>
      <c r="D3" s="25">
        <v>-10000</v>
      </c>
      <c r="E3" s="25">
        <v>-10000</v>
      </c>
      <c r="F3" s="25">
        <v>-10000</v>
      </c>
    </row>
    <row r="4" spans="2:8" ht="30" customHeight="1" x14ac:dyDescent="0.2">
      <c r="B4">
        <v>1</v>
      </c>
      <c r="C4" t="s">
        <v>26</v>
      </c>
      <c r="D4" s="25">
        <v>3000</v>
      </c>
      <c r="E4" s="25">
        <f>D4/(1+$E$9)^B4</f>
        <v>2603.2627559875041</v>
      </c>
      <c r="F4" s="25">
        <f>E4+F3</f>
        <v>-7396.7372440124964</v>
      </c>
      <c r="G4">
        <v>1</v>
      </c>
    </row>
    <row r="5" spans="2:8" ht="30" customHeight="1" x14ac:dyDescent="0.2">
      <c r="B5">
        <v>2</v>
      </c>
      <c r="C5" t="s">
        <v>26</v>
      </c>
      <c r="D5" s="25">
        <v>3000</v>
      </c>
      <c r="E5" s="25">
        <f t="shared" ref="E5:E8" si="0">D5/(1+$E$9)^B5</f>
        <v>2258.9923255705517</v>
      </c>
      <c r="F5" s="25">
        <f t="shared" ref="F5:F8" si="1">E5+F4</f>
        <v>-5137.7449184419447</v>
      </c>
      <c r="G5">
        <v>1</v>
      </c>
    </row>
    <row r="6" spans="2:8" ht="30" customHeight="1" x14ac:dyDescent="0.2">
      <c r="B6">
        <v>3</v>
      </c>
      <c r="C6" t="s">
        <v>26</v>
      </c>
      <c r="D6" s="25">
        <v>3000</v>
      </c>
      <c r="E6" s="25">
        <f t="shared" si="0"/>
        <v>1960.2501957398053</v>
      </c>
      <c r="F6" s="25">
        <f t="shared" si="1"/>
        <v>-3177.4947227021394</v>
      </c>
      <c r="G6">
        <v>1</v>
      </c>
    </row>
    <row r="7" spans="2:8" ht="30" customHeight="1" x14ac:dyDescent="0.2">
      <c r="B7">
        <v>4</v>
      </c>
      <c r="C7" t="s">
        <v>26</v>
      </c>
      <c r="D7" s="25">
        <v>3000</v>
      </c>
      <c r="E7" s="25">
        <f t="shared" si="0"/>
        <v>1701.0154423288832</v>
      </c>
      <c r="F7" s="25">
        <f t="shared" si="1"/>
        <v>-1476.4792803732562</v>
      </c>
      <c r="G7">
        <v>1</v>
      </c>
    </row>
    <row r="8" spans="2:8" ht="30" customHeight="1" x14ac:dyDescent="0.2">
      <c r="B8">
        <v>5</v>
      </c>
      <c r="C8" t="s">
        <v>26</v>
      </c>
      <c r="D8" s="25">
        <v>3000</v>
      </c>
      <c r="E8" s="25">
        <f t="shared" si="0"/>
        <v>1476.0633827914639</v>
      </c>
      <c r="F8" s="25">
        <f t="shared" si="1"/>
        <v>-0.415897581792251</v>
      </c>
      <c r="G8">
        <v>1</v>
      </c>
    </row>
    <row r="9" spans="2:8" ht="30" customHeight="1" x14ac:dyDescent="0.2">
      <c r="B9" s="39" t="s">
        <v>32</v>
      </c>
      <c r="C9" s="39"/>
      <c r="D9" s="39"/>
      <c r="E9" s="34">
        <v>0.15240000000000001</v>
      </c>
      <c r="F9" s="26" t="s">
        <v>18</v>
      </c>
      <c r="G9">
        <v>5</v>
      </c>
    </row>
    <row r="10" spans="2:8" ht="30" customHeight="1" x14ac:dyDescent="0.2">
      <c r="D10" s="26" t="s">
        <v>12</v>
      </c>
      <c r="E10" s="25">
        <f>SUM(E3:E8)</f>
        <v>-0.415897581792251</v>
      </c>
    </row>
    <row r="11" spans="2:8" ht="30" customHeight="1" x14ac:dyDescent="0.2">
      <c r="D11" s="26" t="s">
        <v>28</v>
      </c>
      <c r="E11" s="25">
        <v>10000</v>
      </c>
    </row>
    <row r="12" spans="2:8" ht="30" customHeight="1" x14ac:dyDescent="0.2">
      <c r="D12" s="26" t="s">
        <v>19</v>
      </c>
      <c r="E12" s="24">
        <f>E10/E11</f>
        <v>-4.1589758179225102E-5</v>
      </c>
    </row>
    <row r="13" spans="2:8" ht="30" customHeight="1" x14ac:dyDescent="0.2">
      <c r="D13" s="26" t="s">
        <v>24</v>
      </c>
      <c r="E13">
        <f>G9</f>
        <v>5</v>
      </c>
      <c r="G13" s="41">
        <f>IRR(D3:D8)</f>
        <v>0.1523823711663066</v>
      </c>
    </row>
    <row r="15" spans="2:8" ht="30" customHeight="1" x14ac:dyDescent="0.2">
      <c r="G15" s="25">
        <f>SUM(E3:E8)</f>
        <v>-0.415897581792251</v>
      </c>
    </row>
  </sheetData>
  <mergeCells count="1">
    <mergeCell ref="B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B020-B626-3A49-BFFC-026EB4666A06}">
  <dimension ref="B2:H12"/>
  <sheetViews>
    <sheetView workbookViewId="0">
      <selection activeCell="E7" sqref="E7"/>
    </sheetView>
  </sheetViews>
  <sheetFormatPr baseColWidth="10" defaultColWidth="10.6640625" defaultRowHeight="30" customHeight="1" x14ac:dyDescent="0.2"/>
  <cols>
    <col min="1" max="3" width="10.6640625" style="1"/>
    <col min="4" max="4" width="29.1640625" style="1" customWidth="1"/>
    <col min="5" max="5" width="30.6640625" style="1" bestFit="1" customWidth="1"/>
    <col min="6" max="6" width="30.5" style="1" bestFit="1" customWidth="1"/>
    <col min="7" max="16384" width="10.6640625" style="1"/>
  </cols>
  <sheetData>
    <row r="2" spans="2:8" ht="30" customHeight="1" x14ac:dyDescent="0.2">
      <c r="B2" s="40" t="s">
        <v>32</v>
      </c>
      <c r="C2" s="40"/>
      <c r="D2" s="40"/>
      <c r="E2" s="28">
        <v>0.12870000000000001</v>
      </c>
    </row>
    <row r="3" spans="2:8" ht="30" customHeight="1" x14ac:dyDescent="0.2">
      <c r="B3" s="40" t="s">
        <v>35</v>
      </c>
      <c r="C3" s="40"/>
      <c r="D3" s="40"/>
      <c r="E3" s="28">
        <v>0.2</v>
      </c>
    </row>
    <row r="4" spans="2:8" ht="30" customHeight="1" x14ac:dyDescent="0.2">
      <c r="B4" s="40" t="s">
        <v>36</v>
      </c>
      <c r="C4" s="40"/>
      <c r="D4" s="40"/>
      <c r="E4" s="28">
        <v>0.1</v>
      </c>
    </row>
    <row r="5" spans="2:8" ht="30" customHeight="1" x14ac:dyDescent="0.2">
      <c r="B5" s="1" t="s">
        <v>11</v>
      </c>
      <c r="C5" s="1" t="s">
        <v>7</v>
      </c>
      <c r="D5" s="1" t="s">
        <v>22</v>
      </c>
      <c r="E5" s="1" t="s">
        <v>33</v>
      </c>
      <c r="F5" s="1" t="s">
        <v>34</v>
      </c>
      <c r="G5" s="1" t="s">
        <v>16</v>
      </c>
      <c r="H5" s="1" t="s">
        <v>17</v>
      </c>
    </row>
    <row r="6" spans="2:8" ht="30" customHeight="1" x14ac:dyDescent="0.2">
      <c r="B6" s="1">
        <v>0</v>
      </c>
      <c r="C6" s="1" t="s">
        <v>25</v>
      </c>
      <c r="D6" s="21">
        <v>-10000</v>
      </c>
      <c r="E6" s="21">
        <v>-10000</v>
      </c>
      <c r="F6" s="21">
        <v>-10000</v>
      </c>
    </row>
    <row r="7" spans="2:8" ht="30" customHeight="1" x14ac:dyDescent="0.2">
      <c r="B7" s="1">
        <v>1</v>
      </c>
      <c r="C7" s="1" t="s">
        <v>10</v>
      </c>
      <c r="D7" s="21">
        <v>3000</v>
      </c>
      <c r="E7" s="21">
        <f>D7/(1+$E$2)^B7</f>
        <v>2657.9250465136884</v>
      </c>
      <c r="F7" s="21"/>
    </row>
    <row r="8" spans="2:8" ht="30" customHeight="1" x14ac:dyDescent="0.2">
      <c r="B8" s="1">
        <v>2</v>
      </c>
      <c r="C8" s="1" t="s">
        <v>10</v>
      </c>
      <c r="D8" s="21">
        <v>3000</v>
      </c>
      <c r="E8" s="21">
        <f>D8/(1+$E$3)^B8</f>
        <v>2083.3333333333335</v>
      </c>
      <c r="F8" s="21"/>
    </row>
    <row r="9" spans="2:8" ht="30" customHeight="1" x14ac:dyDescent="0.2">
      <c r="B9" s="1">
        <v>3</v>
      </c>
      <c r="C9" s="1" t="s">
        <v>10</v>
      </c>
      <c r="D9" s="21">
        <v>3000</v>
      </c>
      <c r="E9" s="21">
        <f>D9/(1+$E$3)^B9</f>
        <v>1736.1111111111111</v>
      </c>
      <c r="F9" s="21"/>
    </row>
    <row r="10" spans="2:8" ht="30" customHeight="1" x14ac:dyDescent="0.2">
      <c r="B10" s="1">
        <v>4</v>
      </c>
      <c r="C10" s="1" t="s">
        <v>10</v>
      </c>
      <c r="D10" s="21">
        <v>3000</v>
      </c>
      <c r="E10" s="21">
        <f t="shared" ref="E10:E11" si="0">D10/(1+$E$3)^B10</f>
        <v>1446.7592592592594</v>
      </c>
      <c r="F10" s="21"/>
    </row>
    <row r="11" spans="2:8" ht="30" customHeight="1" x14ac:dyDescent="0.2">
      <c r="B11" s="1">
        <v>5</v>
      </c>
      <c r="C11" s="1" t="s">
        <v>10</v>
      </c>
      <c r="D11" s="21">
        <v>3000</v>
      </c>
      <c r="E11" s="21">
        <f t="shared" si="0"/>
        <v>1205.6327160493827</v>
      </c>
      <c r="F11" s="21"/>
    </row>
    <row r="12" spans="2:8" ht="30" customHeight="1" x14ac:dyDescent="0.2">
      <c r="F12" s="1" t="s">
        <v>18</v>
      </c>
    </row>
  </sheetData>
  <mergeCells count="3">
    <mergeCell ref="B2:D2"/>
    <mergeCell ref="B3:D3"/>
    <mergeCell ref="B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9DD4-B839-894D-A238-963F68ABE52D}">
  <dimension ref="B3:D8"/>
  <sheetViews>
    <sheetView workbookViewId="0">
      <selection activeCell="E4" sqref="E4"/>
    </sheetView>
  </sheetViews>
  <sheetFormatPr baseColWidth="10" defaultRowHeight="30" customHeight="1" x14ac:dyDescent="0.2"/>
  <cols>
    <col min="3" max="3" width="11.1640625" bestFit="1" customWidth="1"/>
    <col min="4" max="4" width="11" bestFit="1" customWidth="1"/>
  </cols>
  <sheetData>
    <row r="3" spans="2:4" ht="30" customHeight="1" x14ac:dyDescent="0.2">
      <c r="B3" s="27" t="s">
        <v>37</v>
      </c>
      <c r="C3" s="27" t="s">
        <v>38</v>
      </c>
      <c r="D3" s="27" t="s">
        <v>39</v>
      </c>
    </row>
    <row r="4" spans="2:4" ht="30" customHeight="1" x14ac:dyDescent="0.2">
      <c r="B4">
        <v>0</v>
      </c>
      <c r="C4" s="29">
        <v>-10000</v>
      </c>
      <c r="D4" s="29">
        <v>-6000</v>
      </c>
    </row>
    <row r="5" spans="2:4" ht="30" customHeight="1" x14ac:dyDescent="0.2">
      <c r="B5">
        <v>1</v>
      </c>
      <c r="C5" s="29">
        <v>2000</v>
      </c>
      <c r="D5" s="29">
        <v>4000</v>
      </c>
    </row>
    <row r="6" spans="2:4" ht="30" customHeight="1" x14ac:dyDescent="0.2">
      <c r="B6">
        <v>2</v>
      </c>
      <c r="C6" s="29">
        <v>5000</v>
      </c>
      <c r="D6" s="29">
        <v>2500</v>
      </c>
    </row>
    <row r="7" spans="2:4" ht="30" customHeight="1" x14ac:dyDescent="0.2">
      <c r="B7">
        <v>3</v>
      </c>
      <c r="C7" s="29">
        <v>6000</v>
      </c>
      <c r="D7" s="29">
        <v>1000</v>
      </c>
    </row>
    <row r="8" spans="2:4" ht="30" customHeight="1" x14ac:dyDescent="0.2">
      <c r="B8" s="27" t="s">
        <v>40</v>
      </c>
      <c r="C8" s="30">
        <v>0.122</v>
      </c>
      <c r="D8" s="30">
        <v>0.153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DF65-428A-44A1-BFC0-A4271CEB27FB}">
  <dimension ref="B3:F13"/>
  <sheetViews>
    <sheetView topLeftCell="A2" workbookViewId="0">
      <selection activeCell="G9" sqref="G9"/>
    </sheetView>
  </sheetViews>
  <sheetFormatPr baseColWidth="10" defaultColWidth="11.1640625" defaultRowHeight="30" customHeight="1" x14ac:dyDescent="0.2"/>
  <cols>
    <col min="1" max="1" width="11.1640625" style="1"/>
    <col min="2" max="2" width="11.1640625" style="31"/>
    <col min="3" max="3" width="1.83203125" style="1" bestFit="1" customWidth="1"/>
    <col min="4" max="4" width="11.1640625" style="1"/>
    <col min="5" max="5" width="12.33203125" style="1" bestFit="1" customWidth="1"/>
    <col min="6" max="16384" width="11.1640625" style="1"/>
  </cols>
  <sheetData>
    <row r="3" spans="2:6" ht="30" customHeight="1" x14ac:dyDescent="0.2">
      <c r="B3" s="20" t="s">
        <v>41</v>
      </c>
      <c r="D3" s="36">
        <v>0.2</v>
      </c>
      <c r="E3" s="5" t="s">
        <v>42</v>
      </c>
      <c r="F3" s="5" t="s">
        <v>43</v>
      </c>
    </row>
    <row r="4" spans="2:6" ht="30" customHeight="1" x14ac:dyDescent="0.2">
      <c r="B4" s="20" t="s">
        <v>44</v>
      </c>
      <c r="C4" s="5" t="s">
        <v>46</v>
      </c>
      <c r="D4" s="37">
        <v>-10000</v>
      </c>
      <c r="E4" s="37">
        <v>0</v>
      </c>
      <c r="F4" s="37">
        <v>0</v>
      </c>
    </row>
    <row r="5" spans="2:6" ht="30" customHeight="1" x14ac:dyDescent="0.2">
      <c r="B5" s="31" t="s">
        <v>45</v>
      </c>
      <c r="C5" s="1">
        <v>1</v>
      </c>
      <c r="D5" s="37">
        <v>3000</v>
      </c>
      <c r="E5" s="37">
        <f>D5/(1+$D$3)^C5</f>
        <v>2500</v>
      </c>
      <c r="F5" s="37">
        <f>E5+F4</f>
        <v>2500</v>
      </c>
    </row>
    <row r="6" spans="2:6" ht="30" customHeight="1" x14ac:dyDescent="0.2">
      <c r="B6" s="31" t="s">
        <v>45</v>
      </c>
      <c r="C6" s="1">
        <v>2</v>
      </c>
      <c r="D6" s="37">
        <v>3000</v>
      </c>
      <c r="E6" s="37">
        <f t="shared" ref="E6:E13" si="0">D6/(1+$D$3)^C6</f>
        <v>2083.3333333333335</v>
      </c>
      <c r="F6" s="37">
        <f>E6+F5</f>
        <v>4583.3333333333339</v>
      </c>
    </row>
    <row r="7" spans="2:6" ht="30" customHeight="1" x14ac:dyDescent="0.2">
      <c r="B7" s="31" t="s">
        <v>45</v>
      </c>
      <c r="C7" s="1">
        <v>3</v>
      </c>
      <c r="D7" s="37">
        <v>3000</v>
      </c>
      <c r="E7" s="37">
        <f t="shared" si="0"/>
        <v>1736.1111111111111</v>
      </c>
      <c r="F7" s="37">
        <f>E7+F6</f>
        <v>6319.4444444444453</v>
      </c>
    </row>
    <row r="8" spans="2:6" ht="30" customHeight="1" x14ac:dyDescent="0.2">
      <c r="B8" s="31" t="s">
        <v>45</v>
      </c>
      <c r="C8" s="1">
        <v>4</v>
      </c>
      <c r="D8" s="37">
        <v>3000</v>
      </c>
      <c r="E8" s="37">
        <f t="shared" si="0"/>
        <v>1446.7592592592594</v>
      </c>
      <c r="F8" s="37">
        <f t="shared" ref="F8:F13" si="1">E8+F7</f>
        <v>7766.2037037037044</v>
      </c>
    </row>
    <row r="9" spans="2:6" ht="30" customHeight="1" x14ac:dyDescent="0.2">
      <c r="B9" s="31" t="s">
        <v>45</v>
      </c>
      <c r="C9" s="1">
        <v>5</v>
      </c>
      <c r="D9" s="37">
        <v>3000</v>
      </c>
      <c r="E9" s="37">
        <f t="shared" si="0"/>
        <v>1205.6327160493827</v>
      </c>
      <c r="F9" s="37">
        <f t="shared" si="1"/>
        <v>8971.8364197530864</v>
      </c>
    </row>
    <row r="10" spans="2:6" ht="30" customHeight="1" x14ac:dyDescent="0.2">
      <c r="B10" s="31" t="s">
        <v>45</v>
      </c>
      <c r="C10" s="1">
        <v>6</v>
      </c>
      <c r="D10" s="37">
        <v>3000</v>
      </c>
      <c r="E10" s="37">
        <f t="shared" si="0"/>
        <v>1004.6939300411524</v>
      </c>
      <c r="F10" s="37">
        <f t="shared" si="1"/>
        <v>9976.5303497942386</v>
      </c>
    </row>
    <row r="11" spans="2:6" ht="30" customHeight="1" x14ac:dyDescent="0.2">
      <c r="B11" s="31" t="s">
        <v>45</v>
      </c>
      <c r="C11" s="1">
        <v>7</v>
      </c>
      <c r="D11" s="37">
        <v>3000</v>
      </c>
      <c r="E11" s="37">
        <f t="shared" si="0"/>
        <v>837.24494170096034</v>
      </c>
      <c r="F11" s="37">
        <f t="shared" si="1"/>
        <v>10813.7752914952</v>
      </c>
    </row>
    <row r="12" spans="2:6" ht="30" customHeight="1" x14ac:dyDescent="0.2">
      <c r="B12" s="31" t="s">
        <v>45</v>
      </c>
      <c r="C12" s="1">
        <v>8</v>
      </c>
      <c r="D12" s="37">
        <v>3000</v>
      </c>
      <c r="E12" s="37">
        <f t="shared" si="0"/>
        <v>697.7041180841336</v>
      </c>
      <c r="F12" s="37">
        <f t="shared" si="1"/>
        <v>11511.479409579333</v>
      </c>
    </row>
    <row r="13" spans="2:6" ht="30" customHeight="1" x14ac:dyDescent="0.2">
      <c r="B13" s="31" t="s">
        <v>45</v>
      </c>
      <c r="C13" s="1">
        <v>9</v>
      </c>
      <c r="D13" s="37">
        <v>3000</v>
      </c>
      <c r="E13" s="37">
        <f t="shared" si="0"/>
        <v>581.42009840344463</v>
      </c>
      <c r="F13" s="37">
        <f t="shared" si="1"/>
        <v>12092.899507982778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inflacion y tasa de interes</vt:lpstr>
      <vt:lpstr>rendimiento contable ROI</vt:lpstr>
      <vt:lpstr>rendimiento contable pay back</vt:lpstr>
      <vt:lpstr>van</vt:lpstr>
      <vt:lpstr>tir</vt:lpstr>
      <vt:lpstr>tirm</vt:lpstr>
      <vt:lpstr>ejemplo van vs tir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Leonardo Pardo</cp:lastModifiedBy>
  <dcterms:created xsi:type="dcterms:W3CDTF">2022-04-16T00:06:34Z</dcterms:created>
  <dcterms:modified xsi:type="dcterms:W3CDTF">2022-05-27T18:06:57Z</dcterms:modified>
</cp:coreProperties>
</file>