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esktop\"/>
    </mc:Choice>
  </mc:AlternateContent>
  <xr:revisionPtr revIDLastSave="0" documentId="13_ncr:1_{26F31B5F-3666-45CD-A6B4-5A8BEF8BD760}" xr6:coauthVersionLast="45" xr6:coauthVersionMax="45" xr10:uidLastSave="{00000000-0000-0000-0000-000000000000}"/>
  <bookViews>
    <workbookView xWindow="-108" yWindow="-108" windowWidth="23256" windowHeight="12576" xr2:uid="{A107EB59-D11F-4154-ADC3-F94058FD3BF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1" l="1"/>
  <c r="J58" i="1"/>
  <c r="J57" i="1"/>
  <c r="J56" i="1"/>
  <c r="J55" i="1"/>
  <c r="J54" i="1"/>
  <c r="J53" i="1"/>
  <c r="J52" i="1"/>
  <c r="J51" i="1"/>
  <c r="J50" i="1"/>
  <c r="C80" i="1"/>
  <c r="C65" i="1"/>
  <c r="C49" i="1"/>
  <c r="C34" i="1"/>
  <c r="C19" i="1"/>
  <c r="C4" i="1"/>
  <c r="I49" i="1"/>
  <c r="G49" i="1" s="1"/>
  <c r="H49" i="1" s="1"/>
  <c r="I65" i="1"/>
  <c r="G65" i="1" s="1"/>
  <c r="H65" i="1" s="1"/>
  <c r="I80" i="1"/>
  <c r="G80" i="1"/>
  <c r="H80" i="1" s="1"/>
  <c r="J44" i="1"/>
  <c r="J43" i="1"/>
  <c r="J42" i="1"/>
  <c r="J41" i="1"/>
  <c r="J40" i="1"/>
  <c r="J39" i="1"/>
  <c r="J38" i="1"/>
  <c r="J37" i="1"/>
  <c r="J36" i="1"/>
  <c r="J35" i="1"/>
  <c r="I19" i="1"/>
  <c r="G19" i="1" s="1"/>
  <c r="H19" i="1" s="1"/>
  <c r="J29" i="1" s="1"/>
  <c r="K34" i="1"/>
  <c r="I34" i="1"/>
  <c r="G34" i="1" s="1"/>
  <c r="H34" i="1" s="1"/>
  <c r="M4" i="1"/>
  <c r="J14" i="1"/>
  <c r="J13" i="1"/>
  <c r="J12" i="1"/>
  <c r="J11" i="1"/>
  <c r="J10" i="1"/>
  <c r="J9" i="1"/>
  <c r="J8" i="1"/>
  <c r="J7" i="1"/>
  <c r="J6" i="1"/>
  <c r="J5" i="1"/>
  <c r="M21" i="1"/>
  <c r="M22" i="1"/>
  <c r="M23" i="1"/>
  <c r="M24" i="1"/>
  <c r="M25" i="1"/>
  <c r="M26" i="1"/>
  <c r="M27" i="1"/>
  <c r="M28" i="1"/>
  <c r="M29" i="1"/>
  <c r="M20" i="1"/>
  <c r="I4" i="1"/>
  <c r="G4" i="1" s="1"/>
  <c r="H4" i="1" s="1"/>
  <c r="J4" i="1" s="1"/>
  <c r="J49" i="1" l="1"/>
  <c r="J34" i="1"/>
  <c r="J26" i="1"/>
  <c r="J23" i="1"/>
  <c r="J27" i="1"/>
  <c r="J22" i="1"/>
  <c r="J20" i="1"/>
  <c r="J24" i="1"/>
  <c r="J28" i="1"/>
  <c r="J21" i="1"/>
  <c r="J25" i="1"/>
  <c r="J19" i="1"/>
  <c r="L4" i="1"/>
  <c r="K4" i="1"/>
  <c r="K49" i="1" l="1"/>
  <c r="L49" i="1"/>
  <c r="M49" i="1" s="1"/>
  <c r="L34" i="1"/>
  <c r="M34" i="1" s="1"/>
  <c r="L19" i="1"/>
  <c r="M19" i="1" s="1"/>
  <c r="K19" i="1"/>
</calcChain>
</file>

<file path=xl/sharedStrings.xml><?xml version="1.0" encoding="utf-8"?>
<sst xmlns="http://schemas.openxmlformats.org/spreadsheetml/2006/main" count="144" uniqueCount="25">
  <si>
    <t>VALORI ATTESI</t>
  </si>
  <si>
    <t>RIPETIZIONE 1</t>
  </si>
  <si>
    <t>RIPETIZIONE 2</t>
  </si>
  <si>
    <t>RIPETIZIONE 3</t>
  </si>
  <si>
    <t>RIPETIZIONE 4</t>
  </si>
  <si>
    <t>RIPETIZIONE 5</t>
  </si>
  <si>
    <t>RIPETIZIONE 6</t>
  </si>
  <si>
    <t>RIPETIZIONE 7</t>
  </si>
  <si>
    <t>RIPETIZIONE 8</t>
  </si>
  <si>
    <t>RIPETIZIONE 9</t>
  </si>
  <si>
    <t>RIPETIZIONE 0</t>
  </si>
  <si>
    <t>8000-&gt;10000</t>
  </si>
  <si>
    <t>8000-10000</t>
  </si>
  <si>
    <t>CAPACITY POOL</t>
  </si>
  <si>
    <t>INTERRARRIVAL TIME k (s)</t>
  </si>
  <si>
    <t>ARRIVAL RATE  λ = 1/k</t>
  </si>
  <si>
    <t>p =  λ/µ</t>
  </si>
  <si>
    <t>E[ts] = 1/µ</t>
  </si>
  <si>
    <t xml:space="preserve">MEAN VALUE OF CAPACITY POOL </t>
  </si>
  <si>
    <t>SERVICE RATE µ=Capacity/size</t>
  </si>
  <si>
    <t>PACKET SIZE (byte)</t>
  </si>
  <si>
    <t>E[N]=</t>
  </si>
  <si>
    <t>E[Nq] = E[n] - p</t>
  </si>
  <si>
    <t xml:space="preserve">E[R] = </t>
  </si>
  <si>
    <t>E[W] = E[R] - E[ts]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</si>
</sst>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.00000"/>
    <numFmt numFmtId="167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17" fontId="0" fillId="0" borderId="0" xfId="0" applyNumberFormat="1" applyAlignment="1">
      <alignment horizontal="center"/>
    </xf>
    <xf numFmtId="11" fontId="0" fillId="0" borderId="0" xfId="0" applyNumberFormat="1"/>
    <xf numFmtId="166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7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1159932</xdr:colOff>
      <xdr:row>1</xdr:row>
      <xdr:rowOff>93133</xdr:rowOff>
    </xdr:from>
    <xdr:ext cx="1888067" cy="374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E892263-848E-4E15-A48A-C9559DB9FEA9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p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2(1−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E892263-848E-4E15-A48A-C9559DB9FEA9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𝑝+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𝑝^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it-IT" sz="1100" b="0" i="0">
                  <a:latin typeface="Cambria Math" panose="02040503050406030204" pitchFamily="18" charset="0"/>
                </a:rPr>
                <a:t>2(1−𝑝))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422242</xdr:colOff>
      <xdr:row>1</xdr:row>
      <xdr:rowOff>133296</xdr:rowOff>
    </xdr:from>
    <xdr:ext cx="1118690" cy="3916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EA85863-B883-4F83-8416-AD8E5DFB3348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it-IT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]</m:t>
                      </m:r>
                    </m:num>
                    <m:den>
                      <m:r>
                        <a:rPr lang="el-GR" sz="1400" i="1">
                          <a:latin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endParaRPr lang="it-IT" sz="1100"/>
            </a:p>
          </xdr:txBody>
        </xdr:sp>
      </mc:Choice>
      <mc:Fallback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EA85863-B883-4F83-8416-AD8E5DFB3348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:r>
                <a:rPr lang="it-IT" sz="1400" i="0">
                  <a:latin typeface="Cambria Math" panose="02040503050406030204" pitchFamily="18" charset="0"/>
                </a:rPr>
                <a:t>(</a:t>
              </a:r>
              <a:r>
                <a:rPr lang="it-IT" sz="1400" b="0" i="0">
                  <a:latin typeface="Cambria Math" panose="02040503050406030204" pitchFamily="18" charset="0"/>
                </a:rPr>
                <a:t>𝐸[𝑁])/</a:t>
              </a:r>
              <a:r>
                <a:rPr lang="el-GR" sz="1400" i="0">
                  <a:latin typeface="Cambria Math" panose="02040503050406030204" pitchFamily="18" charset="0"/>
                </a:rPr>
                <a:t>𝜆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8</xdr:col>
      <xdr:colOff>1159932</xdr:colOff>
      <xdr:row>16</xdr:row>
      <xdr:rowOff>93133</xdr:rowOff>
    </xdr:from>
    <xdr:ext cx="1888067" cy="374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2C12A2F5-98D0-4492-BD48-56C0193B7BC9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p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2(1−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2C12A2F5-98D0-4492-BD48-56C0193B7BC9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𝑝+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𝑝^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it-IT" sz="1100" b="0" i="0">
                  <a:latin typeface="Cambria Math" panose="02040503050406030204" pitchFamily="18" charset="0"/>
                </a:rPr>
                <a:t>2(1−𝑝))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422242</xdr:colOff>
      <xdr:row>16</xdr:row>
      <xdr:rowOff>133296</xdr:rowOff>
    </xdr:from>
    <xdr:ext cx="1118690" cy="3916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622A9785-4D06-404E-9B3B-C2424FE1371D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it-IT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]</m:t>
                      </m:r>
                    </m:num>
                    <m:den>
                      <m:r>
                        <a:rPr lang="el-GR" sz="1400" i="1">
                          <a:latin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endParaRPr lang="it-IT" sz="1100"/>
            </a:p>
          </xdr:txBody>
        </xdr:sp>
      </mc:Choice>
      <mc:Fallback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622A9785-4D06-404E-9B3B-C2424FE1371D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:r>
                <a:rPr lang="it-IT" sz="1400" i="0">
                  <a:latin typeface="Cambria Math" panose="02040503050406030204" pitchFamily="18" charset="0"/>
                </a:rPr>
                <a:t>(</a:t>
              </a:r>
              <a:r>
                <a:rPr lang="it-IT" sz="1400" b="0" i="0">
                  <a:latin typeface="Cambria Math" panose="02040503050406030204" pitchFamily="18" charset="0"/>
                </a:rPr>
                <a:t>𝐸[𝑁])/</a:t>
              </a:r>
              <a:r>
                <a:rPr lang="el-GR" sz="1400" i="0">
                  <a:latin typeface="Cambria Math" panose="02040503050406030204" pitchFamily="18" charset="0"/>
                </a:rPr>
                <a:t>𝜆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8</xdr:col>
      <xdr:colOff>1159932</xdr:colOff>
      <xdr:row>31</xdr:row>
      <xdr:rowOff>93133</xdr:rowOff>
    </xdr:from>
    <xdr:ext cx="1888067" cy="374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790475FE-9AC4-4C21-A967-E377CD9F41C2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p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2(1−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790475FE-9AC4-4C21-A967-E377CD9F41C2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𝑝+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𝑝^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it-IT" sz="1100" b="0" i="0">
                  <a:latin typeface="Cambria Math" panose="02040503050406030204" pitchFamily="18" charset="0"/>
                </a:rPr>
                <a:t>2(1−𝑝))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422242</xdr:colOff>
      <xdr:row>31</xdr:row>
      <xdr:rowOff>133296</xdr:rowOff>
    </xdr:from>
    <xdr:ext cx="1118690" cy="3916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25483EED-06E5-410A-BE4D-504E58773FA2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it-IT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]</m:t>
                      </m:r>
                    </m:num>
                    <m:den>
                      <m:r>
                        <a:rPr lang="el-GR" sz="1400" i="1">
                          <a:latin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endParaRPr lang="it-IT" sz="1100"/>
            </a:p>
          </xdr:txBody>
        </xdr:sp>
      </mc:Choice>
      <mc:Fallback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25483EED-06E5-410A-BE4D-504E58773FA2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:r>
                <a:rPr lang="it-IT" sz="1400" i="0">
                  <a:latin typeface="Cambria Math" panose="02040503050406030204" pitchFamily="18" charset="0"/>
                </a:rPr>
                <a:t>(</a:t>
              </a:r>
              <a:r>
                <a:rPr lang="it-IT" sz="1400" b="0" i="0">
                  <a:latin typeface="Cambria Math" panose="02040503050406030204" pitchFamily="18" charset="0"/>
                </a:rPr>
                <a:t>𝐸[𝑁])/</a:t>
              </a:r>
              <a:r>
                <a:rPr lang="el-GR" sz="1400" i="0">
                  <a:latin typeface="Cambria Math" panose="02040503050406030204" pitchFamily="18" charset="0"/>
                </a:rPr>
                <a:t>𝜆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8</xdr:col>
      <xdr:colOff>1159932</xdr:colOff>
      <xdr:row>46</xdr:row>
      <xdr:rowOff>93133</xdr:rowOff>
    </xdr:from>
    <xdr:ext cx="1888067" cy="374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7BD1E42E-4979-41D0-B70D-8BDFB1724358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p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2(1−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7BD1E42E-4979-41D0-B70D-8BDFB1724358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𝑝+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𝑝^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it-IT" sz="1100" b="0" i="0">
                  <a:latin typeface="Cambria Math" panose="02040503050406030204" pitchFamily="18" charset="0"/>
                </a:rPr>
                <a:t>2(1−𝑝))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422242</xdr:colOff>
      <xdr:row>46</xdr:row>
      <xdr:rowOff>133296</xdr:rowOff>
    </xdr:from>
    <xdr:ext cx="1118690" cy="3916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6E11A952-DA32-4FC3-A679-E00314E42B02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it-IT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]</m:t>
                      </m:r>
                    </m:num>
                    <m:den>
                      <m:r>
                        <a:rPr lang="el-GR" sz="1400" i="1">
                          <a:latin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endParaRPr lang="it-IT" sz="1100"/>
            </a:p>
          </xdr:txBody>
        </xdr:sp>
      </mc:Choice>
      <mc:Fallback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6E11A952-DA32-4FC3-A679-E00314E42B02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:r>
                <a:rPr lang="it-IT" sz="1400" i="0">
                  <a:latin typeface="Cambria Math" panose="02040503050406030204" pitchFamily="18" charset="0"/>
                </a:rPr>
                <a:t>(</a:t>
              </a:r>
              <a:r>
                <a:rPr lang="it-IT" sz="1400" b="0" i="0">
                  <a:latin typeface="Cambria Math" panose="02040503050406030204" pitchFamily="18" charset="0"/>
                </a:rPr>
                <a:t>𝐸[𝑁])/</a:t>
              </a:r>
              <a:r>
                <a:rPr lang="el-GR" sz="1400" i="0">
                  <a:latin typeface="Cambria Math" panose="02040503050406030204" pitchFamily="18" charset="0"/>
                </a:rPr>
                <a:t>𝜆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8</xdr:col>
      <xdr:colOff>1159932</xdr:colOff>
      <xdr:row>62</xdr:row>
      <xdr:rowOff>93133</xdr:rowOff>
    </xdr:from>
    <xdr:ext cx="1888067" cy="374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88032EC0-A66A-4C80-8B5A-2930AD3FFA69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p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2(1−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88032EC0-A66A-4C80-8B5A-2930AD3FFA69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𝑝+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𝑝^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it-IT" sz="1100" b="0" i="0">
                  <a:latin typeface="Cambria Math" panose="02040503050406030204" pitchFamily="18" charset="0"/>
                </a:rPr>
                <a:t>2(1−𝑝))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422242</xdr:colOff>
      <xdr:row>62</xdr:row>
      <xdr:rowOff>133296</xdr:rowOff>
    </xdr:from>
    <xdr:ext cx="1118690" cy="3916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C367AAF2-300E-431C-A196-FB28EF6F36A8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it-IT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]</m:t>
                      </m:r>
                    </m:num>
                    <m:den>
                      <m:r>
                        <a:rPr lang="el-GR" sz="1400" i="1">
                          <a:latin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endParaRPr lang="it-IT" sz="1100"/>
            </a:p>
          </xdr:txBody>
        </xdr:sp>
      </mc:Choice>
      <mc:Fallback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C367AAF2-300E-431C-A196-FB28EF6F36A8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:r>
                <a:rPr lang="it-IT" sz="1400" i="0">
                  <a:latin typeface="Cambria Math" panose="02040503050406030204" pitchFamily="18" charset="0"/>
                </a:rPr>
                <a:t>(</a:t>
              </a:r>
              <a:r>
                <a:rPr lang="it-IT" sz="1400" b="0" i="0">
                  <a:latin typeface="Cambria Math" panose="02040503050406030204" pitchFamily="18" charset="0"/>
                </a:rPr>
                <a:t>𝐸[𝑁])/</a:t>
              </a:r>
              <a:r>
                <a:rPr lang="el-GR" sz="1400" i="0">
                  <a:latin typeface="Cambria Math" panose="02040503050406030204" pitchFamily="18" charset="0"/>
                </a:rPr>
                <a:t>𝜆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8</xdr:col>
      <xdr:colOff>1159932</xdr:colOff>
      <xdr:row>77</xdr:row>
      <xdr:rowOff>93133</xdr:rowOff>
    </xdr:from>
    <xdr:ext cx="1888067" cy="374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DF027683-035E-4289-A4B1-35945B3D1A96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p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2(1−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DF027683-035E-4289-A4B1-35945B3D1A96}"/>
                </a:ext>
              </a:extLst>
            </xdr:cNvPr>
            <xdr:cNvSpPr txBox="1"/>
          </xdr:nvSpPr>
          <xdr:spPr>
            <a:xfrm>
              <a:off x="8983132" y="279400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𝑝+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𝑝^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it-IT" sz="1100" b="0" i="0">
                  <a:latin typeface="Cambria Math" panose="02040503050406030204" pitchFamily="18" charset="0"/>
                </a:rPr>
                <a:t>2(1−𝑝))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422242</xdr:colOff>
      <xdr:row>77</xdr:row>
      <xdr:rowOff>133296</xdr:rowOff>
    </xdr:from>
    <xdr:ext cx="1118690" cy="3916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80EBDCF0-0B0B-438E-97D7-BAC087879159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it-IT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]</m:t>
                      </m:r>
                    </m:num>
                    <m:den>
                      <m:r>
                        <a:rPr lang="el-GR" sz="1400" i="1">
                          <a:latin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endParaRPr lang="it-IT" sz="1100"/>
            </a:p>
          </xdr:txBody>
        </xdr:sp>
      </mc:Choice>
      <mc:Fallback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80EBDCF0-0B0B-438E-97D7-BAC087879159}"/>
                </a:ext>
              </a:extLst>
            </xdr:cNvPr>
            <xdr:cNvSpPr txBox="1"/>
          </xdr:nvSpPr>
          <xdr:spPr>
            <a:xfrm>
              <a:off x="11911509" y="319563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:r>
                <a:rPr lang="it-IT" sz="1400" i="0">
                  <a:latin typeface="Cambria Math" panose="02040503050406030204" pitchFamily="18" charset="0"/>
                </a:rPr>
                <a:t>(</a:t>
              </a:r>
              <a:r>
                <a:rPr lang="it-IT" sz="1400" b="0" i="0">
                  <a:latin typeface="Cambria Math" panose="02040503050406030204" pitchFamily="18" charset="0"/>
                </a:rPr>
                <a:t>𝐸[𝑁])/</a:t>
              </a:r>
              <a:r>
                <a:rPr lang="el-GR" sz="1400" i="0">
                  <a:latin typeface="Cambria Math" panose="02040503050406030204" pitchFamily="18" charset="0"/>
                </a:rPr>
                <a:t>𝜆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9C-A86D-4A16-A019-489DFD3506B6}">
  <dimension ref="A2:V104"/>
  <sheetViews>
    <sheetView tabSelected="1" topLeftCell="G37" zoomScale="90" zoomScaleNormal="90" workbookViewId="0">
      <selection activeCell="J60" sqref="J60"/>
    </sheetView>
  </sheetViews>
  <sheetFormatPr defaultRowHeight="14.4" x14ac:dyDescent="0.3"/>
  <cols>
    <col min="1" max="1" width="18.109375" customWidth="1"/>
    <col min="2" max="2" width="15.44140625" customWidth="1"/>
    <col min="3" max="4" width="13.109375" customWidth="1"/>
    <col min="5" max="5" width="12.109375" customWidth="1"/>
    <col min="6" max="6" width="13.44140625" customWidth="1"/>
    <col min="7" max="7" width="17" customWidth="1"/>
    <col min="8" max="8" width="11.6640625" customWidth="1"/>
    <col min="9" max="9" width="18.33203125" customWidth="1"/>
    <col min="10" max="10" width="19.44140625" customWidth="1"/>
    <col min="11" max="11" width="15.5546875" customWidth="1"/>
    <col min="12" max="12" width="17.21875" customWidth="1"/>
    <col min="13" max="13" width="17.6640625" customWidth="1"/>
    <col min="21" max="21" width="22.6640625" bestFit="1" customWidth="1"/>
    <col min="22" max="22" width="26" customWidth="1"/>
  </cols>
  <sheetData>
    <row r="2" spans="1:22" ht="43.2" x14ac:dyDescent="0.3">
      <c r="B2" s="13" t="s">
        <v>14</v>
      </c>
      <c r="C2" s="13" t="s">
        <v>15</v>
      </c>
      <c r="D2" s="13" t="s">
        <v>20</v>
      </c>
      <c r="E2" s="13" t="s">
        <v>13</v>
      </c>
      <c r="F2" s="13" t="s">
        <v>18</v>
      </c>
      <c r="G2" s="14" t="s">
        <v>19</v>
      </c>
      <c r="H2" s="12" t="s">
        <v>16</v>
      </c>
      <c r="I2" s="12" t="s">
        <v>17</v>
      </c>
      <c r="J2" s="12" t="s">
        <v>21</v>
      </c>
      <c r="K2" s="12" t="s">
        <v>22</v>
      </c>
      <c r="L2" s="12" t="s">
        <v>23</v>
      </c>
      <c r="M2" s="12" t="s">
        <v>24</v>
      </c>
    </row>
    <row r="4" spans="1:22" x14ac:dyDescent="0.3">
      <c r="A4" t="s">
        <v>0</v>
      </c>
      <c r="B4" s="1">
        <v>1</v>
      </c>
      <c r="C4" s="1">
        <f>1/B4</f>
        <v>1</v>
      </c>
      <c r="D4" s="1">
        <v>70</v>
      </c>
      <c r="E4" s="1" t="s">
        <v>12</v>
      </c>
      <c r="F4" s="1">
        <v>9000</v>
      </c>
      <c r="G4" s="1">
        <f>1/I4</f>
        <v>128.57142857142858</v>
      </c>
      <c r="H4" s="3">
        <f>B4/G4</f>
        <v>7.7777777777777767E-3</v>
      </c>
      <c r="I4" s="3">
        <f>70/F4</f>
        <v>7.7777777777777776E-3</v>
      </c>
      <c r="J4" s="3">
        <f>H4+((H4^2)/(2*(1-H4)))</f>
        <v>7.8082617892248343E-3</v>
      </c>
      <c r="K4" s="7">
        <f>J4-H4</f>
        <v>3.0484011447057605E-5</v>
      </c>
      <c r="L4" s="3">
        <f>J4*B4</f>
        <v>7.8082617892248343E-3</v>
      </c>
      <c r="M4" s="7">
        <f>L4-I4</f>
        <v>3.0484011447056737E-5</v>
      </c>
    </row>
    <row r="5" spans="1:22" x14ac:dyDescent="0.3">
      <c r="A5" t="s">
        <v>10</v>
      </c>
      <c r="B5" s="1"/>
      <c r="C5" s="1"/>
      <c r="D5" s="1"/>
      <c r="E5" s="1"/>
      <c r="F5" s="1"/>
      <c r="G5" s="1"/>
      <c r="H5" s="1"/>
      <c r="I5" s="3">
        <v>7.7777777777826096E-3</v>
      </c>
      <c r="J5" s="3">
        <f>K5+H4</f>
        <v>7.7877777777777763E-3</v>
      </c>
      <c r="K5" s="7">
        <v>1.0000000000000001E-5</v>
      </c>
      <c r="L5" s="3">
        <v>7.8083548973477803E-3</v>
      </c>
      <c r="M5" s="7">
        <v>3.0000000000000001E-5</v>
      </c>
      <c r="V5" s="6"/>
    </row>
    <row r="6" spans="1:22" x14ac:dyDescent="0.3">
      <c r="A6" t="s">
        <v>1</v>
      </c>
      <c r="B6" s="1"/>
      <c r="C6" s="1"/>
      <c r="D6" s="1"/>
      <c r="E6" s="1"/>
      <c r="F6" s="1"/>
      <c r="G6" s="1"/>
      <c r="H6" s="1"/>
      <c r="I6" s="3">
        <v>7.7777777777826296E-3</v>
      </c>
      <c r="J6" s="3">
        <f>K6+H4</f>
        <v>7.8077777777777763E-3</v>
      </c>
      <c r="K6" s="7">
        <v>3.0000000000000001E-5</v>
      </c>
      <c r="L6" s="3">
        <v>7.8084547452908796E-3</v>
      </c>
      <c r="M6" s="7">
        <v>3.0000000000000001E-5</v>
      </c>
      <c r="V6" s="6"/>
    </row>
    <row r="7" spans="1:22" x14ac:dyDescent="0.3">
      <c r="A7" t="s">
        <v>2</v>
      </c>
      <c r="B7" s="1"/>
      <c r="C7" s="1"/>
      <c r="D7" s="1"/>
      <c r="E7" s="1"/>
      <c r="F7" s="1"/>
      <c r="G7" s="1"/>
      <c r="H7" s="1"/>
      <c r="I7" s="3">
        <v>7.7777777777825697E-3</v>
      </c>
      <c r="J7" s="3">
        <f>K7+H4</f>
        <v>7.8077777777777763E-3</v>
      </c>
      <c r="K7" s="7">
        <v>3.0000000000000001E-5</v>
      </c>
      <c r="L7" s="3">
        <v>7.8074772861540798E-3</v>
      </c>
      <c r="M7" s="7">
        <v>2.0000000000000002E-5</v>
      </c>
      <c r="V7" s="6"/>
    </row>
    <row r="8" spans="1:22" x14ac:dyDescent="0.3">
      <c r="A8" t="s">
        <v>3</v>
      </c>
      <c r="B8" s="1"/>
      <c r="C8" s="1"/>
      <c r="D8" s="1"/>
      <c r="E8" s="1"/>
      <c r="F8" s="1"/>
      <c r="G8" s="1"/>
      <c r="H8" s="1"/>
      <c r="I8" s="3">
        <v>7.77777777778262E-3</v>
      </c>
      <c r="J8" s="3">
        <f>K8+H4</f>
        <v>7.7877777777777763E-3</v>
      </c>
      <c r="K8" s="7">
        <v>1.0000000000000001E-5</v>
      </c>
      <c r="L8" s="3">
        <v>7.8076121287785297E-3</v>
      </c>
      <c r="M8" s="7">
        <v>2.0000000000000002E-5</v>
      </c>
      <c r="V8" s="6"/>
    </row>
    <row r="9" spans="1:22" x14ac:dyDescent="0.3">
      <c r="A9" t="s">
        <v>4</v>
      </c>
      <c r="B9" s="1"/>
      <c r="C9" s="1"/>
      <c r="D9" s="1"/>
      <c r="E9" s="1"/>
      <c r="F9" s="1"/>
      <c r="G9" s="1"/>
      <c r="H9" s="1"/>
      <c r="I9" s="3">
        <v>7.7777777777825897E-3</v>
      </c>
      <c r="J9" s="3">
        <f>K9+H4</f>
        <v>7.7977777777777767E-3</v>
      </c>
      <c r="K9" s="7">
        <v>2.0000000000000002E-5</v>
      </c>
      <c r="L9" s="3">
        <v>7.8083528134876802E-3</v>
      </c>
      <c r="M9" s="7">
        <v>3.0000000000000001E-5</v>
      </c>
      <c r="V9" s="6"/>
    </row>
    <row r="10" spans="1:22" x14ac:dyDescent="0.3">
      <c r="A10" t="s">
        <v>5</v>
      </c>
      <c r="B10" s="1"/>
      <c r="C10" s="1"/>
      <c r="D10" s="1"/>
      <c r="E10" s="1"/>
      <c r="F10" s="1"/>
      <c r="G10" s="1"/>
      <c r="H10" s="1"/>
      <c r="I10" s="3">
        <v>7.7777777777826001E-3</v>
      </c>
      <c r="J10" s="3">
        <f>K10+H4</f>
        <v>7.7877777777777763E-3</v>
      </c>
      <c r="K10" s="7">
        <v>1.0000000000000001E-5</v>
      </c>
      <c r="L10" s="3">
        <v>7.8085818865902996E-3</v>
      </c>
      <c r="M10" s="7">
        <v>3.0000000000000001E-5</v>
      </c>
      <c r="V10" s="6"/>
    </row>
    <row r="11" spans="1:22" x14ac:dyDescent="0.3">
      <c r="A11" t="s">
        <v>6</v>
      </c>
      <c r="B11" s="1"/>
      <c r="C11" s="1"/>
      <c r="D11" s="1"/>
      <c r="E11" s="1"/>
      <c r="F11" s="1"/>
      <c r="G11" s="1"/>
      <c r="H11" s="1"/>
      <c r="I11" s="3">
        <v>7.77777777778262E-3</v>
      </c>
      <c r="J11" s="3">
        <f>K11+H4</f>
        <v>7.8177777777777759E-3</v>
      </c>
      <c r="K11" s="7">
        <v>4.0000000000000003E-5</v>
      </c>
      <c r="L11" s="3">
        <v>7.8081022845679603E-3</v>
      </c>
      <c r="M11" s="7">
        <v>3.0000000000000001E-5</v>
      </c>
      <c r="V11" s="6"/>
    </row>
    <row r="12" spans="1:22" x14ac:dyDescent="0.3">
      <c r="A12" t="s">
        <v>7</v>
      </c>
      <c r="B12" s="1"/>
      <c r="C12" s="1"/>
      <c r="D12" s="1"/>
      <c r="E12" s="1"/>
      <c r="F12" s="1"/>
      <c r="G12" s="1"/>
      <c r="H12" s="1"/>
      <c r="I12" s="3">
        <v>7.7777777777826096E-3</v>
      </c>
      <c r="J12" s="3">
        <f>K12+H4</f>
        <v>7.7877777777777763E-3</v>
      </c>
      <c r="K12" s="7">
        <v>1.0000000000000001E-5</v>
      </c>
      <c r="L12" s="3">
        <v>7.8092608232802297E-3</v>
      </c>
      <c r="M12" s="7">
        <v>3.0000000000000001E-5</v>
      </c>
      <c r="V12" s="6"/>
    </row>
    <row r="13" spans="1:22" x14ac:dyDescent="0.3">
      <c r="A13" t="s">
        <v>8</v>
      </c>
      <c r="B13" s="1"/>
      <c r="C13" s="1"/>
      <c r="D13" s="1"/>
      <c r="E13" s="1"/>
      <c r="F13" s="1"/>
      <c r="G13" s="1"/>
      <c r="H13" s="1"/>
      <c r="I13" s="3">
        <v>7.7777777777826096E-3</v>
      </c>
      <c r="J13" s="3">
        <f>K13+H4</f>
        <v>7.7977777777777767E-3</v>
      </c>
      <c r="K13" s="7">
        <v>2.0000000000000002E-5</v>
      </c>
      <c r="L13" s="3">
        <v>7.8094902822551703E-3</v>
      </c>
      <c r="M13" s="7">
        <v>3.0000000000000001E-5</v>
      </c>
      <c r="V13" s="6"/>
    </row>
    <row r="14" spans="1:22" x14ac:dyDescent="0.3">
      <c r="A14" t="s">
        <v>9</v>
      </c>
      <c r="B14" s="1"/>
      <c r="C14" s="1"/>
      <c r="D14" s="1"/>
      <c r="E14" s="1"/>
      <c r="F14" s="1"/>
      <c r="G14" s="1"/>
      <c r="H14" s="1"/>
      <c r="I14" s="3">
        <v>7.7777777777826296E-3</v>
      </c>
      <c r="J14" s="3">
        <f>K14+H4</f>
        <v>7.7977777777777767E-3</v>
      </c>
      <c r="K14" s="7">
        <v>2.0000000000000002E-5</v>
      </c>
      <c r="L14" s="3">
        <v>7.8062961915605997E-3</v>
      </c>
      <c r="M14" s="7">
        <v>2.0000000000000002E-5</v>
      </c>
      <c r="V14" s="6"/>
    </row>
    <row r="17" spans="1:13" ht="43.2" x14ac:dyDescent="0.3">
      <c r="B17" s="13" t="s">
        <v>14</v>
      </c>
      <c r="C17" s="13" t="s">
        <v>15</v>
      </c>
      <c r="D17" s="13" t="s">
        <v>20</v>
      </c>
      <c r="E17" s="13" t="s">
        <v>13</v>
      </c>
      <c r="F17" s="13" t="s">
        <v>18</v>
      </c>
      <c r="G17" s="14" t="s">
        <v>19</v>
      </c>
      <c r="H17" s="12" t="s">
        <v>16</v>
      </c>
      <c r="I17" s="12" t="s">
        <v>17</v>
      </c>
      <c r="J17" s="12" t="s">
        <v>21</v>
      </c>
      <c r="K17" s="12" t="s">
        <v>22</v>
      </c>
      <c r="L17" s="12" t="s">
        <v>23</v>
      </c>
      <c r="M17" s="12" t="s">
        <v>24</v>
      </c>
    </row>
    <row r="19" spans="1:13" x14ac:dyDescent="0.3">
      <c r="A19" t="s">
        <v>0</v>
      </c>
      <c r="B19" s="1">
        <v>0.05</v>
      </c>
      <c r="C19" s="1">
        <f>1/B19</f>
        <v>20</v>
      </c>
      <c r="D19" s="1">
        <v>70</v>
      </c>
      <c r="E19" s="5" t="s">
        <v>11</v>
      </c>
      <c r="F19" s="1">
        <v>9000</v>
      </c>
      <c r="G19" s="3">
        <f>1/I19</f>
        <v>128.57142857142858</v>
      </c>
      <c r="H19" s="3">
        <f>1/B19/G19</f>
        <v>0.15555555555555553</v>
      </c>
      <c r="I19" s="3">
        <f>70/F19</f>
        <v>7.7777777777777776E-3</v>
      </c>
      <c r="J19" s="3">
        <f>H19+((H19^2)/(2*(1-H19)))</f>
        <v>0.1698830409356725</v>
      </c>
      <c r="K19" s="3">
        <f>J19-H19</f>
        <v>1.4327485380116967E-2</v>
      </c>
      <c r="L19" s="3">
        <f>J19/(1/B19)</f>
        <v>8.4941520467836252E-3</v>
      </c>
      <c r="M19" s="3">
        <f>L19-I19</f>
        <v>7.1637426900584764E-4</v>
      </c>
    </row>
    <row r="20" spans="1:13" x14ac:dyDescent="0.3">
      <c r="A20" t="s">
        <v>10</v>
      </c>
      <c r="B20" s="1"/>
      <c r="C20" s="1"/>
      <c r="D20" s="1"/>
      <c r="E20" s="1"/>
      <c r="F20" s="1"/>
      <c r="G20" s="1"/>
      <c r="H20" s="1"/>
      <c r="I20" s="3">
        <v>7.7777777777828802E-3</v>
      </c>
      <c r="J20" s="3">
        <f>K20+H19</f>
        <v>0.16994224000564973</v>
      </c>
      <c r="K20" s="3">
        <v>1.43866844500942E-2</v>
      </c>
      <c r="L20" s="3">
        <v>8.5000000000000006E-3</v>
      </c>
      <c r="M20" s="3">
        <f>7.17*10^-4</f>
        <v>7.1700000000000008E-4</v>
      </c>
    </row>
    <row r="21" spans="1:13" x14ac:dyDescent="0.3">
      <c r="A21" t="s">
        <v>1</v>
      </c>
      <c r="B21" s="1"/>
      <c r="C21" s="1"/>
      <c r="D21" s="1"/>
      <c r="E21" s="1"/>
      <c r="F21" s="1"/>
      <c r="G21" s="1"/>
      <c r="H21" s="1"/>
      <c r="I21" s="3">
        <v>7.7777777777828698E-3</v>
      </c>
      <c r="J21" s="3">
        <f>K21+H19</f>
        <v>0.16976822423992732</v>
      </c>
      <c r="K21" s="3">
        <v>1.42126686843718E-2</v>
      </c>
      <c r="L21" s="3">
        <v>8.5000000000000006E-3</v>
      </c>
      <c r="M21" s="3">
        <f t="shared" ref="M21:M29" si="0">7.17*10^-4</f>
        <v>7.1700000000000008E-4</v>
      </c>
    </row>
    <row r="22" spans="1:13" x14ac:dyDescent="0.3">
      <c r="A22" t="s">
        <v>2</v>
      </c>
      <c r="B22" s="1"/>
      <c r="C22" s="1"/>
      <c r="D22" s="1"/>
      <c r="E22" s="1"/>
      <c r="F22" s="1"/>
      <c r="G22" s="1"/>
      <c r="H22" s="1"/>
      <c r="I22" s="3">
        <v>7.7777777777828698E-3</v>
      </c>
      <c r="J22" s="3">
        <f>K22+H19</f>
        <v>0.16982061499330314</v>
      </c>
      <c r="K22" s="3">
        <v>1.42650594377476E-2</v>
      </c>
      <c r="L22" s="3">
        <v>8.4927936498128704E-3</v>
      </c>
      <c r="M22" s="3">
        <f t="shared" si="0"/>
        <v>7.1700000000000008E-4</v>
      </c>
    </row>
    <row r="23" spans="1:13" x14ac:dyDescent="0.3">
      <c r="A23" t="s">
        <v>3</v>
      </c>
      <c r="B23" s="1"/>
      <c r="C23" s="1"/>
      <c r="D23" s="1"/>
      <c r="E23" s="1"/>
      <c r="F23" s="1"/>
      <c r="G23" s="1"/>
      <c r="H23" s="1"/>
      <c r="I23" s="3">
        <v>7.7777777777828698E-3</v>
      </c>
      <c r="J23" s="3">
        <f>K23+H19</f>
        <v>0.16985999693688894</v>
      </c>
      <c r="K23" s="3">
        <v>1.43044413813334E-2</v>
      </c>
      <c r="L23" s="3">
        <v>8.4931945309977205E-3</v>
      </c>
      <c r="M23" s="3">
        <f t="shared" si="0"/>
        <v>7.1700000000000008E-4</v>
      </c>
    </row>
    <row r="24" spans="1:13" x14ac:dyDescent="0.3">
      <c r="A24" t="s">
        <v>4</v>
      </c>
      <c r="B24" s="1"/>
      <c r="C24" s="1"/>
      <c r="D24" s="1"/>
      <c r="E24" s="1"/>
      <c r="F24" s="1"/>
      <c r="G24" s="1"/>
      <c r="H24" s="1"/>
      <c r="I24" s="3">
        <v>7.7777777777828698E-3</v>
      </c>
      <c r="J24" s="3">
        <f>K24+H19</f>
        <v>0.16993713972935592</v>
      </c>
      <c r="K24" s="3">
        <v>1.43815841738004E-2</v>
      </c>
      <c r="L24" s="3">
        <v>8.4940637601359E-3</v>
      </c>
      <c r="M24" s="3">
        <f t="shared" si="0"/>
        <v>7.1700000000000008E-4</v>
      </c>
    </row>
    <row r="25" spans="1:13" x14ac:dyDescent="0.3">
      <c r="A25" t="s">
        <v>5</v>
      </c>
      <c r="B25" s="1"/>
      <c r="C25" s="1"/>
      <c r="D25" s="1"/>
      <c r="E25" s="1"/>
      <c r="F25" s="1"/>
      <c r="G25" s="1"/>
      <c r="H25" s="1"/>
      <c r="I25" s="3">
        <v>7.7777777777828698E-3</v>
      </c>
      <c r="J25" s="3">
        <f>K25+H19</f>
        <v>0.16992951898667602</v>
      </c>
      <c r="K25" s="3">
        <v>1.43739634311205E-2</v>
      </c>
      <c r="L25" s="3">
        <v>8.4949455494849092E-3</v>
      </c>
      <c r="M25" s="3">
        <f t="shared" si="0"/>
        <v>7.1700000000000008E-4</v>
      </c>
    </row>
    <row r="26" spans="1:13" x14ac:dyDescent="0.3">
      <c r="A26" t="s">
        <v>6</v>
      </c>
      <c r="B26" s="1"/>
      <c r="C26" s="1"/>
      <c r="D26" s="1"/>
      <c r="E26" s="1"/>
      <c r="F26" s="1"/>
      <c r="G26" s="1"/>
      <c r="H26" s="1"/>
      <c r="I26" s="3">
        <v>7.7777777777828698E-3</v>
      </c>
      <c r="J26" s="3">
        <f>K26+H19</f>
        <v>0.16981983702793024</v>
      </c>
      <c r="K26" s="3">
        <v>1.42642814723747E-2</v>
      </c>
      <c r="L26" s="3">
        <v>8.4935621057286095E-3</v>
      </c>
      <c r="M26" s="3">
        <f t="shared" si="0"/>
        <v>7.1700000000000008E-4</v>
      </c>
    </row>
    <row r="27" spans="1:13" x14ac:dyDescent="0.3">
      <c r="A27" t="s">
        <v>7</v>
      </c>
      <c r="B27" s="1"/>
      <c r="C27" s="1"/>
      <c r="D27" s="1"/>
      <c r="E27" s="1"/>
      <c r="F27" s="1"/>
      <c r="G27" s="1"/>
      <c r="H27" s="1"/>
      <c r="I27" s="3">
        <v>7.7777777777828698E-3</v>
      </c>
      <c r="J27" s="3">
        <f>K27+H19</f>
        <v>0.16975335372680514</v>
      </c>
      <c r="K27" s="3">
        <v>1.4197798171249601E-2</v>
      </c>
      <c r="L27" s="3">
        <v>8.4933741720551806E-3</v>
      </c>
      <c r="M27" s="3">
        <f t="shared" si="0"/>
        <v>7.1700000000000008E-4</v>
      </c>
    </row>
    <row r="28" spans="1:13" x14ac:dyDescent="0.3">
      <c r="A28" t="s">
        <v>8</v>
      </c>
      <c r="B28" s="1"/>
      <c r="C28" s="1"/>
      <c r="D28" s="1"/>
      <c r="E28" s="1"/>
      <c r="F28" s="1"/>
      <c r="G28" s="1"/>
      <c r="H28" s="1"/>
      <c r="I28" s="3">
        <v>7.7777777777828698E-3</v>
      </c>
      <c r="J28" s="3">
        <f>K28+H19</f>
        <v>0.16989034423580784</v>
      </c>
      <c r="K28" s="3">
        <v>1.43347886802523E-2</v>
      </c>
      <c r="L28" s="3">
        <v>8.4949300497398402E-3</v>
      </c>
      <c r="M28" s="3">
        <f t="shared" si="0"/>
        <v>7.1700000000000008E-4</v>
      </c>
    </row>
    <row r="29" spans="1:13" x14ac:dyDescent="0.3">
      <c r="A29" t="s">
        <v>9</v>
      </c>
      <c r="B29" s="1"/>
      <c r="C29" s="1"/>
      <c r="D29" s="1"/>
      <c r="E29" s="1"/>
      <c r="F29" s="1"/>
      <c r="G29" s="1"/>
      <c r="H29" s="1"/>
      <c r="I29" s="3">
        <v>7.7777777777828698E-3</v>
      </c>
      <c r="J29" s="3">
        <f>K29+H19</f>
        <v>0.16988512545598033</v>
      </c>
      <c r="K29" s="3">
        <v>1.4329569900424799E-2</v>
      </c>
      <c r="L29" s="3">
        <v>8.4943129302565198E-3</v>
      </c>
      <c r="M29" s="3">
        <f t="shared" si="0"/>
        <v>7.1700000000000008E-4</v>
      </c>
    </row>
    <row r="30" spans="1:13" x14ac:dyDescent="0.3">
      <c r="E30" s="1"/>
      <c r="M30" s="4"/>
    </row>
    <row r="31" spans="1:13" x14ac:dyDescent="0.3">
      <c r="E31" s="1"/>
      <c r="M31" s="4"/>
    </row>
    <row r="32" spans="1:13" ht="43.2" x14ac:dyDescent="0.3">
      <c r="B32" s="13" t="s">
        <v>14</v>
      </c>
      <c r="C32" s="13" t="s">
        <v>15</v>
      </c>
      <c r="D32" s="13" t="s">
        <v>20</v>
      </c>
      <c r="E32" s="13" t="s">
        <v>13</v>
      </c>
      <c r="F32" s="13" t="s">
        <v>18</v>
      </c>
      <c r="G32" s="14" t="s">
        <v>19</v>
      </c>
      <c r="H32" s="12" t="s">
        <v>16</v>
      </c>
      <c r="I32" s="12" t="s">
        <v>17</v>
      </c>
      <c r="J32" s="12" t="s">
        <v>21</v>
      </c>
      <c r="K32" s="12" t="s">
        <v>22</v>
      </c>
      <c r="L32" s="12" t="s">
        <v>23</v>
      </c>
      <c r="M32" s="12" t="s">
        <v>24</v>
      </c>
    </row>
    <row r="34" spans="1:22" x14ac:dyDescent="0.3">
      <c r="A34" t="s">
        <v>0</v>
      </c>
      <c r="B34" s="1">
        <v>0.01</v>
      </c>
      <c r="C34" s="1">
        <f>1/B34</f>
        <v>100</v>
      </c>
      <c r="D34" s="1">
        <v>70</v>
      </c>
      <c r="E34" s="5" t="s">
        <v>11</v>
      </c>
      <c r="F34" s="1">
        <v>9000</v>
      </c>
      <c r="G34" s="3">
        <f>1/I34</f>
        <v>128.57142857142858</v>
      </c>
      <c r="H34" s="3">
        <f>1/B34/G34</f>
        <v>0.77777777777777768</v>
      </c>
      <c r="I34" s="3">
        <f>70/F34</f>
        <v>7.7777777777777776E-3</v>
      </c>
      <c r="J34" s="3">
        <f>H34+((H34^2)/(2*(1-H34)))</f>
        <v>2.1388888888888875</v>
      </c>
      <c r="K34" s="3">
        <f>J34-H34</f>
        <v>1.3611111111111098</v>
      </c>
      <c r="L34" s="3">
        <f>J34/(1/B34)</f>
        <v>2.1388888888888874E-2</v>
      </c>
      <c r="M34" s="3">
        <f>L34-I34</f>
        <v>1.3611111111111096E-2</v>
      </c>
    </row>
    <row r="35" spans="1:22" x14ac:dyDescent="0.3">
      <c r="A35" t="s">
        <v>10</v>
      </c>
      <c r="B35" s="1"/>
      <c r="C35" s="1"/>
      <c r="D35" s="1"/>
      <c r="E35" s="1"/>
      <c r="F35" s="1"/>
      <c r="G35" s="1"/>
      <c r="H35" s="1"/>
      <c r="I35" s="3">
        <v>7.7777777777828299E-3</v>
      </c>
      <c r="J35" s="3">
        <f>K35+H34</f>
        <v>2.1385777777777779</v>
      </c>
      <c r="K35" s="3">
        <v>1.3608</v>
      </c>
      <c r="L35" s="3">
        <v>2.1386994618432301E-2</v>
      </c>
      <c r="M35" s="3">
        <v>1.36092168423476E-2</v>
      </c>
      <c r="U35" s="8"/>
      <c r="V35" s="8"/>
    </row>
    <row r="36" spans="1:22" x14ac:dyDescent="0.3">
      <c r="A36" t="s">
        <v>1</v>
      </c>
      <c r="B36" s="1"/>
      <c r="C36" s="1"/>
      <c r="D36" s="1"/>
      <c r="E36" s="1"/>
      <c r="F36" s="1"/>
      <c r="G36" s="1"/>
      <c r="H36" s="1"/>
      <c r="I36" s="3">
        <v>7.7777777777828299E-3</v>
      </c>
      <c r="J36" s="3">
        <f>K36+H34</f>
        <v>2.1364777777777775</v>
      </c>
      <c r="K36" s="3">
        <v>1.3587</v>
      </c>
      <c r="L36" s="3">
        <v>2.1370189508287001E-2</v>
      </c>
      <c r="M36" s="3">
        <v>1.3592411732201701E-2</v>
      </c>
      <c r="U36" s="8"/>
      <c r="V36" s="8"/>
    </row>
    <row r="37" spans="1:22" x14ac:dyDescent="0.3">
      <c r="A37" t="s">
        <v>2</v>
      </c>
      <c r="B37" s="1"/>
      <c r="C37" s="1"/>
      <c r="D37" s="1"/>
      <c r="E37" s="1"/>
      <c r="F37" s="1"/>
      <c r="G37" s="1"/>
      <c r="H37" s="1"/>
      <c r="I37" s="3">
        <v>7.7777777777828299E-3</v>
      </c>
      <c r="J37" s="3">
        <f>K37+H34</f>
        <v>2.1371777777777776</v>
      </c>
      <c r="K37" s="3">
        <v>1.3593999999999999</v>
      </c>
      <c r="L37" s="3">
        <v>2.1375254178061999E-2</v>
      </c>
      <c r="M37" s="3">
        <v>1.35974764019749E-2</v>
      </c>
      <c r="U37" s="8"/>
      <c r="V37" s="8"/>
    </row>
    <row r="38" spans="1:22" x14ac:dyDescent="0.3">
      <c r="A38" t="s">
        <v>3</v>
      </c>
      <c r="B38" s="1"/>
      <c r="C38" s="1"/>
      <c r="D38" s="1"/>
      <c r="E38" s="1"/>
      <c r="F38" s="1"/>
      <c r="G38" s="1"/>
      <c r="H38" s="1"/>
      <c r="I38" s="3">
        <v>7.7777777777828299E-3</v>
      </c>
      <c r="J38" s="3">
        <f>K38+H34</f>
        <v>2.1379777777777775</v>
      </c>
      <c r="K38" s="18">
        <v>1.3602000000000001</v>
      </c>
      <c r="L38" s="3">
        <v>2.13815045427019E-2</v>
      </c>
      <c r="M38" s="3">
        <v>1.36037267666161E-2</v>
      </c>
      <c r="U38" s="8"/>
      <c r="V38" s="8"/>
    </row>
    <row r="39" spans="1:22" x14ac:dyDescent="0.3">
      <c r="A39" t="s">
        <v>4</v>
      </c>
      <c r="B39" s="1"/>
      <c r="C39" s="1"/>
      <c r="D39" s="1"/>
      <c r="E39" s="1"/>
      <c r="F39" s="1"/>
      <c r="G39" s="1"/>
      <c r="H39" s="1"/>
      <c r="I39" s="3">
        <v>7.7777777777828299E-3</v>
      </c>
      <c r="J39" s="3">
        <f>K39+H34</f>
        <v>2.1396315104843278</v>
      </c>
      <c r="K39" s="18">
        <v>1.3618537327065501</v>
      </c>
      <c r="L39" s="3">
        <v>2.1394447957744301E-2</v>
      </c>
      <c r="M39" s="3">
        <v>1.36166701816594E-2</v>
      </c>
      <c r="V39" s="8"/>
    </row>
    <row r="40" spans="1:22" x14ac:dyDescent="0.3">
      <c r="A40" t="s">
        <v>5</v>
      </c>
      <c r="B40" s="1"/>
      <c r="C40" s="1"/>
      <c r="D40" s="1"/>
      <c r="E40" s="1"/>
      <c r="F40" s="1"/>
      <c r="G40" s="1"/>
      <c r="H40" s="1"/>
      <c r="I40" s="3">
        <v>7.7777777777828299E-3</v>
      </c>
      <c r="J40" s="3">
        <f>K40+H34</f>
        <v>2.1371010329404276</v>
      </c>
      <c r="K40" s="18">
        <v>1.35932325516265</v>
      </c>
      <c r="L40" s="3">
        <v>2.13747533199065E-2</v>
      </c>
      <c r="M40" s="3">
        <v>1.35969755438183E-2</v>
      </c>
      <c r="V40" s="8"/>
    </row>
    <row r="41" spans="1:22" x14ac:dyDescent="0.3">
      <c r="A41" t="s">
        <v>6</v>
      </c>
      <c r="B41" s="1"/>
      <c r="C41" s="1"/>
      <c r="D41" s="1"/>
      <c r="E41" s="1"/>
      <c r="F41" s="1"/>
      <c r="G41" s="1"/>
      <c r="H41" s="1"/>
      <c r="I41" s="3">
        <v>7.7777777777828299E-3</v>
      </c>
      <c r="J41" s="3">
        <f>K41+H34</f>
        <v>2.1374656852442278</v>
      </c>
      <c r="K41" s="18">
        <v>1.3596879074664501</v>
      </c>
      <c r="L41" s="3">
        <v>2.1378148564916499E-2</v>
      </c>
      <c r="M41" s="3">
        <v>1.36003707888295E-2</v>
      </c>
      <c r="V41" s="8"/>
    </row>
    <row r="42" spans="1:22" x14ac:dyDescent="0.3">
      <c r="A42" t="s">
        <v>7</v>
      </c>
      <c r="B42" s="1"/>
      <c r="C42" s="1"/>
      <c r="D42" s="1"/>
      <c r="E42" s="1"/>
      <c r="F42" s="1"/>
      <c r="G42" s="1"/>
      <c r="H42" s="1"/>
      <c r="I42" s="3">
        <v>7.7777777777828299E-3</v>
      </c>
      <c r="J42" s="3">
        <f>K42+H34</f>
        <v>2.1428868600809476</v>
      </c>
      <c r="K42" s="18">
        <v>1.36510908230317</v>
      </c>
      <c r="L42" s="3">
        <v>2.14211930513784E-2</v>
      </c>
      <c r="M42" s="3">
        <v>1.36434152752954E-2</v>
      </c>
      <c r="V42" s="8"/>
    </row>
    <row r="43" spans="1:22" x14ac:dyDescent="0.3">
      <c r="A43" t="s">
        <v>8</v>
      </c>
      <c r="B43" s="1"/>
      <c r="C43" s="1"/>
      <c r="D43" s="1"/>
      <c r="E43" s="1"/>
      <c r="F43" s="1"/>
      <c r="G43" s="1"/>
      <c r="H43" s="1"/>
      <c r="I43" s="3">
        <v>7.7777777777828299E-3</v>
      </c>
      <c r="J43" s="3">
        <f>K43+H34</f>
        <v>2.1407355907817176</v>
      </c>
      <c r="K43" s="18">
        <v>1.3629578130039399</v>
      </c>
      <c r="L43" s="3">
        <v>2.1403910111045001E-2</v>
      </c>
      <c r="M43" s="3">
        <v>1.3626132334958701E-2</v>
      </c>
      <c r="V43" s="8"/>
    </row>
    <row r="44" spans="1:22" x14ac:dyDescent="0.3">
      <c r="A44" t="s">
        <v>9</v>
      </c>
      <c r="B44" s="1"/>
      <c r="C44" s="1"/>
      <c r="D44" s="1"/>
      <c r="E44" s="1"/>
      <c r="F44" s="1"/>
      <c r="G44" s="1"/>
      <c r="H44" s="1"/>
      <c r="I44" s="3">
        <v>7.7777777777828299E-3</v>
      </c>
      <c r="J44" s="3">
        <f>K44+H34</f>
        <v>2.1400861225750774</v>
      </c>
      <c r="K44" s="18">
        <v>1.3623083447972999</v>
      </c>
      <c r="L44" s="3">
        <v>2.1398479603186901E-2</v>
      </c>
      <c r="M44" s="3">
        <v>1.36207018270997E-2</v>
      </c>
      <c r="V44" s="8"/>
    </row>
    <row r="47" spans="1:22" ht="43.2" x14ac:dyDescent="0.3">
      <c r="B47" s="13" t="s">
        <v>14</v>
      </c>
      <c r="C47" s="13" t="s">
        <v>15</v>
      </c>
      <c r="D47" s="13" t="s">
        <v>20</v>
      </c>
      <c r="E47" s="13" t="s">
        <v>13</v>
      </c>
      <c r="F47" s="13" t="s">
        <v>18</v>
      </c>
      <c r="G47" s="14" t="s">
        <v>19</v>
      </c>
      <c r="H47" s="12" t="s">
        <v>16</v>
      </c>
      <c r="I47" s="12" t="s">
        <v>17</v>
      </c>
      <c r="J47" s="12" t="s">
        <v>21</v>
      </c>
      <c r="K47" s="12" t="s">
        <v>22</v>
      </c>
      <c r="L47" s="12" t="s">
        <v>23</v>
      </c>
      <c r="M47" s="12" t="s">
        <v>24</v>
      </c>
    </row>
    <row r="49" spans="1:22" x14ac:dyDescent="0.3">
      <c r="A49" t="s">
        <v>0</v>
      </c>
      <c r="B49" s="1">
        <v>8.0000000000000002E-3</v>
      </c>
      <c r="C49" s="1">
        <f>1/B49</f>
        <v>125</v>
      </c>
      <c r="D49" s="1">
        <v>70</v>
      </c>
      <c r="E49" s="5" t="s">
        <v>11</v>
      </c>
      <c r="F49" s="1">
        <v>9000</v>
      </c>
      <c r="G49" s="3">
        <f>1/I49</f>
        <v>128.57142857142858</v>
      </c>
      <c r="H49" s="3">
        <f>1/B49/G49</f>
        <v>0.9722222222222221</v>
      </c>
      <c r="I49" s="3">
        <f>70/F49</f>
        <v>7.7777777777777776E-3</v>
      </c>
      <c r="J49" s="3">
        <f>H49+((H49^2)/(2*(1-H49)))</f>
        <v>17.986111111111033</v>
      </c>
      <c r="K49" s="3">
        <f>J49-H49</f>
        <v>17.013888888888811</v>
      </c>
      <c r="L49" s="3">
        <f>J49/(1/B49)</f>
        <v>0.14388888888888826</v>
      </c>
      <c r="M49" s="3">
        <f>L49-I49</f>
        <v>0.13611111111111049</v>
      </c>
    </row>
    <row r="50" spans="1:22" x14ac:dyDescent="0.3">
      <c r="A50" t="s">
        <v>10</v>
      </c>
      <c r="B50" s="1"/>
      <c r="C50" s="1"/>
      <c r="D50" s="1"/>
      <c r="E50" s="1"/>
      <c r="F50" s="1"/>
      <c r="G50" s="1"/>
      <c r="H50" s="1"/>
      <c r="I50" s="3">
        <v>7.7777777777827701E-3</v>
      </c>
      <c r="J50" s="3">
        <f>K50+H49</f>
        <v>18.028022222222223</v>
      </c>
      <c r="K50" s="3">
        <v>17.055800000000001</v>
      </c>
      <c r="L50" s="18">
        <v>0.14421660903015199</v>
      </c>
      <c r="M50" s="3">
        <v>0.136438831254067</v>
      </c>
    </row>
    <row r="51" spans="1:22" x14ac:dyDescent="0.3">
      <c r="A51" t="s">
        <v>1</v>
      </c>
      <c r="B51" s="1"/>
      <c r="C51" s="1"/>
      <c r="D51" s="1"/>
      <c r="E51" s="1"/>
      <c r="F51" s="1"/>
      <c r="G51" s="1"/>
      <c r="H51" s="1"/>
      <c r="I51" s="3">
        <v>7.7777777777827701E-3</v>
      </c>
      <c r="J51" s="3">
        <f>K51+H49</f>
        <v>17.766004611894921</v>
      </c>
      <c r="K51" s="18">
        <v>16.7937823896727</v>
      </c>
      <c r="L51" s="18">
        <v>0.142175559666184</v>
      </c>
      <c r="M51" s="3">
        <v>0.13439778189009799</v>
      </c>
    </row>
    <row r="52" spans="1:22" x14ac:dyDescent="0.3">
      <c r="A52" t="s">
        <v>2</v>
      </c>
      <c r="B52" s="1"/>
      <c r="C52" s="1"/>
      <c r="D52" s="1"/>
      <c r="E52" s="1"/>
      <c r="F52" s="1"/>
      <c r="G52" s="1"/>
      <c r="H52" s="1"/>
      <c r="I52" s="3">
        <v>7.7777777777827796E-3</v>
      </c>
      <c r="J52" s="3">
        <f>K52+H49</f>
        <v>17.52910489037702</v>
      </c>
      <c r="K52" s="18">
        <v>16.556882668154799</v>
      </c>
      <c r="L52" s="18">
        <v>0.14033386184774699</v>
      </c>
      <c r="M52" s="3">
        <v>0.132556084071661</v>
      </c>
    </row>
    <row r="53" spans="1:22" x14ac:dyDescent="0.3">
      <c r="A53" t="s">
        <v>3</v>
      </c>
      <c r="B53" s="1"/>
      <c r="C53" s="1"/>
      <c r="D53" s="1"/>
      <c r="E53" s="1"/>
      <c r="F53" s="1"/>
      <c r="G53" s="1"/>
      <c r="H53" s="1"/>
      <c r="I53" s="3">
        <v>7.7777777777827796E-3</v>
      </c>
      <c r="J53" s="3">
        <f>K53+H49</f>
        <v>17.722806582561823</v>
      </c>
      <c r="K53" s="18">
        <v>16.750584360339602</v>
      </c>
      <c r="L53" s="18">
        <v>0.14183969801612301</v>
      </c>
      <c r="M53" s="3">
        <v>0.13406192024003699</v>
      </c>
    </row>
    <row r="54" spans="1:22" x14ac:dyDescent="0.3">
      <c r="A54" t="s">
        <v>4</v>
      </c>
      <c r="B54" s="1"/>
      <c r="C54" s="1"/>
      <c r="D54" s="1"/>
      <c r="E54" s="1"/>
      <c r="F54" s="1"/>
      <c r="G54" s="1"/>
      <c r="H54" s="1"/>
      <c r="I54" s="3">
        <v>7.7777777777827701E-3</v>
      </c>
      <c r="J54" s="3">
        <f>K54+H49</f>
        <v>17.977832425342722</v>
      </c>
      <c r="K54" s="18">
        <v>17.005610203120501</v>
      </c>
      <c r="L54" s="18">
        <v>0.14382426327239201</v>
      </c>
      <c r="M54" s="3">
        <v>0.13604648549630799</v>
      </c>
    </row>
    <row r="55" spans="1:22" x14ac:dyDescent="0.3">
      <c r="A55" t="s">
        <v>5</v>
      </c>
      <c r="B55" s="1"/>
      <c r="C55" s="1"/>
      <c r="D55" s="1"/>
      <c r="E55" s="1"/>
      <c r="F55" s="1"/>
      <c r="G55" s="1"/>
      <c r="H55" s="1"/>
      <c r="I55" s="3">
        <v>7.7777777777827701E-3</v>
      </c>
      <c r="J55" s="3">
        <f>K55+H49</f>
        <v>18.066562953655421</v>
      </c>
      <c r="K55" s="18">
        <v>17.094340731433199</v>
      </c>
      <c r="L55" s="18">
        <v>0.14451466434451499</v>
      </c>
      <c r="M55" s="3">
        <v>0.136736886568429</v>
      </c>
    </row>
    <row r="56" spans="1:22" x14ac:dyDescent="0.3">
      <c r="A56" t="s">
        <v>6</v>
      </c>
      <c r="B56" s="1"/>
      <c r="C56" s="1"/>
      <c r="D56" s="1"/>
      <c r="E56" s="1"/>
      <c r="F56" s="1"/>
      <c r="G56" s="1"/>
      <c r="H56" s="1"/>
      <c r="I56" s="3">
        <v>7.7777777777827701E-3</v>
      </c>
      <c r="J56" s="3">
        <f>K56+H49</f>
        <v>17.970255599381222</v>
      </c>
      <c r="K56" s="18">
        <v>16.998033377159</v>
      </c>
      <c r="L56" s="18">
        <v>0.14376595467939199</v>
      </c>
      <c r="M56" s="3">
        <v>0.135988176903306</v>
      </c>
    </row>
    <row r="57" spans="1:22" x14ac:dyDescent="0.3">
      <c r="A57" t="s">
        <v>7</v>
      </c>
      <c r="B57" s="1"/>
      <c r="C57" s="1"/>
      <c r="D57" s="1"/>
      <c r="E57" s="1"/>
      <c r="F57" s="1"/>
      <c r="G57" s="1"/>
      <c r="H57" s="1"/>
      <c r="I57" s="3">
        <v>7.7777777777827796E-3</v>
      </c>
      <c r="J57" s="3">
        <f>K57+H49</f>
        <v>18.190624639212423</v>
      </c>
      <c r="K57" s="18">
        <v>17.218402416990202</v>
      </c>
      <c r="L57" s="18">
        <v>0.145480253593672</v>
      </c>
      <c r="M57" s="3">
        <v>0.13770247581758599</v>
      </c>
    </row>
    <row r="58" spans="1:22" x14ac:dyDescent="0.3">
      <c r="A58" t="s">
        <v>8</v>
      </c>
      <c r="B58" s="1"/>
      <c r="C58" s="1"/>
      <c r="D58" s="1"/>
      <c r="E58" s="1"/>
      <c r="F58" s="1"/>
      <c r="G58" s="1"/>
      <c r="H58" s="1"/>
      <c r="I58" s="3">
        <v>7.7777777777827701E-3</v>
      </c>
      <c r="J58" s="3">
        <f>K58+H49</f>
        <v>18.098896022402521</v>
      </c>
      <c r="K58" s="18">
        <v>17.126673800180299</v>
      </c>
      <c r="L58" s="18">
        <v>0.14476709802802901</v>
      </c>
      <c r="M58" s="3">
        <v>0.13698932025194199</v>
      </c>
    </row>
    <row r="59" spans="1:22" x14ac:dyDescent="0.3">
      <c r="A59" t="s">
        <v>9</v>
      </c>
      <c r="B59" s="1"/>
      <c r="C59" s="1"/>
      <c r="D59" s="1"/>
      <c r="E59" s="1"/>
      <c r="F59" s="1"/>
      <c r="G59" s="1"/>
      <c r="H59" s="1"/>
      <c r="I59" s="3">
        <v>7.7777777777827701E-3</v>
      </c>
      <c r="J59" s="3">
        <f>K59+H49</f>
        <v>17.949928190926322</v>
      </c>
      <c r="K59" s="18">
        <v>16.9777059687041</v>
      </c>
      <c r="L59" s="18">
        <v>0.14360817524560299</v>
      </c>
      <c r="M59" s="3">
        <v>0.135830397469518</v>
      </c>
      <c r="V59" s="8"/>
    </row>
    <row r="60" spans="1:22" x14ac:dyDescent="0.3">
      <c r="B60" s="1"/>
      <c r="C60" s="1"/>
      <c r="D60" s="1"/>
      <c r="E60" s="1"/>
      <c r="F60" s="1"/>
      <c r="G60" s="1"/>
      <c r="H60" s="1"/>
      <c r="I60" s="4"/>
      <c r="J60" s="4"/>
      <c r="K60" s="9"/>
      <c r="L60" s="4"/>
      <c r="M60" s="4"/>
    </row>
    <row r="61" spans="1:22" x14ac:dyDescent="0.3">
      <c r="B61" s="1"/>
      <c r="C61" s="1"/>
      <c r="D61" s="1"/>
      <c r="E61" s="1"/>
      <c r="F61" s="1"/>
      <c r="G61" s="1"/>
      <c r="H61" s="1"/>
      <c r="I61" s="4"/>
      <c r="J61" s="4"/>
      <c r="K61" s="9"/>
      <c r="L61" s="4"/>
      <c r="M61" s="4"/>
    </row>
    <row r="62" spans="1:22" x14ac:dyDescent="0.3">
      <c r="B62" s="1"/>
      <c r="C62" s="1"/>
      <c r="D62" s="1"/>
      <c r="E62" s="1"/>
      <c r="F62" s="1"/>
      <c r="G62" s="1"/>
      <c r="H62" s="1"/>
      <c r="I62" s="4"/>
      <c r="J62" s="4"/>
      <c r="K62" s="9"/>
      <c r="L62" s="4"/>
      <c r="M62" s="4"/>
    </row>
    <row r="63" spans="1:22" ht="43.2" x14ac:dyDescent="0.3">
      <c r="B63" s="13" t="s">
        <v>14</v>
      </c>
      <c r="C63" s="13" t="s">
        <v>15</v>
      </c>
      <c r="D63" s="13" t="s">
        <v>20</v>
      </c>
      <c r="E63" s="13" t="s">
        <v>13</v>
      </c>
      <c r="F63" s="13" t="s">
        <v>18</v>
      </c>
      <c r="G63" s="14" t="s">
        <v>19</v>
      </c>
      <c r="H63" s="12" t="s">
        <v>16</v>
      </c>
      <c r="I63" s="12" t="s">
        <v>17</v>
      </c>
      <c r="J63" s="12" t="s">
        <v>21</v>
      </c>
      <c r="K63" s="12" t="s">
        <v>22</v>
      </c>
      <c r="L63" s="12" t="s">
        <v>23</v>
      </c>
      <c r="M63" s="12" t="s">
        <v>24</v>
      </c>
    </row>
    <row r="65" spans="1:13" x14ac:dyDescent="0.3">
      <c r="A65" t="s">
        <v>0</v>
      </c>
      <c r="B65" s="1">
        <v>7.0000000000000001E-3</v>
      </c>
      <c r="C65" s="1">
        <f>1/B65</f>
        <v>142.85714285714286</v>
      </c>
      <c r="D65" s="1">
        <v>70</v>
      </c>
      <c r="E65" s="5" t="s">
        <v>11</v>
      </c>
      <c r="F65" s="1">
        <v>9000</v>
      </c>
      <c r="G65" s="3">
        <f>1/I65</f>
        <v>128.57142857142858</v>
      </c>
      <c r="H65" s="10">
        <f>1/B65/G65</f>
        <v>1.1111111111111109</v>
      </c>
      <c r="I65" s="3">
        <f>70/F65</f>
        <v>7.7777777777777776E-3</v>
      </c>
      <c r="J65" s="3"/>
      <c r="K65" s="3"/>
      <c r="L65" s="3"/>
      <c r="M65" s="3"/>
    </row>
    <row r="66" spans="1:13" x14ac:dyDescent="0.3">
      <c r="A66" t="s">
        <v>10</v>
      </c>
      <c r="B66" s="1"/>
      <c r="C66" s="1"/>
      <c r="D66" s="1"/>
      <c r="E66" s="1"/>
      <c r="F66" s="1"/>
      <c r="G66" s="1"/>
      <c r="H66" s="1"/>
      <c r="I66" s="3"/>
      <c r="J66" s="3"/>
      <c r="K66" s="3"/>
      <c r="L66" s="3"/>
      <c r="M66" s="3"/>
    </row>
    <row r="67" spans="1:13" x14ac:dyDescent="0.3">
      <c r="A67" t="s">
        <v>1</v>
      </c>
      <c r="B67" s="1"/>
      <c r="C67" s="1"/>
      <c r="D67" s="1"/>
      <c r="E67" s="1"/>
      <c r="F67" s="1"/>
      <c r="G67" s="1"/>
      <c r="H67" s="1"/>
      <c r="I67" s="3"/>
      <c r="J67" s="3"/>
      <c r="K67" s="3"/>
      <c r="L67" s="3"/>
      <c r="M67" s="3"/>
    </row>
    <row r="68" spans="1:13" x14ac:dyDescent="0.3">
      <c r="A68" t="s">
        <v>2</v>
      </c>
      <c r="B68" s="1"/>
      <c r="C68" s="1"/>
      <c r="D68" s="1"/>
      <c r="E68" s="1"/>
      <c r="F68" s="1"/>
      <c r="G68" s="1"/>
      <c r="H68" s="1"/>
      <c r="I68" s="3"/>
      <c r="J68" s="3"/>
      <c r="K68" s="3"/>
      <c r="L68" s="3"/>
      <c r="M68" s="3"/>
    </row>
    <row r="69" spans="1:13" x14ac:dyDescent="0.3">
      <c r="A69" t="s">
        <v>3</v>
      </c>
      <c r="B69" s="1"/>
      <c r="C69" s="1"/>
      <c r="D69" s="1"/>
      <c r="E69" s="1"/>
      <c r="F69" s="1"/>
      <c r="G69" s="1"/>
      <c r="H69" s="1"/>
      <c r="I69" s="3"/>
      <c r="J69" s="3"/>
      <c r="K69" s="18"/>
      <c r="L69" s="3"/>
      <c r="M69" s="3"/>
    </row>
    <row r="70" spans="1:13" x14ac:dyDescent="0.3">
      <c r="A70" t="s">
        <v>4</v>
      </c>
      <c r="B70" s="1"/>
      <c r="C70" s="1"/>
      <c r="D70" s="1"/>
      <c r="E70" s="1"/>
      <c r="F70" s="1"/>
      <c r="G70" s="1"/>
      <c r="H70" s="1"/>
      <c r="I70" s="3"/>
      <c r="J70" s="3"/>
      <c r="K70" s="18"/>
      <c r="L70" s="3"/>
      <c r="M70" s="3"/>
    </row>
    <row r="71" spans="1:13" x14ac:dyDescent="0.3">
      <c r="A71" t="s">
        <v>5</v>
      </c>
      <c r="B71" s="1"/>
      <c r="C71" s="1"/>
      <c r="D71" s="1"/>
      <c r="E71" s="1"/>
      <c r="F71" s="1"/>
      <c r="G71" s="1"/>
      <c r="H71" s="1"/>
      <c r="I71" s="3"/>
      <c r="J71" s="3"/>
      <c r="K71" s="18"/>
      <c r="L71" s="3"/>
      <c r="M71" s="3"/>
    </row>
    <row r="72" spans="1:13" x14ac:dyDescent="0.3">
      <c r="A72" t="s">
        <v>6</v>
      </c>
      <c r="B72" s="1"/>
      <c r="C72" s="1"/>
      <c r="D72" s="1"/>
      <c r="E72" s="1"/>
      <c r="F72" s="1"/>
      <c r="G72" s="1"/>
      <c r="H72" s="1"/>
      <c r="I72" s="3"/>
      <c r="J72" s="3"/>
      <c r="K72" s="18"/>
      <c r="L72" s="3"/>
      <c r="M72" s="3"/>
    </row>
    <row r="73" spans="1:13" x14ac:dyDescent="0.3">
      <c r="A73" t="s">
        <v>7</v>
      </c>
      <c r="B73" s="1"/>
      <c r="C73" s="1"/>
      <c r="D73" s="1"/>
      <c r="E73" s="1"/>
      <c r="F73" s="1"/>
      <c r="G73" s="1"/>
      <c r="H73" s="1"/>
      <c r="I73" s="3"/>
      <c r="J73" s="3"/>
      <c r="K73" s="18"/>
      <c r="L73" s="3"/>
      <c r="M73" s="3"/>
    </row>
    <row r="74" spans="1:13" x14ac:dyDescent="0.3">
      <c r="A74" t="s">
        <v>8</v>
      </c>
      <c r="B74" s="1"/>
      <c r="C74" s="1"/>
      <c r="D74" s="1"/>
      <c r="E74" s="1"/>
      <c r="F74" s="1"/>
      <c r="G74" s="1"/>
      <c r="H74" s="1"/>
      <c r="I74" s="3"/>
      <c r="J74" s="3"/>
      <c r="K74" s="18"/>
      <c r="L74" s="3"/>
      <c r="M74" s="3"/>
    </row>
    <row r="75" spans="1:13" x14ac:dyDescent="0.3">
      <c r="A75" t="s">
        <v>9</v>
      </c>
      <c r="B75" s="1"/>
      <c r="C75" s="1"/>
      <c r="D75" s="1"/>
      <c r="E75" s="1"/>
      <c r="F75" s="1"/>
      <c r="G75" s="1"/>
      <c r="H75" s="1"/>
      <c r="I75" s="3"/>
      <c r="J75" s="3"/>
      <c r="K75" s="18"/>
      <c r="L75" s="3"/>
      <c r="M75" s="3"/>
    </row>
    <row r="78" spans="1:13" ht="43.2" x14ac:dyDescent="0.3">
      <c r="B78" s="15" t="s">
        <v>14</v>
      </c>
      <c r="C78" s="15" t="s">
        <v>15</v>
      </c>
      <c r="D78" s="15" t="s">
        <v>20</v>
      </c>
      <c r="E78" s="15" t="s">
        <v>13</v>
      </c>
      <c r="F78" s="15" t="s">
        <v>18</v>
      </c>
      <c r="G78" s="16" t="s">
        <v>19</v>
      </c>
      <c r="H78" s="17" t="s">
        <v>16</v>
      </c>
      <c r="I78" s="17" t="s">
        <v>17</v>
      </c>
      <c r="J78" s="17" t="s">
        <v>21</v>
      </c>
      <c r="K78" s="17" t="s">
        <v>22</v>
      </c>
      <c r="L78" s="17" t="s">
        <v>23</v>
      </c>
      <c r="M78" s="17" t="s">
        <v>24</v>
      </c>
    </row>
    <row r="80" spans="1:13" x14ac:dyDescent="0.3">
      <c r="A80" t="s">
        <v>0</v>
      </c>
      <c r="B80" s="1">
        <v>5.0000000000000001E-3</v>
      </c>
      <c r="C80" s="1">
        <f>1/B80</f>
        <v>200</v>
      </c>
      <c r="D80" s="1">
        <v>70</v>
      </c>
      <c r="E80" s="5" t="s">
        <v>11</v>
      </c>
      <c r="F80" s="1">
        <v>9000</v>
      </c>
      <c r="G80" s="3">
        <f>1/I80</f>
        <v>128.57142857142858</v>
      </c>
      <c r="H80" s="10">
        <f>1/B80/G80</f>
        <v>1.5555555555555554</v>
      </c>
      <c r="I80" s="3">
        <f>70/F80</f>
        <v>7.7777777777777776E-3</v>
      </c>
      <c r="J80" s="3"/>
      <c r="K80" s="3"/>
      <c r="L80" s="3"/>
      <c r="M80" s="3"/>
    </row>
    <row r="81" spans="1:13" x14ac:dyDescent="0.3">
      <c r="A81" t="s">
        <v>10</v>
      </c>
      <c r="B81" s="1"/>
      <c r="C81" s="1"/>
      <c r="D81" s="1"/>
      <c r="E81" s="1"/>
      <c r="F81" s="1"/>
      <c r="G81" s="1"/>
      <c r="H81" s="1"/>
      <c r="I81" s="3"/>
      <c r="J81" s="3"/>
      <c r="K81" s="3"/>
      <c r="L81" s="3"/>
      <c r="M81" s="3"/>
    </row>
    <row r="82" spans="1:13" x14ac:dyDescent="0.3">
      <c r="A82" t="s">
        <v>1</v>
      </c>
      <c r="B82" s="1"/>
      <c r="C82" s="1"/>
      <c r="D82" s="1"/>
      <c r="E82" s="1"/>
      <c r="F82" s="1"/>
      <c r="G82" s="1"/>
      <c r="H82" s="1"/>
      <c r="I82" s="3"/>
      <c r="J82" s="3"/>
      <c r="K82" s="3"/>
      <c r="L82" s="3"/>
      <c r="M82" s="3"/>
    </row>
    <row r="83" spans="1:13" x14ac:dyDescent="0.3">
      <c r="A83" t="s">
        <v>2</v>
      </c>
      <c r="B83" s="1"/>
      <c r="C83" s="1"/>
      <c r="D83" s="1"/>
      <c r="E83" s="1"/>
      <c r="F83" s="1"/>
      <c r="G83" s="1"/>
      <c r="H83" s="1"/>
      <c r="I83" s="3"/>
      <c r="J83" s="3"/>
      <c r="K83" s="3"/>
      <c r="L83" s="3"/>
      <c r="M83" s="3"/>
    </row>
    <row r="84" spans="1:13" x14ac:dyDescent="0.3">
      <c r="A84" t="s">
        <v>3</v>
      </c>
      <c r="B84" s="1"/>
      <c r="C84" s="1"/>
      <c r="D84" s="1"/>
      <c r="E84" s="1"/>
      <c r="F84" s="1"/>
      <c r="G84" s="1"/>
      <c r="H84" s="1"/>
      <c r="I84" s="3"/>
      <c r="J84" s="3"/>
      <c r="K84" s="18"/>
      <c r="L84" s="3"/>
      <c r="M84" s="3"/>
    </row>
    <row r="85" spans="1:13" x14ac:dyDescent="0.3">
      <c r="A85" t="s">
        <v>4</v>
      </c>
      <c r="B85" s="1"/>
      <c r="C85" s="1"/>
      <c r="D85" s="1"/>
      <c r="E85" s="1"/>
      <c r="F85" s="1"/>
      <c r="G85" s="1"/>
      <c r="H85" s="1"/>
      <c r="I85" s="3"/>
      <c r="J85" s="3"/>
      <c r="K85" s="18"/>
      <c r="L85" s="3"/>
      <c r="M85" s="3"/>
    </row>
    <row r="86" spans="1:13" x14ac:dyDescent="0.3">
      <c r="A86" t="s">
        <v>5</v>
      </c>
      <c r="B86" s="1"/>
      <c r="C86" s="1"/>
      <c r="D86" s="1"/>
      <c r="E86" s="1"/>
      <c r="F86" s="1"/>
      <c r="G86" s="1"/>
      <c r="H86" s="1"/>
      <c r="I86" s="3"/>
      <c r="J86" s="3"/>
      <c r="K86" s="18"/>
      <c r="L86" s="3"/>
      <c r="M86" s="3"/>
    </row>
    <row r="87" spans="1:13" x14ac:dyDescent="0.3">
      <c r="A87" t="s">
        <v>6</v>
      </c>
      <c r="B87" s="1"/>
      <c r="C87" s="1"/>
      <c r="D87" s="1"/>
      <c r="E87" s="1"/>
      <c r="F87" s="1"/>
      <c r="G87" s="1"/>
      <c r="H87" s="1"/>
      <c r="I87" s="3"/>
      <c r="J87" s="3"/>
      <c r="K87" s="18"/>
      <c r="L87" s="3"/>
      <c r="M87" s="3"/>
    </row>
    <row r="88" spans="1:13" x14ac:dyDescent="0.3">
      <c r="A88" t="s">
        <v>7</v>
      </c>
      <c r="B88" s="1"/>
      <c r="C88" s="1"/>
      <c r="D88" s="1"/>
      <c r="E88" s="1"/>
      <c r="F88" s="1"/>
      <c r="G88" s="1"/>
      <c r="H88" s="1"/>
      <c r="I88" s="3"/>
      <c r="J88" s="3"/>
      <c r="K88" s="18"/>
      <c r="L88" s="3"/>
      <c r="M88" s="3"/>
    </row>
    <row r="89" spans="1:13" x14ac:dyDescent="0.3">
      <c r="A89" t="s">
        <v>8</v>
      </c>
      <c r="B89" s="1"/>
      <c r="C89" s="1"/>
      <c r="D89" s="1"/>
      <c r="E89" s="1"/>
      <c r="F89" s="1"/>
      <c r="G89" s="1"/>
      <c r="H89" s="1"/>
      <c r="I89" s="3"/>
      <c r="J89" s="3"/>
      <c r="K89" s="18"/>
      <c r="L89" s="3"/>
      <c r="M89" s="3"/>
    </row>
    <row r="90" spans="1:13" x14ac:dyDescent="0.3">
      <c r="A90" t="s">
        <v>9</v>
      </c>
      <c r="B90" s="1"/>
      <c r="C90" s="1"/>
      <c r="D90" s="1"/>
      <c r="E90" s="1"/>
      <c r="F90" s="1"/>
      <c r="G90" s="1"/>
      <c r="H90" s="1"/>
      <c r="I90" s="3"/>
      <c r="J90" s="3"/>
      <c r="K90" s="18"/>
      <c r="L90" s="3"/>
      <c r="M90" s="3"/>
    </row>
    <row r="92" spans="1:13" x14ac:dyDescent="0.3">
      <c r="G92" s="2"/>
      <c r="H92" s="2"/>
      <c r="I92" s="2"/>
      <c r="J92" s="2"/>
      <c r="K92" s="2"/>
      <c r="L92" s="2"/>
      <c r="M92" s="2"/>
    </row>
    <row r="94" spans="1:13" x14ac:dyDescent="0.3">
      <c r="B94" s="1"/>
      <c r="C94" s="1"/>
      <c r="D94" s="1"/>
      <c r="E94" s="5"/>
      <c r="F94" s="1"/>
      <c r="G94" s="3"/>
      <c r="H94" s="11"/>
      <c r="I94" s="4"/>
      <c r="J94" s="4"/>
      <c r="K94" s="4"/>
      <c r="L94" s="4"/>
      <c r="M94" s="4"/>
    </row>
    <row r="95" spans="1:13" x14ac:dyDescent="0.3">
      <c r="B95" s="1"/>
      <c r="C95" s="1"/>
      <c r="D95" s="1"/>
      <c r="E95" s="1"/>
      <c r="F95" s="1"/>
      <c r="G95" s="1"/>
      <c r="H95" s="1"/>
      <c r="I95" s="4"/>
      <c r="J95" s="4"/>
      <c r="K95" s="4"/>
      <c r="L95" s="4"/>
      <c r="M95" s="4"/>
    </row>
    <row r="96" spans="1:13" x14ac:dyDescent="0.3">
      <c r="B96" s="1"/>
      <c r="C96" s="1"/>
      <c r="D96" s="1"/>
      <c r="E96" s="1"/>
      <c r="F96" s="1"/>
      <c r="G96" s="1"/>
      <c r="H96" s="1"/>
      <c r="I96" s="4"/>
      <c r="J96" s="4"/>
      <c r="K96" s="4"/>
      <c r="L96" s="4"/>
      <c r="M96" s="4"/>
    </row>
    <row r="97" spans="2:13" x14ac:dyDescent="0.3">
      <c r="B97" s="1"/>
      <c r="C97" s="1"/>
      <c r="D97" s="1"/>
      <c r="E97" s="1"/>
      <c r="F97" s="1"/>
      <c r="G97" s="1"/>
      <c r="H97" s="1"/>
      <c r="I97" s="4"/>
      <c r="J97" s="4"/>
      <c r="K97" s="4"/>
      <c r="L97" s="4"/>
      <c r="M97" s="4"/>
    </row>
    <row r="98" spans="2:13" x14ac:dyDescent="0.3">
      <c r="B98" s="1"/>
      <c r="C98" s="1"/>
      <c r="D98" s="1"/>
      <c r="E98" s="1"/>
      <c r="F98" s="1"/>
      <c r="G98" s="1"/>
      <c r="H98" s="1"/>
      <c r="I98" s="4"/>
      <c r="J98" s="4"/>
      <c r="K98" s="9"/>
      <c r="L98" s="4"/>
      <c r="M98" s="4"/>
    </row>
    <row r="99" spans="2:13" x14ac:dyDescent="0.3">
      <c r="B99" s="1"/>
      <c r="C99" s="1"/>
      <c r="D99" s="1"/>
      <c r="E99" s="1"/>
      <c r="F99" s="1"/>
      <c r="G99" s="1"/>
      <c r="H99" s="1"/>
      <c r="I99" s="4"/>
      <c r="J99" s="4"/>
      <c r="K99" s="9"/>
      <c r="L99" s="4"/>
      <c r="M99" s="4"/>
    </row>
    <row r="100" spans="2:13" x14ac:dyDescent="0.3">
      <c r="B100" s="1"/>
      <c r="C100" s="1"/>
      <c r="D100" s="1"/>
      <c r="E100" s="1"/>
      <c r="F100" s="1"/>
      <c r="G100" s="1"/>
      <c r="H100" s="1"/>
      <c r="I100" s="4"/>
      <c r="J100" s="4"/>
      <c r="K100" s="9"/>
      <c r="L100" s="4"/>
      <c r="M100" s="4"/>
    </row>
    <row r="101" spans="2:13" x14ac:dyDescent="0.3">
      <c r="B101" s="1"/>
      <c r="C101" s="1"/>
      <c r="D101" s="1"/>
      <c r="E101" s="1"/>
      <c r="F101" s="1"/>
      <c r="G101" s="1"/>
      <c r="H101" s="1"/>
      <c r="I101" s="4"/>
      <c r="J101" s="4"/>
      <c r="K101" s="9"/>
      <c r="L101" s="4"/>
      <c r="M101" s="4"/>
    </row>
    <row r="102" spans="2:13" x14ac:dyDescent="0.3">
      <c r="B102" s="1"/>
      <c r="C102" s="1"/>
      <c r="D102" s="1"/>
      <c r="E102" s="1"/>
      <c r="F102" s="1"/>
      <c r="G102" s="1"/>
      <c r="H102" s="1"/>
      <c r="I102" s="4"/>
      <c r="J102" s="4"/>
      <c r="K102" s="9"/>
      <c r="L102" s="4"/>
      <c r="M102" s="4"/>
    </row>
    <row r="103" spans="2:13" x14ac:dyDescent="0.3">
      <c r="B103" s="1"/>
      <c r="C103" s="1"/>
      <c r="D103" s="1"/>
      <c r="E103" s="1"/>
      <c r="F103" s="1"/>
      <c r="G103" s="1"/>
      <c r="H103" s="1"/>
      <c r="I103" s="4"/>
      <c r="J103" s="4"/>
      <c r="K103" s="9"/>
      <c r="L103" s="4"/>
      <c r="M103" s="4"/>
    </row>
    <row r="104" spans="2:13" x14ac:dyDescent="0.3">
      <c r="B104" s="1"/>
      <c r="C104" s="1"/>
      <c r="D104" s="1"/>
      <c r="E104" s="1"/>
      <c r="F104" s="1"/>
      <c r="G104" s="1"/>
      <c r="H104" s="1"/>
      <c r="I104" s="4"/>
      <c r="J104" s="4"/>
      <c r="K104" s="9"/>
      <c r="L104" s="4"/>
      <c r="M104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2021-01-02T16:38:20Z</dcterms:created>
  <dcterms:modified xsi:type="dcterms:W3CDTF">2021-01-05T22:21:35Z</dcterms:modified>
</cp:coreProperties>
</file>