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8521"/>
  <workbookPr codeName="ThisWorkbook" defaultThemeVersion="124226"/>
  <xr:revisionPtr revIDLastSave="0" documentId="3DE02E646A1E0E5F3D7CBD70E28B58AA30B79EAB" xr6:coauthVersionLast="23" xr6:coauthVersionMax="23" xr10:uidLastSave="{00000000-0000-0000-0000-000000000000}"/>
  <bookViews>
    <workbookView xWindow="0" yWindow="-15" windowWidth="8280" windowHeight="4140" tabRatio="608" xr2:uid="{00000000-000D-0000-FFFF-FFFF00000000}"/>
  </bookViews>
  <sheets>
    <sheet name="rama1" sheetId="1" r:id="rId1"/>
    <sheet name="rama2" sheetId="2" r:id="rId2"/>
    <sheet name="rama3" sheetId="3" r:id="rId3"/>
    <sheet name="rama4" sheetId="4" r:id="rId4"/>
    <sheet name="Hoja1" sheetId="5" r:id="rId5"/>
    <sheet name="PADRON REAL" sheetId="6" r:id="rId6"/>
    <sheet name="notif. asam" sheetId="7" r:id="rId7"/>
    <sheet name="Hoja2" sheetId="9" r:id="rId8"/>
    <sheet name="Hoja3" sheetId="10" r:id="rId9"/>
    <sheet name="notif limpieza" sheetId="8" r:id="rId10"/>
    <sheet name="Met.cupos Rama 4" sheetId="12" r:id="rId11"/>
    <sheet name="Met.cupos Rama 3" sheetId="11" r:id="rId12"/>
    <sheet name="Met.cupos Rama 2" sheetId="13" r:id="rId13"/>
    <sheet name="Met.cupos Rama 1" sheetId="14" r:id="rId14"/>
  </sheets>
  <definedNames>
    <definedName name="_xlnm._FilterDatabase" localSheetId="4" hidden="1">Hoja1!#REF!</definedName>
    <definedName name="_xlnm._FilterDatabase" localSheetId="1" hidden="1">rama2!$A$14:$P$24</definedName>
    <definedName name="_xlnm.Print_Area" localSheetId="9">'notif limpieza'!$A$1:$E$862</definedName>
    <definedName name="_xlnm.Print_Area" localSheetId="5">'PADRON REAL'!$1:$1048576</definedName>
    <definedName name="_xlnm.Print_Area" localSheetId="3">rama4!$A$1:$L$52</definedName>
  </definedNames>
  <calcPr calcId="171026"/>
</workbook>
</file>

<file path=xl/calcChain.xml><?xml version="1.0" encoding="utf-8"?>
<calcChain xmlns="http://schemas.openxmlformats.org/spreadsheetml/2006/main">
  <c r="D45" i="4" l="1"/>
  <c r="E45" i="4"/>
  <c r="D17" i="4"/>
  <c r="E17" i="4"/>
  <c r="E58" i="3"/>
  <c r="F58" i="3"/>
  <c r="E17" i="3"/>
  <c r="F17" i="3"/>
  <c r="F171" i="2"/>
  <c r="E138" i="2"/>
  <c r="F138" i="2"/>
  <c r="E112" i="2"/>
  <c r="F112" i="2"/>
  <c r="E17" i="2"/>
  <c r="F17" i="2"/>
  <c r="E16" i="2"/>
  <c r="F16" i="2"/>
  <c r="E177" i="2"/>
  <c r="E178" i="2"/>
  <c r="E179" i="2"/>
  <c r="F179" i="2"/>
  <c r="E176" i="2"/>
  <c r="F190" i="2"/>
  <c r="D158" i="13"/>
  <c r="D159" i="13"/>
  <c r="D160" i="13"/>
  <c r="D162" i="13"/>
  <c r="D163" i="13"/>
  <c r="D164" i="13"/>
  <c r="D168" i="13"/>
  <c r="D169" i="13"/>
  <c r="D173" i="13"/>
  <c r="D184" i="13"/>
  <c r="D211" i="13"/>
  <c r="C7" i="13"/>
  <c r="G7" i="13"/>
  <c r="E10" i="13"/>
  <c r="E11" i="13"/>
  <c r="E12" i="13"/>
  <c r="E13" i="13"/>
  <c r="E14" i="13"/>
  <c r="E15" i="13"/>
  <c r="E16" i="13"/>
  <c r="E17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4" i="13"/>
  <c r="E55" i="13"/>
  <c r="E56" i="13"/>
  <c r="E57" i="13"/>
  <c r="E61" i="13"/>
  <c r="E62" i="13"/>
  <c r="E63" i="13"/>
  <c r="E64" i="13"/>
  <c r="E65" i="13"/>
  <c r="E66" i="13"/>
  <c r="E67" i="13"/>
  <c r="E75" i="13"/>
  <c r="E76" i="13"/>
  <c r="E80" i="13"/>
  <c r="E81" i="13"/>
  <c r="E82" i="13"/>
  <c r="E83" i="13"/>
  <c r="E84" i="13"/>
  <c r="E88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3" i="13"/>
  <c r="E124" i="13"/>
  <c r="E125" i="13"/>
  <c r="E126" i="13"/>
  <c r="E127" i="13"/>
  <c r="E128" i="13"/>
  <c r="E129" i="13"/>
  <c r="E133" i="13"/>
  <c r="E134" i="13"/>
  <c r="E138" i="13"/>
  <c r="E139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61" i="13"/>
  <c r="E174" i="13"/>
  <c r="E175" i="13"/>
  <c r="E176" i="13"/>
  <c r="E177" i="13"/>
  <c r="E178" i="13"/>
  <c r="E179" i="13"/>
  <c r="E183" i="13"/>
  <c r="E185" i="13"/>
  <c r="E186" i="13"/>
  <c r="E187" i="13"/>
  <c r="E188" i="13"/>
  <c r="E189" i="13"/>
  <c r="E190" i="13"/>
  <c r="E191" i="13"/>
  <c r="E192" i="13"/>
  <c r="E196" i="13"/>
  <c r="E197" i="13"/>
  <c r="E198" i="13"/>
  <c r="E202" i="13"/>
  <c r="E203" i="13"/>
  <c r="E204" i="13"/>
  <c r="E205" i="13"/>
  <c r="E206" i="13"/>
  <c r="E207" i="13"/>
  <c r="E208" i="13"/>
  <c r="E209" i="13"/>
  <c r="E210" i="13"/>
  <c r="E211" i="13"/>
  <c r="D140" i="11"/>
  <c r="C7" i="11"/>
  <c r="C78" i="14"/>
  <c r="C47" i="12"/>
  <c r="C8" i="12"/>
  <c r="G8" i="12"/>
  <c r="D28" i="12"/>
  <c r="G7" i="11"/>
  <c r="C7" i="14"/>
  <c r="H7" i="14"/>
  <c r="D78" i="14"/>
  <c r="E103" i="11"/>
  <c r="E139" i="11"/>
  <c r="E84" i="11"/>
  <c r="E76" i="11"/>
  <c r="E63" i="11"/>
  <c r="E54" i="11"/>
  <c r="E50" i="11"/>
  <c r="E102" i="11"/>
  <c r="E104" i="11"/>
  <c r="E106" i="11"/>
  <c r="E108" i="11"/>
  <c r="E110" i="11"/>
  <c r="E116" i="11"/>
  <c r="E118" i="11"/>
  <c r="E120" i="11"/>
  <c r="E122" i="11"/>
  <c r="E124" i="11"/>
  <c r="E128" i="11"/>
  <c r="E130" i="11"/>
  <c r="E134" i="11"/>
  <c r="E136" i="11"/>
  <c r="E138" i="11"/>
  <c r="E91" i="11"/>
  <c r="E93" i="11"/>
  <c r="E95" i="11"/>
  <c r="E97" i="11"/>
  <c r="E101" i="11"/>
  <c r="E85" i="11"/>
  <c r="E71" i="11"/>
  <c r="E73" i="11"/>
  <c r="E75" i="11"/>
  <c r="E77" i="11"/>
  <c r="E79" i="11"/>
  <c r="E81" i="11"/>
  <c r="E62" i="11"/>
  <c r="E64" i="11"/>
  <c r="E66" i="11"/>
  <c r="E55" i="11"/>
  <c r="E57" i="11"/>
  <c r="E43" i="11"/>
  <c r="E45" i="11"/>
  <c r="E47" i="11"/>
  <c r="E49" i="11"/>
  <c r="E42" i="11"/>
  <c r="E36" i="11"/>
  <c r="E27" i="11"/>
  <c r="E29" i="11"/>
  <c r="E26" i="11"/>
  <c r="E105" i="11"/>
  <c r="E107" i="11"/>
  <c r="E109" i="11"/>
  <c r="E111" i="11"/>
  <c r="E115" i="11"/>
  <c r="E117" i="11"/>
  <c r="E119" i="11"/>
  <c r="E121" i="11"/>
  <c r="E123" i="11"/>
  <c r="E129" i="11"/>
  <c r="E131" i="11"/>
  <c r="E135" i="11"/>
  <c r="E137" i="11"/>
  <c r="E90" i="11"/>
  <c r="E92" i="11"/>
  <c r="E94" i="11"/>
  <c r="E96" i="11"/>
  <c r="E86" i="11"/>
  <c r="E72" i="11"/>
  <c r="E74" i="11"/>
  <c r="E78" i="11"/>
  <c r="E80" i="11"/>
  <c r="E70" i="11"/>
  <c r="E65" i="11"/>
  <c r="E61" i="11"/>
  <c r="E56" i="11"/>
  <c r="E44" i="11"/>
  <c r="E46" i="11"/>
  <c r="E48" i="11"/>
  <c r="E35" i="11"/>
  <c r="E34" i="11"/>
  <c r="E28" i="11"/>
  <c r="E30" i="11"/>
  <c r="E12" i="11"/>
  <c r="E14" i="11"/>
  <c r="E16" i="11"/>
  <c r="E18" i="11"/>
  <c r="E20" i="11"/>
  <c r="E22" i="11"/>
  <c r="E11" i="11"/>
  <c r="E13" i="11"/>
  <c r="E15" i="11"/>
  <c r="E17" i="11"/>
  <c r="E19" i="11"/>
  <c r="E21" i="11"/>
  <c r="E10" i="11"/>
  <c r="D19" i="12"/>
  <c r="D25" i="12"/>
  <c r="D26" i="12"/>
  <c r="D15" i="12"/>
  <c r="D30" i="12"/>
  <c r="D21" i="12"/>
  <c r="D17" i="12"/>
  <c r="D13" i="12"/>
  <c r="D32" i="12"/>
  <c r="D42" i="12"/>
  <c r="D44" i="12"/>
  <c r="D46" i="12"/>
  <c r="D45" i="12"/>
  <c r="D40" i="12"/>
  <c r="D41" i="12"/>
  <c r="D43" i="12"/>
  <c r="D11" i="12"/>
  <c r="D20" i="12"/>
  <c r="D18" i="12"/>
  <c r="D16" i="12"/>
  <c r="D14" i="12"/>
  <c r="D12" i="12"/>
  <c r="D33" i="12"/>
  <c r="D31" i="12"/>
  <c r="D29" i="12"/>
  <c r="D27" i="12"/>
  <c r="D36" i="12"/>
  <c r="D37" i="12"/>
  <c r="D68" i="1"/>
  <c r="E68" i="1"/>
  <c r="D37" i="14"/>
  <c r="D27" i="14"/>
  <c r="D38" i="14"/>
  <c r="D43" i="14"/>
  <c r="D48" i="14"/>
  <c r="D50" i="14"/>
  <c r="D52" i="14"/>
  <c r="D57" i="14"/>
  <c r="D59" i="14"/>
  <c r="D67" i="14"/>
  <c r="D69" i="14"/>
  <c r="D71" i="14"/>
  <c r="D75" i="14"/>
  <c r="D77" i="14"/>
  <c r="D11" i="14"/>
  <c r="D14" i="14"/>
  <c r="D16" i="14"/>
  <c r="D18" i="14"/>
  <c r="D20" i="14"/>
  <c r="D22" i="14"/>
  <c r="D24" i="14"/>
  <c r="D26" i="14"/>
  <c r="D28" i="14"/>
  <c r="D30" i="14"/>
  <c r="D10" i="14"/>
  <c r="D39" i="14"/>
  <c r="D47" i="14"/>
  <c r="D49" i="14"/>
  <c r="D51" i="14"/>
  <c r="D53" i="14"/>
  <c r="D58" i="14"/>
  <c r="D60" i="14"/>
  <c r="D68" i="14"/>
  <c r="D70" i="14"/>
  <c r="D74" i="14"/>
  <c r="D76" i="14"/>
  <c r="D13" i="14"/>
  <c r="D15" i="14"/>
  <c r="D17" i="14"/>
  <c r="D19" i="14"/>
  <c r="D21" i="14"/>
  <c r="D23" i="14"/>
  <c r="D25" i="14"/>
  <c r="D29" i="14"/>
  <c r="D31" i="14"/>
  <c r="E140" i="11"/>
  <c r="D47" i="12"/>
  <c r="D21" i="4"/>
  <c r="E21" i="4"/>
  <c r="D20" i="4"/>
  <c r="E20" i="4"/>
  <c r="E82" i="3"/>
  <c r="F82" i="3"/>
  <c r="D7" i="4"/>
  <c r="I6" i="4"/>
  <c r="E7" i="2"/>
  <c r="E6" i="2"/>
  <c r="D6" i="4"/>
  <c r="E84" i="3"/>
  <c r="F84" i="3"/>
  <c r="E83" i="3"/>
  <c r="F83" i="3"/>
  <c r="D34" i="4"/>
  <c r="E34" i="4"/>
  <c r="D35" i="4"/>
  <c r="E35" i="4"/>
  <c r="E26" i="3"/>
  <c r="F26" i="3"/>
  <c r="E25" i="3"/>
  <c r="F25" i="3"/>
  <c r="D36" i="4"/>
  <c r="E36" i="4"/>
  <c r="D37" i="4"/>
  <c r="E37" i="4"/>
  <c r="D18" i="4"/>
  <c r="E18" i="4"/>
  <c r="E49" i="3"/>
  <c r="F49" i="3"/>
  <c r="D39" i="1"/>
  <c r="E39" i="1"/>
  <c r="D38" i="1"/>
  <c r="E112" i="3"/>
  <c r="F112" i="3"/>
  <c r="E8" i="3"/>
  <c r="E7" i="3"/>
  <c r="J7" i="3"/>
  <c r="E22" i="3"/>
  <c r="F22" i="3"/>
  <c r="E23" i="3"/>
  <c r="F23" i="3"/>
  <c r="F191" i="2"/>
  <c r="D22" i="1"/>
  <c r="E22" i="1"/>
  <c r="E18" i="3"/>
  <c r="F18" i="3"/>
  <c r="D31" i="4"/>
  <c r="E31" i="4"/>
  <c r="E142" i="3"/>
  <c r="F142" i="3"/>
  <c r="E96" i="3"/>
  <c r="F96" i="3"/>
  <c r="D82" i="1"/>
  <c r="E82" i="1"/>
  <c r="D84" i="1"/>
  <c r="E84" i="1"/>
  <c r="D58" i="1"/>
  <c r="E58" i="1"/>
  <c r="E21" i="3"/>
  <c r="F21" i="3"/>
  <c r="D85" i="1"/>
  <c r="E85" i="1"/>
  <c r="J6" i="2"/>
  <c r="D12" i="2"/>
  <c r="F12" i="2"/>
  <c r="C12" i="4"/>
  <c r="E12" i="4"/>
  <c r="G7" i="4"/>
  <c r="G6" i="4"/>
  <c r="H7" i="2"/>
  <c r="H6" i="2"/>
  <c r="E15" i="2"/>
  <c r="F15" i="2"/>
  <c r="E18" i="2"/>
  <c r="E19" i="2"/>
  <c r="F19" i="2"/>
  <c r="E20" i="2"/>
  <c r="F20" i="2"/>
  <c r="E21" i="2"/>
  <c r="F21" i="2"/>
  <c r="E22" i="2"/>
  <c r="F22" i="2"/>
  <c r="E23" i="2"/>
  <c r="F23" i="2"/>
  <c r="E28" i="2"/>
  <c r="F28" i="2"/>
  <c r="E31" i="2"/>
  <c r="F31" i="2"/>
  <c r="E32" i="2"/>
  <c r="F32" i="2"/>
  <c r="E33" i="2"/>
  <c r="F33" i="2"/>
  <c r="E36" i="2"/>
  <c r="F36" i="2"/>
  <c r="E38" i="2"/>
  <c r="E39" i="2"/>
  <c r="E42" i="2"/>
  <c r="F42" i="2"/>
  <c r="E43" i="2"/>
  <c r="F43" i="2"/>
  <c r="E46" i="2"/>
  <c r="F46" i="2"/>
  <c r="E48" i="2"/>
  <c r="E51" i="2"/>
  <c r="F51" i="2"/>
  <c r="E52" i="2"/>
  <c r="F52" i="2"/>
  <c r="E61" i="2"/>
  <c r="F61" i="2"/>
  <c r="E63" i="2"/>
  <c r="F63" i="2"/>
  <c r="E64" i="2"/>
  <c r="F64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8" i="2"/>
  <c r="F78" i="2"/>
  <c r="E82" i="2"/>
  <c r="F82" i="2"/>
  <c r="E83" i="2"/>
  <c r="F83" i="2"/>
  <c r="E87" i="2"/>
  <c r="F87" i="2"/>
  <c r="E88" i="2"/>
  <c r="F88" i="2"/>
  <c r="E89" i="2"/>
  <c r="F89" i="2"/>
  <c r="E90" i="2"/>
  <c r="F90" i="2"/>
  <c r="E91" i="2"/>
  <c r="F91" i="2"/>
  <c r="E95" i="2"/>
  <c r="F95" i="2"/>
  <c r="E101" i="2"/>
  <c r="E102" i="2"/>
  <c r="E103" i="2"/>
  <c r="E104" i="2"/>
  <c r="E105" i="2"/>
  <c r="F105" i="2"/>
  <c r="E106" i="2"/>
  <c r="F106" i="2"/>
  <c r="E108" i="2"/>
  <c r="F108" i="2"/>
  <c r="E110" i="2"/>
  <c r="E111" i="2"/>
  <c r="F111" i="2"/>
  <c r="E113" i="2"/>
  <c r="F113" i="2"/>
  <c r="E114" i="2"/>
  <c r="F114" i="2"/>
  <c r="E115" i="2"/>
  <c r="F115" i="2"/>
  <c r="E116" i="2"/>
  <c r="F116" i="2"/>
  <c r="E121" i="2"/>
  <c r="F121" i="2"/>
  <c r="E122" i="2"/>
  <c r="F122" i="2"/>
  <c r="E129" i="2"/>
  <c r="E130" i="2"/>
  <c r="F130" i="2"/>
  <c r="E139" i="2"/>
  <c r="F139" i="2"/>
  <c r="E144" i="2"/>
  <c r="E152" i="2"/>
  <c r="E157" i="2"/>
  <c r="F157" i="2"/>
  <c r="E160" i="2"/>
  <c r="F161" i="2"/>
  <c r="F162" i="2"/>
  <c r="E164" i="2"/>
  <c r="F164" i="2"/>
  <c r="F165" i="2"/>
  <c r="F166" i="2"/>
  <c r="F167" i="2"/>
  <c r="F172" i="2"/>
  <c r="F180" i="2"/>
  <c r="F182" i="2"/>
  <c r="F183" i="2"/>
  <c r="F188" i="2"/>
  <c r="F192" i="2"/>
  <c r="F194" i="2"/>
  <c r="F195" i="2"/>
  <c r="F196" i="2"/>
  <c r="F197" i="2"/>
  <c r="F201" i="2"/>
  <c r="F202" i="2"/>
  <c r="F207" i="2"/>
  <c r="E209" i="2"/>
  <c r="F209" i="2"/>
  <c r="E210" i="2"/>
  <c r="F210" i="2"/>
  <c r="E211" i="2"/>
  <c r="F211" i="2"/>
  <c r="E212" i="2"/>
  <c r="F212" i="2"/>
  <c r="E215" i="2"/>
  <c r="F215" i="2"/>
  <c r="E214" i="2"/>
  <c r="E213" i="2"/>
  <c r="E208" i="2"/>
  <c r="D189" i="2"/>
  <c r="D172" i="2"/>
  <c r="D171" i="2"/>
  <c r="D167" i="2"/>
  <c r="D166" i="2"/>
  <c r="D165" i="2"/>
  <c r="D163" i="2"/>
  <c r="D162" i="2"/>
  <c r="D161" i="2"/>
  <c r="E159" i="2"/>
  <c r="E158" i="2"/>
  <c r="E156" i="2"/>
  <c r="E155" i="2"/>
  <c r="E154" i="2"/>
  <c r="E153" i="2"/>
  <c r="E151" i="2"/>
  <c r="E150" i="2"/>
  <c r="F150" i="2"/>
  <c r="E149" i="2"/>
  <c r="E148" i="2"/>
  <c r="F148" i="2"/>
  <c r="E143" i="2"/>
  <c r="E134" i="2"/>
  <c r="E133" i="2"/>
  <c r="E132" i="2"/>
  <c r="E131" i="2"/>
  <c r="E125" i="2"/>
  <c r="E124" i="2"/>
  <c r="E123" i="2"/>
  <c r="E120" i="2"/>
  <c r="F120" i="2"/>
  <c r="E119" i="2"/>
  <c r="F119" i="2"/>
  <c r="E118" i="2"/>
  <c r="F118" i="2"/>
  <c r="E117" i="2"/>
  <c r="F117" i="2"/>
  <c r="E109" i="2"/>
  <c r="E107" i="2"/>
  <c r="F107" i="2"/>
  <c r="E100" i="2"/>
  <c r="E99" i="2"/>
  <c r="F99" i="2"/>
  <c r="E62" i="2"/>
  <c r="F62" i="2"/>
  <c r="E57" i="2"/>
  <c r="E56" i="2"/>
  <c r="E55" i="2"/>
  <c r="E54" i="2"/>
  <c r="E53" i="2"/>
  <c r="E50" i="2"/>
  <c r="E49" i="2"/>
  <c r="E47" i="2"/>
  <c r="E45" i="2"/>
  <c r="E44" i="2"/>
  <c r="F44" i="2"/>
  <c r="E41" i="2"/>
  <c r="E40" i="2"/>
  <c r="E37" i="2"/>
  <c r="E35" i="2"/>
  <c r="E34" i="2"/>
  <c r="E30" i="2"/>
  <c r="F30" i="2"/>
  <c r="E29" i="2"/>
  <c r="E24" i="2"/>
  <c r="D83" i="1"/>
  <c r="E83" i="1"/>
  <c r="C13" i="1"/>
  <c r="E13" i="1"/>
  <c r="D18" i="1"/>
  <c r="E18" i="1"/>
  <c r="D19" i="1"/>
  <c r="E19" i="1"/>
  <c r="D21" i="1"/>
  <c r="E21" i="1"/>
  <c r="D25" i="1"/>
  <c r="E25" i="1"/>
  <c r="D27" i="1"/>
  <c r="E27" i="1"/>
  <c r="D29" i="1"/>
  <c r="E29" i="1"/>
  <c r="D30" i="1"/>
  <c r="E30" i="1"/>
  <c r="D31" i="1"/>
  <c r="E31" i="1"/>
  <c r="D32" i="1"/>
  <c r="E32" i="1"/>
  <c r="D34" i="1"/>
  <c r="E34" i="1"/>
  <c r="D35" i="1"/>
  <c r="E35" i="1"/>
  <c r="D36" i="1"/>
  <c r="E36" i="1"/>
  <c r="D37" i="1"/>
  <c r="E37" i="1"/>
  <c r="D45" i="1"/>
  <c r="E45" i="1"/>
  <c r="D46" i="1"/>
  <c r="D47" i="1"/>
  <c r="D51" i="1"/>
  <c r="E51" i="1"/>
  <c r="D55" i="1"/>
  <c r="E55" i="1"/>
  <c r="D56" i="1"/>
  <c r="E56" i="1"/>
  <c r="D57" i="1"/>
  <c r="D59" i="1"/>
  <c r="D60" i="1"/>
  <c r="E60" i="1"/>
  <c r="D61" i="1"/>
  <c r="D65" i="1"/>
  <c r="E65" i="1"/>
  <c r="D66" i="1"/>
  <c r="E66" i="1"/>
  <c r="D67" i="1"/>
  <c r="D76" i="1"/>
  <c r="E76" i="1"/>
  <c r="C86" i="1"/>
  <c r="D263" i="9"/>
  <c r="D251" i="9"/>
  <c r="D249" i="9"/>
  <c r="D247" i="9"/>
  <c r="D246" i="9"/>
  <c r="D245" i="9"/>
  <c r="D244" i="9"/>
  <c r="D243" i="9"/>
  <c r="D242" i="9"/>
  <c r="D241" i="9"/>
  <c r="D240" i="9"/>
  <c r="D238" i="9"/>
  <c r="D223" i="9"/>
  <c r="D222" i="9"/>
  <c r="D220" i="9"/>
  <c r="D218" i="9"/>
  <c r="D217" i="9"/>
  <c r="D215" i="9"/>
  <c r="D202" i="9"/>
  <c r="D201" i="9"/>
  <c r="D192" i="9"/>
  <c r="D190" i="9"/>
  <c r="D187" i="9"/>
  <c r="D186" i="9"/>
  <c r="D176" i="9"/>
  <c r="D173" i="9"/>
  <c r="D169" i="9"/>
  <c r="D167" i="9"/>
  <c r="D166" i="9"/>
  <c r="D165" i="9"/>
  <c r="D163" i="9"/>
  <c r="D162" i="9"/>
  <c r="D161" i="9"/>
  <c r="D152" i="9"/>
  <c r="D150" i="9"/>
  <c r="D149" i="9"/>
  <c r="D148" i="9"/>
  <c r="D147" i="9"/>
  <c r="D146" i="9"/>
  <c r="D143" i="9"/>
  <c r="D141" i="9"/>
  <c r="D139" i="9"/>
  <c r="D137" i="9"/>
  <c r="D136" i="9"/>
  <c r="D135" i="9"/>
  <c r="D126" i="9"/>
  <c r="D123" i="9"/>
  <c r="D119" i="9"/>
  <c r="D98" i="9"/>
  <c r="D93" i="9"/>
  <c r="D92" i="9"/>
  <c r="E50" i="3"/>
  <c r="F50" i="3"/>
  <c r="D48" i="4"/>
  <c r="D13" i="3"/>
  <c r="F13" i="3"/>
  <c r="E16" i="3"/>
  <c r="F16" i="3"/>
  <c r="E19" i="3"/>
  <c r="F19" i="3"/>
  <c r="E20" i="3"/>
  <c r="F20" i="3"/>
  <c r="E24" i="3"/>
  <c r="F24" i="3"/>
  <c r="E30" i="3"/>
  <c r="F30" i="3"/>
  <c r="E32" i="3"/>
  <c r="F32" i="3"/>
  <c r="E33" i="3"/>
  <c r="F33" i="3"/>
  <c r="E34" i="3"/>
  <c r="F34" i="3"/>
  <c r="E38" i="3"/>
  <c r="F38" i="3"/>
  <c r="E39" i="3"/>
  <c r="F39" i="3"/>
  <c r="E40" i="3"/>
  <c r="F40" i="3"/>
  <c r="E46" i="3"/>
  <c r="F46" i="3"/>
  <c r="E47" i="3"/>
  <c r="F47" i="3"/>
  <c r="E48" i="3"/>
  <c r="F48" i="3"/>
  <c r="E52" i="3"/>
  <c r="F52" i="3"/>
  <c r="E53" i="3"/>
  <c r="F53" i="3"/>
  <c r="E59" i="3"/>
  <c r="F59" i="3"/>
  <c r="E60" i="3"/>
  <c r="F60" i="3"/>
  <c r="E61" i="3"/>
  <c r="F61" i="3"/>
  <c r="E65" i="3"/>
  <c r="E66" i="3"/>
  <c r="F66" i="3"/>
  <c r="E67" i="3"/>
  <c r="F67" i="3"/>
  <c r="E68" i="3"/>
  <c r="F68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5" i="3"/>
  <c r="F85" i="3"/>
  <c r="E88" i="3"/>
  <c r="F88" i="3"/>
  <c r="E89" i="3"/>
  <c r="F89" i="3"/>
  <c r="E90" i="3"/>
  <c r="F90" i="3"/>
  <c r="E94" i="3"/>
  <c r="F94" i="3"/>
  <c r="E95" i="3"/>
  <c r="F95" i="3"/>
  <c r="E97" i="3"/>
  <c r="F97" i="3"/>
  <c r="E98" i="3"/>
  <c r="F98" i="3"/>
  <c r="E99" i="3"/>
  <c r="F99" i="3"/>
  <c r="E100" i="3"/>
  <c r="F100" i="3"/>
  <c r="E101" i="3"/>
  <c r="F101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3" i="3"/>
  <c r="E114" i="3"/>
  <c r="F114" i="3"/>
  <c r="E115" i="3"/>
  <c r="E119" i="3"/>
  <c r="F119" i="3"/>
  <c r="E120" i="3"/>
  <c r="F120" i="3"/>
  <c r="E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32" i="3"/>
  <c r="F132" i="3"/>
  <c r="E133" i="3"/>
  <c r="F133" i="3"/>
  <c r="E134" i="3"/>
  <c r="F134" i="3"/>
  <c r="E135" i="3"/>
  <c r="F135" i="3"/>
  <c r="E139" i="3"/>
  <c r="F139" i="3"/>
  <c r="E140" i="3"/>
  <c r="F140" i="3"/>
  <c r="E141" i="3"/>
  <c r="F141" i="3"/>
  <c r="E143" i="3"/>
  <c r="F143" i="3"/>
  <c r="E138" i="3"/>
  <c r="F138" i="3"/>
  <c r="E31" i="3"/>
  <c r="E48" i="4"/>
  <c r="D33" i="4"/>
  <c r="E33" i="4"/>
  <c r="D19" i="4"/>
  <c r="E19" i="4"/>
  <c r="D32" i="4"/>
  <c r="E32" i="4"/>
  <c r="D30" i="4"/>
  <c r="E30" i="4"/>
  <c r="D29" i="4"/>
  <c r="D25" i="4"/>
  <c r="E25" i="4"/>
  <c r="D24" i="4"/>
  <c r="E24" i="4"/>
  <c r="D23" i="4"/>
  <c r="E23" i="4"/>
  <c r="D16" i="4"/>
  <c r="E29" i="4"/>
  <c r="D15" i="4"/>
  <c r="D49" i="4"/>
  <c r="E49" i="4"/>
  <c r="D50" i="4"/>
  <c r="E50" i="4"/>
  <c r="D22" i="4"/>
  <c r="E22" i="4"/>
  <c r="D40" i="4"/>
  <c r="E40" i="4"/>
  <c r="D41" i="4"/>
  <c r="E41" i="4"/>
  <c r="D44" i="4"/>
  <c r="E44" i="4"/>
  <c r="D46" i="4"/>
  <c r="E46" i="4"/>
  <c r="D47" i="4"/>
  <c r="E47" i="4"/>
  <c r="D23" i="1"/>
  <c r="D95" i="7"/>
  <c r="D96" i="7"/>
  <c r="D101" i="7"/>
  <c r="D122" i="7"/>
  <c r="D126" i="7"/>
  <c r="D129" i="7"/>
  <c r="D138" i="7"/>
  <c r="D139" i="7"/>
  <c r="D140" i="7"/>
  <c r="D142" i="7"/>
  <c r="D144" i="7"/>
  <c r="D146" i="7"/>
  <c r="D149" i="7"/>
  <c r="D150" i="7"/>
  <c r="D151" i="7"/>
  <c r="D152" i="7"/>
  <c r="D153" i="7"/>
  <c r="D155" i="7"/>
  <c r="D156" i="7"/>
  <c r="D165" i="7"/>
  <c r="D166" i="7"/>
  <c r="D168" i="7"/>
  <c r="D169" i="7"/>
  <c r="D170" i="7"/>
  <c r="D172" i="7"/>
  <c r="D176" i="7"/>
  <c r="D179" i="7"/>
  <c r="D181" i="7"/>
  <c r="D182" i="7"/>
  <c r="D193" i="7"/>
  <c r="D195" i="7"/>
  <c r="D204" i="7"/>
  <c r="D205" i="7"/>
  <c r="D210" i="7"/>
  <c r="D220" i="7"/>
  <c r="D221" i="7"/>
  <c r="D223" i="7"/>
  <c r="D225" i="7"/>
  <c r="D226" i="7"/>
  <c r="D233" i="7"/>
  <c r="D235" i="7"/>
  <c r="D236" i="7"/>
  <c r="D237" i="7"/>
  <c r="D246" i="7"/>
  <c r="D247" i="7"/>
  <c r="D248" i="7"/>
  <c r="D249" i="7"/>
  <c r="D250" i="7"/>
  <c r="D252" i="7"/>
  <c r="D254" i="7"/>
  <c r="D258" i="7"/>
  <c r="E14" i="6"/>
  <c r="F17" i="6"/>
  <c r="F18" i="6"/>
  <c r="F19" i="6"/>
  <c r="F20" i="6"/>
  <c r="F21" i="6"/>
  <c r="F22" i="6"/>
  <c r="F24" i="6"/>
  <c r="F25" i="6"/>
  <c r="F26" i="6"/>
  <c r="F27" i="6"/>
  <c r="F28" i="6"/>
  <c r="F29" i="6"/>
  <c r="F31" i="6"/>
  <c r="F32" i="6"/>
  <c r="F33" i="6"/>
  <c r="F34" i="6"/>
  <c r="F35" i="6"/>
  <c r="F36" i="6"/>
  <c r="F39" i="6"/>
  <c r="F40" i="6"/>
  <c r="F41" i="6"/>
  <c r="F42" i="6"/>
  <c r="F43" i="6"/>
  <c r="F44" i="6"/>
  <c r="F45" i="6"/>
  <c r="G47" i="6"/>
  <c r="G48" i="6"/>
  <c r="G49" i="6"/>
  <c r="G50" i="6"/>
  <c r="G52" i="6"/>
  <c r="F55" i="6"/>
  <c r="G57" i="6"/>
  <c r="G58" i="6"/>
  <c r="E59" i="6"/>
  <c r="E60" i="6"/>
  <c r="G63" i="6"/>
  <c r="G76" i="6"/>
  <c r="G80" i="6"/>
  <c r="G83" i="6"/>
  <c r="G84" i="6"/>
  <c r="G85" i="6"/>
  <c r="G86" i="6"/>
  <c r="E87" i="6"/>
  <c r="E88" i="6"/>
  <c r="G88" i="6"/>
  <c r="E89" i="6"/>
  <c r="G90" i="6"/>
  <c r="G92" i="6"/>
  <c r="F95" i="6"/>
  <c r="G95" i="6"/>
  <c r="E96" i="6"/>
  <c r="G96" i="6"/>
  <c r="E97" i="6"/>
  <c r="G97" i="6"/>
  <c r="E98" i="6"/>
  <c r="G98" i="6"/>
  <c r="G99" i="6"/>
  <c r="G101" i="6"/>
  <c r="E102" i="6"/>
  <c r="G102" i="6"/>
  <c r="E103" i="6"/>
  <c r="G103" i="6"/>
  <c r="E104" i="6"/>
  <c r="G104" i="6"/>
  <c r="E105" i="6"/>
  <c r="E106" i="6"/>
  <c r="G106" i="6"/>
  <c r="E107" i="6"/>
  <c r="G107" i="6"/>
  <c r="E108" i="6"/>
  <c r="G108" i="6"/>
  <c r="E109" i="6"/>
  <c r="G110" i="6"/>
  <c r="E110" i="6"/>
  <c r="E111" i="6"/>
  <c r="E112" i="6"/>
  <c r="E113" i="6"/>
  <c r="G114" i="6"/>
  <c r="F117" i="6"/>
  <c r="G117" i="6"/>
  <c r="G119" i="6"/>
  <c r="E120" i="6"/>
  <c r="G120" i="6"/>
  <c r="E121" i="6"/>
  <c r="E122" i="6"/>
  <c r="G123" i="6"/>
  <c r="G125" i="6"/>
  <c r="G134" i="6"/>
  <c r="G135" i="6"/>
  <c r="E137" i="6"/>
  <c r="E138" i="6"/>
  <c r="E139" i="6"/>
  <c r="E140" i="6"/>
  <c r="G140" i="6"/>
  <c r="E141" i="6"/>
  <c r="F142" i="6"/>
  <c r="G142" i="6"/>
  <c r="E143" i="6"/>
  <c r="G143" i="6"/>
  <c r="E144" i="6"/>
  <c r="E145" i="6"/>
  <c r="G145" i="6"/>
  <c r="E146" i="6"/>
  <c r="E147" i="6"/>
  <c r="G147" i="6"/>
  <c r="E148" i="6"/>
  <c r="G148" i="6"/>
  <c r="E149" i="6"/>
  <c r="E154" i="6"/>
  <c r="G155" i="6"/>
  <c r="G157" i="6"/>
  <c r="G158" i="6"/>
  <c r="G159" i="6"/>
  <c r="G160" i="6"/>
  <c r="G161" i="6"/>
  <c r="G162" i="6"/>
  <c r="G163" i="6"/>
  <c r="G164" i="6"/>
  <c r="G166" i="6"/>
  <c r="G168" i="6"/>
  <c r="G172" i="6"/>
  <c r="F174" i="6"/>
  <c r="E175" i="6"/>
  <c r="E176" i="6"/>
  <c r="F177" i="6"/>
  <c r="E178" i="6"/>
  <c r="F179" i="6"/>
  <c r="F182" i="6"/>
  <c r="F184" i="6"/>
  <c r="F185" i="6"/>
  <c r="F186" i="6"/>
  <c r="F188" i="6"/>
  <c r="F189" i="6"/>
  <c r="F190" i="6"/>
  <c r="F191" i="6"/>
  <c r="F192" i="6"/>
  <c r="F193" i="6"/>
  <c r="F194" i="6"/>
  <c r="F195" i="6"/>
  <c r="F196" i="6"/>
  <c r="F197" i="6"/>
  <c r="F198" i="6"/>
  <c r="E199" i="6"/>
  <c r="F200" i="6"/>
  <c r="F203" i="6"/>
  <c r="F205" i="6"/>
  <c r="F206" i="6"/>
  <c r="F207" i="6"/>
  <c r="E208" i="6"/>
  <c r="F209" i="6"/>
  <c r="F210" i="6"/>
  <c r="F211" i="6"/>
  <c r="F212" i="6"/>
  <c r="F213" i="6"/>
  <c r="F214" i="6"/>
  <c r="F215" i="6"/>
  <c r="F216" i="6"/>
  <c r="E217" i="6"/>
  <c r="F218" i="6"/>
  <c r="F220" i="6"/>
  <c r="F221" i="6"/>
  <c r="F222" i="6"/>
  <c r="E224" i="6"/>
  <c r="F225" i="6"/>
  <c r="F226" i="6"/>
  <c r="E227" i="6"/>
  <c r="E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55" i="6"/>
  <c r="E256" i="6"/>
  <c r="F264" i="6"/>
  <c r="F266" i="6"/>
  <c r="F268" i="6"/>
  <c r="F269" i="6"/>
  <c r="F284" i="6"/>
  <c r="F285" i="6"/>
  <c r="F286" i="6"/>
  <c r="F287" i="6"/>
  <c r="F288" i="6"/>
  <c r="F289" i="6"/>
  <c r="F290" i="6"/>
  <c r="F291" i="6"/>
  <c r="F292" i="6"/>
  <c r="D28" i="1"/>
  <c r="D24" i="1"/>
  <c r="E24" i="1"/>
  <c r="D26" i="1"/>
  <c r="D33" i="1"/>
  <c r="D75" i="1"/>
  <c r="D77" i="1"/>
  <c r="D78" i="1"/>
  <c r="D79" i="1"/>
  <c r="E51" i="3"/>
  <c r="E54" i="3"/>
  <c r="E69" i="3"/>
  <c r="E70" i="3"/>
  <c r="F216" i="2"/>
  <c r="H12" i="2"/>
  <c r="J12" i="2"/>
  <c r="E86" i="1"/>
  <c r="G13" i="1"/>
  <c r="I13" i="1"/>
  <c r="E51" i="4"/>
  <c r="G12" i="4"/>
  <c r="I12" i="4"/>
  <c r="F144" i="3"/>
  <c r="H13" i="3"/>
  <c r="J13" i="3"/>
  <c r="G178" i="2"/>
  <c r="G177" i="2"/>
  <c r="G179" i="2"/>
  <c r="F37" i="1"/>
  <c r="F38" i="1"/>
  <c r="F39" i="1"/>
  <c r="C87" i="1"/>
  <c r="G79" i="3"/>
  <c r="G53" i="3"/>
  <c r="G100" i="3"/>
  <c r="G40" i="3"/>
  <c r="G133" i="3"/>
  <c r="G21" i="3"/>
  <c r="G66" i="3"/>
  <c r="G101" i="3"/>
  <c r="G96" i="3"/>
  <c r="G26" i="3"/>
  <c r="G121" i="3"/>
  <c r="G24" i="3"/>
  <c r="G141" i="3"/>
  <c r="G98" i="3"/>
  <c r="G20" i="3"/>
  <c r="G19" i="3"/>
  <c r="G58" i="3"/>
  <c r="G89" i="3"/>
  <c r="G105" i="3"/>
  <c r="G59" i="3"/>
  <c r="G112" i="3"/>
  <c r="G135" i="3"/>
  <c r="G16" i="3"/>
  <c r="G90" i="3"/>
  <c r="G18" i="3"/>
  <c r="G38" i="3"/>
  <c r="G108" i="3"/>
  <c r="G106" i="3"/>
  <c r="G25" i="3"/>
  <c r="G32" i="3"/>
  <c r="G50" i="3"/>
  <c r="G85" i="3"/>
  <c r="G124" i="3"/>
  <c r="G119" i="3"/>
  <c r="G31" i="3"/>
  <c r="G109" i="3"/>
  <c r="G67" i="3"/>
  <c r="G94" i="3"/>
  <c r="G120" i="3"/>
  <c r="G81" i="3"/>
  <c r="G76" i="3"/>
  <c r="G123" i="3"/>
  <c r="G39" i="3"/>
  <c r="G82" i="3"/>
  <c r="G111" i="3"/>
  <c r="G143" i="3"/>
  <c r="G68" i="3"/>
  <c r="G134" i="3"/>
  <c r="G83" i="3"/>
  <c r="G114" i="3"/>
  <c r="G48" i="3"/>
  <c r="G99" i="3"/>
  <c r="G46" i="3"/>
  <c r="G140" i="3"/>
  <c r="G70" i="3"/>
  <c r="G122" i="3"/>
  <c r="G23" i="3"/>
  <c r="G74" i="3"/>
  <c r="G84" i="3"/>
  <c r="G54" i="3"/>
  <c r="G61" i="3"/>
  <c r="G30" i="3"/>
  <c r="G52" i="3"/>
  <c r="G126" i="3"/>
  <c r="G65" i="3"/>
  <c r="G17" i="3"/>
  <c r="G139" i="3"/>
  <c r="G22" i="3"/>
  <c r="G34" i="3"/>
  <c r="G60" i="3"/>
  <c r="G80" i="3"/>
  <c r="G49" i="3"/>
  <c r="G47" i="3"/>
  <c r="G51" i="3"/>
  <c r="G78" i="3"/>
  <c r="G142" i="3"/>
  <c r="G97" i="3"/>
  <c r="G110" i="3"/>
  <c r="G95" i="3"/>
  <c r="G113" i="3"/>
  <c r="G88" i="3"/>
  <c r="G125" i="3"/>
  <c r="G127" i="3"/>
  <c r="G107" i="3"/>
  <c r="G132" i="3"/>
  <c r="G75" i="3"/>
  <c r="G69" i="3"/>
  <c r="G33" i="3"/>
  <c r="G77" i="3"/>
  <c r="G128" i="3"/>
  <c r="G115" i="3"/>
  <c r="G138" i="3"/>
  <c r="G214" i="2"/>
  <c r="G118" i="2"/>
  <c r="G29" i="2"/>
  <c r="G64" i="2"/>
  <c r="G17" i="2"/>
  <c r="G123" i="2"/>
  <c r="G159" i="2"/>
  <c r="G110" i="2"/>
  <c r="G191" i="2"/>
  <c r="G111" i="2"/>
  <c r="G192" i="2"/>
  <c r="G90" i="2"/>
  <c r="G180" i="2"/>
  <c r="G54" i="2"/>
  <c r="G20" i="2"/>
  <c r="G53" i="2"/>
  <c r="G129" i="2"/>
  <c r="G70" i="2"/>
  <c r="G42" i="2"/>
  <c r="G120" i="2"/>
  <c r="G109" i="2"/>
  <c r="G213" i="2"/>
  <c r="G211" i="2"/>
  <c r="G162" i="2"/>
  <c r="G23" i="2"/>
  <c r="G163" i="2"/>
  <c r="G46" i="2"/>
  <c r="G89" i="2"/>
  <c r="G28" i="2"/>
  <c r="G105" i="2"/>
  <c r="G61" i="2"/>
  <c r="G78" i="2"/>
  <c r="G193" i="2"/>
  <c r="G196" i="2"/>
  <c r="G197" i="2"/>
  <c r="G181" i="2"/>
  <c r="G154" i="2"/>
  <c r="G73" i="2"/>
  <c r="G52" i="2"/>
  <c r="G119" i="2"/>
  <c r="G34" i="2"/>
  <c r="G121" i="2"/>
  <c r="G194" i="2"/>
  <c r="G41" i="2"/>
  <c r="G87" i="2"/>
  <c r="G139" i="2"/>
  <c r="G16" i="2"/>
  <c r="G36" i="2"/>
  <c r="G184" i="2"/>
  <c r="G43" i="2"/>
  <c r="G15" i="2"/>
  <c r="G117" i="2"/>
  <c r="G22" i="2"/>
  <c r="G207" i="2"/>
  <c r="G99" i="2"/>
  <c r="G83" i="2"/>
  <c r="G39" i="2"/>
  <c r="G100" i="2"/>
  <c r="G108" i="2"/>
  <c r="G31" i="2"/>
  <c r="G69" i="2"/>
  <c r="G40" i="2"/>
  <c r="G74" i="2"/>
  <c r="G37" i="2"/>
  <c r="G182" i="2"/>
  <c r="G183" i="2"/>
  <c r="G161" i="2"/>
  <c r="G156" i="2"/>
  <c r="G152" i="2"/>
  <c r="G130" i="2"/>
  <c r="G195" i="2"/>
  <c r="G138" i="2"/>
  <c r="G165" i="2"/>
  <c r="G103" i="2"/>
  <c r="G32" i="2"/>
  <c r="G201" i="2"/>
  <c r="G209" i="2"/>
  <c r="G107" i="2"/>
  <c r="G44" i="2"/>
  <c r="G71" i="2"/>
  <c r="G68" i="2"/>
  <c r="G19" i="2"/>
  <c r="G155" i="2"/>
  <c r="G51" i="2"/>
  <c r="G24" i="2"/>
  <c r="G101" i="2"/>
  <c r="G45" i="2"/>
  <c r="G190" i="2"/>
  <c r="G113" i="2"/>
  <c r="G144" i="2"/>
  <c r="G153" i="2"/>
  <c r="G134" i="2"/>
  <c r="G95" i="2"/>
  <c r="G38" i="2"/>
  <c r="G82" i="2"/>
  <c r="G102" i="2"/>
  <c r="G215" i="2"/>
  <c r="G202" i="2"/>
  <c r="G47" i="2"/>
  <c r="G21" i="2"/>
  <c r="G106" i="2"/>
  <c r="G116" i="2"/>
  <c r="G125" i="2"/>
  <c r="G33" i="2"/>
  <c r="G166" i="2"/>
  <c r="G91" i="2"/>
  <c r="G158" i="2"/>
  <c r="G122" i="2"/>
  <c r="G212" i="2"/>
  <c r="G148" i="2"/>
  <c r="G124" i="2"/>
  <c r="G104" i="2"/>
  <c r="G164" i="2"/>
  <c r="G72" i="2"/>
  <c r="G149" i="2"/>
  <c r="G157" i="2"/>
  <c r="G143" i="2"/>
  <c r="G57" i="2"/>
  <c r="G18" i="2"/>
  <c r="G49" i="2"/>
  <c r="G55" i="2"/>
  <c r="G114" i="2"/>
  <c r="G115" i="2"/>
  <c r="G171" i="2"/>
  <c r="G35" i="2"/>
  <c r="G88" i="2"/>
  <c r="G167" i="2"/>
  <c r="G56" i="2"/>
  <c r="G63" i="2"/>
  <c r="G62" i="2"/>
  <c r="G172" i="2"/>
  <c r="G151" i="2"/>
  <c r="G189" i="2"/>
  <c r="G131" i="2"/>
  <c r="G112" i="2"/>
  <c r="G176" i="2"/>
  <c r="G150" i="2"/>
  <c r="G208" i="2"/>
  <c r="G160" i="2"/>
  <c r="G50" i="2"/>
  <c r="G48" i="2"/>
  <c r="G203" i="2"/>
  <c r="G30" i="2"/>
  <c r="G188" i="2"/>
  <c r="G210" i="2"/>
  <c r="F29" i="4"/>
  <c r="F17" i="4"/>
  <c r="F23" i="4"/>
  <c r="F31" i="4"/>
  <c r="F40" i="4"/>
  <c r="F21" i="4"/>
  <c r="F46" i="4"/>
  <c r="F18" i="4"/>
  <c r="F35" i="4"/>
  <c r="F50" i="4"/>
  <c r="F16" i="4"/>
  <c r="F47" i="4"/>
  <c r="F41" i="4"/>
  <c r="F44" i="4"/>
  <c r="F33" i="4"/>
  <c r="F49" i="4"/>
  <c r="F37" i="4"/>
  <c r="F36" i="4"/>
  <c r="F15" i="4"/>
  <c r="F22" i="4"/>
  <c r="F19" i="4"/>
  <c r="F32" i="4"/>
  <c r="F24" i="4"/>
  <c r="F34" i="4"/>
  <c r="F25" i="4"/>
  <c r="F48" i="4"/>
  <c r="F45" i="4"/>
  <c r="F20" i="4"/>
  <c r="F30" i="4"/>
  <c r="F21" i="1"/>
  <c r="F82" i="1"/>
  <c r="F83" i="1"/>
  <c r="F22" i="1"/>
  <c r="F27" i="1"/>
  <c r="F55" i="1"/>
  <c r="F18" i="1"/>
  <c r="F79" i="1"/>
  <c r="F61" i="1"/>
  <c r="F45" i="1"/>
  <c r="F46" i="1"/>
  <c r="F85" i="1"/>
  <c r="F33" i="1"/>
  <c r="F19" i="1"/>
  <c r="F35" i="1"/>
  <c r="F51" i="1"/>
  <c r="F65" i="1"/>
  <c r="F77" i="1"/>
  <c r="F68" i="1"/>
  <c r="F56" i="1"/>
  <c r="F29" i="1"/>
  <c r="F66" i="1"/>
  <c r="F60" i="1"/>
  <c r="F32" i="1"/>
  <c r="F31" i="1"/>
  <c r="F23" i="1"/>
  <c r="F30" i="1"/>
  <c r="F67" i="1"/>
  <c r="F58" i="1"/>
  <c r="F75" i="1"/>
  <c r="F59" i="1"/>
  <c r="F34" i="1"/>
  <c r="F78" i="1"/>
  <c r="F28" i="1"/>
  <c r="F76" i="1"/>
  <c r="F25" i="1"/>
  <c r="F26" i="1"/>
  <c r="F84" i="1"/>
  <c r="F24" i="1"/>
  <c r="F57" i="1"/>
  <c r="F36" i="1"/>
  <c r="F47" i="1"/>
  <c r="F51" i="4"/>
  <c r="F86" i="1"/>
  <c r="G216" i="2"/>
  <c r="G14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B74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pase de agua rama nro 4
</t>
        </r>
      </text>
    </comment>
    <comment ref="D11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pase de agua rama2 x 15 has
</t>
        </r>
      </text>
    </comment>
    <comment ref="D114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pase de agua rama 2 x 15 has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D48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pase de agua a hijuela nro3 21/10/2013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D44" authorId="0" shapeId="0" xr:uid="{00000000-0006-0000-0A00-000001000000}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pase de agua a hijuela nro3 21/10/2013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B70" authorId="0" shapeId="0" xr:uid="{00000000-0006-0000-0B00-000001000000}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pase de agua rama nro 4
</t>
        </r>
      </text>
    </comment>
    <comment ref="D107" authorId="0" shapeId="0" xr:uid="{00000000-0006-0000-0B00-000002000000}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pase de agua rama2 x 15 has
</t>
        </r>
      </text>
    </comment>
    <comment ref="D110" authorId="0" shapeId="0" xr:uid="{00000000-0006-0000-0B00-000003000000}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pase de agua rama 2 x 15 has
</t>
        </r>
      </text>
    </comment>
  </commentList>
</comments>
</file>

<file path=xl/sharedStrings.xml><?xml version="1.0" encoding="utf-8"?>
<sst xmlns="http://schemas.openxmlformats.org/spreadsheetml/2006/main" count="3139" uniqueCount="880">
  <si>
    <t>Sr.Usuario se le notifica: que con 1 (uno) cuotas vigentes</t>
  </si>
  <si>
    <t xml:space="preserve">impagas no podra recibir el turno de riego y en los casos que </t>
  </si>
  <si>
    <t>posean planes de pago solo podran adeudar 1(una) cuota</t>
  </si>
  <si>
    <t xml:space="preserve"> </t>
  </si>
  <si>
    <t>CUADRO DE TURNO</t>
  </si>
  <si>
    <t>Según lo dispuesto por Resol.220 de Superintendencia.</t>
  </si>
  <si>
    <t>Rama 1 y 3 del 2 al 7</t>
  </si>
  <si>
    <t>Canal Unificado Gustavo André</t>
  </si>
  <si>
    <t xml:space="preserve">Día de llegada </t>
  </si>
  <si>
    <t>Hora</t>
  </si>
  <si>
    <t>Durac.Turno</t>
  </si>
  <si>
    <t>Día de corta                      Hora</t>
  </si>
  <si>
    <t>Recorr.Canal</t>
  </si>
  <si>
    <t>C.C. 1237  y  1238</t>
  </si>
  <si>
    <t>Recorr.Hijuela</t>
  </si>
  <si>
    <t>Agua Bebida</t>
  </si>
  <si>
    <t>RAMA N° 1</t>
  </si>
  <si>
    <t>Hs.Rec.y Beb.</t>
  </si>
  <si>
    <t>HORAS TURNO</t>
  </si>
  <si>
    <t>MIN.TOTAL</t>
  </si>
  <si>
    <t xml:space="preserve">HA.TOTAL  </t>
  </si>
  <si>
    <t>MIN.P/HA</t>
  </si>
  <si>
    <t>C.C. 1238</t>
  </si>
  <si>
    <t>PP</t>
  </si>
  <si>
    <t>Titular</t>
  </si>
  <si>
    <t>Has. Total</t>
  </si>
  <si>
    <t>Has. Riego</t>
  </si>
  <si>
    <t>SI/NO</t>
  </si>
  <si>
    <t>Minutos</t>
  </si>
  <si>
    <t>Fecha/hora entrega</t>
  </si>
  <si>
    <t>Fecha/hora corta</t>
  </si>
  <si>
    <t>Observaciones</t>
  </si>
  <si>
    <t>Firma</t>
  </si>
  <si>
    <t>Aclaración</t>
  </si>
  <si>
    <t>Marini, Silvia L</t>
  </si>
  <si>
    <r>
      <t>HIJUELA</t>
    </r>
    <r>
      <rPr>
        <sz val="9"/>
        <rFont val="Arial"/>
        <family val="2"/>
      </rPr>
      <t xml:space="preserve">  </t>
    </r>
    <r>
      <rPr>
        <u/>
        <sz val="9"/>
        <rFont val="Arial"/>
        <family val="2"/>
      </rPr>
      <t>AZCURRA</t>
    </r>
  </si>
  <si>
    <t>Banno, Antonio</t>
  </si>
  <si>
    <t xml:space="preserve">Banno, Salvador </t>
  </si>
  <si>
    <t>Azcurra, Gerónimo</t>
  </si>
  <si>
    <t xml:space="preserve">Azcurra, Irma </t>
  </si>
  <si>
    <t>Municipa. de Lavalle</t>
  </si>
  <si>
    <t>Calcina Vergara, Her</t>
  </si>
  <si>
    <t>Azcurra de Falcón, M.</t>
  </si>
  <si>
    <t>Azcurra, Gregorio</t>
  </si>
  <si>
    <t>Vaieretti, Eugenio</t>
  </si>
  <si>
    <t>Sassu, Sebastiano</t>
  </si>
  <si>
    <t>Pereyra, Oscar</t>
  </si>
  <si>
    <t>Barros Silverio</t>
  </si>
  <si>
    <t>Barello, Francisco P</t>
  </si>
  <si>
    <r>
      <t>HIJUELA</t>
    </r>
    <r>
      <rPr>
        <b/>
        <sz val="9"/>
        <rFont val="Arial"/>
        <family val="2"/>
      </rPr>
      <t xml:space="preserve">  </t>
    </r>
    <r>
      <rPr>
        <b/>
        <u/>
        <sz val="9"/>
        <rFont val="Arial"/>
        <family val="2"/>
      </rPr>
      <t>RECIO</t>
    </r>
  </si>
  <si>
    <t>Recio, Hector José</t>
  </si>
  <si>
    <t>GonzalesOrtiz,A.Gonzales F.</t>
  </si>
  <si>
    <t>Jofré, Vicente</t>
  </si>
  <si>
    <t>CANAL</t>
  </si>
  <si>
    <t>Barello, Marcelo Marciano</t>
  </si>
  <si>
    <r>
      <t xml:space="preserve">HIJUELA </t>
    </r>
    <r>
      <rPr>
        <b/>
        <sz val="9"/>
        <rFont val="Arial"/>
        <family val="2"/>
      </rPr>
      <t xml:space="preserve">  </t>
    </r>
    <r>
      <rPr>
        <b/>
        <u/>
        <sz val="9"/>
        <rFont val="Arial"/>
        <family val="2"/>
      </rPr>
      <t>MOYANO</t>
    </r>
  </si>
  <si>
    <t>Jofre, Sergio R</t>
  </si>
  <si>
    <t>Guevara, Claudio</t>
  </si>
  <si>
    <t>Gonzales, Emiliano</t>
  </si>
  <si>
    <t>Aguilera, Hermenegildo</t>
  </si>
  <si>
    <t>Vidal Dominguez, Justo</t>
  </si>
  <si>
    <t>Vidal Dominguez, Ju</t>
  </si>
  <si>
    <t>Muñoz, Adolfo Raul</t>
  </si>
  <si>
    <t>Barello, Francisco</t>
  </si>
  <si>
    <t>Ravera,Pedro Elias</t>
  </si>
  <si>
    <t>Industrias Alimentic.</t>
  </si>
  <si>
    <t>Heras, Renato Victor</t>
  </si>
  <si>
    <r>
      <t>HIJUELA</t>
    </r>
    <r>
      <rPr>
        <b/>
        <sz val="9"/>
        <rFont val="Arial"/>
        <family val="2"/>
      </rPr>
      <t xml:space="preserve">  </t>
    </r>
    <r>
      <rPr>
        <b/>
        <u/>
        <sz val="9"/>
        <rFont val="Arial"/>
        <family val="2"/>
      </rPr>
      <t>SANTA</t>
    </r>
    <r>
      <rPr>
        <b/>
        <sz val="9"/>
        <rFont val="Arial"/>
        <family val="2"/>
      </rPr>
      <t xml:space="preserve">  </t>
    </r>
    <r>
      <rPr>
        <b/>
        <u/>
        <sz val="9"/>
        <rFont val="Arial"/>
        <family val="2"/>
      </rPr>
      <t>AMALIA</t>
    </r>
  </si>
  <si>
    <t>Salzo, Roberto Julio</t>
  </si>
  <si>
    <t>Maschke, Sabrina</t>
  </si>
  <si>
    <t>Ortubia, Ramon Rudecindo</t>
  </si>
  <si>
    <t>Gili,Bartolomé Gili, Juan</t>
  </si>
  <si>
    <t>Rodriguez, Gabriel</t>
  </si>
  <si>
    <t>Lin Long Hong</t>
  </si>
  <si>
    <t>Leveque, Miguel</t>
  </si>
  <si>
    <t>Ravera, Pedro</t>
  </si>
  <si>
    <t>Virra S.A</t>
  </si>
  <si>
    <t>Sr.Usuario se le notifica: que con 1 (una) cuotas vigentes</t>
  </si>
  <si>
    <t>PLAN.DGI</t>
  </si>
  <si>
    <t>CC 1239</t>
  </si>
  <si>
    <t>RAMA N° 2</t>
  </si>
  <si>
    <t>C.C</t>
  </si>
  <si>
    <t>P.P</t>
  </si>
  <si>
    <t xml:space="preserve"> Has. Riego</t>
  </si>
  <si>
    <t xml:space="preserve">Martinez Gomez, Miguel </t>
  </si>
  <si>
    <t>Cicconi A. Cicconi J.</t>
  </si>
  <si>
    <t>Ortubia, Sergio Orlando</t>
  </si>
  <si>
    <t>Masso, Jose Teodoro</t>
  </si>
  <si>
    <t>Blanchard, Reynaldo Esteban</t>
  </si>
  <si>
    <t>Onofri, Mariana</t>
  </si>
  <si>
    <t>L &amp; V S.A.</t>
  </si>
  <si>
    <t>Coop. Altas Cumbres. Ltda</t>
  </si>
  <si>
    <t xml:space="preserve">Inal S.A   </t>
  </si>
  <si>
    <t>HIJUELA MEDINA</t>
  </si>
  <si>
    <t>Los Alerces S.R.L</t>
  </si>
  <si>
    <t>Alvarado, Pablo</t>
  </si>
  <si>
    <t>Medina, Arturo Zenon</t>
  </si>
  <si>
    <t>Victorio, Raul Javier</t>
  </si>
  <si>
    <t>Victorio, Javier Raul</t>
  </si>
  <si>
    <t>Rios, Juan</t>
  </si>
  <si>
    <t>Alvarado, Juan Armando</t>
  </si>
  <si>
    <t>Villegas, Ramon y otros</t>
  </si>
  <si>
    <t>Vargas, Carlos Serafin</t>
  </si>
  <si>
    <t>Peralta, Vicente Anastacio</t>
  </si>
  <si>
    <t>Sardi, Pedro Guillermo</t>
  </si>
  <si>
    <t>Obredor, Anastacio</t>
  </si>
  <si>
    <t>Amaya,Zaragoza</t>
  </si>
  <si>
    <t>Perea, Roberto Domingo</t>
  </si>
  <si>
    <t>Alvarado, Pedro</t>
  </si>
  <si>
    <t>Morales, Pascual</t>
  </si>
  <si>
    <t>Hereda, Oscar A</t>
  </si>
  <si>
    <t>Cimarelli,Humberto Benjamin</t>
  </si>
  <si>
    <t>Gonzales,Ruben Antonio</t>
  </si>
  <si>
    <t>Magallanes, Manuel Felix</t>
  </si>
  <si>
    <t>Diaz, Carmen</t>
  </si>
  <si>
    <t>Humbert, Jorge Hector</t>
  </si>
  <si>
    <t>Rios, Nestor</t>
  </si>
  <si>
    <t>Dirección Provincial de Vialidad</t>
  </si>
  <si>
    <t>Gentili, Domingo Argentino</t>
  </si>
  <si>
    <t>Quiroga, Mariela</t>
  </si>
  <si>
    <t>Torres Alberto</t>
  </si>
  <si>
    <t>HIJUELA VICTORIO</t>
  </si>
  <si>
    <t>Victorio, Roberto Mario</t>
  </si>
  <si>
    <t>Victorio, Maria Susana</t>
  </si>
  <si>
    <t>Recio, Hector J.</t>
  </si>
  <si>
    <t>Victorio, Jorge Orlando</t>
  </si>
  <si>
    <t>HIJUELA CIPOLLETTA</t>
  </si>
  <si>
    <t>Cipolleta, Carina Irene</t>
  </si>
  <si>
    <t>Cipolletta, Laura Ines</t>
  </si>
  <si>
    <t>Calderon, Manuel</t>
  </si>
  <si>
    <t>Cataldo, Misael</t>
  </si>
  <si>
    <t>Sanchez, Jose D</t>
  </si>
  <si>
    <t>Cipolleta, Roberto Luis.</t>
  </si>
  <si>
    <t xml:space="preserve">CANAL </t>
  </si>
  <si>
    <t>Cipolleta, Roberto</t>
  </si>
  <si>
    <t>HIJUELA NAVESI</t>
  </si>
  <si>
    <t>Guariento de Navesi, Elena</t>
  </si>
  <si>
    <t>Balerci Maria Soledad y Otros</t>
  </si>
  <si>
    <t>HIJUELA CONTI</t>
  </si>
  <si>
    <t>Conte, Victor</t>
  </si>
  <si>
    <t>Fernandez, Ruben</t>
  </si>
  <si>
    <t>Ponce, Mario Omar</t>
  </si>
  <si>
    <t>HIJUELA DICHARA</t>
  </si>
  <si>
    <t>Gonzalez, Juan</t>
  </si>
  <si>
    <t>Gonzalez, Celestina</t>
  </si>
  <si>
    <t>Alvarado, Eduardo</t>
  </si>
  <si>
    <t>Gamaleri, Stella M.</t>
  </si>
  <si>
    <t>Camara Llugany, N.</t>
  </si>
  <si>
    <t>Gonzalez, Bartolo Hector</t>
  </si>
  <si>
    <t>Jofre, Amado Bernardo</t>
  </si>
  <si>
    <t>Dichara, Antonio</t>
  </si>
  <si>
    <t>Quesada Salmeron, Manuel</t>
  </si>
  <si>
    <t>Calderon, Julio</t>
  </si>
  <si>
    <t>Andre, Silvia</t>
  </si>
  <si>
    <t>Zogbi, Hugo</t>
  </si>
  <si>
    <t>Piovera, Hector</t>
  </si>
  <si>
    <t>Sardi, Pedro</t>
  </si>
  <si>
    <t>Mangione Jorge Luis</t>
  </si>
  <si>
    <t>SI</t>
  </si>
  <si>
    <t xml:space="preserve">  </t>
  </si>
  <si>
    <t>Sindecor S.A</t>
  </si>
  <si>
    <t>Cipolletta, Andrea V.</t>
  </si>
  <si>
    <t>Manrique Bardinella Roberto</t>
  </si>
  <si>
    <t>Municipalidad Lavalle</t>
  </si>
  <si>
    <t>HIJUELA COLLADO</t>
  </si>
  <si>
    <t>Castro De Azcurra, Lidia</t>
  </si>
  <si>
    <t>Moreno Margarita</t>
  </si>
  <si>
    <t>Club Deportivo G.Andre</t>
  </si>
  <si>
    <t>HIJUELA MOYANO</t>
  </si>
  <si>
    <t>Villegas, Heriberto</t>
  </si>
  <si>
    <t>Moyano, Ignacio</t>
  </si>
  <si>
    <t>Moyano. Ignacio - Farias</t>
  </si>
  <si>
    <t xml:space="preserve">Moyano Ignacio </t>
  </si>
  <si>
    <t>Moyano Ignacio Gonzales Norberto</t>
  </si>
  <si>
    <t>Moyano, Valentin</t>
  </si>
  <si>
    <t>Segovia, Miguel A.</t>
  </si>
  <si>
    <t>Pelegrina, Antonio</t>
  </si>
  <si>
    <t>Forsini de Pelegrina, Elena M.</t>
  </si>
  <si>
    <t>Anfuso, Enrique</t>
  </si>
  <si>
    <t>Martin Alfredo</t>
  </si>
  <si>
    <t>Jofre Juan</t>
  </si>
  <si>
    <t>Diaz, Fausto</t>
  </si>
  <si>
    <t>Villegas Rufino</t>
  </si>
  <si>
    <t>Alcanis, Hugo</t>
  </si>
  <si>
    <t>Alcanis Hugo</t>
  </si>
  <si>
    <t>Carrizo David</t>
  </si>
  <si>
    <t>Demonte Gustavo Pedro</t>
  </si>
  <si>
    <t>HIJUELA GONZALES</t>
  </si>
  <si>
    <t>Quiroga, Ignacio (Sucesion)</t>
  </si>
  <si>
    <t>Gonzalez, Mariano Nelson</t>
  </si>
  <si>
    <t>ACA</t>
  </si>
  <si>
    <t>Gonzales, Rosario Norberto</t>
  </si>
  <si>
    <t>Gonzales, Rosario Norber</t>
  </si>
  <si>
    <t>Instituto Provincial de la Viv.</t>
  </si>
  <si>
    <t>Villegas, Ismael</t>
  </si>
  <si>
    <t>Arancibia, Pedro Mario</t>
  </si>
  <si>
    <t>Lamantia, José</t>
  </si>
  <si>
    <t>Zamia, Mirta</t>
  </si>
  <si>
    <t>Zangrandi Enrique</t>
  </si>
  <si>
    <t>Gagliano, Alejandro Jose</t>
  </si>
  <si>
    <t>Finca Momentos SA</t>
  </si>
  <si>
    <t>Heras, Pablo Javier</t>
  </si>
  <si>
    <t>HIJUELA SOTILE</t>
  </si>
  <si>
    <t>Lara, Jose Manuel</t>
  </si>
  <si>
    <t>Lara, Jose</t>
  </si>
  <si>
    <t>Lara Jose Manuel</t>
  </si>
  <si>
    <t>Righi, Victorio</t>
  </si>
  <si>
    <t>Pons, Laura Cecilia</t>
  </si>
  <si>
    <t>Righi, Oscar</t>
  </si>
  <si>
    <t>Righi, Roberto Victorio</t>
  </si>
  <si>
    <t>Vaieretti, Alicia del Valle</t>
  </si>
  <si>
    <t>Azcurra Luis Tomas</t>
  </si>
  <si>
    <t>Industrias Matas S.A.</t>
  </si>
  <si>
    <t xml:space="preserve">                                                                                                                                                </t>
  </si>
  <si>
    <t>Sr.Usuario Se le notifica: que con 1 (una) cuotas vigentes</t>
  </si>
  <si>
    <t>horas</t>
  </si>
  <si>
    <t>CC 1240</t>
  </si>
  <si>
    <t>RAMA N° 3</t>
  </si>
  <si>
    <t>Fecha/hora ent.</t>
  </si>
  <si>
    <t>Fecha/hora cor</t>
  </si>
  <si>
    <t>Inal S.A.</t>
  </si>
  <si>
    <t>Ponchon Carlos Alberto</t>
  </si>
  <si>
    <t>Blanchard Reynaldo Esteban</t>
  </si>
  <si>
    <t>Castro Ricardo</t>
  </si>
  <si>
    <t>Gentile,D.Juan y Castro R.</t>
  </si>
  <si>
    <t>Alborada S.A.</t>
  </si>
  <si>
    <t>Perello, Fernando Jose</t>
  </si>
  <si>
    <t>Quiroga de Frangalli,Lucia</t>
  </si>
  <si>
    <t>Quesada,S.M Quesada Peralta</t>
  </si>
  <si>
    <r>
      <t>HIJUELA QUIROGA</t>
    </r>
    <r>
      <rPr>
        <sz val="9"/>
        <rFont val="Arial"/>
        <family val="2"/>
      </rPr>
      <t xml:space="preserve">  (MARGEN DERECHA)</t>
    </r>
  </si>
  <si>
    <t>Jofré,Juan Bautista</t>
  </si>
  <si>
    <t>Quiroga,Sixto</t>
  </si>
  <si>
    <t>Quiroga, Sixto(Humbert)</t>
  </si>
  <si>
    <t>Quiroga, Sixto(Quiroga, A)</t>
  </si>
  <si>
    <t>Los Alerces S.R.L.</t>
  </si>
  <si>
    <r>
      <t xml:space="preserve">      </t>
    </r>
    <r>
      <rPr>
        <u/>
        <sz val="9"/>
        <rFont val="Arial"/>
        <family val="2"/>
      </rPr>
      <t xml:space="preserve"> CANAL</t>
    </r>
  </si>
  <si>
    <t>Quiroga Figueroa,Luis</t>
  </si>
  <si>
    <r>
      <t xml:space="preserve">HIJUELA </t>
    </r>
    <r>
      <rPr>
        <sz val="9"/>
        <rFont val="Arial"/>
        <family val="2"/>
      </rPr>
      <t xml:space="preserve"> </t>
    </r>
    <r>
      <rPr>
        <u/>
        <sz val="9"/>
        <rFont val="Arial"/>
        <family val="2"/>
      </rPr>
      <t>MESTRE</t>
    </r>
    <r>
      <rPr>
        <sz val="9"/>
        <rFont val="Arial"/>
        <family val="2"/>
      </rPr>
      <t xml:space="preserve">   (MARGEN DERECHA) </t>
    </r>
  </si>
  <si>
    <t>Yapura, Teresita</t>
  </si>
  <si>
    <t>Quiroga Figueroa,Lucia</t>
  </si>
  <si>
    <t>Quiroga Figueroa,Angel</t>
  </si>
  <si>
    <t>Gonzales, Dominga</t>
  </si>
  <si>
    <t>Guakinchay de Perez,Ines</t>
  </si>
  <si>
    <t>Perez,Florian</t>
  </si>
  <si>
    <t>Guakinchay, Carlos, Antonio y Ma.Elvira</t>
  </si>
  <si>
    <t>Demonte,Edgardo Raul</t>
  </si>
  <si>
    <t>Fuster Jose en 1241-0014</t>
  </si>
  <si>
    <r>
      <t>HIJUELA</t>
    </r>
    <r>
      <rPr>
        <sz val="9"/>
        <rFont val="Arial"/>
        <family val="2"/>
      </rPr>
      <t xml:space="preserve">  </t>
    </r>
    <r>
      <rPr>
        <u/>
        <sz val="9"/>
        <rFont val="Arial"/>
        <family val="2"/>
      </rPr>
      <t>CONTI</t>
    </r>
    <r>
      <rPr>
        <sz val="9"/>
        <rFont val="Arial"/>
        <family val="2"/>
      </rPr>
      <t xml:space="preserve">    (MARGEN IZQUIERDA)</t>
    </r>
  </si>
  <si>
    <t>Heredia, Clarita</t>
  </si>
  <si>
    <t>Victorio, Julio</t>
  </si>
  <si>
    <t>Rios, Nestor Fabian</t>
  </si>
  <si>
    <t>Jofré,Pedro Hipolito</t>
  </si>
  <si>
    <r>
      <t>HIJUELA  F. PEÑA</t>
    </r>
    <r>
      <rPr>
        <sz val="9"/>
        <rFont val="Arial"/>
        <family val="2"/>
      </rPr>
      <t xml:space="preserve">   (MARGEN DERECHA)</t>
    </r>
  </si>
  <si>
    <t>Fernandez,Juan José</t>
  </si>
  <si>
    <t>Elst, Cornelio (Celina Ada)</t>
  </si>
  <si>
    <t>Aguirre, Nelly</t>
  </si>
  <si>
    <t>Borell,Bernardino Andrés</t>
  </si>
  <si>
    <t>Basilotta,Rosario</t>
  </si>
  <si>
    <t>Fernandez de Basilotta, Aguida</t>
  </si>
  <si>
    <r>
      <t>HIJUELA LUCERO</t>
    </r>
    <r>
      <rPr>
        <sz val="9"/>
        <rFont val="Arial"/>
        <family val="2"/>
      </rPr>
      <t xml:space="preserve">   (MARGEN IZQUIERDA)</t>
    </r>
  </si>
  <si>
    <t>Yapura, Teresita del Valle</t>
  </si>
  <si>
    <t>Rios Nestor Fabian</t>
  </si>
  <si>
    <t>Lucero de Guakinchay,Savina</t>
  </si>
  <si>
    <t>Lucero, Susana Gladys</t>
  </si>
  <si>
    <t>Lucero,Nicolas</t>
  </si>
  <si>
    <t>Altamirano Vilca,Pedro</t>
  </si>
  <si>
    <t>Guakinchay, Pedro y Otros</t>
  </si>
  <si>
    <t>Yapura, Juan Pablo</t>
  </si>
  <si>
    <t>Andre, Jose Rodrigo</t>
  </si>
  <si>
    <t>Ferreira de Gomez,Andrea</t>
  </si>
  <si>
    <r>
      <t xml:space="preserve">            </t>
    </r>
    <r>
      <rPr>
        <u/>
        <sz val="9"/>
        <rFont val="Arial"/>
        <family val="2"/>
      </rPr>
      <t>CANAL</t>
    </r>
  </si>
  <si>
    <t>Cavagnaro Juan B.</t>
  </si>
  <si>
    <t>Yapura, Juan P</t>
  </si>
  <si>
    <t>Zogbi,Jose Hugo</t>
  </si>
  <si>
    <t>Rios,Carlos A. Y Rios Eugenio</t>
  </si>
  <si>
    <t>Andre, Demetrio</t>
  </si>
  <si>
    <t>Andre, Gustavo</t>
  </si>
  <si>
    <t>André,Maria Rosa</t>
  </si>
  <si>
    <r>
      <t>HIJUELA MARTINEZ</t>
    </r>
    <r>
      <rPr>
        <sz val="9"/>
        <rFont val="Arial"/>
        <family val="2"/>
      </rPr>
      <t xml:space="preserve">  (MARGEN IZQUIERDA)</t>
    </r>
  </si>
  <si>
    <t>André Guakinchay,Demetrio</t>
  </si>
  <si>
    <t xml:space="preserve">Andre Guakinchay, Demetrio </t>
  </si>
  <si>
    <t>Andre,Gustavo Jose Julio</t>
  </si>
  <si>
    <t>Andre, Julio Jose Alejandro</t>
  </si>
  <si>
    <t>André,Silvia del Carmen</t>
  </si>
  <si>
    <t xml:space="preserve">Barahona Roberto Guzman,Oscar </t>
  </si>
  <si>
    <t>Fernandez, Gustavo Luis</t>
  </si>
  <si>
    <t>Alvares,Antonio</t>
  </si>
  <si>
    <t>Ojeda, Isaac Gualdino</t>
  </si>
  <si>
    <t>Gautrot, Maria Martha</t>
  </si>
  <si>
    <t xml:space="preserve">Andre Leonardo </t>
  </si>
  <si>
    <t>Vanrell Gya, A. J. Y Vanrell</t>
  </si>
  <si>
    <t>Mengoni, Hector Nelson</t>
  </si>
  <si>
    <t>Finca Momentos S.A.</t>
  </si>
  <si>
    <t>Parlante, Horacio</t>
  </si>
  <si>
    <t>Demonte de Gagliano, Celfa</t>
  </si>
  <si>
    <r>
      <t xml:space="preserve">HIJUELA DEMONTE </t>
    </r>
    <r>
      <rPr>
        <sz val="9"/>
        <rFont val="Arial"/>
        <family val="2"/>
      </rPr>
      <t xml:space="preserve">  (MARGEN IZQUIERDA)</t>
    </r>
  </si>
  <si>
    <t>Lopez Santos,Francisco</t>
  </si>
  <si>
    <t>Demonte,Gustavo Pedro</t>
  </si>
  <si>
    <t>Rei, Antonio Juan</t>
  </si>
  <si>
    <t>Gonzalez, Rosario Nolberto</t>
  </si>
  <si>
    <t>Grandon, Jose Venancio</t>
  </si>
  <si>
    <t>Nanantu S.A</t>
  </si>
  <si>
    <t>Demonte,Honorio</t>
  </si>
  <si>
    <t xml:space="preserve">   </t>
  </si>
  <si>
    <t>Horas</t>
  </si>
  <si>
    <t>CC 1241</t>
  </si>
  <si>
    <t>RAMA N° 4</t>
  </si>
  <si>
    <t>Observaci</t>
  </si>
  <si>
    <t>Pelegrina, Mirta S</t>
  </si>
  <si>
    <t>Onofri, Marcelo</t>
  </si>
  <si>
    <t>Lamantia,Salvador Carlos</t>
  </si>
  <si>
    <t>Sanchez,Antonia Maria</t>
  </si>
  <si>
    <t>Signes de Blanchard, S</t>
  </si>
  <si>
    <t>Mayol, Monica</t>
  </si>
  <si>
    <t>Mayol,Monica y Magdalena</t>
  </si>
  <si>
    <t>Mayol Rosello,Monica y</t>
  </si>
  <si>
    <t>Mayol,Monica Ines</t>
  </si>
  <si>
    <r>
      <t>HIJUELA</t>
    </r>
    <r>
      <rPr>
        <b/>
        <sz val="9"/>
        <rFont val="Arial"/>
        <family val="2"/>
      </rPr>
      <t xml:space="preserve">  </t>
    </r>
    <r>
      <rPr>
        <b/>
        <u/>
        <sz val="9"/>
        <rFont val="Arial"/>
        <family val="2"/>
      </rPr>
      <t>OLIVARES</t>
    </r>
  </si>
  <si>
    <t>Groselj, Sebastian</t>
  </si>
  <si>
    <t>Groselj Carlos</t>
  </si>
  <si>
    <t>Neza, Pedro Pascual</t>
  </si>
  <si>
    <t>Rivero Fernandez, Sixto</t>
  </si>
  <si>
    <t>Galvan, Carlos Martin</t>
  </si>
  <si>
    <t>Alaniz,Omar Ernesto</t>
  </si>
  <si>
    <t>Fernandez, Juan Carlos</t>
  </si>
  <si>
    <r>
      <t>HIJUELA</t>
    </r>
    <r>
      <rPr>
        <b/>
        <sz val="9"/>
        <rFont val="Arial"/>
        <family val="2"/>
      </rPr>
      <t xml:space="preserve">  </t>
    </r>
    <r>
      <rPr>
        <b/>
        <u/>
        <sz val="9"/>
        <rFont val="Arial"/>
        <family val="2"/>
      </rPr>
      <t>DEMONTE</t>
    </r>
  </si>
  <si>
    <t>Zucatto,Santiago Miguel</t>
  </si>
  <si>
    <t>Fernandez,Juan C.</t>
  </si>
  <si>
    <t>Diaz Villegas,Gregorio Benito</t>
  </si>
  <si>
    <t>Gonzalez, Cristobal A.</t>
  </si>
  <si>
    <t>Cipolletta, Carina I.</t>
  </si>
  <si>
    <t>CC</t>
  </si>
  <si>
    <t>CD</t>
  </si>
  <si>
    <t>TITULAR</t>
  </si>
  <si>
    <t>MARTINEZ GOMEZ, MIGUEL</t>
  </si>
  <si>
    <t>CICCONI, ALFREDO</t>
  </si>
  <si>
    <t>GEA OESTE S.A.</t>
  </si>
  <si>
    <t>BANNO, SALVATORE</t>
  </si>
  <si>
    <t>BANNO, SALVADOR</t>
  </si>
  <si>
    <t>AZCURRA, GERONIMO</t>
  </si>
  <si>
    <t>AZCURRA DE QUIROGA, IRMA</t>
  </si>
  <si>
    <t>AZCURRA DE LUNA, ISABEL</t>
  </si>
  <si>
    <t>AZCURRA, JOSE GUMERSINDO</t>
  </si>
  <si>
    <t>AZCURRA DE GIL, DORALIZA</t>
  </si>
  <si>
    <t>AZCURRA DE FALCON, MERCEDES</t>
  </si>
  <si>
    <t>AZCURRA, GREGORIO</t>
  </si>
  <si>
    <t>VITIVINICOLA DON MARIANO S.A.</t>
  </si>
  <si>
    <t>SASSO, SEBASTIANO</t>
  </si>
  <si>
    <t>BARROS DE REVUELTA, ROSA</t>
  </si>
  <si>
    <t>MARTIN, FLORENCIO</t>
  </si>
  <si>
    <t>RECIO, HECTOR JOSE</t>
  </si>
  <si>
    <t>GONZALEZ ORTIZ, ANTONIO</t>
  </si>
  <si>
    <t>JOFRE, VICENTE</t>
  </si>
  <si>
    <t>BARELLO, MARCELO MARCIANO</t>
  </si>
  <si>
    <t>HERNANDEZ, GERONIMO MATEO</t>
  </si>
  <si>
    <t>GUEVARA, CLAUDIO</t>
  </si>
  <si>
    <t>GONZALES, EMILIANO</t>
  </si>
  <si>
    <t>AGUILERA, HERMENEGILDO</t>
  </si>
  <si>
    <t>VIDAL DOMINGUEZ, JUSTO</t>
  </si>
  <si>
    <t>Bazan Jose ( permiso temporario)</t>
  </si>
  <si>
    <t>MUñOZ, ADOLFO RAUL</t>
  </si>
  <si>
    <t>RAVERA, PEDRO ELIAS</t>
  </si>
  <si>
    <t>ORTUBIA, OMAR FRANCISCO</t>
  </si>
  <si>
    <t>MASSO, JOSE TEODORO</t>
  </si>
  <si>
    <t>BLANCHARD, REYNALDO ESTEBAN</t>
  </si>
  <si>
    <t>GENTILE, ROMAN RODRIGO</t>
  </si>
  <si>
    <t>DE LA IGLESIA, PABLO</t>
  </si>
  <si>
    <t>COOP.ALTAS CUMBRES LTDA. VIT., HORT., FRUT., APIC. Y GANADER</t>
  </si>
  <si>
    <t>INAL S.A.</t>
  </si>
  <si>
    <t>LOS ALERCES S.R.L.</t>
  </si>
  <si>
    <t>ALVARADO, PABLO</t>
  </si>
  <si>
    <t>MEDINA, ARTURO ZENON</t>
  </si>
  <si>
    <t>RIOS DE VICTORIO, CLARA ANGELA</t>
  </si>
  <si>
    <t>RIOS DE GUTIERREZ, OLGA LUCIA</t>
  </si>
  <si>
    <t>RIOS, JUAN NORBERTO</t>
  </si>
  <si>
    <t>ALVARADO, JUAN ARMANDO</t>
  </si>
  <si>
    <t>VILLEGAS, RAMON</t>
  </si>
  <si>
    <t>VARGAS, CARLOS SERAFIN</t>
  </si>
  <si>
    <t>PERALTA, VICENTE ANASTACIO</t>
  </si>
  <si>
    <t>OBREDOR, ANASTACIO</t>
  </si>
  <si>
    <t>AMAYA, ZARAGOZA</t>
  </si>
  <si>
    <t>PEREA, ROBERTO DOMINGO</t>
  </si>
  <si>
    <t>ALVARADO, PEDRO</t>
  </si>
  <si>
    <t>MORALES, PASCUAL</t>
  </si>
  <si>
    <t>FALCON, ARMINDO</t>
  </si>
  <si>
    <t>CIMARELLI, HUMBERTO BENJAMIN</t>
  </si>
  <si>
    <t>GONZALEZ, RUBEN ANTONIO</t>
  </si>
  <si>
    <t>MAGALLANES, MANUEL FELIX</t>
  </si>
  <si>
    <t>DIAZ, CARMEN</t>
  </si>
  <si>
    <t>HUMBERT, JORGE HECTOR</t>
  </si>
  <si>
    <t>MANRESA, RAFAEL</t>
  </si>
  <si>
    <t>ANELLI, LUIS</t>
  </si>
  <si>
    <t>GENTILI, DOMINGO ARGENTINO</t>
  </si>
  <si>
    <t>GUIÑAZU, JOSE LUIS</t>
  </si>
  <si>
    <t>COOP.3 OLIVOS LTDA., DE VIV., URBANIZ., SERV., PUBL., SOC., Y CONSUMO</t>
  </si>
  <si>
    <t>VICTORIO, ROBERTO MARIO</t>
  </si>
  <si>
    <t>VICTORIO, JORGE EDUARDO</t>
  </si>
  <si>
    <t>VICTORIO, MARIA SUSANA</t>
  </si>
  <si>
    <t>CIPOLLETTA, CARINA IRENE</t>
  </si>
  <si>
    <t>CIPOLLETTA, LAURA INES</t>
  </si>
  <si>
    <t>CALDERON, MANUEL EDGARDO</t>
  </si>
  <si>
    <t>CATALDO, MISAEL EULALIO</t>
  </si>
  <si>
    <t>SANCHEZ, JOSE DIEGO</t>
  </si>
  <si>
    <t>CIPOLLETTA, ROBERTO LUIS JESUS</t>
  </si>
  <si>
    <t>GUARIENTO DE NAVESI, ELENA MAGDALENA</t>
  </si>
  <si>
    <t>BALERCI, MARIA SOLEDAD</t>
  </si>
  <si>
    <t>CONTE, VICTOR ABEL</t>
  </si>
  <si>
    <t>FERNANDEZ SOLER, RUBEN OSVALDO</t>
  </si>
  <si>
    <t>PONCE, MARIO OMAR</t>
  </si>
  <si>
    <t>GONZALEZ, JUAN</t>
  </si>
  <si>
    <t>DICHIARA, ANTONINO</t>
  </si>
  <si>
    <t>QUESADA SALMERON, MANUEL</t>
  </si>
  <si>
    <t>CALDERON, JULIO</t>
  </si>
  <si>
    <t>ANDRE, SILVIA DEL CARMEN</t>
  </si>
  <si>
    <t>ZOGBI, JOSE HUGO</t>
  </si>
  <si>
    <t>PIOVERA, HECTOR EVARISTO</t>
  </si>
  <si>
    <t>PEDRO SARDI S.R.L.</t>
  </si>
  <si>
    <t>SINDECOR S.A.</t>
  </si>
  <si>
    <t>CIPOLLETTA, ANDREA VICTORIA</t>
  </si>
  <si>
    <t>MANRIQUE BARDINELLA, ROBERTO</t>
  </si>
  <si>
    <t>COOP.LA FLORESTA DE VIV., URB., SERV., PUBL.SOCIALES YCONSUMO LTDA.</t>
  </si>
  <si>
    <t>PEREZ COLLADO, LORENZO</t>
  </si>
  <si>
    <t>CASTRO DE AZCURRA, LIDIA</t>
  </si>
  <si>
    <t>CANOVAS MARTICORENA, GABRIEL</t>
  </si>
  <si>
    <t>CENTRO CLUB DEPORTIVO GUSTAVO ANDRE DE LAVALLE-MENDOZA</t>
  </si>
  <si>
    <t>VILLEGAS, JOSE HERIBERTO</t>
  </si>
  <si>
    <t>MOYANO, IGNACIO</t>
  </si>
  <si>
    <t>MOYANO ARAUJO, VALENTIN</t>
  </si>
  <si>
    <t>ANFUSO, GIUSEPPE</t>
  </si>
  <si>
    <t>PELEGRINA, ANTONIO</t>
  </si>
  <si>
    <t>FORSINI DE PELEGRINA, ELENA MARIA</t>
  </si>
  <si>
    <t>ANFUSO DE PEñA, NELIDA SUSANA</t>
  </si>
  <si>
    <t>MARTIN, ALFREDO FERNANDO</t>
  </si>
  <si>
    <t>JOFRE, JUAN ASCENCIO</t>
  </si>
  <si>
    <t>DIAZ, FAUSTO</t>
  </si>
  <si>
    <t>VILLEGAS, RUFINO</t>
  </si>
  <si>
    <t>ALCANIS, ANGEL HUGO</t>
  </si>
  <si>
    <t>ZAMIA, JOSE</t>
  </si>
  <si>
    <t>CARRIZO, DAVID DAMIAN</t>
  </si>
  <si>
    <t>DEMONTE, GUSTAVO PEDRO</t>
  </si>
  <si>
    <t>QUIROGA, IGNACIO</t>
  </si>
  <si>
    <t>GONZALEZ, ROSARIO NOLBERTO</t>
  </si>
  <si>
    <t>INSTITUTO PROVINCIAL DE LA VIVIENDA</t>
  </si>
  <si>
    <t>VILLEGAS, ISMAEL BIATRIZ</t>
  </si>
  <si>
    <t>ARANCIBIA, PEDRO MARIO</t>
  </si>
  <si>
    <t>LAMANTIA, JOSE</t>
  </si>
  <si>
    <t>ZAMIA, MIRTA ROSA</t>
  </si>
  <si>
    <t>ZANGRANDI, ENRIQUE BARTOLOME</t>
  </si>
  <si>
    <t>GAGLIANO, ALEJANDRO JOSE</t>
  </si>
  <si>
    <t>LYSAM S.A.</t>
  </si>
  <si>
    <t>SOTTILE, JOSE JUAN</t>
  </si>
  <si>
    <t>LARA, JOSE</t>
  </si>
  <si>
    <t>LARA, JOSE MANUEL</t>
  </si>
  <si>
    <t>RIGHI, VICTORIO</t>
  </si>
  <si>
    <t>BUSINESS ADMINISTRADORA S.A.</t>
  </si>
  <si>
    <t>GAGLIANO, JOSE BENITO</t>
  </si>
  <si>
    <t>AZCURRA, TOMAS LUIS</t>
  </si>
  <si>
    <t>MUNICIPALIDAD DE LAVALLE</t>
  </si>
  <si>
    <t>INDUSTRIAS J.MATAS S.C.A.</t>
  </si>
  <si>
    <t>PONCHON, CARLOS ALBERTO</t>
  </si>
  <si>
    <t>CASTRO, RICARDO</t>
  </si>
  <si>
    <t>GENTILE, DOMINGO JUAN</t>
  </si>
  <si>
    <t>GUIFEMAR S.A.</t>
  </si>
  <si>
    <t>BARCELO DE PERELLO, ISABEL ORIETA</t>
  </si>
  <si>
    <t>QUIROGA DE FRANGALLI, LUCIA</t>
  </si>
  <si>
    <t>QUESADA PERALTA, MIGUEL ANGEL</t>
  </si>
  <si>
    <t>JOFRE, JUAN BAUTISTA</t>
  </si>
  <si>
    <t>QUIROGA, SIXTO</t>
  </si>
  <si>
    <t>QUIROGA FIGUEROA, LUIS</t>
  </si>
  <si>
    <t>ANDRE GUAQUINCHAY, DEMETRIO JOSE CIRILO</t>
  </si>
  <si>
    <t>QUIROGA FIGUEROA, LUCIA</t>
  </si>
  <si>
    <t>QUIROGA FIGUEROA, ANGEL</t>
  </si>
  <si>
    <t>GONZALEZ, DOMINGA</t>
  </si>
  <si>
    <t>GUAKINCHAY DE PEREZ, INES</t>
  </si>
  <si>
    <t>PEREZ, FLORIAN</t>
  </si>
  <si>
    <t>GUAKINCHAY, CARLOS</t>
  </si>
  <si>
    <t>DEMONTE, EDGARDO RAUL</t>
  </si>
  <si>
    <t>FUSTER, JOSE</t>
  </si>
  <si>
    <t>HEREDIA, CLARITA</t>
  </si>
  <si>
    <t>VICTORIO, JULIO CESAR</t>
  </si>
  <si>
    <t>JOFRE, PEDRO HIPOLITO</t>
  </si>
  <si>
    <t>FERNANDEZ, JUAN JOSE</t>
  </si>
  <si>
    <t>ELST, CELINA ADA</t>
  </si>
  <si>
    <t>FUSTER, FORTUNATO CESILIO</t>
  </si>
  <si>
    <t>BOREL, BERNARDINO ANDRES</t>
  </si>
  <si>
    <t>BASILOTTA, ROSARIO</t>
  </si>
  <si>
    <t>FERNANDEZ DE BASILOTTA, AGUIDA</t>
  </si>
  <si>
    <t>RIOS, NESTOR FAVIAN</t>
  </si>
  <si>
    <t>LUCERO DE GUAQUINCHAY, SAVINA</t>
  </si>
  <si>
    <t>LUCERO, JORGE</t>
  </si>
  <si>
    <t>LUCERO, NICOLAS</t>
  </si>
  <si>
    <t>LUCERO DE FALCON, JULIA</t>
  </si>
  <si>
    <t>ALTAMIRANO VILCA, PEDRO</t>
  </si>
  <si>
    <t>GUAKINCHAY, PEDRO</t>
  </si>
  <si>
    <t>ANDRE, JOSE RODRIGO</t>
  </si>
  <si>
    <t>GUAKINCHAY, CELMIRA</t>
  </si>
  <si>
    <t>FERREIRA DE GOMEZ, ANDREA</t>
  </si>
  <si>
    <t>CAVAGNARO, JUAN BRUNO</t>
  </si>
  <si>
    <t>RIOS, CARLOS ANGEL</t>
  </si>
  <si>
    <t>ANDRE GUAQUINCHAY, GUSTAVO ALBERTO MAXIMILIANO</t>
  </si>
  <si>
    <t>ANDRE, MARIA ROSA</t>
  </si>
  <si>
    <t>ANDRE, GUSTAVO JOSE JULIO</t>
  </si>
  <si>
    <t>BARAHONA, ROBERTO RAFAEL</t>
  </si>
  <si>
    <t>RIGHI, OSCAR DANIEL</t>
  </si>
  <si>
    <t>FERNANDEZ, ANGEL RAMON</t>
  </si>
  <si>
    <t>ALVAREZ, ANTONIO</t>
  </si>
  <si>
    <t>MORENO DE MARTIN, ANGELES CARLOTA</t>
  </si>
  <si>
    <t>OJEDA, ISACC WALDINO</t>
  </si>
  <si>
    <t>GAUTROT, MARIA MARTHA</t>
  </si>
  <si>
    <t>ANDRE, LEONARDO DAVID</t>
  </si>
  <si>
    <t>VANRELL, ANTONIO JOSE</t>
  </si>
  <si>
    <t>MENGONI, HECTOR NELSON</t>
  </si>
  <si>
    <t>PARLANTE, HORACIO</t>
  </si>
  <si>
    <t>DEMONTE DE GAGLIANO, CELFA BLANCA</t>
  </si>
  <si>
    <t>LOPEZ SANTOS, FRANCISCO</t>
  </si>
  <si>
    <t>REI, ANTONIO JUAN</t>
  </si>
  <si>
    <t>QUIROGA, RUFINO</t>
  </si>
  <si>
    <t>NANANTU S.A.</t>
  </si>
  <si>
    <t>DEMONTE, HONORIO</t>
  </si>
  <si>
    <t>TISSERA, OSCAR JUAN</t>
  </si>
  <si>
    <t>LAMANTIA, SALVADOR CARLOS</t>
  </si>
  <si>
    <t>MAI, JUAN (H)</t>
  </si>
  <si>
    <t>SANCHEZ, ANTONIA MARIA</t>
  </si>
  <si>
    <t>SIGNES DE BLANCHARD, SUSANA MABEL</t>
  </si>
  <si>
    <t>MAYOL, MONICA INES</t>
  </si>
  <si>
    <t>MAYOL ROSELLO, MAGIN</t>
  </si>
  <si>
    <t>GROSELJ, SEBASTIAN</t>
  </si>
  <si>
    <t>GROSEL, CARLOS</t>
  </si>
  <si>
    <t>NEZA, PEDRO PASCUAL</t>
  </si>
  <si>
    <t>AZCURRA, HIGINIO ARCADIO</t>
  </si>
  <si>
    <t>RIVERO FERNANDEZ, SIXTO</t>
  </si>
  <si>
    <t>MAMOLI, SIRIACO</t>
  </si>
  <si>
    <t>ALANIZ, OMAR ERNESTO</t>
  </si>
  <si>
    <t>FERNANDEZ, JUAN CARLOS</t>
  </si>
  <si>
    <t>ZUCCATTO, SANTIAGO MIGUEL</t>
  </si>
  <si>
    <t>DIAZ VILLEGAS, GREGORIO BENITO</t>
  </si>
  <si>
    <t>GONZALEZ, CRISTOBAL AGAPITO</t>
  </si>
  <si>
    <t>PEGO, ANTONIO</t>
  </si>
  <si>
    <t>ALONSO, MARIA</t>
  </si>
  <si>
    <t>FOSCO, EMILIO NORBERTO</t>
  </si>
  <si>
    <t>PADRON REAL DE USUARIO</t>
  </si>
  <si>
    <t>INSPECCIÓN CANAL GUSTAVO ANDRE</t>
  </si>
  <si>
    <t xml:space="preserve">SESAMAR SRL Dominguez, </t>
  </si>
  <si>
    <t>SESAMAR SRL Dominguez, Ricardo Luis</t>
  </si>
  <si>
    <t>Banno, Salvatore</t>
  </si>
  <si>
    <t>Azcurra de Quiroga, Irma incluida en 66</t>
  </si>
  <si>
    <t>Azcurra de Luna, Isabel</t>
  </si>
  <si>
    <t>Azcurra, Jose Gumersindo</t>
  </si>
  <si>
    <t>Azcurra de Gil, Doraliza</t>
  </si>
  <si>
    <t>Vit. Don Mariano</t>
  </si>
  <si>
    <t>Sasso Sebastiano</t>
  </si>
  <si>
    <t>Barros de Revuelta,R.Barros, Sil</t>
  </si>
  <si>
    <t>Martin, Juan Martin, Alfredo F.</t>
  </si>
  <si>
    <t>Hernandez, Gerónimo Mateo</t>
  </si>
  <si>
    <t>Gonzales Emiliano</t>
  </si>
  <si>
    <t>Escudero, Roberto Jose</t>
  </si>
  <si>
    <t>Gentile, Hugo Manuel</t>
  </si>
  <si>
    <t>De La Iglesia, Pablo</t>
  </si>
  <si>
    <t>Los Alerces S.A.</t>
  </si>
  <si>
    <t>Rios de Victorio, Clara A.</t>
  </si>
  <si>
    <t>Rios, Olga Lucia</t>
  </si>
  <si>
    <t>Villegas Ramon y otros</t>
  </si>
  <si>
    <t>Peralta,Vicente Anastacio</t>
  </si>
  <si>
    <t>Falcón, Armindo</t>
  </si>
  <si>
    <t>Magallanes Manuel Felix</t>
  </si>
  <si>
    <t>Conte, Victor Abel</t>
  </si>
  <si>
    <t>Manresa, Rafael</t>
  </si>
  <si>
    <t>Anelli, Luis</t>
  </si>
  <si>
    <t xml:space="preserve">Coop. 3 Olivos LTDA </t>
  </si>
  <si>
    <t>Victorio Roberto Mario</t>
  </si>
  <si>
    <t>Victorio Jorge Eduardo</t>
  </si>
  <si>
    <t>Recio Hector J.</t>
  </si>
  <si>
    <t>Victorio,Maria S. Victorio M.</t>
  </si>
  <si>
    <t>Cipolleta Roberto</t>
  </si>
  <si>
    <t>Rejas Norma</t>
  </si>
  <si>
    <t>Calderon Manuel</t>
  </si>
  <si>
    <t>Cataldo Misael</t>
  </si>
  <si>
    <t>Sanchez Jose D</t>
  </si>
  <si>
    <t>Cipolleta RobertoQuesada Salmeron Manuel</t>
  </si>
  <si>
    <t>Orellana Juan C</t>
  </si>
  <si>
    <t>Conte Victor</t>
  </si>
  <si>
    <t>Ponce Mario Omar</t>
  </si>
  <si>
    <t>Gonzalez Juan</t>
  </si>
  <si>
    <t>Dichara Antonio</t>
  </si>
  <si>
    <t>Quesada Salmeron Manuel</t>
  </si>
  <si>
    <t>Zogbi Hugo</t>
  </si>
  <si>
    <t>Piovera Hector</t>
  </si>
  <si>
    <t>Sardi Pedro</t>
  </si>
  <si>
    <t xml:space="preserve">Rejas Norma </t>
  </si>
  <si>
    <t>Coop.La Floresta</t>
  </si>
  <si>
    <t>Perez Collado Lorenzo</t>
  </si>
  <si>
    <t>Castro de Ascurra Lidia</t>
  </si>
  <si>
    <t>Castro, Daniel (De Azcurra Lidia)</t>
  </si>
  <si>
    <t>Canovas Marticorena Gabriel</t>
  </si>
  <si>
    <t>Villegas Heriberto</t>
  </si>
  <si>
    <t>Moyano Ignacio</t>
  </si>
  <si>
    <t>Moyano Ignacio Farias Miguel</t>
  </si>
  <si>
    <t>Anfuso Jose</t>
  </si>
  <si>
    <t>Pelegrina Antonio</t>
  </si>
  <si>
    <t>Forsini, maria elena</t>
  </si>
  <si>
    <t>Anfuso de Peña, Nelida</t>
  </si>
  <si>
    <t>Zamia Jose</t>
  </si>
  <si>
    <t xml:space="preserve">Quiroga, Ignacio </t>
  </si>
  <si>
    <t>Gonzalez Ruben (prop 1/2)</t>
  </si>
  <si>
    <t>Gonzales Norberto</t>
  </si>
  <si>
    <t>Gonzalez Ruben (prop 2/2)</t>
  </si>
  <si>
    <t>Villegas Ismael</t>
  </si>
  <si>
    <t>Arancibia Pedro Mario</t>
  </si>
  <si>
    <t>Lamantia José</t>
  </si>
  <si>
    <t>Zamia Mirta</t>
  </si>
  <si>
    <t>Gagleano Alejandro Jose</t>
  </si>
  <si>
    <t>Aljose srl</t>
  </si>
  <si>
    <t>Lysam S.A</t>
  </si>
  <si>
    <t>Sottile Jose Juan (Lara)</t>
  </si>
  <si>
    <t>Lara Jose (Demetrio)</t>
  </si>
  <si>
    <t>Corporación Los Andes</t>
  </si>
  <si>
    <t>Gagleano Jose Benito</t>
  </si>
  <si>
    <t>Gagliano Alej.Jose Los Alerces</t>
  </si>
  <si>
    <t>Inal S.A</t>
  </si>
  <si>
    <t>Guifemar S.a</t>
  </si>
  <si>
    <t>Barcello de Perello,Isabel O.</t>
  </si>
  <si>
    <t>Quiroga,S.Quiroga,Leonte</t>
  </si>
  <si>
    <t>André, Demetrio</t>
  </si>
  <si>
    <t>Victorio,Julio Cesar</t>
  </si>
  <si>
    <t>Jofré,Pedro Jofré,Mario</t>
  </si>
  <si>
    <t>Fuster,Fortunato Cesilio</t>
  </si>
  <si>
    <t>Lucero de Alvarado,Francisca</t>
  </si>
  <si>
    <t>Lucero,Jorge</t>
  </si>
  <si>
    <t>Lucero de Falcon, Julia</t>
  </si>
  <si>
    <t>Guakinchay, pedro y otros</t>
  </si>
  <si>
    <t>Guakinchay de Andre,Florinda</t>
  </si>
  <si>
    <t>Guakinchay,Celmira</t>
  </si>
  <si>
    <t>Andre, Rodrigo</t>
  </si>
  <si>
    <t>AndréGuakinchay,Demetrio</t>
  </si>
  <si>
    <t xml:space="preserve">Andre Demetrio (ex Pcia Mza) </t>
  </si>
  <si>
    <t>Barahona Roberto Guzman,Oscar Desiderio</t>
  </si>
  <si>
    <t>Fernandez, Angel R.</t>
  </si>
  <si>
    <t>Moreno de Martin,A.Carlota</t>
  </si>
  <si>
    <t>Gagliano,José Benito</t>
  </si>
  <si>
    <t>Mengoni, Pedro Pablo (Hector Nelson)</t>
  </si>
  <si>
    <t>Gagliano, Alejandro</t>
  </si>
  <si>
    <t>Aljose SRL</t>
  </si>
  <si>
    <t>Quiroga, Rufino</t>
  </si>
  <si>
    <t>Tissera, Oscar Juan</t>
  </si>
  <si>
    <t>Lorenzo,E.D. Y Zuin Oscar</t>
  </si>
  <si>
    <t>Mai,Juan y Franzosi de Mai E.</t>
  </si>
  <si>
    <t>Signes,O.J Signes Blancha</t>
  </si>
  <si>
    <t>Groselj Maximiliano</t>
  </si>
  <si>
    <t>Azcorra,Higinio Arcadio</t>
  </si>
  <si>
    <t>Azcurra,Higinio Arcadio</t>
  </si>
  <si>
    <t>Mamolis, Siriaco</t>
  </si>
  <si>
    <t>Fernandez,P. Y Fernandez,A.</t>
  </si>
  <si>
    <t>Fernandez,J.C. Fernandez A.</t>
  </si>
  <si>
    <t>Pego,A. Pego Vda de Llobel</t>
  </si>
  <si>
    <t>Cipolleta,Roberto Domingo</t>
  </si>
  <si>
    <t>Fosco,Emilio Cipolleta R.</t>
  </si>
  <si>
    <t>INSPECCION CANAL GUSTAVO ANDRE</t>
  </si>
  <si>
    <t>NOTIFICACION ASAMBLEA GENERAL ORDINARIA</t>
  </si>
  <si>
    <t>FECHA:</t>
  </si>
  <si>
    <t>HORA:</t>
  </si>
  <si>
    <t>LUGAR:</t>
  </si>
  <si>
    <t>Club Cultural Gustavo Andre - Quiroga s/n -Gvo. Andre - Lavalle</t>
  </si>
  <si>
    <t>TEMA:</t>
  </si>
  <si>
    <t>Rendición de Cuentas Ejercicio 2.009</t>
  </si>
  <si>
    <t>FIRMA</t>
  </si>
  <si>
    <t xml:space="preserve">ACLARACION </t>
  </si>
  <si>
    <t>GEA OESTE S.A</t>
  </si>
  <si>
    <t xml:space="preserve">Azcurra de Quiroga, Irma </t>
  </si>
  <si>
    <t>Gonzales Ortiz, A</t>
  </si>
  <si>
    <t>Jofre, Vicente</t>
  </si>
  <si>
    <t>Barello, Marcelo M</t>
  </si>
  <si>
    <t>Mateo, Jose M</t>
  </si>
  <si>
    <t>Gonzalez, Emiliano</t>
  </si>
  <si>
    <t>Aguilera, Emeregildo</t>
  </si>
  <si>
    <t>Vidal, Dominguez</t>
  </si>
  <si>
    <t>15,17</t>
  </si>
  <si>
    <t>Ravera, Pedro E</t>
  </si>
  <si>
    <t>Salzo, Roberto J</t>
  </si>
  <si>
    <t>Quiroga, Marta(Per Tem)</t>
  </si>
  <si>
    <t>Recio, Norma Haydee</t>
  </si>
  <si>
    <t>Ortubia, Honorio</t>
  </si>
  <si>
    <t>Gili, Bartolome</t>
  </si>
  <si>
    <t xml:space="preserve">Ravera, Pedro </t>
  </si>
  <si>
    <t>Li Long Hong</t>
  </si>
  <si>
    <t>Ortubia, Omar Francisco</t>
  </si>
  <si>
    <t>Gentile, Roman Rodrigo</t>
  </si>
  <si>
    <t>Coop. Altas Cumbres. Ltda.</t>
  </si>
  <si>
    <t>Humbert, Jorge H</t>
  </si>
  <si>
    <t>Guinazú, Jose Luis</t>
  </si>
  <si>
    <t>Cipolleta, Laura I</t>
  </si>
  <si>
    <t>Cipolleta, Roberto L</t>
  </si>
  <si>
    <t>42, 244, 245, 246</t>
  </si>
  <si>
    <t>247, 248, 249, 161</t>
  </si>
  <si>
    <t>Cipolletta, Andrea</t>
  </si>
  <si>
    <t>Segovia, Miguel A</t>
  </si>
  <si>
    <t>Forsini, Maria Elena</t>
  </si>
  <si>
    <t>Instituto Provincial de la Vivienda</t>
  </si>
  <si>
    <t xml:space="preserve">Lara Jose </t>
  </si>
  <si>
    <t>70, 148</t>
  </si>
  <si>
    <t>Rios, Nestor Favian</t>
  </si>
  <si>
    <t xml:space="preserve">Andre Demetrio </t>
  </si>
  <si>
    <t>Andre, Silvia del Carmen</t>
  </si>
  <si>
    <t>Vanrell, Antonio Jose</t>
  </si>
  <si>
    <t>Gagliano, Alejandro J</t>
  </si>
  <si>
    <t xml:space="preserve">Demonte, Honorio </t>
  </si>
  <si>
    <t>Yapura, Teresita del valle</t>
  </si>
  <si>
    <t>Cipolleta,Carina Irene</t>
  </si>
  <si>
    <t xml:space="preserve">SR. USUARIO: Se lo convoca a un taller informativo sobre: INICIO DE OBRAS DE IMPERMEABILIZACION DE CAUCES </t>
  </si>
  <si>
    <t>( AVANCES GENERALES DE OBRA, DESFORESTACION Y PLAN REFORESTACION).sede 5Ta Zona de Riego</t>
  </si>
  <si>
    <t xml:space="preserve">El mismo se llevara a cabo el día 07 de Mayo de 2,014 a las 9:30 hs en la sede 5Ta Zona de Riego, sito en Calle Elías </t>
  </si>
  <si>
    <t>Medina 165 - Costa de Araujo _Lavalle.</t>
  </si>
  <si>
    <t>SR. USUARIO: Se lo convoca a un taller informativo sobre: INICIO DE OBRAS DE IMPERMEABILIZACION DE CAUCES ( AVANCES GENERALES</t>
  </si>
  <si>
    <t>DESFORESTACION  DE OBRA, Y PLAN REFORESTACION).</t>
  </si>
  <si>
    <t>El mismo se llevara a cabo el día 07 de Mayo de 2,014 a las 9:30 hs en la sede 5Ta Zona de Riego, sito en Calle Elías Medina 165 - Costa de Araujo _Lavalle.</t>
  </si>
  <si>
    <t xml:space="preserve">                      LIMPIEZA DE CUPOS</t>
  </si>
  <si>
    <r>
      <rPr>
        <i/>
        <sz val="10"/>
        <rFont val="Arial"/>
        <family val="2"/>
      </rPr>
      <t xml:space="preserve">  </t>
    </r>
    <r>
      <rPr>
        <sz val="9"/>
        <rFont val="Arial"/>
        <family val="2"/>
      </rPr>
      <t xml:space="preserve">         </t>
    </r>
    <r>
      <rPr>
        <i/>
        <sz val="9"/>
        <rFont val="Arial"/>
        <family val="2"/>
      </rPr>
      <t xml:space="preserve">                                                  </t>
    </r>
  </si>
  <si>
    <t xml:space="preserve">                                       INSPECCION CANAL GUSTAVO ANDRE</t>
  </si>
  <si>
    <t xml:space="preserve">                                  NOTIFICACIÓN</t>
  </si>
  <si>
    <r>
      <t xml:space="preserve">Por la presente se le notifica a los Usuarios de la </t>
    </r>
    <r>
      <rPr>
        <b/>
        <sz val="12"/>
        <rFont val="Arial"/>
        <family val="2"/>
      </rPr>
      <t>RAMA 1</t>
    </r>
    <r>
      <rPr>
        <sz val="12"/>
        <rFont val="Arial"/>
        <family val="2"/>
      </rPr>
      <t xml:space="preserve">  que deberán proceder a realizar LIMPIEZA DE PUENTES,</t>
    </r>
  </si>
  <si>
    <t xml:space="preserve">DESMONTE, PUNTEADO  dentro y fuera del cauce en hijuelas, rama y canal Impermeabilizado. </t>
  </si>
  <si>
    <t>Dicha limpieza se realizará desde el día ……………..al…………...…. Inclusive.</t>
  </si>
  <si>
    <t>Todo esto conforme a las instrucciones  que imparta la inspección a través de sus respectivos tomeros, concluida la</t>
  </si>
  <si>
    <t>limpieza, la Inspeccion de Cauce inspeccionara y aprobara los trabajos; en caso de incumplimiento el trabajo lo ordenara</t>
  </si>
  <si>
    <t xml:space="preserve">la Inspeccion con cargo al regante. Dicha notificacion se hace en un todo de acuerdo a las disposiciones previstas en las </t>
  </si>
  <si>
    <t>Resoluciones N°333/51 y su modificatoria N° 623/60;Ley General de Aguas Art.27 inc.C y Normativa Vigente.</t>
  </si>
  <si>
    <t>André Demetrio</t>
  </si>
  <si>
    <t>Inspección Canal Gustavo André</t>
  </si>
  <si>
    <t>C.C.</t>
  </si>
  <si>
    <t>P.P.</t>
  </si>
  <si>
    <t>FIRMA Y ACLARACION</t>
  </si>
  <si>
    <t>D.N.I.</t>
  </si>
  <si>
    <r>
      <t>HIJUELA</t>
    </r>
    <r>
      <rPr>
        <b/>
        <sz val="12"/>
        <rFont val="Arial"/>
        <family val="2"/>
      </rPr>
      <t xml:space="preserve">  </t>
    </r>
    <r>
      <rPr>
        <b/>
        <u/>
        <sz val="12"/>
        <rFont val="Arial"/>
        <family val="2"/>
      </rPr>
      <t>AZCURRA</t>
    </r>
  </si>
  <si>
    <t>30, 65</t>
  </si>
  <si>
    <t>Marini, Silvia Liliana</t>
  </si>
  <si>
    <t>1, 49, 51, 53, 54</t>
  </si>
  <si>
    <t>Municipalidad de Lavalle</t>
  </si>
  <si>
    <t>44, 45, 55, 75</t>
  </si>
  <si>
    <t>Calcina Vergara, Hermogenes</t>
  </si>
  <si>
    <t>Azcurra de Falcón, Mercedes</t>
  </si>
  <si>
    <t>Sassu Sebastiano</t>
  </si>
  <si>
    <t>Barello, Francisco Pedro</t>
  </si>
  <si>
    <r>
      <t>HIJUELA</t>
    </r>
    <r>
      <rPr>
        <b/>
        <sz val="12"/>
        <rFont val="Arial"/>
        <family val="2"/>
      </rPr>
      <t xml:space="preserve">  </t>
    </r>
    <r>
      <rPr>
        <b/>
        <u/>
        <sz val="12"/>
        <rFont val="Arial"/>
        <family val="2"/>
      </rPr>
      <t>RECIO</t>
    </r>
  </si>
  <si>
    <t xml:space="preserve">                                                                                 </t>
  </si>
  <si>
    <t xml:space="preserve">DESMONTE, PUNTEADO dentro y fuera del cauce en hijuelas, rama y canal Impermeabilizado. </t>
  </si>
  <si>
    <t>14, 77</t>
  </si>
  <si>
    <t>Industrias Alimenticias</t>
  </si>
  <si>
    <r>
      <t>HIJUELA</t>
    </r>
    <r>
      <rPr>
        <b/>
        <sz val="12"/>
        <rFont val="Arial"/>
        <family val="2"/>
      </rPr>
      <t xml:space="preserve">  </t>
    </r>
    <r>
      <rPr>
        <b/>
        <u/>
        <sz val="12"/>
        <rFont val="Arial"/>
        <family val="2"/>
      </rPr>
      <t>SANTA</t>
    </r>
    <r>
      <rPr>
        <b/>
        <sz val="12"/>
        <rFont val="Arial"/>
        <family val="2"/>
      </rPr>
      <t xml:space="preserve">  </t>
    </r>
    <r>
      <rPr>
        <b/>
        <u/>
        <sz val="12"/>
        <rFont val="Arial"/>
        <family val="2"/>
      </rPr>
      <t>AMALIA</t>
    </r>
  </si>
  <si>
    <t>Ortubia,Honorio Ortubia, Juan</t>
  </si>
  <si>
    <r>
      <t xml:space="preserve">Por la presente se le notifica a los Usuarios de la </t>
    </r>
    <r>
      <rPr>
        <b/>
        <sz val="12"/>
        <rFont val="Arial"/>
        <family val="2"/>
      </rPr>
      <t>RAMA 1</t>
    </r>
    <r>
      <rPr>
        <sz val="12"/>
        <rFont val="Arial"/>
        <family val="2"/>
      </rPr>
      <t xml:space="preserve">  que deberán proceder a realizar LIMPIEZA DE PUENTES, </t>
    </r>
  </si>
  <si>
    <t>FIRMAY ACLARACION</t>
  </si>
  <si>
    <t>Ravera, Pedro Luis</t>
  </si>
  <si>
    <t>Laveque Miguel</t>
  </si>
  <si>
    <t xml:space="preserve">               INSPECCION CANAL GUSTAVO ANDRE</t>
  </si>
  <si>
    <r>
      <rPr>
        <b/>
        <sz val="11"/>
        <rFont val="Arial"/>
        <family val="2"/>
      </rPr>
      <t xml:space="preserve">                               </t>
    </r>
    <r>
      <rPr>
        <b/>
        <u/>
        <sz val="11"/>
        <rFont val="Arial"/>
        <family val="2"/>
      </rPr>
      <t>NOTIFICACIÓN</t>
    </r>
  </si>
  <si>
    <r>
      <t xml:space="preserve">Por la presente se le notifica a los Usuarios de la </t>
    </r>
    <r>
      <rPr>
        <b/>
        <sz val="12"/>
        <rFont val="Arial"/>
        <family val="2"/>
      </rPr>
      <t>RAMA 2</t>
    </r>
    <r>
      <rPr>
        <sz val="12"/>
        <rFont val="Arial"/>
        <family val="2"/>
      </rPr>
      <t xml:space="preserve">  que deberán proceder a realizar LIMPIEZA DE PUENTES,</t>
    </r>
  </si>
  <si>
    <t xml:space="preserve">DESMONTE, PUNTEADO dentro y fuera del cauce en hijuelas, ramas y canal Impermeabilizado. </t>
  </si>
  <si>
    <t xml:space="preserve">Dicha limpieza se realizará desde el día……………..al…………...….. Inclusive </t>
  </si>
  <si>
    <t>Todo esto conforme a las instrucciones  que imparta la inspección a través de sus respectivos tomeros, concluida</t>
  </si>
  <si>
    <t>la limpieza, la Inspeccion de Cauce inspeccionara y aprobara los trabajos; en caso de incumplimiento el trabajo lo ordenara</t>
  </si>
  <si>
    <t>la Inspeccion con cargo al regante. Dicha notificacion se hace en un todo de acuerdo a las disposiciones previstas en las</t>
  </si>
  <si>
    <t>L&amp;V  S.A.</t>
  </si>
  <si>
    <t>202, 203</t>
  </si>
  <si>
    <t>Victorio, Javier Raúl</t>
  </si>
  <si>
    <t>71, 142</t>
  </si>
  <si>
    <t xml:space="preserve">DESMONTE, PUNTEADO , dentro y fuera del cauce, en hijuelas, ramas y canal Impermeabilizado.   </t>
  </si>
  <si>
    <t xml:space="preserve">Dicha limpieza se realizará desde el día……………..al……...…….. Inclusive. </t>
  </si>
  <si>
    <t xml:space="preserve"> la limpieza, la Inspeccion de Cauce inspeccionara y aprobara los trabajos; en caso de incumplimiento el trabajo lo ordenara</t>
  </si>
  <si>
    <t>240, 241</t>
  </si>
  <si>
    <t>Guiñazu, Jose L</t>
  </si>
  <si>
    <t>160, 136</t>
  </si>
  <si>
    <t>Cipolletta, Carina Irene</t>
  </si>
  <si>
    <t>Cipolletta, Roberto</t>
  </si>
  <si>
    <t xml:space="preserve">Todo esto conforme a las instrucciones  que imparta la inspección a través de sus respectivos tomeros, concluida </t>
  </si>
  <si>
    <t>Cipolletta, Laura</t>
  </si>
  <si>
    <t>72, 18</t>
  </si>
  <si>
    <r>
      <rPr>
        <b/>
        <sz val="11"/>
        <rFont val="Arial"/>
        <family val="2"/>
      </rPr>
      <t xml:space="preserve">                                 </t>
    </r>
    <r>
      <rPr>
        <b/>
        <u/>
        <sz val="11"/>
        <rFont val="Arial"/>
        <family val="2"/>
      </rPr>
      <t>NOTIFICACIÓN</t>
    </r>
  </si>
  <si>
    <t xml:space="preserve">Dicha limpieza se realizará desde el día……………..al………….... Inclusive </t>
  </si>
  <si>
    <t>Balerci, Maria Soledad</t>
  </si>
  <si>
    <t>25, 32, 33, 34, 121</t>
  </si>
  <si>
    <t>42, 161,244,245,246,247,248,249</t>
  </si>
  <si>
    <t>106, 107</t>
  </si>
  <si>
    <t>119, 226</t>
  </si>
  <si>
    <t>217, 218, 219, 220</t>
  </si>
  <si>
    <t>234, 260</t>
  </si>
  <si>
    <t>Sindecor S.A.</t>
  </si>
  <si>
    <t xml:space="preserve">                 INSPECCION CANAL GUSTAVO ANDRE</t>
  </si>
  <si>
    <r>
      <rPr>
        <b/>
        <sz val="11"/>
        <rFont val="Arial"/>
        <family val="2"/>
      </rPr>
      <t xml:space="preserve">                                   </t>
    </r>
    <r>
      <rPr>
        <b/>
        <u/>
        <sz val="11"/>
        <rFont val="Arial"/>
        <family val="2"/>
      </rPr>
      <t>NOTIFICACIÓN</t>
    </r>
  </si>
  <si>
    <t xml:space="preserve">Dicha limpieza se realizará desde el día……………..al…………….….. Inclusive </t>
  </si>
  <si>
    <t>Moreno, Margarita</t>
  </si>
  <si>
    <t>59,95,225,</t>
  </si>
  <si>
    <t>92, 93</t>
  </si>
  <si>
    <t>Pellegrina, Antonio</t>
  </si>
  <si>
    <t>Forsini de Pellegrini, Elena</t>
  </si>
  <si>
    <r>
      <rPr>
        <b/>
        <sz val="11"/>
        <rFont val="Arial"/>
        <family val="2"/>
      </rPr>
      <t xml:space="preserve">                                </t>
    </r>
    <r>
      <rPr>
        <b/>
        <u/>
        <sz val="11"/>
        <rFont val="Arial"/>
        <family val="2"/>
      </rPr>
      <t xml:space="preserve"> NOTIFICACIÓN</t>
    </r>
  </si>
  <si>
    <t xml:space="preserve">DESMONTE, PUNTEADO  dentro y fuera del cauce en hijuelas, ramas y canal Impermeabilizado. </t>
  </si>
  <si>
    <t>Triviño, Sandra C.</t>
  </si>
  <si>
    <t>64, 166</t>
  </si>
  <si>
    <r>
      <rPr>
        <b/>
        <sz val="11"/>
        <rFont val="Arial"/>
        <family val="2"/>
      </rPr>
      <t xml:space="preserve">                                  </t>
    </r>
    <r>
      <rPr>
        <b/>
        <u/>
        <sz val="11"/>
        <rFont val="Arial"/>
        <family val="2"/>
      </rPr>
      <t>NOTIFICACIÓN</t>
    </r>
  </si>
  <si>
    <r>
      <t xml:space="preserve">Por la presente se le notifica a los Usuarios de la </t>
    </r>
    <r>
      <rPr>
        <b/>
        <sz val="12"/>
        <rFont val="Arial"/>
        <family val="2"/>
      </rPr>
      <t>RAMA 2</t>
    </r>
    <r>
      <rPr>
        <sz val="12"/>
        <rFont val="Arial"/>
        <family val="2"/>
      </rPr>
      <t xml:space="preserve">  que deberán proceder a realizar LIMPIEZA DE PUENTES, </t>
    </r>
  </si>
  <si>
    <t xml:space="preserve">Dicha limpieza se realizará desde el día……………..al………….….. Inclusive </t>
  </si>
  <si>
    <t>NOMBRE</t>
  </si>
  <si>
    <t>102, 158</t>
  </si>
  <si>
    <t>152, 151</t>
  </si>
  <si>
    <t>199, 170</t>
  </si>
  <si>
    <t>Lara Jose</t>
  </si>
  <si>
    <t>209, 111, 123, 58, 131, 113, 62,65</t>
  </si>
  <si>
    <t>189,  254, 255, 256</t>
  </si>
  <si>
    <t>Gamaleri, Stela Maris</t>
  </si>
  <si>
    <t>262, 263, 264</t>
  </si>
  <si>
    <t xml:space="preserve">Gonzalez, Rosario N. </t>
  </si>
  <si>
    <r>
      <rPr>
        <b/>
        <sz val="12"/>
        <rFont val="Arial"/>
        <family val="2"/>
      </rPr>
      <t xml:space="preserve">                                  </t>
    </r>
    <r>
      <rPr>
        <b/>
        <u/>
        <sz val="12"/>
        <rFont val="Arial"/>
        <family val="2"/>
      </rPr>
      <t>NOTIFICACIÓN</t>
    </r>
  </si>
  <si>
    <r>
      <t xml:space="preserve">Por la presente se le notifica a los Usuarios de la </t>
    </r>
    <r>
      <rPr>
        <b/>
        <sz val="12"/>
        <rFont val="Arial"/>
        <family val="2"/>
      </rPr>
      <t>RAMA 3</t>
    </r>
    <r>
      <rPr>
        <sz val="12"/>
        <rFont val="Arial"/>
        <family val="2"/>
      </rPr>
      <t xml:space="preserve">  que deberán proceder a realizar LIMPIEZA DE PUENTES,</t>
    </r>
  </si>
  <si>
    <t xml:space="preserve"> Dicha limpieza se realizará desde el día……………..al…………..….. Inclusive </t>
  </si>
  <si>
    <t>136, 137</t>
  </si>
  <si>
    <t>20, 77</t>
  </si>
  <si>
    <r>
      <t>HIJUELA QUIROGA</t>
    </r>
    <r>
      <rPr>
        <sz val="12"/>
        <rFont val="Arial"/>
        <family val="2"/>
      </rPr>
      <t xml:space="preserve">  (MARGEN DERECHA)</t>
    </r>
  </si>
  <si>
    <t>Guakinchay de Perez, Ines</t>
  </si>
  <si>
    <r>
      <t xml:space="preserve">      </t>
    </r>
    <r>
      <rPr>
        <u/>
        <sz val="12"/>
        <rFont val="Arial"/>
        <family val="2"/>
      </rPr>
      <t xml:space="preserve"> CANAL</t>
    </r>
  </si>
  <si>
    <t>21, 81, 146</t>
  </si>
  <si>
    <r>
      <t xml:space="preserve">HIJUELA </t>
    </r>
    <r>
      <rPr>
        <sz val="12"/>
        <rFont val="Arial"/>
        <family val="2"/>
      </rPr>
      <t xml:space="preserve"> </t>
    </r>
    <r>
      <rPr>
        <u/>
        <sz val="12"/>
        <rFont val="Arial"/>
        <family val="2"/>
      </rPr>
      <t>MESTRE</t>
    </r>
    <r>
      <rPr>
        <sz val="12"/>
        <rFont val="Arial"/>
        <family val="2"/>
      </rPr>
      <t xml:space="preserve">   (MARGEN DERECHA) </t>
    </r>
  </si>
  <si>
    <t xml:space="preserve">              INSPECCION CANAL GUSTAVO ANDRE</t>
  </si>
  <si>
    <r>
      <rPr>
        <b/>
        <sz val="12"/>
        <rFont val="Arial"/>
        <family val="2"/>
      </rPr>
      <t xml:space="preserve">                                 </t>
    </r>
    <r>
      <rPr>
        <b/>
        <u/>
        <sz val="12"/>
        <rFont val="Arial"/>
        <family val="2"/>
      </rPr>
      <t>NOTIFICACIÓN</t>
    </r>
  </si>
  <si>
    <t>DESMONTE, PUNTEADO , dentro y fuera del cauce, en hijuelas, ramas y canal Impermeabilizado.</t>
  </si>
  <si>
    <r>
      <t>HIJUELA</t>
    </r>
    <r>
      <rPr>
        <b/>
        <sz val="12"/>
        <rFont val="Arial"/>
        <family val="2"/>
      </rPr>
      <t xml:space="preserve">  </t>
    </r>
    <r>
      <rPr>
        <b/>
        <u/>
        <sz val="12"/>
        <rFont val="Arial"/>
        <family val="2"/>
      </rPr>
      <t>CONTI</t>
    </r>
    <r>
      <rPr>
        <b/>
        <sz val="12"/>
        <rFont val="Arial"/>
        <family val="2"/>
      </rPr>
      <t xml:space="preserve">    (MARGEN IZQUIERDA)</t>
    </r>
  </si>
  <si>
    <r>
      <t xml:space="preserve">Por la presente se le notifica a los Usuarios de la </t>
    </r>
    <r>
      <rPr>
        <b/>
        <sz val="11"/>
        <rFont val="Arial"/>
        <family val="2"/>
      </rPr>
      <t>RAMA 3</t>
    </r>
    <r>
      <rPr>
        <sz val="11"/>
        <rFont val="Arial"/>
        <family val="2"/>
      </rPr>
      <t xml:space="preserve">  que deberán proceder a realizar LIMPIEZA DE PUENTES,</t>
    </r>
  </si>
  <si>
    <t>DESMONTE, PUNTEADO dentro y fuera del cauce en hijuelas, ramas y canal Impermeabilizado.</t>
  </si>
  <si>
    <t xml:space="preserve"> Dicha limpieza se realizará desde el día……………..al……………..... Inclusive </t>
  </si>
  <si>
    <t>Todo esto conforme a las instrucciones  que imparta la inspección a través de sus respectivos tomeros, concluida la limpieza,</t>
  </si>
  <si>
    <t>la Inspeccion de Cauce inspeccionara y aprobara los trabajos; en caso de incumplimiento el trabajo lo ordenara</t>
  </si>
  <si>
    <r>
      <t>HIJUELA  F. PEÑA</t>
    </r>
    <r>
      <rPr>
        <b/>
        <sz val="12"/>
        <rFont val="Arial"/>
        <family val="2"/>
      </rPr>
      <t xml:space="preserve">   (MARGEN DERECHA)</t>
    </r>
  </si>
  <si>
    <r>
      <t>HIJUELA LUCERO</t>
    </r>
    <r>
      <rPr>
        <sz val="12"/>
        <rFont val="Arial"/>
        <family val="2"/>
      </rPr>
      <t xml:space="preserve">   (MARGEN IZQUIERDA)</t>
    </r>
  </si>
  <si>
    <t>Rios Nestor Favian</t>
  </si>
  <si>
    <t>DESMONTE, PUNTEADO  dentro y fuera del cauce en hijuelas, ramas y canal Impermeabilizado.</t>
  </si>
  <si>
    <r>
      <t xml:space="preserve">            </t>
    </r>
    <r>
      <rPr>
        <u/>
        <sz val="12"/>
        <rFont val="Arial"/>
        <family val="2"/>
      </rPr>
      <t>CANAL</t>
    </r>
  </si>
  <si>
    <t>86, 118</t>
  </si>
  <si>
    <t xml:space="preserve">Dicha limpieza se realizará desde el día……………..al………….…….. Inclusive </t>
  </si>
  <si>
    <r>
      <t>HIJUELA MARTINEZ</t>
    </r>
    <r>
      <rPr>
        <sz val="12"/>
        <rFont val="Arial"/>
        <family val="2"/>
      </rPr>
      <t xml:space="preserve">  (MARGEN IZQUIERDA)</t>
    </r>
  </si>
  <si>
    <t>89, 44</t>
  </si>
  <si>
    <t>Ojeda, Isaac Waldino</t>
  </si>
  <si>
    <t>111,58, 131,</t>
  </si>
  <si>
    <t>123, 65</t>
  </si>
  <si>
    <t>113, 62</t>
  </si>
  <si>
    <r>
      <rPr>
        <b/>
        <sz val="11"/>
        <rFont val="Arial"/>
        <family val="2"/>
      </rPr>
      <t xml:space="preserve">                                </t>
    </r>
    <r>
      <rPr>
        <b/>
        <u/>
        <sz val="11"/>
        <rFont val="Arial"/>
        <family val="2"/>
      </rPr>
      <t>NOTIFICACIÓN</t>
    </r>
  </si>
  <si>
    <t>DESMONTE, PUNTEADO Y SACAR BANCOS dentro y fuera del cauce en hijuelas, ramas y canal Impermeabilizado.</t>
  </si>
  <si>
    <r>
      <t xml:space="preserve">HIJUELA DEMONTE </t>
    </r>
    <r>
      <rPr>
        <sz val="12"/>
        <rFont val="Arial"/>
        <family val="2"/>
      </rPr>
      <t xml:space="preserve">  (MARGEN IZQUIERDA)</t>
    </r>
  </si>
  <si>
    <t>Gonzalez, Rosario</t>
  </si>
  <si>
    <t xml:space="preserve">            INSPECCION CANAL GUSTAVO ANDRE</t>
  </si>
  <si>
    <r>
      <rPr>
        <b/>
        <sz val="12"/>
        <rFont val="Arial"/>
        <family val="2"/>
      </rPr>
      <t xml:space="preserve">                               </t>
    </r>
    <r>
      <rPr>
        <b/>
        <u/>
        <sz val="12"/>
        <rFont val="Arial"/>
        <family val="2"/>
      </rPr>
      <t>NOTIFICACIÓN</t>
    </r>
  </si>
  <si>
    <r>
      <t xml:space="preserve">Por la presente se le notifica a los Usuarios de la </t>
    </r>
    <r>
      <rPr>
        <b/>
        <sz val="12"/>
        <rFont val="Arial"/>
        <family val="2"/>
      </rPr>
      <t>RAMA 4,</t>
    </r>
    <r>
      <rPr>
        <sz val="12"/>
        <rFont val="Arial"/>
        <family val="2"/>
      </rPr>
      <t xml:space="preserve">  que deberán proceder a realizar LIMPIEZA DE PUENTES,</t>
    </r>
  </si>
  <si>
    <t>DESMONTE, PUNTEADO , dentro y fuera del cauce en hijuelas, ramas y canal Impermeabilizado.</t>
  </si>
  <si>
    <t xml:space="preserve">Dicha limpieza se realizará desde el día……………..al……………….….. Inclusive </t>
  </si>
  <si>
    <r>
      <t>HIJUELA</t>
    </r>
    <r>
      <rPr>
        <b/>
        <sz val="12"/>
        <rFont val="Arial"/>
        <family val="2"/>
      </rPr>
      <t xml:space="preserve">  </t>
    </r>
    <r>
      <rPr>
        <b/>
        <u/>
        <sz val="12"/>
        <rFont val="Arial"/>
        <family val="2"/>
      </rPr>
      <t>OLIVARES</t>
    </r>
  </si>
  <si>
    <r>
      <rPr>
        <b/>
        <sz val="12"/>
        <rFont val="Arial"/>
        <family val="2"/>
      </rPr>
      <t xml:space="preserve">                                </t>
    </r>
    <r>
      <rPr>
        <b/>
        <u/>
        <sz val="12"/>
        <rFont val="Arial"/>
        <family val="2"/>
      </rPr>
      <t>NOTIFICACIÓN</t>
    </r>
  </si>
  <si>
    <r>
      <t>HIJUELA</t>
    </r>
    <r>
      <rPr>
        <b/>
        <sz val="12"/>
        <rFont val="Arial"/>
        <family val="2"/>
      </rPr>
      <t xml:space="preserve">  </t>
    </r>
    <r>
      <rPr>
        <b/>
        <u/>
        <sz val="12"/>
        <rFont val="Arial"/>
        <family val="2"/>
      </rPr>
      <t>DEMONTE</t>
    </r>
  </si>
  <si>
    <r>
      <t xml:space="preserve">Por la presente se le notifica a los Usuarios de la </t>
    </r>
    <r>
      <rPr>
        <b/>
        <sz val="12"/>
        <rFont val="Arial"/>
        <family val="2"/>
      </rPr>
      <t>RAMA 4</t>
    </r>
    <r>
      <rPr>
        <sz val="12"/>
        <rFont val="Arial"/>
        <family val="2"/>
      </rPr>
      <t xml:space="preserve">  que deberán proceder a realizar LIMPIEZA DE PUENTES,</t>
    </r>
  </si>
  <si>
    <t xml:space="preserve">Dicha limpieza se realizará desde el día……………..al…………….….. Inclusive. </t>
  </si>
  <si>
    <t>Yapura, Teresita del V</t>
  </si>
  <si>
    <t>8, 9</t>
  </si>
  <si>
    <t>Olivares de Cuyo S.A</t>
  </si>
  <si>
    <t>DISTRIBUCION METROS DE CUPOS</t>
  </si>
  <si>
    <t>RAMA Nº 4</t>
  </si>
  <si>
    <t>C.C. 1241</t>
  </si>
  <si>
    <t>Has. Totales</t>
  </si>
  <si>
    <t>Met. Hijuela</t>
  </si>
  <si>
    <t>Mts/has</t>
  </si>
  <si>
    <t>Metros</t>
  </si>
  <si>
    <t>ACLARACION</t>
  </si>
  <si>
    <t>RAMA Nº 3</t>
  </si>
  <si>
    <t>C.C.1240</t>
  </si>
  <si>
    <t>Has totales</t>
  </si>
  <si>
    <t>Metros Hijuela</t>
  </si>
  <si>
    <t>Met/has</t>
  </si>
  <si>
    <t>Aclaraciòn</t>
  </si>
  <si>
    <t xml:space="preserve">Club Cultural </t>
  </si>
  <si>
    <t>RAMA Nº 2</t>
  </si>
  <si>
    <t>C.C.1239</t>
  </si>
  <si>
    <t>RAMA Nº 1</t>
  </si>
  <si>
    <t>C.C. 1237 Y 1238</t>
  </si>
  <si>
    <t>Has Totales</t>
  </si>
  <si>
    <t>Met Hij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</si>
</sst>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€_-;\-* #,##0.00\ _€_-;_-* &quot;-&quot;??\ _€_-;_-@_-"/>
    <numFmt numFmtId="165" formatCode="0000"/>
    <numFmt numFmtId="166" formatCode="0.0000"/>
    <numFmt numFmtId="167" formatCode="#,##0.0000"/>
    <numFmt numFmtId="168" formatCode="_-* #,##0\ _€_-;\-* #,##0\ _€_-;_-* &quot;-&quot;??\ _€_-;_-@_-"/>
  </numFmts>
  <fonts count="34">
    <font>
      <sz val="10"/>
      <name val="Arial"/>
    </font>
    <font>
      <sz val="9"/>
      <name val="Arial"/>
      <family val="2"/>
    </font>
    <font>
      <u/>
      <sz val="9"/>
      <name val="Arial"/>
      <family val="2"/>
    </font>
    <font>
      <b/>
      <sz val="16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i/>
      <sz val="9"/>
      <name val="Arial"/>
      <family val="2"/>
    </font>
    <font>
      <i/>
      <sz val="10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u/>
      <sz val="8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sz val="9"/>
      <color indexed="13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1"/>
      <name val="Arial"/>
      <family val="2"/>
    </font>
    <font>
      <i/>
      <sz val="18"/>
      <name val="Arial"/>
      <family val="2"/>
    </font>
    <font>
      <sz val="24"/>
      <name val="Algerian"/>
      <family val="5"/>
    </font>
    <font>
      <sz val="12"/>
      <name val="Arial"/>
      <family val="2"/>
    </font>
    <font>
      <i/>
      <sz val="12"/>
      <name val="Arial"/>
      <family val="2"/>
    </font>
    <font>
      <u/>
      <sz val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  <family val="2"/>
    </font>
    <font>
      <sz val="9"/>
      <color indexed="9"/>
      <name val="Arial"/>
      <family val="2"/>
    </font>
    <font>
      <sz val="10"/>
      <name val="Arial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32" fillId="0" borderId="0" applyFont="0" applyFill="0" applyBorder="0" applyAlignment="0" applyProtection="0"/>
  </cellStyleXfs>
  <cellXfs count="306">
    <xf numFmtId="0" fontId="0" fillId="0" borderId="0" xfId="0"/>
    <xf numFmtId="0" fontId="1" fillId="0" borderId="0" xfId="0" applyFont="1" applyAlignment="1">
      <alignment vertic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66" fontId="2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vertical="center"/>
    </xf>
    <xf numFmtId="165" fontId="2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2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vertical="center"/>
    </xf>
    <xf numFmtId="165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" fontId="4" fillId="0" borderId="0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66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65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166" fontId="1" fillId="0" borderId="0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1" fontId="1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1" fontId="1" fillId="0" borderId="3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166" fontId="1" fillId="0" borderId="1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1" fillId="0" borderId="0" xfId="0" applyNumberFormat="1" applyFont="1" applyBorder="1" applyAlignment="1">
      <alignment vertical="center"/>
    </xf>
    <xf numFmtId="167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vertical="center"/>
    </xf>
    <xf numFmtId="167" fontId="1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165" fontId="2" fillId="0" borderId="0" xfId="0" applyNumberFormat="1" applyFont="1" applyBorder="1" applyAlignment="1">
      <alignment vertical="center"/>
    </xf>
    <xf numFmtId="20" fontId="1" fillId="0" borderId="0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167" fontId="1" fillId="0" borderId="0" xfId="0" applyNumberFormat="1" applyFont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1" fillId="0" borderId="1" xfId="0" applyFont="1" applyBorder="1" applyAlignment="1">
      <alignment horizontal="justify" vertical="top"/>
    </xf>
    <xf numFmtId="165" fontId="1" fillId="0" borderId="1" xfId="0" applyNumberFormat="1" applyFont="1" applyBorder="1" applyAlignment="1">
      <alignment vertical="center"/>
    </xf>
    <xf numFmtId="167" fontId="1" fillId="0" borderId="1" xfId="0" applyNumberFormat="1" applyFont="1" applyBorder="1" applyAlignment="1">
      <alignment vertical="center"/>
    </xf>
    <xf numFmtId="165" fontId="0" fillId="0" borderId="0" xfId="0" applyNumberFormat="1" applyBorder="1"/>
    <xf numFmtId="0" fontId="0" fillId="0" borderId="0" xfId="0" applyBorder="1" applyAlignment="1">
      <alignment horizontal="left"/>
    </xf>
    <xf numFmtId="167" fontId="0" fillId="0" borderId="0" xfId="0" applyNumberFormat="1" applyBorder="1"/>
    <xf numFmtId="0" fontId="0" fillId="0" borderId="0" xfId="0" applyBorder="1"/>
    <xf numFmtId="0" fontId="0" fillId="0" borderId="0" xfId="0" applyBorder="1" applyAlignment="1">
      <alignment horizontal="center"/>
    </xf>
    <xf numFmtId="1" fontId="0" fillId="0" borderId="0" xfId="0" applyNumberFormat="1" applyBorder="1"/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6" fontId="1" fillId="0" borderId="0" xfId="0" applyNumberFormat="1" applyFont="1" applyAlignment="1">
      <alignment vertical="center"/>
    </xf>
    <xf numFmtId="0" fontId="4" fillId="0" borderId="0" xfId="0" applyFont="1" applyAlignment="1">
      <alignment horizontal="center" vertical="center"/>
    </xf>
    <xf numFmtId="166" fontId="1" fillId="0" borderId="0" xfId="0" applyNumberFormat="1" applyFont="1" applyBorder="1" applyAlignment="1">
      <alignment vertical="center"/>
    </xf>
    <xf numFmtId="1" fontId="1" fillId="0" borderId="5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2" xfId="0" applyFont="1" applyBorder="1" applyAlignment="1">
      <alignment vertical="center"/>
    </xf>
    <xf numFmtId="166" fontId="0" fillId="0" borderId="0" xfId="0" applyNumberFormat="1"/>
    <xf numFmtId="0" fontId="0" fillId="0" borderId="0" xfId="0" applyAlignment="1">
      <alignment horizontal="center"/>
    </xf>
    <xf numFmtId="165" fontId="1" fillId="0" borderId="0" xfId="0" applyNumberFormat="1" applyFont="1" applyAlignment="1">
      <alignment vertical="center"/>
    </xf>
    <xf numFmtId="165" fontId="2" fillId="0" borderId="0" xfId="0" applyNumberFormat="1" applyFont="1" applyAlignment="1">
      <alignment vertical="center"/>
    </xf>
    <xf numFmtId="166" fontId="1" fillId="0" borderId="5" xfId="0" applyNumberFormat="1" applyFont="1" applyBorder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165" fontId="0" fillId="0" borderId="0" xfId="0" applyNumberFormat="1"/>
    <xf numFmtId="0" fontId="6" fillId="0" borderId="0" xfId="0" applyFont="1" applyBorder="1"/>
    <xf numFmtId="0" fontId="9" fillId="2" borderId="0" xfId="0" applyFont="1" applyFill="1" applyBorder="1"/>
    <xf numFmtId="0" fontId="8" fillId="2" borderId="0" xfId="0" applyFont="1" applyFill="1" applyBorder="1"/>
    <xf numFmtId="0" fontId="0" fillId="0" borderId="1" xfId="0" applyBorder="1"/>
    <xf numFmtId="165" fontId="1" fillId="0" borderId="7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left"/>
    </xf>
    <xf numFmtId="165" fontId="11" fillId="0" borderId="0" xfId="0" applyNumberFormat="1" applyFont="1" applyBorder="1"/>
    <xf numFmtId="0" fontId="1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7" fillId="0" borderId="0" xfId="0" applyFont="1" applyBorder="1"/>
    <xf numFmtId="165" fontId="7" fillId="0" borderId="0" xfId="0" applyNumberFormat="1" applyFont="1" applyBorder="1"/>
    <xf numFmtId="165" fontId="12" fillId="0" borderId="0" xfId="0" applyNumberFormat="1" applyFont="1" applyBorder="1" applyAlignment="1">
      <alignment horizontal="center"/>
    </xf>
    <xf numFmtId="0" fontId="13" fillId="2" borderId="3" xfId="0" applyFont="1" applyFill="1" applyBorder="1"/>
    <xf numFmtId="0" fontId="13" fillId="2" borderId="0" xfId="0" applyFont="1" applyFill="1" applyBorder="1"/>
    <xf numFmtId="165" fontId="14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165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0" fillId="2" borderId="0" xfId="0" applyFill="1" applyBorder="1"/>
    <xf numFmtId="0" fontId="0" fillId="2" borderId="8" xfId="0" applyFill="1" applyBorder="1"/>
    <xf numFmtId="0" fontId="16" fillId="2" borderId="0" xfId="0" applyFont="1" applyFill="1" applyBorder="1"/>
    <xf numFmtId="0" fontId="6" fillId="2" borderId="0" xfId="0" applyFont="1" applyFill="1" applyBorder="1"/>
    <xf numFmtId="0" fontId="0" fillId="2" borderId="3" xfId="0" applyFill="1" applyBorder="1"/>
    <xf numFmtId="0" fontId="0" fillId="2" borderId="9" xfId="0" applyFill="1" applyBorder="1"/>
    <xf numFmtId="0" fontId="1" fillId="0" borderId="6" xfId="0" applyFont="1" applyBorder="1" applyAlignment="1">
      <alignment horizontal="left" vertical="center"/>
    </xf>
    <xf numFmtId="165" fontId="1" fillId="0" borderId="3" xfId="0" applyNumberFormat="1" applyFont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0" fillId="2" borderId="1" xfId="0" applyFill="1" applyBorder="1"/>
    <xf numFmtId="14" fontId="6" fillId="2" borderId="0" xfId="0" applyNumberFormat="1" applyFont="1" applyFill="1" applyBorder="1" applyAlignment="1">
      <alignment horizontal="left"/>
    </xf>
    <xf numFmtId="20" fontId="6" fillId="2" borderId="0" xfId="0" applyNumberFormat="1" applyFont="1" applyFill="1" applyBorder="1" applyAlignment="1">
      <alignment horizontal="left"/>
    </xf>
    <xf numFmtId="0" fontId="1" fillId="0" borderId="5" xfId="0" applyFont="1" applyBorder="1" applyAlignment="1">
      <alignment horizontal="left" vertical="center"/>
    </xf>
    <xf numFmtId="165" fontId="1" fillId="0" borderId="5" xfId="0" applyNumberFormat="1" applyFont="1" applyBorder="1" applyAlignment="1">
      <alignment horizontal="center" vertical="center"/>
    </xf>
    <xf numFmtId="165" fontId="1" fillId="0" borderId="6" xfId="0" applyNumberFormat="1" applyFont="1" applyBorder="1" applyAlignment="1">
      <alignment horizontal="center" vertical="center"/>
    </xf>
    <xf numFmtId="0" fontId="0" fillId="0" borderId="3" xfId="0" applyBorder="1"/>
    <xf numFmtId="166" fontId="1" fillId="0" borderId="6" xfId="0" applyNumberFormat="1" applyFont="1" applyBorder="1" applyAlignment="1">
      <alignment horizontal="center" vertical="center"/>
    </xf>
    <xf numFmtId="166" fontId="1" fillId="2" borderId="1" xfId="0" applyNumberFormat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7" fillId="0" borderId="1" xfId="0" applyFont="1" applyBorder="1" applyAlignment="1">
      <alignment vertical="center"/>
    </xf>
    <xf numFmtId="166" fontId="0" fillId="0" borderId="0" xfId="0" applyNumberFormat="1" applyFill="1" applyAlignment="1">
      <alignment horizontal="center"/>
    </xf>
    <xf numFmtId="165" fontId="1" fillId="0" borderId="9" xfId="0" applyNumberFormat="1" applyFont="1" applyBorder="1" applyAlignment="1">
      <alignment horizontal="center" vertical="center"/>
    </xf>
    <xf numFmtId="3" fontId="4" fillId="0" borderId="0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0" xfId="0" applyNumberFormat="1"/>
    <xf numFmtId="165" fontId="1" fillId="0" borderId="0" xfId="0" applyNumberFormat="1" applyFont="1" applyBorder="1" applyAlignment="1">
      <alignment horizontal="center"/>
    </xf>
    <xf numFmtId="0" fontId="4" fillId="0" borderId="10" xfId="0" applyFont="1" applyBorder="1" applyAlignment="1">
      <alignment vertical="center"/>
    </xf>
    <xf numFmtId="0" fontId="6" fillId="0" borderId="2" xfId="0" applyFont="1" applyBorder="1"/>
    <xf numFmtId="0" fontId="6" fillId="0" borderId="11" xfId="0" applyFont="1" applyBorder="1"/>
    <xf numFmtId="0" fontId="4" fillId="0" borderId="12" xfId="0" applyFont="1" applyBorder="1" applyAlignment="1">
      <alignment vertical="top"/>
    </xf>
    <xf numFmtId="0" fontId="6" fillId="0" borderId="8" xfId="0" applyFont="1" applyBorder="1"/>
    <xf numFmtId="0" fontId="6" fillId="0" borderId="12" xfId="0" applyFont="1" applyBorder="1"/>
    <xf numFmtId="14" fontId="4" fillId="0" borderId="13" xfId="0" applyNumberFormat="1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0" fillId="0" borderId="11" xfId="0" applyBorder="1"/>
    <xf numFmtId="0" fontId="0" fillId="0" borderId="8" xfId="0" applyBorder="1"/>
    <xf numFmtId="0" fontId="0" fillId="0" borderId="9" xfId="0" applyBorder="1"/>
    <xf numFmtId="165" fontId="1" fillId="0" borderId="0" xfId="0" applyNumberFormat="1" applyFont="1" applyFill="1" applyAlignment="1">
      <alignment horizontal="center" vertical="center"/>
    </xf>
    <xf numFmtId="165" fontId="1" fillId="0" borderId="14" xfId="0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0" fillId="0" borderId="15" xfId="0" applyBorder="1"/>
    <xf numFmtId="0" fontId="0" fillId="2" borderId="17" xfId="0" applyFill="1" applyBorder="1"/>
    <xf numFmtId="0" fontId="0" fillId="2" borderId="18" xfId="0" applyFill="1" applyBorder="1"/>
    <xf numFmtId="0" fontId="3" fillId="2" borderId="18" xfId="0" applyFont="1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vertical="center"/>
    </xf>
    <xf numFmtId="0" fontId="1" fillId="0" borderId="24" xfId="0" applyFont="1" applyBorder="1" applyAlignment="1">
      <alignment horizontal="center" vertical="center"/>
    </xf>
    <xf numFmtId="0" fontId="0" fillId="2" borderId="25" xfId="0" applyFill="1" applyBorder="1"/>
    <xf numFmtId="0" fontId="1" fillId="0" borderId="26" xfId="0" applyFont="1" applyBorder="1" applyAlignment="1">
      <alignment horizontal="center" vertical="center"/>
    </xf>
    <xf numFmtId="165" fontId="1" fillId="0" borderId="27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left" vertical="center"/>
    </xf>
    <xf numFmtId="0" fontId="0" fillId="2" borderId="27" xfId="0" applyFill="1" applyBorder="1"/>
    <xf numFmtId="0" fontId="0" fillId="2" borderId="28" xfId="0" applyFill="1" applyBorder="1"/>
    <xf numFmtId="0" fontId="0" fillId="2" borderId="23" xfId="0" applyFill="1" applyBorder="1"/>
    <xf numFmtId="0" fontId="1" fillId="0" borderId="20" xfId="0" applyFont="1" applyBorder="1" applyAlignment="1">
      <alignment horizontal="center"/>
    </xf>
    <xf numFmtId="0" fontId="0" fillId="0" borderId="7" xfId="0" applyBorder="1"/>
    <xf numFmtId="165" fontId="0" fillId="3" borderId="0" xfId="0" applyNumberFormat="1" applyFill="1" applyBorder="1"/>
    <xf numFmtId="0" fontId="1" fillId="3" borderId="0" xfId="0" applyFont="1" applyFill="1" applyBorder="1" applyAlignment="1">
      <alignment vertical="center"/>
    </xf>
    <xf numFmtId="0" fontId="4" fillId="0" borderId="0" xfId="0" applyFont="1" applyBorder="1"/>
    <xf numFmtId="165" fontId="4" fillId="0" borderId="0" xfId="0" applyNumberFormat="1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0" fillId="0" borderId="14" xfId="0" applyBorder="1"/>
    <xf numFmtId="0" fontId="4" fillId="0" borderId="0" xfId="0" applyFont="1" applyBorder="1" applyAlignment="1">
      <alignment horizontal="center"/>
    </xf>
    <xf numFmtId="0" fontId="6" fillId="2" borderId="1" xfId="0" applyFont="1" applyFill="1" applyBorder="1" applyAlignment="1">
      <alignment horizontal="justify" vertical="top"/>
    </xf>
    <xf numFmtId="0" fontId="0" fillId="2" borderId="1" xfId="0" applyFill="1" applyBorder="1" applyAlignment="1">
      <alignment horizontal="justify" vertical="top"/>
    </xf>
    <xf numFmtId="0" fontId="6" fillId="2" borderId="29" xfId="0" applyFont="1" applyFill="1" applyBorder="1" applyAlignment="1">
      <alignment horizontal="justify" vertical="top"/>
    </xf>
    <xf numFmtId="0" fontId="6" fillId="2" borderId="30" xfId="0" applyFont="1" applyFill="1" applyBorder="1" applyAlignment="1">
      <alignment horizontal="justify" vertical="top"/>
    </xf>
    <xf numFmtId="0" fontId="0" fillId="2" borderId="30" xfId="0" applyFill="1" applyBorder="1" applyAlignment="1">
      <alignment horizontal="justify" vertical="top"/>
    </xf>
    <xf numFmtId="0" fontId="0" fillId="2" borderId="30" xfId="0" applyFill="1" applyBorder="1"/>
    <xf numFmtId="0" fontId="0" fillId="0" borderId="30" xfId="0" applyBorder="1"/>
    <xf numFmtId="0" fontId="1" fillId="0" borderId="3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0" fillId="2" borderId="5" xfId="0" applyFill="1" applyBorder="1"/>
    <xf numFmtId="0" fontId="0" fillId="2" borderId="32" xfId="0" applyFill="1" applyBorder="1"/>
    <xf numFmtId="0" fontId="0" fillId="2" borderId="6" xfId="0" applyFill="1" applyBorder="1"/>
    <xf numFmtId="165" fontId="1" fillId="0" borderId="13" xfId="0" applyNumberFormat="1" applyFont="1" applyBorder="1" applyAlignment="1">
      <alignment horizontal="center" vertical="center"/>
    </xf>
    <xf numFmtId="0" fontId="3" fillId="2" borderId="0" xfId="0" applyFont="1" applyFill="1" applyBorder="1"/>
    <xf numFmtId="166" fontId="1" fillId="0" borderId="14" xfId="0" applyNumberFormat="1" applyFont="1" applyBorder="1" applyAlignment="1">
      <alignment horizontal="center" vertical="center"/>
    </xf>
    <xf numFmtId="165" fontId="1" fillId="0" borderId="11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center"/>
    </xf>
    <xf numFmtId="166" fontId="1" fillId="0" borderId="10" xfId="0" applyNumberFormat="1" applyFont="1" applyBorder="1" applyAlignment="1">
      <alignment horizontal="center" vertical="center"/>
    </xf>
    <xf numFmtId="166" fontId="1" fillId="0" borderId="13" xfId="0" applyNumberFormat="1" applyFont="1" applyBorder="1" applyAlignment="1">
      <alignment horizontal="center" vertical="center"/>
    </xf>
    <xf numFmtId="166" fontId="1" fillId="0" borderId="14" xfId="0" applyNumberFormat="1" applyFont="1" applyFill="1" applyBorder="1" applyAlignment="1">
      <alignment horizontal="center" vertical="center"/>
    </xf>
    <xf numFmtId="166" fontId="1" fillId="0" borderId="33" xfId="0" applyNumberFormat="1" applyFont="1" applyBorder="1" applyAlignment="1">
      <alignment horizontal="center" vertical="center"/>
    </xf>
    <xf numFmtId="0" fontId="0" fillId="0" borderId="33" xfId="0" applyBorder="1"/>
    <xf numFmtId="0" fontId="1" fillId="0" borderId="34" xfId="0" applyFont="1" applyBorder="1" applyAlignment="1">
      <alignment horizontal="center" vertical="center"/>
    </xf>
    <xf numFmtId="165" fontId="1" fillId="0" borderId="35" xfId="0" applyNumberFormat="1" applyFont="1" applyBorder="1" applyAlignment="1">
      <alignment horizontal="center" vertical="center"/>
    </xf>
    <xf numFmtId="0" fontId="1" fillId="0" borderId="35" xfId="0" applyFont="1" applyBorder="1" applyAlignment="1">
      <alignment horizontal="left" vertical="center"/>
    </xf>
    <xf numFmtId="0" fontId="0" fillId="2" borderId="35" xfId="0" applyFill="1" applyBorder="1"/>
    <xf numFmtId="0" fontId="0" fillId="2" borderId="36" xfId="0" applyFill="1" applyBorder="1"/>
    <xf numFmtId="165" fontId="1" fillId="0" borderId="8" xfId="0" applyNumberFormat="1" applyFont="1" applyBorder="1" applyAlignment="1">
      <alignment horizontal="center" vertical="center"/>
    </xf>
    <xf numFmtId="166" fontId="1" fillId="0" borderId="12" xfId="0" applyNumberFormat="1" applyFont="1" applyBorder="1" applyAlignment="1">
      <alignment horizontal="center" vertical="center"/>
    </xf>
    <xf numFmtId="0" fontId="0" fillId="2" borderId="37" xfId="0" applyFill="1" applyBorder="1"/>
    <xf numFmtId="0" fontId="0" fillId="2" borderId="10" xfId="0" applyFill="1" applyBorder="1"/>
    <xf numFmtId="0" fontId="0" fillId="2" borderId="2" xfId="0" applyFill="1" applyBorder="1"/>
    <xf numFmtId="0" fontId="3" fillId="2" borderId="2" xfId="0" applyFont="1" applyFill="1" applyBorder="1"/>
    <xf numFmtId="0" fontId="0" fillId="2" borderId="38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39" xfId="0" applyFill="1" applyBorder="1"/>
    <xf numFmtId="1" fontId="1" fillId="0" borderId="1" xfId="0" applyNumberFormat="1" applyFont="1" applyFill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14" fontId="1" fillId="0" borderId="0" xfId="0" applyNumberFormat="1" applyFont="1" applyFill="1" applyAlignment="1">
      <alignment horizontal="center" vertical="center"/>
    </xf>
    <xf numFmtId="165" fontId="19" fillId="0" borderId="0" xfId="0" applyNumberFormat="1" applyFont="1" applyBorder="1" applyAlignment="1">
      <alignment horizontal="center"/>
    </xf>
    <xf numFmtId="0" fontId="0" fillId="0" borderId="0" xfId="0" applyFill="1" applyAlignment="1">
      <alignment horizontal="left"/>
    </xf>
    <xf numFmtId="0" fontId="1" fillId="0" borderId="1" xfId="0" applyFont="1" applyFill="1" applyBorder="1" applyAlignment="1">
      <alignment horizontal="justify" vertical="justify"/>
    </xf>
    <xf numFmtId="165" fontId="20" fillId="0" borderId="0" xfId="0" applyNumberFormat="1" applyFont="1" applyBorder="1" applyAlignment="1">
      <alignment horizontal="center"/>
    </xf>
    <xf numFmtId="165" fontId="21" fillId="0" borderId="0" xfId="0" applyNumberFormat="1" applyFont="1" applyBorder="1" applyAlignment="1">
      <alignment horizontal="center"/>
    </xf>
    <xf numFmtId="0" fontId="22" fillId="0" borderId="0" xfId="0" applyFont="1" applyBorder="1" applyAlignment="1">
      <alignment horizontal="left"/>
    </xf>
    <xf numFmtId="165" fontId="22" fillId="0" borderId="0" xfId="0" applyNumberFormat="1" applyFont="1" applyBorder="1" applyAlignment="1">
      <alignment horizontal="left"/>
    </xf>
    <xf numFmtId="0" fontId="22" fillId="0" borderId="0" xfId="0" applyFont="1" applyBorder="1"/>
    <xf numFmtId="165" fontId="22" fillId="0" borderId="0" xfId="0" applyNumberFormat="1" applyFont="1" applyBorder="1"/>
    <xf numFmtId="0" fontId="22" fillId="0" borderId="0" xfId="0" applyFont="1" applyBorder="1" applyAlignment="1">
      <alignment vertical="center"/>
    </xf>
    <xf numFmtId="0" fontId="22" fillId="0" borderId="0" xfId="0" applyFont="1" applyBorder="1" applyAlignment="1">
      <alignment horizontal="center"/>
    </xf>
    <xf numFmtId="0" fontId="23" fillId="2" borderId="0" xfId="0" applyFont="1" applyFill="1" applyBorder="1" applyAlignment="1">
      <alignment horizontal="center"/>
    </xf>
    <xf numFmtId="165" fontId="24" fillId="0" borderId="0" xfId="0" applyNumberFormat="1" applyFont="1" applyBorder="1" applyAlignment="1">
      <alignment horizontal="left"/>
    </xf>
    <xf numFmtId="165" fontId="1" fillId="0" borderId="0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/>
    </xf>
    <xf numFmtId="0" fontId="0" fillId="0" borderId="0" xfId="0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165" fontId="15" fillId="0" borderId="0" xfId="0" applyNumberFormat="1" applyFont="1" applyBorder="1"/>
    <xf numFmtId="0" fontId="15" fillId="0" borderId="0" xfId="0" applyFont="1" applyBorder="1"/>
    <xf numFmtId="165" fontId="18" fillId="0" borderId="0" xfId="0" applyNumberFormat="1" applyFont="1" applyBorder="1" applyAlignment="1">
      <alignment horizontal="left"/>
    </xf>
    <xf numFmtId="165" fontId="19" fillId="0" borderId="0" xfId="0" applyNumberFormat="1" applyFont="1" applyBorder="1" applyAlignment="1">
      <alignment horizontal="left"/>
    </xf>
    <xf numFmtId="165" fontId="20" fillId="0" borderId="0" xfId="0" applyNumberFormat="1" applyFont="1" applyBorder="1" applyAlignment="1">
      <alignment horizontal="left"/>
    </xf>
    <xf numFmtId="165" fontId="21" fillId="0" borderId="0" xfId="0" applyNumberFormat="1" applyFont="1" applyBorder="1" applyAlignment="1">
      <alignment horizontal="left"/>
    </xf>
    <xf numFmtId="0" fontId="25" fillId="0" borderId="0" xfId="0" applyFont="1" applyBorder="1" applyAlignment="1">
      <alignment horizontal="left"/>
    </xf>
    <xf numFmtId="165" fontId="25" fillId="0" borderId="0" xfId="0" applyNumberFormat="1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165" fontId="20" fillId="0" borderId="1" xfId="0" applyNumberFormat="1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165" fontId="25" fillId="0" borderId="1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vertical="center"/>
    </xf>
    <xf numFmtId="165" fontId="25" fillId="0" borderId="1" xfId="0" applyNumberFormat="1" applyFont="1" applyBorder="1" applyAlignment="1">
      <alignment vertical="center"/>
    </xf>
    <xf numFmtId="0" fontId="21" fillId="0" borderId="1" xfId="0" applyFont="1" applyBorder="1" applyAlignment="1">
      <alignment horizontal="left" vertical="center"/>
    </xf>
    <xf numFmtId="0" fontId="25" fillId="0" borderId="0" xfId="0" applyFont="1" applyBorder="1" applyAlignment="1">
      <alignment horizontal="center" vertical="center"/>
    </xf>
    <xf numFmtId="165" fontId="25" fillId="0" borderId="0" xfId="0" applyNumberFormat="1" applyFont="1" applyBorder="1" applyAlignment="1">
      <alignment horizontal="center" vertical="center"/>
    </xf>
    <xf numFmtId="0" fontId="25" fillId="0" borderId="0" xfId="0" applyFont="1" applyBorder="1" applyAlignment="1">
      <alignment horizontal="left" vertical="center"/>
    </xf>
    <xf numFmtId="0" fontId="25" fillId="0" borderId="0" xfId="0" applyFont="1" applyBorder="1" applyAlignment="1">
      <alignment vertical="center"/>
    </xf>
    <xf numFmtId="0" fontId="20" fillId="0" borderId="1" xfId="0" applyFont="1" applyBorder="1" applyAlignment="1">
      <alignment horizontal="center"/>
    </xf>
    <xf numFmtId="165" fontId="20" fillId="0" borderId="1" xfId="0" applyNumberFormat="1" applyFont="1" applyBorder="1" applyAlignment="1">
      <alignment horizontal="center"/>
    </xf>
    <xf numFmtId="0" fontId="25" fillId="0" borderId="0" xfId="0" applyFont="1" applyBorder="1"/>
    <xf numFmtId="0" fontId="25" fillId="0" borderId="1" xfId="0" applyFont="1" applyBorder="1" applyAlignment="1">
      <alignment horizontal="center"/>
    </xf>
    <xf numFmtId="0" fontId="25" fillId="2" borderId="1" xfId="0" applyFont="1" applyFill="1" applyBorder="1" applyAlignment="1">
      <alignment horizontal="center"/>
    </xf>
    <xf numFmtId="0" fontId="25" fillId="2" borderId="1" xfId="0" applyFont="1" applyFill="1" applyBorder="1" applyAlignment="1">
      <alignment horizontal="left"/>
    </xf>
    <xf numFmtId="0" fontId="25" fillId="0" borderId="6" xfId="0" applyFont="1" applyBorder="1" applyAlignment="1">
      <alignment horizontal="center" vertical="center"/>
    </xf>
    <xf numFmtId="165" fontId="25" fillId="0" borderId="6" xfId="0" applyNumberFormat="1" applyFont="1" applyBorder="1" applyAlignment="1">
      <alignment horizontal="center" vertical="center"/>
    </xf>
    <xf numFmtId="0" fontId="25" fillId="0" borderId="6" xfId="0" applyFont="1" applyBorder="1" applyAlignment="1">
      <alignment horizontal="left" vertical="center"/>
    </xf>
    <xf numFmtId="0" fontId="25" fillId="0" borderId="1" xfId="0" applyFont="1" applyBorder="1"/>
    <xf numFmtId="0" fontId="20" fillId="2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/>
    </xf>
    <xf numFmtId="165" fontId="25" fillId="0" borderId="1" xfId="0" applyNumberFormat="1" applyFont="1" applyBorder="1" applyAlignment="1">
      <alignment horizontal="justify" vertical="center"/>
    </xf>
    <xf numFmtId="0" fontId="26" fillId="2" borderId="13" xfId="0" applyFont="1" applyFill="1" applyBorder="1"/>
    <xf numFmtId="0" fontId="26" fillId="0" borderId="1" xfId="0" applyFont="1" applyFill="1" applyBorder="1"/>
    <xf numFmtId="165" fontId="25" fillId="0" borderId="1" xfId="0" applyNumberFormat="1" applyFont="1" applyFill="1" applyBorder="1" applyAlignment="1">
      <alignment horizontal="center" vertical="center"/>
    </xf>
    <xf numFmtId="0" fontId="27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left"/>
    </xf>
    <xf numFmtId="0" fontId="26" fillId="2" borderId="1" xfId="0" applyFont="1" applyFill="1" applyBorder="1"/>
    <xf numFmtId="165" fontId="20" fillId="0" borderId="1" xfId="0" applyNumberFormat="1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left" vertical="center"/>
    </xf>
    <xf numFmtId="0" fontId="25" fillId="2" borderId="1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31" fillId="0" borderId="1" xfId="0" applyFont="1" applyFill="1" applyBorder="1" applyAlignment="1">
      <alignment vertical="center"/>
    </xf>
    <xf numFmtId="167" fontId="1" fillId="0" borderId="1" xfId="0" applyNumberFormat="1" applyFont="1" applyFill="1" applyBorder="1" applyAlignment="1">
      <alignment horizontal="center" vertical="center"/>
    </xf>
    <xf numFmtId="166" fontId="1" fillId="4" borderId="1" xfId="0" applyNumberFormat="1" applyFont="1" applyFill="1" applyBorder="1" applyAlignment="1">
      <alignment horizontal="center" vertical="center"/>
    </xf>
    <xf numFmtId="164" fontId="1" fillId="0" borderId="1" xfId="1" applyFont="1" applyBorder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vertical="center"/>
    </xf>
    <xf numFmtId="165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6" fillId="0" borderId="0" xfId="0" applyFont="1"/>
    <xf numFmtId="0" fontId="33" fillId="0" borderId="0" xfId="0" applyFont="1"/>
    <xf numFmtId="0" fontId="4" fillId="0" borderId="1" xfId="0" applyFont="1" applyBorder="1" applyAlignment="1">
      <alignment horizontal="left" vertical="center"/>
    </xf>
    <xf numFmtId="166" fontId="4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vertical="center"/>
    </xf>
    <xf numFmtId="168" fontId="4" fillId="0" borderId="0" xfId="1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166" fontId="6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33" fillId="0" borderId="0" xfId="0" applyFont="1" applyBorder="1" applyAlignment="1">
      <alignment horizontal="left" vertical="center"/>
    </xf>
    <xf numFmtId="166" fontId="1" fillId="2" borderId="0" xfId="0" applyNumberFormat="1" applyFont="1" applyFill="1" applyBorder="1" applyAlignment="1">
      <alignment horizontal="center" vertical="center"/>
    </xf>
    <xf numFmtId="1" fontId="1" fillId="2" borderId="0" xfId="0" applyNumberFormat="1" applyFont="1" applyFill="1" applyBorder="1" applyAlignment="1">
      <alignment horizontal="center" vertical="center"/>
    </xf>
    <xf numFmtId="167" fontId="4" fillId="0" borderId="1" xfId="0" applyNumberFormat="1" applyFont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file:///\\localhost\Users\sebamcbk\Desktop\seba%20macbook\%20pendientes\irrigacion\prezi%20presentacion\logo-IRRIGACION-2.png" TargetMode="Externa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76200</xdr:rowOff>
    </xdr:from>
    <xdr:to>
      <xdr:col>2</xdr:col>
      <xdr:colOff>133350</xdr:colOff>
      <xdr:row>3</xdr:row>
      <xdr:rowOff>38100</xdr:rowOff>
    </xdr:to>
    <xdr:pic>
      <xdr:nvPicPr>
        <xdr:cNvPr id="10215" name="Picture 4">
          <a:extLst>
            <a:ext uri="{FF2B5EF4-FFF2-40B4-BE49-F238E27FC236}">
              <a16:creationId xmlns:a16="http://schemas.microsoft.com/office/drawing/2014/main" id="{00000000-0008-0000-0900-0000E72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76200"/>
          <a:ext cx="12954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609600</xdr:colOff>
      <xdr:row>137</xdr:row>
      <xdr:rowOff>85725</xdr:rowOff>
    </xdr:from>
    <xdr:to>
      <xdr:col>2</xdr:col>
      <xdr:colOff>85725</xdr:colOff>
      <xdr:row>139</xdr:row>
      <xdr:rowOff>104775</xdr:rowOff>
    </xdr:to>
    <xdr:pic>
      <xdr:nvPicPr>
        <xdr:cNvPr id="10216" name="Picture 6">
          <a:extLst>
            <a:ext uri="{FF2B5EF4-FFF2-40B4-BE49-F238E27FC236}">
              <a16:creationId xmlns:a16="http://schemas.microsoft.com/office/drawing/2014/main" id="{00000000-0008-0000-0900-0000E82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376225"/>
          <a:ext cx="12954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619125</xdr:colOff>
      <xdr:row>179</xdr:row>
      <xdr:rowOff>76200</xdr:rowOff>
    </xdr:from>
    <xdr:to>
      <xdr:col>2</xdr:col>
      <xdr:colOff>95250</xdr:colOff>
      <xdr:row>181</xdr:row>
      <xdr:rowOff>190500</xdr:rowOff>
    </xdr:to>
    <xdr:pic>
      <xdr:nvPicPr>
        <xdr:cNvPr id="10217" name="Picture 7">
          <a:extLst>
            <a:ext uri="{FF2B5EF4-FFF2-40B4-BE49-F238E27FC236}">
              <a16:creationId xmlns:a16="http://schemas.microsoft.com/office/drawing/2014/main" id="{00000000-0008-0000-0900-0000E92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51073050"/>
          <a:ext cx="12954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619125</xdr:colOff>
      <xdr:row>267</xdr:row>
      <xdr:rowOff>152400</xdr:rowOff>
    </xdr:from>
    <xdr:to>
      <xdr:col>2</xdr:col>
      <xdr:colOff>95250</xdr:colOff>
      <xdr:row>269</xdr:row>
      <xdr:rowOff>161925</xdr:rowOff>
    </xdr:to>
    <xdr:pic>
      <xdr:nvPicPr>
        <xdr:cNvPr id="10218" name="Picture 8">
          <a:extLst>
            <a:ext uri="{FF2B5EF4-FFF2-40B4-BE49-F238E27FC236}">
              <a16:creationId xmlns:a16="http://schemas.microsoft.com/office/drawing/2014/main" id="{00000000-0008-0000-0900-0000EA2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76380975"/>
          <a:ext cx="12954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628650</xdr:colOff>
      <xdr:row>309</xdr:row>
      <xdr:rowOff>114300</xdr:rowOff>
    </xdr:from>
    <xdr:to>
      <xdr:col>2</xdr:col>
      <xdr:colOff>104775</xdr:colOff>
      <xdr:row>311</xdr:row>
      <xdr:rowOff>95250</xdr:rowOff>
    </xdr:to>
    <xdr:pic>
      <xdr:nvPicPr>
        <xdr:cNvPr id="10219" name="Picture 9">
          <a:extLst>
            <a:ext uri="{FF2B5EF4-FFF2-40B4-BE49-F238E27FC236}">
              <a16:creationId xmlns:a16="http://schemas.microsoft.com/office/drawing/2014/main" id="{00000000-0008-0000-0900-0000EB2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88963500"/>
          <a:ext cx="12954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395</xdr:row>
      <xdr:rowOff>38100</xdr:rowOff>
    </xdr:from>
    <xdr:to>
      <xdr:col>1</xdr:col>
      <xdr:colOff>857250</xdr:colOff>
      <xdr:row>397</xdr:row>
      <xdr:rowOff>47625</xdr:rowOff>
    </xdr:to>
    <xdr:pic>
      <xdr:nvPicPr>
        <xdr:cNvPr id="10220" name="Picture 10">
          <a:extLst>
            <a:ext uri="{FF2B5EF4-FFF2-40B4-BE49-F238E27FC236}">
              <a16:creationId xmlns:a16="http://schemas.microsoft.com/office/drawing/2014/main" id="{00000000-0008-0000-0900-0000EC2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13995200"/>
          <a:ext cx="12954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619125</xdr:colOff>
      <xdr:row>486</xdr:row>
      <xdr:rowOff>142875</xdr:rowOff>
    </xdr:from>
    <xdr:to>
      <xdr:col>2</xdr:col>
      <xdr:colOff>95250</xdr:colOff>
      <xdr:row>489</xdr:row>
      <xdr:rowOff>238125</xdr:rowOff>
    </xdr:to>
    <xdr:pic>
      <xdr:nvPicPr>
        <xdr:cNvPr id="10221" name="Picture 11">
          <a:extLst>
            <a:ext uri="{FF2B5EF4-FFF2-40B4-BE49-F238E27FC236}">
              <a16:creationId xmlns:a16="http://schemas.microsoft.com/office/drawing/2014/main" id="{00000000-0008-0000-0900-0000ED2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139322175"/>
          <a:ext cx="12954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600075</xdr:colOff>
      <xdr:row>575</xdr:row>
      <xdr:rowOff>95250</xdr:rowOff>
    </xdr:from>
    <xdr:to>
      <xdr:col>2</xdr:col>
      <xdr:colOff>76200</xdr:colOff>
      <xdr:row>577</xdr:row>
      <xdr:rowOff>104775</xdr:rowOff>
    </xdr:to>
    <xdr:pic>
      <xdr:nvPicPr>
        <xdr:cNvPr id="10222" name="Picture 12">
          <a:extLst>
            <a:ext uri="{FF2B5EF4-FFF2-40B4-BE49-F238E27FC236}">
              <a16:creationId xmlns:a16="http://schemas.microsoft.com/office/drawing/2014/main" id="{00000000-0008-0000-0900-0000EE2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164830125"/>
          <a:ext cx="12954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665</xdr:row>
      <xdr:rowOff>152400</xdr:rowOff>
    </xdr:from>
    <xdr:to>
      <xdr:col>2</xdr:col>
      <xdr:colOff>123825</xdr:colOff>
      <xdr:row>667</xdr:row>
      <xdr:rowOff>266700</xdr:rowOff>
    </xdr:to>
    <xdr:pic>
      <xdr:nvPicPr>
        <xdr:cNvPr id="10223" name="Picture 13">
          <a:extLst>
            <a:ext uri="{FF2B5EF4-FFF2-40B4-BE49-F238E27FC236}">
              <a16:creationId xmlns:a16="http://schemas.microsoft.com/office/drawing/2014/main" id="{00000000-0008-0000-0900-0000EF2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90157100"/>
          <a:ext cx="12954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600075</xdr:colOff>
      <xdr:row>750</xdr:row>
      <xdr:rowOff>114300</xdr:rowOff>
    </xdr:from>
    <xdr:to>
      <xdr:col>2</xdr:col>
      <xdr:colOff>76200</xdr:colOff>
      <xdr:row>752</xdr:row>
      <xdr:rowOff>152400</xdr:rowOff>
    </xdr:to>
    <xdr:pic>
      <xdr:nvPicPr>
        <xdr:cNvPr id="10224" name="Picture 14">
          <a:extLst>
            <a:ext uri="{FF2B5EF4-FFF2-40B4-BE49-F238E27FC236}">
              <a16:creationId xmlns:a16="http://schemas.microsoft.com/office/drawing/2014/main" id="{00000000-0008-0000-0900-0000F02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215465025"/>
          <a:ext cx="12954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835</xdr:row>
      <xdr:rowOff>152400</xdr:rowOff>
    </xdr:from>
    <xdr:to>
      <xdr:col>2</xdr:col>
      <xdr:colOff>123825</xdr:colOff>
      <xdr:row>837</xdr:row>
      <xdr:rowOff>266700</xdr:rowOff>
    </xdr:to>
    <xdr:pic>
      <xdr:nvPicPr>
        <xdr:cNvPr id="10225" name="Picture 15">
          <a:extLst>
            <a:ext uri="{FF2B5EF4-FFF2-40B4-BE49-F238E27FC236}">
              <a16:creationId xmlns:a16="http://schemas.microsoft.com/office/drawing/2014/main" id="{00000000-0008-0000-0900-0000F12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40953925"/>
          <a:ext cx="12954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628650</xdr:colOff>
      <xdr:row>43</xdr:row>
      <xdr:rowOff>152400</xdr:rowOff>
    </xdr:from>
    <xdr:to>
      <xdr:col>2</xdr:col>
      <xdr:colOff>104775</xdr:colOff>
      <xdr:row>45</xdr:row>
      <xdr:rowOff>190500</xdr:rowOff>
    </xdr:to>
    <xdr:pic>
      <xdr:nvPicPr>
        <xdr:cNvPr id="10226" name="Picture 17">
          <a:extLst>
            <a:ext uri="{FF2B5EF4-FFF2-40B4-BE49-F238E27FC236}">
              <a16:creationId xmlns:a16="http://schemas.microsoft.com/office/drawing/2014/main" id="{00000000-0008-0000-0900-0000F22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2963525"/>
          <a:ext cx="12954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619125</xdr:colOff>
      <xdr:row>84</xdr:row>
      <xdr:rowOff>57150</xdr:rowOff>
    </xdr:from>
    <xdr:to>
      <xdr:col>2</xdr:col>
      <xdr:colOff>95250</xdr:colOff>
      <xdr:row>86</xdr:row>
      <xdr:rowOff>114300</xdr:rowOff>
    </xdr:to>
    <xdr:pic>
      <xdr:nvPicPr>
        <xdr:cNvPr id="10227" name="Picture 20">
          <a:extLst>
            <a:ext uri="{FF2B5EF4-FFF2-40B4-BE49-F238E27FC236}">
              <a16:creationId xmlns:a16="http://schemas.microsoft.com/office/drawing/2014/main" id="{00000000-0008-0000-0900-0000F32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25593675"/>
          <a:ext cx="12954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619125</xdr:colOff>
      <xdr:row>221</xdr:row>
      <xdr:rowOff>171450</xdr:rowOff>
    </xdr:from>
    <xdr:to>
      <xdr:col>2</xdr:col>
      <xdr:colOff>95250</xdr:colOff>
      <xdr:row>224</xdr:row>
      <xdr:rowOff>38100</xdr:rowOff>
    </xdr:to>
    <xdr:pic>
      <xdr:nvPicPr>
        <xdr:cNvPr id="10228" name="Picture 22">
          <a:extLst>
            <a:ext uri="{FF2B5EF4-FFF2-40B4-BE49-F238E27FC236}">
              <a16:creationId xmlns:a16="http://schemas.microsoft.com/office/drawing/2014/main" id="{00000000-0008-0000-0900-0000F42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63855600"/>
          <a:ext cx="12954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350</xdr:row>
      <xdr:rowOff>38100</xdr:rowOff>
    </xdr:from>
    <xdr:to>
      <xdr:col>1</xdr:col>
      <xdr:colOff>857250</xdr:colOff>
      <xdr:row>351</xdr:row>
      <xdr:rowOff>323850</xdr:rowOff>
    </xdr:to>
    <xdr:pic>
      <xdr:nvPicPr>
        <xdr:cNvPr id="10229" name="Picture 24">
          <a:extLst>
            <a:ext uri="{FF2B5EF4-FFF2-40B4-BE49-F238E27FC236}">
              <a16:creationId xmlns:a16="http://schemas.microsoft.com/office/drawing/2014/main" id="{00000000-0008-0000-0900-0000F52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01593650"/>
          <a:ext cx="12954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440</xdr:row>
      <xdr:rowOff>38100</xdr:rowOff>
    </xdr:from>
    <xdr:to>
      <xdr:col>1</xdr:col>
      <xdr:colOff>857250</xdr:colOff>
      <xdr:row>443</xdr:row>
      <xdr:rowOff>76200</xdr:rowOff>
    </xdr:to>
    <xdr:pic>
      <xdr:nvPicPr>
        <xdr:cNvPr id="10230" name="Picture 26">
          <a:extLst>
            <a:ext uri="{FF2B5EF4-FFF2-40B4-BE49-F238E27FC236}">
              <a16:creationId xmlns:a16="http://schemas.microsoft.com/office/drawing/2014/main" id="{00000000-0008-0000-0900-0000F62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26834900"/>
          <a:ext cx="12954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571500</xdr:colOff>
      <xdr:row>531</xdr:row>
      <xdr:rowOff>66675</xdr:rowOff>
    </xdr:from>
    <xdr:to>
      <xdr:col>2</xdr:col>
      <xdr:colOff>47625</xdr:colOff>
      <xdr:row>533</xdr:row>
      <xdr:rowOff>123825</xdr:rowOff>
    </xdr:to>
    <xdr:pic>
      <xdr:nvPicPr>
        <xdr:cNvPr id="10231" name="Picture 27">
          <a:extLst>
            <a:ext uri="{FF2B5EF4-FFF2-40B4-BE49-F238E27FC236}">
              <a16:creationId xmlns:a16="http://schemas.microsoft.com/office/drawing/2014/main" id="{00000000-0008-0000-0900-0000F72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52323800"/>
          <a:ext cx="12954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247650</xdr:colOff>
      <xdr:row>621</xdr:row>
      <xdr:rowOff>38100</xdr:rowOff>
    </xdr:from>
    <xdr:to>
      <xdr:col>1</xdr:col>
      <xdr:colOff>895350</xdr:colOff>
      <xdr:row>624</xdr:row>
      <xdr:rowOff>76200</xdr:rowOff>
    </xdr:to>
    <xdr:pic>
      <xdr:nvPicPr>
        <xdr:cNvPr id="10232" name="Picture 28">
          <a:extLst>
            <a:ext uri="{FF2B5EF4-FFF2-40B4-BE49-F238E27FC236}">
              <a16:creationId xmlns:a16="http://schemas.microsoft.com/office/drawing/2014/main" id="{00000000-0008-0000-0900-0000F82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7612675"/>
          <a:ext cx="12954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581025</xdr:colOff>
      <xdr:row>708</xdr:row>
      <xdr:rowOff>76200</xdr:rowOff>
    </xdr:from>
    <xdr:to>
      <xdr:col>2</xdr:col>
      <xdr:colOff>57150</xdr:colOff>
      <xdr:row>710</xdr:row>
      <xdr:rowOff>57150</xdr:rowOff>
    </xdr:to>
    <xdr:pic>
      <xdr:nvPicPr>
        <xdr:cNvPr id="10233" name="Picture 29">
          <a:extLst>
            <a:ext uri="{FF2B5EF4-FFF2-40B4-BE49-F238E27FC236}">
              <a16:creationId xmlns:a16="http://schemas.microsoft.com/office/drawing/2014/main" id="{00000000-0008-0000-0900-0000F92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" y="202853925"/>
          <a:ext cx="12954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9525</xdr:colOff>
      <xdr:row>791</xdr:row>
      <xdr:rowOff>123825</xdr:rowOff>
    </xdr:from>
    <xdr:to>
      <xdr:col>2</xdr:col>
      <xdr:colOff>133350</xdr:colOff>
      <xdr:row>793</xdr:row>
      <xdr:rowOff>28575</xdr:rowOff>
    </xdr:to>
    <xdr:pic>
      <xdr:nvPicPr>
        <xdr:cNvPr id="10234" name="Picture 30">
          <a:extLst>
            <a:ext uri="{FF2B5EF4-FFF2-40B4-BE49-F238E27FC236}">
              <a16:creationId xmlns:a16="http://schemas.microsoft.com/office/drawing/2014/main" id="{00000000-0008-0000-0900-0000FA2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228314250"/>
          <a:ext cx="12954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752475</xdr:colOff>
      <xdr:row>0</xdr:row>
      <xdr:rowOff>47625</xdr:rowOff>
    </xdr:from>
    <xdr:to>
      <xdr:col>4</xdr:col>
      <xdr:colOff>466725</xdr:colOff>
      <xdr:row>3</xdr:row>
      <xdr:rowOff>38100</xdr:rowOff>
    </xdr:to>
    <xdr:pic>
      <xdr:nvPicPr>
        <xdr:cNvPr id="10235" name="21 Imagen" descr="/Users/sebamcbk/Desktop/seba macbook/ pendientes/irrigacion/prezi presentacion/logo-IRRIGACION-2.png">
          <a:extLst>
            <a:ext uri="{FF2B5EF4-FFF2-40B4-BE49-F238E27FC236}">
              <a16:creationId xmlns:a16="http://schemas.microsoft.com/office/drawing/2014/main" id="{00000000-0008-0000-0900-0000FB2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2975" y="47625"/>
          <a:ext cx="22574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800100</xdr:colOff>
      <xdr:row>43</xdr:row>
      <xdr:rowOff>114300</xdr:rowOff>
    </xdr:from>
    <xdr:to>
      <xdr:col>4</xdr:col>
      <xdr:colOff>514350</xdr:colOff>
      <xdr:row>45</xdr:row>
      <xdr:rowOff>180975</xdr:rowOff>
    </xdr:to>
    <xdr:pic>
      <xdr:nvPicPr>
        <xdr:cNvPr id="10236" name="23 Imagen" descr="/Users/sebamcbk/Desktop/seba macbook/ pendientes/irrigacion/prezi presentacion/logo-IRRIGACION-2.png">
          <a:extLst>
            <a:ext uri="{FF2B5EF4-FFF2-40B4-BE49-F238E27FC236}">
              <a16:creationId xmlns:a16="http://schemas.microsoft.com/office/drawing/2014/main" id="{00000000-0008-0000-0900-0000FC2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2925425"/>
          <a:ext cx="22574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1352550</xdr:colOff>
      <xdr:row>137</xdr:row>
      <xdr:rowOff>76200</xdr:rowOff>
    </xdr:from>
    <xdr:to>
      <xdr:col>4</xdr:col>
      <xdr:colOff>1066800</xdr:colOff>
      <xdr:row>139</xdr:row>
      <xdr:rowOff>123825</xdr:rowOff>
    </xdr:to>
    <xdr:pic>
      <xdr:nvPicPr>
        <xdr:cNvPr id="10237" name="25 Imagen" descr="/Users/sebamcbk/Desktop/seba macbook/ pendientes/irrigacion/prezi presentacion/logo-IRRIGACION-2.png">
          <a:extLst>
            <a:ext uri="{FF2B5EF4-FFF2-40B4-BE49-F238E27FC236}">
              <a16:creationId xmlns:a16="http://schemas.microsoft.com/office/drawing/2014/main" id="{00000000-0008-0000-0900-0000FD2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3050" y="38366700"/>
          <a:ext cx="22574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809625</xdr:colOff>
      <xdr:row>179</xdr:row>
      <xdr:rowOff>76200</xdr:rowOff>
    </xdr:from>
    <xdr:to>
      <xdr:col>4</xdr:col>
      <xdr:colOff>523875</xdr:colOff>
      <xdr:row>181</xdr:row>
      <xdr:rowOff>219075</xdr:rowOff>
    </xdr:to>
    <xdr:pic>
      <xdr:nvPicPr>
        <xdr:cNvPr id="10238" name="26 Imagen" descr="/Users/sebamcbk/Desktop/seba macbook/ pendientes/irrigacion/prezi presentacion/logo-IRRIGACION-2.png">
          <a:extLst>
            <a:ext uri="{FF2B5EF4-FFF2-40B4-BE49-F238E27FC236}">
              <a16:creationId xmlns:a16="http://schemas.microsoft.com/office/drawing/2014/main" id="{00000000-0008-0000-0900-0000FE2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0125" y="51073050"/>
          <a:ext cx="22574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771525</xdr:colOff>
      <xdr:row>221</xdr:row>
      <xdr:rowOff>95250</xdr:rowOff>
    </xdr:from>
    <xdr:to>
      <xdr:col>4</xdr:col>
      <xdr:colOff>485775</xdr:colOff>
      <xdr:row>223</xdr:row>
      <xdr:rowOff>371475</xdr:rowOff>
    </xdr:to>
    <xdr:pic>
      <xdr:nvPicPr>
        <xdr:cNvPr id="10239" name="27 Imagen" descr="/Users/sebamcbk/Desktop/seba macbook/ pendientes/irrigacion/prezi presentacion/logo-IRRIGACION-2.png">
          <a:extLst>
            <a:ext uri="{FF2B5EF4-FFF2-40B4-BE49-F238E27FC236}">
              <a16:creationId xmlns:a16="http://schemas.microsoft.com/office/drawing/2014/main" id="{00000000-0008-0000-0900-0000FF2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2025" y="63779400"/>
          <a:ext cx="22574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790575</xdr:colOff>
      <xdr:row>267</xdr:row>
      <xdr:rowOff>76200</xdr:rowOff>
    </xdr:from>
    <xdr:to>
      <xdr:col>4</xdr:col>
      <xdr:colOff>504825</xdr:colOff>
      <xdr:row>269</xdr:row>
      <xdr:rowOff>114300</xdr:rowOff>
    </xdr:to>
    <xdr:pic>
      <xdr:nvPicPr>
        <xdr:cNvPr id="10240" name="28 Imagen" descr="/Users/sebamcbk/Desktop/seba macbook/ pendientes/irrigacion/prezi presentacion/logo-IRRIGACION-2.png">
          <a:extLst>
            <a:ext uri="{FF2B5EF4-FFF2-40B4-BE49-F238E27FC236}">
              <a16:creationId xmlns:a16="http://schemas.microsoft.com/office/drawing/2014/main" id="{00000000-0008-0000-0900-000000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76304775"/>
          <a:ext cx="22574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800100</xdr:colOff>
      <xdr:row>309</xdr:row>
      <xdr:rowOff>38100</xdr:rowOff>
    </xdr:from>
    <xdr:to>
      <xdr:col>4</xdr:col>
      <xdr:colOff>514350</xdr:colOff>
      <xdr:row>311</xdr:row>
      <xdr:rowOff>47625</xdr:rowOff>
    </xdr:to>
    <xdr:pic>
      <xdr:nvPicPr>
        <xdr:cNvPr id="10241" name="29 Imagen" descr="/Users/sebamcbk/Desktop/seba macbook/ pendientes/irrigacion/prezi presentacion/logo-IRRIGACION-2.png">
          <a:extLst>
            <a:ext uri="{FF2B5EF4-FFF2-40B4-BE49-F238E27FC236}">
              <a16:creationId xmlns:a16="http://schemas.microsoft.com/office/drawing/2014/main" id="{00000000-0008-0000-09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88887300"/>
          <a:ext cx="22574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781050</xdr:colOff>
      <xdr:row>350</xdr:row>
      <xdr:rowOff>76200</xdr:rowOff>
    </xdr:from>
    <xdr:to>
      <xdr:col>4</xdr:col>
      <xdr:colOff>495300</xdr:colOff>
      <xdr:row>352</xdr:row>
      <xdr:rowOff>9525</xdr:rowOff>
    </xdr:to>
    <xdr:pic>
      <xdr:nvPicPr>
        <xdr:cNvPr id="10242" name="30 Imagen" descr="/Users/sebamcbk/Desktop/seba macbook/ pendientes/irrigacion/prezi presentacion/logo-IRRIGACION-2.png">
          <a:extLst>
            <a:ext uri="{FF2B5EF4-FFF2-40B4-BE49-F238E27FC236}">
              <a16:creationId xmlns:a16="http://schemas.microsoft.com/office/drawing/2014/main" id="{00000000-0008-0000-0900-000002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0" y="101631750"/>
          <a:ext cx="22574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800100</xdr:colOff>
      <xdr:row>395</xdr:row>
      <xdr:rowOff>95250</xdr:rowOff>
    </xdr:from>
    <xdr:to>
      <xdr:col>4</xdr:col>
      <xdr:colOff>514350</xdr:colOff>
      <xdr:row>397</xdr:row>
      <xdr:rowOff>133350</xdr:rowOff>
    </xdr:to>
    <xdr:pic>
      <xdr:nvPicPr>
        <xdr:cNvPr id="10243" name="31 Imagen" descr="/Users/sebamcbk/Desktop/seba macbook/ pendientes/irrigacion/prezi presentacion/logo-IRRIGACION-2.png">
          <a:extLst>
            <a:ext uri="{FF2B5EF4-FFF2-40B4-BE49-F238E27FC236}">
              <a16:creationId xmlns:a16="http://schemas.microsoft.com/office/drawing/2014/main" id="{00000000-0008-0000-0900-000003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14052350"/>
          <a:ext cx="22574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790575</xdr:colOff>
      <xdr:row>440</xdr:row>
      <xdr:rowOff>38100</xdr:rowOff>
    </xdr:from>
    <xdr:to>
      <xdr:col>4</xdr:col>
      <xdr:colOff>504825</xdr:colOff>
      <xdr:row>443</xdr:row>
      <xdr:rowOff>104775</xdr:rowOff>
    </xdr:to>
    <xdr:pic>
      <xdr:nvPicPr>
        <xdr:cNvPr id="10244" name="32 Imagen" descr="/Users/sebamcbk/Desktop/seba macbook/ pendientes/irrigacion/prezi presentacion/logo-IRRIGACION-2.png">
          <a:extLst>
            <a:ext uri="{FF2B5EF4-FFF2-40B4-BE49-F238E27FC236}">
              <a16:creationId xmlns:a16="http://schemas.microsoft.com/office/drawing/2014/main" id="{00000000-0008-0000-0900-000004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26834900"/>
          <a:ext cx="22574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1009650</xdr:colOff>
      <xdr:row>486</xdr:row>
      <xdr:rowOff>152400</xdr:rowOff>
    </xdr:from>
    <xdr:to>
      <xdr:col>4</xdr:col>
      <xdr:colOff>723900</xdr:colOff>
      <xdr:row>489</xdr:row>
      <xdr:rowOff>276225</xdr:rowOff>
    </xdr:to>
    <xdr:pic>
      <xdr:nvPicPr>
        <xdr:cNvPr id="10245" name="33 Imagen" descr="/Users/sebamcbk/Desktop/seba macbook/ pendientes/irrigacion/prezi presentacion/logo-IRRIGACION-2.png">
          <a:extLst>
            <a:ext uri="{FF2B5EF4-FFF2-40B4-BE49-F238E27FC236}">
              <a16:creationId xmlns:a16="http://schemas.microsoft.com/office/drawing/2014/main" id="{00000000-0008-0000-0900-000005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39331700"/>
          <a:ext cx="22574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819150</xdr:colOff>
      <xdr:row>531</xdr:row>
      <xdr:rowOff>85725</xdr:rowOff>
    </xdr:from>
    <xdr:to>
      <xdr:col>4</xdr:col>
      <xdr:colOff>533400</xdr:colOff>
      <xdr:row>533</xdr:row>
      <xdr:rowOff>171450</xdr:rowOff>
    </xdr:to>
    <xdr:pic>
      <xdr:nvPicPr>
        <xdr:cNvPr id="10246" name="34 Imagen" descr="/Users/sebamcbk/Desktop/seba macbook/ pendientes/irrigacion/prezi presentacion/logo-IRRIGACION-2.png">
          <a:extLst>
            <a:ext uri="{FF2B5EF4-FFF2-40B4-BE49-F238E27FC236}">
              <a16:creationId xmlns:a16="http://schemas.microsoft.com/office/drawing/2014/main" id="{00000000-0008-0000-0900-000006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9650" y="152342850"/>
          <a:ext cx="22574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1104900</xdr:colOff>
      <xdr:row>575</xdr:row>
      <xdr:rowOff>66675</xdr:rowOff>
    </xdr:from>
    <xdr:to>
      <xdr:col>4</xdr:col>
      <xdr:colOff>819150</xdr:colOff>
      <xdr:row>577</xdr:row>
      <xdr:rowOff>104775</xdr:rowOff>
    </xdr:to>
    <xdr:pic>
      <xdr:nvPicPr>
        <xdr:cNvPr id="10247" name="35 Imagen" descr="/Users/sebamcbk/Desktop/seba macbook/ pendientes/irrigacion/prezi presentacion/logo-IRRIGACION-2.png">
          <a:extLst>
            <a:ext uri="{FF2B5EF4-FFF2-40B4-BE49-F238E27FC236}">
              <a16:creationId xmlns:a16="http://schemas.microsoft.com/office/drawing/2014/main" id="{00000000-0008-0000-0900-000007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164801550"/>
          <a:ext cx="22574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790575</xdr:colOff>
      <xdr:row>621</xdr:row>
      <xdr:rowOff>28575</xdr:rowOff>
    </xdr:from>
    <xdr:to>
      <xdr:col>4</xdr:col>
      <xdr:colOff>504825</xdr:colOff>
      <xdr:row>624</xdr:row>
      <xdr:rowOff>95250</xdr:rowOff>
    </xdr:to>
    <xdr:pic>
      <xdr:nvPicPr>
        <xdr:cNvPr id="10248" name="36 Imagen" descr="/Users/sebamcbk/Desktop/seba macbook/ pendientes/irrigacion/prezi presentacion/logo-IRRIGACION-2.png">
          <a:extLst>
            <a:ext uri="{FF2B5EF4-FFF2-40B4-BE49-F238E27FC236}">
              <a16:creationId xmlns:a16="http://schemas.microsoft.com/office/drawing/2014/main" id="{00000000-0008-0000-0900-000008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77603150"/>
          <a:ext cx="22574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819150</xdr:colOff>
      <xdr:row>665</xdr:row>
      <xdr:rowOff>152400</xdr:rowOff>
    </xdr:from>
    <xdr:to>
      <xdr:col>4</xdr:col>
      <xdr:colOff>533400</xdr:colOff>
      <xdr:row>668</xdr:row>
      <xdr:rowOff>0</xdr:rowOff>
    </xdr:to>
    <xdr:pic>
      <xdr:nvPicPr>
        <xdr:cNvPr id="10249" name="37 Imagen" descr="/Users/sebamcbk/Desktop/seba macbook/ pendientes/irrigacion/prezi presentacion/logo-IRRIGACION-2.png">
          <a:extLst>
            <a:ext uri="{FF2B5EF4-FFF2-40B4-BE49-F238E27FC236}">
              <a16:creationId xmlns:a16="http://schemas.microsoft.com/office/drawing/2014/main" id="{00000000-0008-0000-0900-000009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9650" y="190157100"/>
          <a:ext cx="22574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857250</xdr:colOff>
      <xdr:row>708</xdr:row>
      <xdr:rowOff>38100</xdr:rowOff>
    </xdr:from>
    <xdr:to>
      <xdr:col>4</xdr:col>
      <xdr:colOff>571500</xdr:colOff>
      <xdr:row>710</xdr:row>
      <xdr:rowOff>47625</xdr:rowOff>
    </xdr:to>
    <xdr:pic>
      <xdr:nvPicPr>
        <xdr:cNvPr id="10250" name="38 Imagen" descr="/Users/sebamcbk/Desktop/seba macbook/ pendientes/irrigacion/prezi presentacion/logo-IRRIGACION-2.png">
          <a:extLst>
            <a:ext uri="{FF2B5EF4-FFF2-40B4-BE49-F238E27FC236}">
              <a16:creationId xmlns:a16="http://schemas.microsoft.com/office/drawing/2014/main" id="{00000000-0008-0000-0900-00000A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202815825"/>
          <a:ext cx="22574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1085850</xdr:colOff>
      <xdr:row>750</xdr:row>
      <xdr:rowOff>104775</xdr:rowOff>
    </xdr:from>
    <xdr:to>
      <xdr:col>4</xdr:col>
      <xdr:colOff>800100</xdr:colOff>
      <xdr:row>752</xdr:row>
      <xdr:rowOff>171450</xdr:rowOff>
    </xdr:to>
    <xdr:pic>
      <xdr:nvPicPr>
        <xdr:cNvPr id="10251" name="39 Imagen" descr="/Users/sebamcbk/Desktop/seba macbook/ pendientes/irrigacion/prezi presentacion/logo-IRRIGACION-2.png">
          <a:extLst>
            <a:ext uri="{FF2B5EF4-FFF2-40B4-BE49-F238E27FC236}">
              <a16:creationId xmlns:a16="http://schemas.microsoft.com/office/drawing/2014/main" id="{00000000-0008-0000-0900-00000B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6350" y="215455500"/>
          <a:ext cx="22574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790575</xdr:colOff>
      <xdr:row>791</xdr:row>
      <xdr:rowOff>123825</xdr:rowOff>
    </xdr:from>
    <xdr:to>
      <xdr:col>4</xdr:col>
      <xdr:colOff>504825</xdr:colOff>
      <xdr:row>793</xdr:row>
      <xdr:rowOff>57150</xdr:rowOff>
    </xdr:to>
    <xdr:pic>
      <xdr:nvPicPr>
        <xdr:cNvPr id="10252" name="40 Imagen" descr="/Users/sebamcbk/Desktop/seba macbook/ pendientes/irrigacion/prezi presentacion/logo-IRRIGACION-2.png">
          <a:extLst>
            <a:ext uri="{FF2B5EF4-FFF2-40B4-BE49-F238E27FC236}">
              <a16:creationId xmlns:a16="http://schemas.microsoft.com/office/drawing/2014/main" id="{00000000-0008-0000-0900-00000C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228314250"/>
          <a:ext cx="22574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1028700</xdr:colOff>
      <xdr:row>835</xdr:row>
      <xdr:rowOff>114300</xdr:rowOff>
    </xdr:from>
    <xdr:to>
      <xdr:col>4</xdr:col>
      <xdr:colOff>742950</xdr:colOff>
      <xdr:row>837</xdr:row>
      <xdr:rowOff>257175</xdr:rowOff>
    </xdr:to>
    <xdr:pic>
      <xdr:nvPicPr>
        <xdr:cNvPr id="10253" name="41 Imagen" descr="/Users/sebamcbk/Desktop/seba macbook/ pendientes/irrigacion/prezi presentacion/logo-IRRIGACION-2.png">
          <a:extLst>
            <a:ext uri="{FF2B5EF4-FFF2-40B4-BE49-F238E27FC236}">
              <a16:creationId xmlns:a16="http://schemas.microsoft.com/office/drawing/2014/main" id="{00000000-0008-0000-0900-00000D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0" y="240915825"/>
          <a:ext cx="22574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790575</xdr:colOff>
      <xdr:row>84</xdr:row>
      <xdr:rowOff>142875</xdr:rowOff>
    </xdr:from>
    <xdr:to>
      <xdr:col>4</xdr:col>
      <xdr:colOff>504825</xdr:colOff>
      <xdr:row>86</xdr:row>
      <xdr:rowOff>228600</xdr:rowOff>
    </xdr:to>
    <xdr:pic>
      <xdr:nvPicPr>
        <xdr:cNvPr id="10254" name="24 Imagen" descr="/Users/sebamcbk/Desktop/seba macbook/ pendientes/irrigacion/prezi presentacion/logo-IRRIGACION-2.png">
          <a:extLst>
            <a:ext uri="{FF2B5EF4-FFF2-40B4-BE49-F238E27FC236}">
              <a16:creationId xmlns:a16="http://schemas.microsoft.com/office/drawing/2014/main" id="{00000000-0008-0000-0900-00000E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25679400"/>
          <a:ext cx="22574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O93"/>
  <sheetViews>
    <sheetView tabSelected="1" workbookViewId="0" xr3:uid="{AEA406A1-0E4B-5B11-9CD5-51D6E497D94C}">
      <selection activeCell="F8" sqref="F8"/>
    </sheetView>
  </sheetViews>
  <sheetFormatPr defaultColWidth="11.42578125" defaultRowHeight="12.75"/>
  <cols>
    <col min="1" max="1" width="8.5703125" style="60" customWidth="1"/>
    <col min="2" max="2" width="17" style="60" customWidth="1"/>
    <col min="3" max="3" width="14.28515625" style="61" customWidth="1"/>
    <col min="4" max="4" width="12.5703125" style="62" customWidth="1"/>
    <col min="5" max="5" width="12.42578125" style="63" customWidth="1"/>
    <col min="6" max="6" width="9.7109375" style="64" customWidth="1"/>
    <col min="7" max="7" width="9.7109375" style="65" customWidth="1"/>
    <col min="8" max="8" width="15.140625" style="63" customWidth="1"/>
    <col min="9" max="9" width="13.7109375" style="63" customWidth="1"/>
    <col min="10" max="10" width="13.85546875" style="63" customWidth="1"/>
    <col min="11" max="11" width="10.5703125" style="63" customWidth="1"/>
    <col min="12" max="12" width="14.7109375" style="63" customWidth="1"/>
    <col min="13" max="13" width="0.42578125" style="63" customWidth="1"/>
    <col min="14" max="16384" width="11.42578125" style="63"/>
  </cols>
  <sheetData>
    <row r="1" spans="1:15">
      <c r="H1" s="132" t="s">
        <v>0</v>
      </c>
      <c r="I1" s="133"/>
      <c r="J1" s="133"/>
      <c r="K1" s="134"/>
    </row>
    <row r="2" spans="1:15">
      <c r="H2" s="135" t="s">
        <v>1</v>
      </c>
      <c r="I2" s="85"/>
      <c r="J2" s="85"/>
      <c r="K2" s="136"/>
    </row>
    <row r="3" spans="1:15">
      <c r="H3" s="137" t="s">
        <v>2</v>
      </c>
      <c r="I3" s="85"/>
      <c r="J3" s="85"/>
      <c r="K3" s="136"/>
    </row>
    <row r="4" spans="1:15" s="28" customFormat="1" ht="12.75" customHeight="1">
      <c r="A4" s="40" t="s">
        <v>3</v>
      </c>
      <c r="B4" s="25"/>
      <c r="C4" s="41" t="s">
        <v>4</v>
      </c>
      <c r="D4" s="42"/>
      <c r="E4" s="43"/>
      <c r="F4" s="44"/>
      <c r="H4" s="138" t="s">
        <v>5</v>
      </c>
      <c r="I4" s="139"/>
      <c r="J4" s="139"/>
      <c r="K4" s="140"/>
      <c r="N4" s="168" t="s">
        <v>6</v>
      </c>
      <c r="O4" s="169"/>
    </row>
    <row r="5" spans="1:15" s="28" customFormat="1" ht="12.75" customHeight="1">
      <c r="A5" s="40"/>
      <c r="B5" s="25"/>
      <c r="C5" s="45"/>
      <c r="E5" s="46"/>
      <c r="F5" s="44"/>
    </row>
    <row r="6" spans="1:15" s="28" customFormat="1" ht="12.75" customHeight="1">
      <c r="A6" s="47" t="s">
        <v>7</v>
      </c>
      <c r="B6" s="25"/>
      <c r="C6" s="45" t="s">
        <v>8</v>
      </c>
      <c r="D6" s="215">
        <v>42973</v>
      </c>
      <c r="E6" s="30" t="s">
        <v>9</v>
      </c>
      <c r="F6" s="48">
        <v>0.61805555555555558</v>
      </c>
      <c r="G6" s="46" t="s">
        <v>10</v>
      </c>
      <c r="H6" s="233">
        <v>95.45</v>
      </c>
      <c r="J6" s="46" t="s">
        <v>3</v>
      </c>
      <c r="K6" s="46" t="s">
        <v>3</v>
      </c>
    </row>
    <row r="7" spans="1:15" s="28" customFormat="1" ht="12.75" customHeight="1">
      <c r="A7" s="47"/>
      <c r="B7" s="25"/>
      <c r="C7" s="45" t="s">
        <v>11</v>
      </c>
      <c r="D7" s="215">
        <v>42977</v>
      </c>
      <c r="E7" s="30" t="s">
        <v>9</v>
      </c>
      <c r="F7" s="48">
        <v>0.6069444444444444</v>
      </c>
      <c r="G7" s="46" t="s">
        <v>12</v>
      </c>
      <c r="H7" s="46">
        <v>6</v>
      </c>
      <c r="J7" s="46"/>
      <c r="K7" s="46"/>
    </row>
    <row r="8" spans="1:15" s="28" customFormat="1" ht="18" customHeight="1">
      <c r="A8" s="40"/>
      <c r="B8" s="49" t="s">
        <v>13</v>
      </c>
      <c r="C8" s="45"/>
      <c r="E8" s="46"/>
      <c r="F8" s="44"/>
      <c r="G8" s="46" t="s">
        <v>14</v>
      </c>
      <c r="H8" s="46">
        <v>2</v>
      </c>
      <c r="J8" s="46" t="s">
        <v>3</v>
      </c>
      <c r="K8" s="46" t="s">
        <v>3</v>
      </c>
    </row>
    <row r="9" spans="1:15" s="28" customFormat="1" ht="12.75" customHeight="1">
      <c r="A9" s="40"/>
      <c r="B9" s="25"/>
      <c r="C9" s="45"/>
      <c r="E9" s="46"/>
      <c r="F9" s="44"/>
      <c r="G9" s="46" t="s">
        <v>15</v>
      </c>
      <c r="H9" s="46"/>
      <c r="J9" s="46"/>
      <c r="K9" s="46"/>
    </row>
    <row r="10" spans="1:15" s="28" customFormat="1" ht="12.75" customHeight="1">
      <c r="A10" s="40"/>
      <c r="B10" s="25"/>
      <c r="C10" s="45"/>
      <c r="E10" s="46"/>
      <c r="F10" s="44"/>
      <c r="G10" s="46"/>
      <c r="H10" s="46"/>
      <c r="J10" s="46"/>
      <c r="K10" s="46"/>
    </row>
    <row r="11" spans="1:15" s="28" customFormat="1" ht="12.75" customHeight="1">
      <c r="A11" s="40"/>
      <c r="B11" s="50" t="s">
        <v>16</v>
      </c>
      <c r="C11" s="45"/>
      <c r="E11" s="46"/>
      <c r="F11" s="44"/>
      <c r="G11" s="46" t="s">
        <v>17</v>
      </c>
      <c r="H11" s="46"/>
      <c r="J11" s="46"/>
      <c r="K11" s="46"/>
    </row>
    <row r="12" spans="1:15" s="28" customFormat="1" ht="12.75" customHeight="1">
      <c r="A12" s="40" t="s">
        <v>3</v>
      </c>
      <c r="B12" s="25"/>
      <c r="C12" s="45"/>
      <c r="E12" s="46"/>
      <c r="F12" s="44"/>
      <c r="H12" s="46"/>
      <c r="I12" s="46"/>
      <c r="K12" s="46"/>
    </row>
    <row r="13" spans="1:15" s="28" customFormat="1" ht="12.75" customHeight="1">
      <c r="A13" s="40"/>
      <c r="B13" s="25" t="s">
        <v>18</v>
      </c>
      <c r="C13" s="127">
        <f>H6-(H7+H8)</f>
        <v>87.45</v>
      </c>
      <c r="D13" s="46" t="s">
        <v>19</v>
      </c>
      <c r="E13" s="51">
        <f>C13*60</f>
        <v>5247</v>
      </c>
      <c r="F13" s="30" t="s">
        <v>20</v>
      </c>
      <c r="G13" s="16">
        <f>+E86</f>
        <v>438.21712000000002</v>
      </c>
      <c r="H13" s="46" t="s">
        <v>21</v>
      </c>
      <c r="I13" s="16">
        <f>E13/G13</f>
        <v>11.973516689626365</v>
      </c>
      <c r="K13" s="46"/>
    </row>
    <row r="14" spans="1:15" s="28" customFormat="1" ht="12.75" customHeight="1">
      <c r="A14" s="40"/>
      <c r="B14" s="25"/>
      <c r="C14" s="52"/>
      <c r="D14" s="46"/>
      <c r="E14" s="46"/>
      <c r="F14" s="30"/>
      <c r="G14" s="46"/>
      <c r="H14" s="46"/>
      <c r="I14" s="46"/>
      <c r="K14" s="46"/>
    </row>
    <row r="15" spans="1:15" s="28" customFormat="1" ht="12" customHeight="1">
      <c r="A15" s="24"/>
      <c r="B15" s="56" t="s">
        <v>22</v>
      </c>
      <c r="C15" s="52"/>
      <c r="D15" s="26"/>
      <c r="E15" s="26"/>
      <c r="F15" s="30"/>
    </row>
    <row r="16" spans="1:15" s="28" customFormat="1" ht="12" customHeight="1">
      <c r="A16" s="40"/>
      <c r="B16" s="25"/>
      <c r="C16" s="45"/>
      <c r="E16" s="46"/>
      <c r="F16" s="44"/>
    </row>
    <row r="17" spans="1:11" s="28" customFormat="1" ht="20.100000000000001" customHeight="1">
      <c r="A17" s="19" t="s">
        <v>23</v>
      </c>
      <c r="B17" s="20" t="s">
        <v>24</v>
      </c>
      <c r="C17" s="53" t="s">
        <v>25</v>
      </c>
      <c r="D17" s="18" t="s">
        <v>26</v>
      </c>
      <c r="E17" s="18" t="s">
        <v>27</v>
      </c>
      <c r="F17" s="22" t="s">
        <v>28</v>
      </c>
      <c r="G17" s="18" t="s">
        <v>29</v>
      </c>
      <c r="H17" s="18" t="s">
        <v>30</v>
      </c>
      <c r="I17" s="18" t="s">
        <v>31</v>
      </c>
      <c r="J17" s="18" t="s">
        <v>32</v>
      </c>
      <c r="K17" s="18" t="s">
        <v>33</v>
      </c>
    </row>
    <row r="18" spans="1:11" s="28" customFormat="1" ht="20.100000000000001" customHeight="1">
      <c r="A18" s="19">
        <v>30</v>
      </c>
      <c r="B18" s="20" t="s">
        <v>34</v>
      </c>
      <c r="C18" s="53">
        <v>2.0097</v>
      </c>
      <c r="D18" s="121">
        <f>C18*0.8</f>
        <v>1.6077600000000001</v>
      </c>
      <c r="E18" s="21">
        <f>D18</f>
        <v>1.6077600000000001</v>
      </c>
      <c r="F18" s="22">
        <f>E18*$I$13</f>
        <v>19.250541192913687</v>
      </c>
      <c r="G18" s="18"/>
      <c r="H18" s="18"/>
      <c r="I18" s="18"/>
      <c r="J18" s="18"/>
      <c r="K18" s="18"/>
    </row>
    <row r="19" spans="1:11" s="28" customFormat="1" ht="20.100000000000001" customHeight="1">
      <c r="A19" s="19">
        <v>65</v>
      </c>
      <c r="B19" s="20" t="s">
        <v>34</v>
      </c>
      <c r="C19" s="53">
        <v>15.8293</v>
      </c>
      <c r="D19" s="121">
        <f>C19*0.8</f>
        <v>12.663440000000001</v>
      </c>
      <c r="E19" s="21">
        <f>D19</f>
        <v>12.663440000000001</v>
      </c>
      <c r="F19" s="22">
        <f>E19*$I$13</f>
        <v>151.62591018808212</v>
      </c>
      <c r="G19" s="23"/>
      <c r="H19" s="23"/>
      <c r="I19" s="23"/>
      <c r="J19" s="23"/>
      <c r="K19" s="23"/>
    </row>
    <row r="20" spans="1:11" s="28" customFormat="1" ht="20.100000000000001" customHeight="1">
      <c r="A20" s="40"/>
      <c r="B20" s="29" t="s">
        <v>35</v>
      </c>
      <c r="C20" s="45"/>
      <c r="E20" s="26"/>
      <c r="F20" s="30"/>
    </row>
    <row r="21" spans="1:11" s="28" customFormat="1" ht="20.100000000000001" customHeight="1">
      <c r="A21" s="19">
        <v>1</v>
      </c>
      <c r="B21" s="20" t="s">
        <v>36</v>
      </c>
      <c r="C21" s="53">
        <v>1.8207</v>
      </c>
      <c r="D21" s="21">
        <f t="shared" ref="D21:D39" si="0">C21*0.8</f>
        <v>1.4565600000000001</v>
      </c>
      <c r="E21" s="21">
        <f>D21</f>
        <v>1.4565600000000001</v>
      </c>
      <c r="F21" s="22">
        <f t="shared" ref="F21:F39" si="1">E21*$I$13</f>
        <v>17.440145469442179</v>
      </c>
      <c r="G21" s="23"/>
      <c r="H21" s="23"/>
      <c r="I21" s="23"/>
      <c r="J21" s="23"/>
      <c r="K21" s="23"/>
    </row>
    <row r="22" spans="1:11" s="28" customFormat="1" ht="20.100000000000001" customHeight="1">
      <c r="A22" s="122">
        <v>49</v>
      </c>
      <c r="B22" s="20" t="s">
        <v>37</v>
      </c>
      <c r="C22" s="53">
        <v>1.0764</v>
      </c>
      <c r="D22" s="21">
        <f t="shared" si="0"/>
        <v>0.86112000000000011</v>
      </c>
      <c r="E22" s="21">
        <f>D22</f>
        <v>0.86112000000000011</v>
      </c>
      <c r="F22" s="22">
        <f t="shared" si="1"/>
        <v>10.310634691771057</v>
      </c>
      <c r="G22" s="23"/>
      <c r="H22" s="23"/>
      <c r="I22" s="23"/>
      <c r="J22" s="23"/>
      <c r="K22" s="23"/>
    </row>
    <row r="23" spans="1:11" s="28" customFormat="1" ht="20.100000000000001" customHeight="1">
      <c r="A23" s="122">
        <v>51</v>
      </c>
      <c r="B23" s="20" t="s">
        <v>37</v>
      </c>
      <c r="C23" s="53">
        <v>0.90129999999999999</v>
      </c>
      <c r="D23" s="21">
        <f t="shared" si="0"/>
        <v>0.72104000000000001</v>
      </c>
      <c r="E23" s="21">
        <v>0</v>
      </c>
      <c r="F23" s="22">
        <f t="shared" si="1"/>
        <v>0</v>
      </c>
      <c r="G23" s="23"/>
      <c r="H23" s="23"/>
      <c r="I23" s="23"/>
      <c r="J23" s="23"/>
      <c r="K23" s="23"/>
    </row>
    <row r="24" spans="1:11" s="28" customFormat="1" ht="20.100000000000001" customHeight="1">
      <c r="A24" s="19">
        <v>53</v>
      </c>
      <c r="B24" s="20" t="s">
        <v>37</v>
      </c>
      <c r="C24" s="53">
        <v>1.0492999999999999</v>
      </c>
      <c r="D24" s="21">
        <f t="shared" si="0"/>
        <v>0.83943999999999996</v>
      </c>
      <c r="E24" s="21">
        <f>+D24</f>
        <v>0.83943999999999996</v>
      </c>
      <c r="F24" s="22">
        <f t="shared" si="1"/>
        <v>10.051048849939955</v>
      </c>
      <c r="G24" s="23"/>
      <c r="H24" s="23"/>
      <c r="I24" s="23"/>
      <c r="J24" s="23"/>
      <c r="K24" s="23"/>
    </row>
    <row r="25" spans="1:11" s="28" customFormat="1" ht="20.100000000000001" customHeight="1">
      <c r="A25" s="122">
        <v>54</v>
      </c>
      <c r="B25" s="20" t="s">
        <v>36</v>
      </c>
      <c r="C25" s="53">
        <v>1.1571</v>
      </c>
      <c r="D25" s="21">
        <f t="shared" si="0"/>
        <v>0.92568000000000006</v>
      </c>
      <c r="E25" s="21">
        <f>+D25</f>
        <v>0.92568000000000006</v>
      </c>
      <c r="F25" s="22">
        <f t="shared" si="1"/>
        <v>11.083644929253333</v>
      </c>
      <c r="G25" s="23"/>
      <c r="H25" s="23"/>
      <c r="I25" s="23"/>
      <c r="J25" s="23"/>
      <c r="K25" s="23"/>
    </row>
    <row r="26" spans="1:11" s="28" customFormat="1" ht="20.100000000000001" customHeight="1">
      <c r="A26" s="19">
        <v>52</v>
      </c>
      <c r="B26" s="20" t="s">
        <v>38</v>
      </c>
      <c r="C26" s="53">
        <v>1.1022000000000001</v>
      </c>
      <c r="D26" s="21">
        <f t="shared" si="0"/>
        <v>0.8817600000000001</v>
      </c>
      <c r="E26" s="21">
        <v>0</v>
      </c>
      <c r="F26" s="22">
        <f t="shared" si="1"/>
        <v>0</v>
      </c>
      <c r="G26" s="23"/>
      <c r="H26" s="23"/>
      <c r="I26" s="23"/>
      <c r="J26" s="23"/>
      <c r="K26" s="23"/>
    </row>
    <row r="27" spans="1:11" s="28" customFormat="1" ht="20.100000000000001" customHeight="1">
      <c r="A27" s="122">
        <v>66</v>
      </c>
      <c r="B27" s="20" t="s">
        <v>39</v>
      </c>
      <c r="C27" s="53">
        <v>2.125</v>
      </c>
      <c r="D27" s="21">
        <f t="shared" si="0"/>
        <v>1.7000000000000002</v>
      </c>
      <c r="E27" s="21">
        <f>D27</f>
        <v>1.7000000000000002</v>
      </c>
      <c r="F27" s="22">
        <f t="shared" si="1"/>
        <v>20.354978372364823</v>
      </c>
      <c r="G27" s="23"/>
      <c r="H27" s="23"/>
      <c r="I27" s="23"/>
      <c r="J27" s="23"/>
      <c r="K27" s="23"/>
    </row>
    <row r="28" spans="1:11" s="28" customFormat="1" ht="20.100000000000001" customHeight="1">
      <c r="A28" s="122">
        <v>74</v>
      </c>
      <c r="B28" s="20" t="s">
        <v>40</v>
      </c>
      <c r="C28" s="53">
        <v>7.4999999999999997E-2</v>
      </c>
      <c r="D28" s="21">
        <f t="shared" si="0"/>
        <v>0.06</v>
      </c>
      <c r="E28" s="21">
        <v>0</v>
      </c>
      <c r="F28" s="22">
        <f t="shared" si="1"/>
        <v>0</v>
      </c>
      <c r="G28" s="23"/>
      <c r="H28" s="23"/>
      <c r="I28" s="23"/>
      <c r="J28" s="23"/>
      <c r="K28" s="23"/>
    </row>
    <row r="29" spans="1:11" s="28" customFormat="1" ht="20.100000000000001" customHeight="1">
      <c r="A29" s="122">
        <v>75</v>
      </c>
      <c r="B29" s="20" t="s">
        <v>41</v>
      </c>
      <c r="C29" s="53">
        <v>1.6186</v>
      </c>
      <c r="D29" s="21">
        <f t="shared" si="0"/>
        <v>1.29488</v>
      </c>
      <c r="E29" s="21">
        <f>D29</f>
        <v>1.29488</v>
      </c>
      <c r="F29" s="22">
        <f t="shared" si="1"/>
        <v>15.504267291063387</v>
      </c>
      <c r="G29" s="23"/>
      <c r="H29" s="23"/>
      <c r="I29" s="23"/>
      <c r="J29" s="23"/>
      <c r="K29" s="23"/>
    </row>
    <row r="30" spans="1:11" s="28" customFormat="1" ht="20.100000000000001" customHeight="1">
      <c r="A30" s="122">
        <v>44</v>
      </c>
      <c r="B30" s="20" t="s">
        <v>41</v>
      </c>
      <c r="C30" s="53">
        <v>1.8351</v>
      </c>
      <c r="D30" s="21">
        <f t="shared" si="0"/>
        <v>1.4680800000000001</v>
      </c>
      <c r="E30" s="21">
        <f>D30</f>
        <v>1.4680800000000001</v>
      </c>
      <c r="F30" s="22">
        <f t="shared" si="1"/>
        <v>17.578080381706673</v>
      </c>
      <c r="G30" s="23"/>
      <c r="H30" s="23"/>
      <c r="I30" s="23"/>
      <c r="J30" s="23"/>
      <c r="K30" s="23"/>
    </row>
    <row r="31" spans="1:11" s="28" customFormat="1" ht="20.100000000000001" customHeight="1">
      <c r="A31" s="19">
        <v>45</v>
      </c>
      <c r="B31" s="20" t="s">
        <v>41</v>
      </c>
      <c r="C31" s="53">
        <v>1.746</v>
      </c>
      <c r="D31" s="21">
        <f t="shared" si="0"/>
        <v>1.3968</v>
      </c>
      <c r="E31" s="21">
        <f>D31</f>
        <v>1.3968</v>
      </c>
      <c r="F31" s="22">
        <f t="shared" si="1"/>
        <v>16.724608112070108</v>
      </c>
      <c r="G31" s="23"/>
      <c r="H31" s="23"/>
      <c r="I31" s="23"/>
      <c r="J31" s="23"/>
      <c r="K31" s="23"/>
    </row>
    <row r="32" spans="1:11" s="28" customFormat="1" ht="20.100000000000001" customHeight="1">
      <c r="A32" s="19">
        <v>55</v>
      </c>
      <c r="B32" s="20" t="s">
        <v>41</v>
      </c>
      <c r="C32" s="53">
        <v>1.5093000000000001</v>
      </c>
      <c r="D32" s="21">
        <f t="shared" si="0"/>
        <v>1.2074400000000001</v>
      </c>
      <c r="E32" s="21">
        <f>D32</f>
        <v>1.2074400000000001</v>
      </c>
      <c r="F32" s="22">
        <f t="shared" si="1"/>
        <v>14.457302991722459</v>
      </c>
      <c r="G32" s="23"/>
      <c r="H32" s="23"/>
      <c r="I32" s="23"/>
      <c r="J32" s="23"/>
      <c r="K32" s="23"/>
    </row>
    <row r="33" spans="1:13" s="28" customFormat="1" ht="20.100000000000001" customHeight="1">
      <c r="A33" s="122">
        <v>50</v>
      </c>
      <c r="B33" s="20" t="s">
        <v>42</v>
      </c>
      <c r="C33" s="53">
        <v>1.2957000000000001</v>
      </c>
      <c r="D33" s="21">
        <f t="shared" si="0"/>
        <v>1.0365600000000001</v>
      </c>
      <c r="E33" s="21">
        <v>0</v>
      </c>
      <c r="F33" s="22">
        <f t="shared" si="1"/>
        <v>0</v>
      </c>
      <c r="G33" s="23"/>
      <c r="H33" s="23"/>
      <c r="I33" s="23"/>
      <c r="J33" s="23"/>
      <c r="K33" s="23"/>
    </row>
    <row r="34" spans="1:13" s="28" customFormat="1" ht="20.100000000000001" customHeight="1">
      <c r="A34" s="19">
        <v>43</v>
      </c>
      <c r="B34" s="20" t="s">
        <v>43</v>
      </c>
      <c r="C34" s="53">
        <v>1.8476999999999999</v>
      </c>
      <c r="D34" s="21">
        <f t="shared" si="0"/>
        <v>1.4781599999999999</v>
      </c>
      <c r="E34" s="21">
        <f>+D34</f>
        <v>1.4781599999999999</v>
      </c>
      <c r="F34" s="22">
        <f t="shared" si="1"/>
        <v>17.698773429938107</v>
      </c>
      <c r="G34" s="23"/>
      <c r="H34" s="23"/>
      <c r="I34" s="23"/>
      <c r="J34" s="23"/>
      <c r="K34" s="23"/>
    </row>
    <row r="35" spans="1:13" s="28" customFormat="1" ht="20.100000000000001" customHeight="1">
      <c r="A35" s="19">
        <v>2</v>
      </c>
      <c r="B35" s="20" t="s">
        <v>44</v>
      </c>
      <c r="C35" s="53">
        <v>21.266999999999999</v>
      </c>
      <c r="D35" s="21">
        <f t="shared" si="0"/>
        <v>17.0136</v>
      </c>
      <c r="E35" s="21">
        <f>D35</f>
        <v>17.0136</v>
      </c>
      <c r="F35" s="22">
        <f t="shared" si="1"/>
        <v>203.71262355062711</v>
      </c>
      <c r="G35" s="23"/>
      <c r="H35" s="23"/>
      <c r="I35" s="23"/>
      <c r="J35" s="23"/>
      <c r="K35" s="23"/>
    </row>
    <row r="36" spans="1:13" s="28" customFormat="1" ht="20.100000000000001" customHeight="1">
      <c r="A36" s="19">
        <v>63</v>
      </c>
      <c r="B36" s="20" t="s">
        <v>45</v>
      </c>
      <c r="C36" s="53">
        <v>24.194199999999999</v>
      </c>
      <c r="D36" s="21">
        <f t="shared" si="0"/>
        <v>19.355360000000001</v>
      </c>
      <c r="E36" s="21">
        <f>D36</f>
        <v>19.355360000000001</v>
      </c>
      <c r="F36" s="22">
        <f t="shared" si="1"/>
        <v>231.75172599372658</v>
      </c>
      <c r="G36" s="23" t="s">
        <v>3</v>
      </c>
      <c r="H36" s="23"/>
      <c r="I36" s="23"/>
      <c r="J36" s="23"/>
      <c r="K36" s="23"/>
    </row>
    <row r="37" spans="1:13" s="28" customFormat="1" ht="20.100000000000001" customHeight="1">
      <c r="A37" s="19">
        <v>5</v>
      </c>
      <c r="B37" s="20" t="s">
        <v>46</v>
      </c>
      <c r="C37" s="53">
        <v>0.64259999999999995</v>
      </c>
      <c r="D37" s="21">
        <f t="shared" si="0"/>
        <v>0.51407999999999998</v>
      </c>
      <c r="E37" s="21">
        <f>D37</f>
        <v>0.51407999999999998</v>
      </c>
      <c r="F37" s="22">
        <f t="shared" si="1"/>
        <v>6.1553454598031214</v>
      </c>
      <c r="G37" s="23"/>
      <c r="H37" s="23"/>
      <c r="I37" s="23"/>
      <c r="J37" s="23"/>
      <c r="K37" s="23"/>
    </row>
    <row r="38" spans="1:13" s="28" customFormat="1" ht="20.100000000000001" customHeight="1">
      <c r="A38" s="19">
        <v>84</v>
      </c>
      <c r="B38" s="20" t="s">
        <v>47</v>
      </c>
      <c r="C38" s="53">
        <v>0.64259999999999995</v>
      </c>
      <c r="D38" s="21">
        <f t="shared" si="0"/>
        <v>0.51407999999999998</v>
      </c>
      <c r="E38" s="21">
        <v>0</v>
      </c>
      <c r="F38" s="22">
        <f t="shared" si="1"/>
        <v>0</v>
      </c>
      <c r="G38" s="23"/>
      <c r="H38" s="23"/>
      <c r="I38" s="23"/>
      <c r="J38" s="23"/>
      <c r="K38" s="23"/>
    </row>
    <row r="39" spans="1:13" s="28" customFormat="1" ht="20.100000000000001" customHeight="1">
      <c r="A39" s="19">
        <v>4</v>
      </c>
      <c r="B39" s="20" t="s">
        <v>48</v>
      </c>
      <c r="C39" s="53">
        <v>5.5056000000000003</v>
      </c>
      <c r="D39" s="21">
        <f t="shared" si="0"/>
        <v>4.4044800000000004</v>
      </c>
      <c r="E39" s="21">
        <f t="shared" ref="E39" si="2">D39</f>
        <v>4.4044800000000004</v>
      </c>
      <c r="F39" s="22">
        <f t="shared" si="1"/>
        <v>52.737114789125535</v>
      </c>
      <c r="G39" s="18"/>
      <c r="H39" s="23"/>
      <c r="I39" s="23"/>
      <c r="J39" s="23"/>
      <c r="K39" s="23"/>
    </row>
    <row r="40" spans="1:13" s="28" customFormat="1" ht="20.100000000000001" customHeight="1">
      <c r="A40" s="40"/>
      <c r="B40" s="25"/>
      <c r="C40" s="45"/>
      <c r="E40" s="21">
        <v>0</v>
      </c>
      <c r="F40" s="44"/>
    </row>
    <row r="41" spans="1:13" s="28" customFormat="1" ht="12" customHeight="1">
      <c r="A41" s="40"/>
      <c r="B41" s="25"/>
      <c r="C41" s="45"/>
      <c r="E41" s="46"/>
      <c r="F41" s="44"/>
    </row>
    <row r="42" spans="1:13" s="28" customFormat="1" ht="12" customHeight="1">
      <c r="A42" s="40"/>
      <c r="B42" s="31" t="s">
        <v>49</v>
      </c>
      <c r="C42" s="45"/>
      <c r="E42" s="46"/>
      <c r="F42" s="44"/>
    </row>
    <row r="43" spans="1:13" s="28" customFormat="1" ht="12" customHeight="1">
      <c r="A43" s="40"/>
      <c r="B43" s="31"/>
      <c r="C43" s="45"/>
      <c r="E43" s="46"/>
      <c r="F43" s="44"/>
    </row>
    <row r="44" spans="1:13" s="28" customFormat="1" ht="20.100000000000001" customHeight="1">
      <c r="A44" s="19" t="s">
        <v>23</v>
      </c>
      <c r="B44" s="20" t="s">
        <v>24</v>
      </c>
      <c r="C44" s="53" t="s">
        <v>25</v>
      </c>
      <c r="D44" s="18" t="s">
        <v>26</v>
      </c>
      <c r="E44" s="18" t="s">
        <v>27</v>
      </c>
      <c r="F44" s="22" t="s">
        <v>28</v>
      </c>
      <c r="G44" s="18" t="s">
        <v>29</v>
      </c>
      <c r="H44" s="18" t="s">
        <v>30</v>
      </c>
      <c r="I44" s="18" t="s">
        <v>31</v>
      </c>
      <c r="J44" s="18" t="s">
        <v>32</v>
      </c>
      <c r="K44" s="18" t="s">
        <v>33</v>
      </c>
      <c r="L44" s="23"/>
      <c r="M44" s="23"/>
    </row>
    <row r="45" spans="1:13" s="28" customFormat="1" ht="20.100000000000001" customHeight="1">
      <c r="A45" s="19">
        <v>60</v>
      </c>
      <c r="B45" s="20" t="s">
        <v>50</v>
      </c>
      <c r="C45" s="53">
        <v>5.6153000000000004</v>
      </c>
      <c r="D45" s="21">
        <f>C45*0.8</f>
        <v>4.4922400000000007</v>
      </c>
      <c r="E45" s="21">
        <f>D45</f>
        <v>4.4922400000000007</v>
      </c>
      <c r="F45" s="22">
        <f>E45*$I$13</f>
        <v>53.787910613807149</v>
      </c>
      <c r="G45" s="18"/>
      <c r="H45" s="23"/>
      <c r="I45" s="23"/>
      <c r="J45" s="23"/>
      <c r="K45" s="23"/>
      <c r="L45" s="23"/>
      <c r="M45" s="23"/>
    </row>
    <row r="46" spans="1:13" s="28" customFormat="1" ht="20.100000000000001" customHeight="1">
      <c r="A46" s="19">
        <v>27</v>
      </c>
      <c r="B46" s="20" t="s">
        <v>51</v>
      </c>
      <c r="C46" s="53">
        <v>0.12</v>
      </c>
      <c r="D46" s="21">
        <f>C46*0.8</f>
        <v>9.6000000000000002E-2</v>
      </c>
      <c r="E46" s="21">
        <v>0</v>
      </c>
      <c r="F46" s="22">
        <f>E46*$I$13</f>
        <v>0</v>
      </c>
      <c r="G46" s="18"/>
      <c r="H46" s="23"/>
      <c r="I46" s="23"/>
      <c r="J46" s="23"/>
      <c r="K46" s="23"/>
      <c r="L46" s="23"/>
      <c r="M46" s="23"/>
    </row>
    <row r="47" spans="1:13" s="28" customFormat="1" ht="20.100000000000001" customHeight="1">
      <c r="A47" s="19">
        <v>20</v>
      </c>
      <c r="B47" s="20" t="s">
        <v>52</v>
      </c>
      <c r="C47" s="53">
        <v>0.50190000000000001</v>
      </c>
      <c r="D47" s="21">
        <f>C47*0.8</f>
        <v>0.40152000000000004</v>
      </c>
      <c r="E47" s="21">
        <v>0</v>
      </c>
      <c r="F47" s="22">
        <f>E47*$I$13</f>
        <v>0</v>
      </c>
      <c r="G47" s="18"/>
      <c r="H47" s="23"/>
      <c r="I47" s="23"/>
      <c r="J47" s="23"/>
      <c r="K47" s="23"/>
      <c r="L47" s="23"/>
      <c r="M47" s="23"/>
    </row>
    <row r="48" spans="1:13" s="28" customFormat="1" ht="12" customHeight="1">
      <c r="A48" s="24"/>
      <c r="B48" s="25"/>
      <c r="C48" s="52"/>
      <c r="D48" s="46"/>
      <c r="E48" s="26"/>
      <c r="F48" s="30"/>
      <c r="G48" s="46"/>
    </row>
    <row r="49" spans="1:11" s="28" customFormat="1" ht="12" customHeight="1">
      <c r="A49" s="24"/>
      <c r="B49" s="31" t="s">
        <v>53</v>
      </c>
      <c r="C49" s="52"/>
      <c r="D49" s="46"/>
      <c r="E49" s="26"/>
      <c r="F49" s="30"/>
      <c r="G49" s="46"/>
    </row>
    <row r="50" spans="1:11" s="28" customFormat="1" ht="12" customHeight="1">
      <c r="A50" s="24"/>
      <c r="B50" s="29"/>
      <c r="C50" s="52"/>
      <c r="D50" s="46"/>
      <c r="E50" s="26"/>
      <c r="F50" s="30"/>
      <c r="G50" s="46"/>
    </row>
    <row r="51" spans="1:11" s="28" customFormat="1" ht="20.100000000000001" customHeight="1">
      <c r="A51" s="19">
        <v>62</v>
      </c>
      <c r="B51" s="20" t="s">
        <v>54</v>
      </c>
      <c r="C51" s="53">
        <v>10.807499999999999</v>
      </c>
      <c r="D51" s="21">
        <f>C51*0.8</f>
        <v>8.645999999999999</v>
      </c>
      <c r="E51" s="21">
        <f>D51</f>
        <v>8.645999999999999</v>
      </c>
      <c r="F51" s="22">
        <f>E51*$I$13</f>
        <v>103.52302529850954</v>
      </c>
      <c r="G51" s="18"/>
      <c r="H51" s="23"/>
      <c r="I51" s="23"/>
      <c r="J51" s="23"/>
      <c r="K51" s="23"/>
    </row>
    <row r="52" spans="1:11" s="28" customFormat="1" ht="12" customHeight="1">
      <c r="A52" s="24"/>
      <c r="B52" s="25"/>
      <c r="C52" s="52"/>
      <c r="D52" s="46"/>
      <c r="E52" s="26"/>
      <c r="F52" s="30"/>
      <c r="G52" s="46"/>
    </row>
    <row r="53" spans="1:11" s="28" customFormat="1" ht="12" customHeight="1">
      <c r="A53" s="24"/>
      <c r="B53" s="31" t="s">
        <v>55</v>
      </c>
      <c r="C53" s="52"/>
      <c r="D53" s="46"/>
      <c r="E53" s="26"/>
      <c r="F53" s="30"/>
    </row>
    <row r="54" spans="1:11" s="28" customFormat="1" ht="12" customHeight="1">
      <c r="A54" s="24"/>
      <c r="B54" s="25"/>
      <c r="C54" s="52"/>
      <c r="D54" s="46"/>
      <c r="E54" s="26"/>
      <c r="F54" s="30"/>
    </row>
    <row r="55" spans="1:11" s="28" customFormat="1" ht="20.100000000000001" customHeight="1">
      <c r="A55" s="122">
        <v>78</v>
      </c>
      <c r="B55" s="128" t="s">
        <v>56</v>
      </c>
      <c r="C55" s="53">
        <v>2.1173999999999999</v>
      </c>
      <c r="D55" s="21">
        <f t="shared" ref="D55:D61" si="3">C55*0.8</f>
        <v>1.6939200000000001</v>
      </c>
      <c r="E55" s="21">
        <f>+D55</f>
        <v>1.6939200000000001</v>
      </c>
      <c r="F55" s="22">
        <f t="shared" ref="F55:F61" si="4">E55*$I$13</f>
        <v>20.282179390891894</v>
      </c>
      <c r="G55" s="23"/>
      <c r="H55" s="23"/>
      <c r="I55" s="23"/>
      <c r="J55" s="23"/>
      <c r="K55" s="23"/>
    </row>
    <row r="56" spans="1:11" s="28" customFormat="1" ht="20.100000000000001" customHeight="1">
      <c r="A56" s="19">
        <v>13</v>
      </c>
      <c r="B56" s="20" t="s">
        <v>57</v>
      </c>
      <c r="C56" s="53">
        <v>1.5752999999999999</v>
      </c>
      <c r="D56" s="21">
        <f t="shared" si="3"/>
        <v>1.26024</v>
      </c>
      <c r="E56" s="21">
        <f t="shared" ref="E56:E60" si="5">D56</f>
        <v>1.26024</v>
      </c>
      <c r="F56" s="22">
        <f t="shared" si="4"/>
        <v>15.08950467293473</v>
      </c>
      <c r="G56" s="23"/>
      <c r="H56" s="23"/>
      <c r="I56" s="23"/>
      <c r="J56" s="23"/>
      <c r="K56" s="23"/>
    </row>
    <row r="57" spans="1:11" s="28" customFormat="1" ht="20.100000000000001" customHeight="1">
      <c r="A57" s="19">
        <v>23</v>
      </c>
      <c r="B57" s="20" t="s">
        <v>58</v>
      </c>
      <c r="C57" s="53">
        <v>1.1052</v>
      </c>
      <c r="D57" s="21">
        <f t="shared" si="3"/>
        <v>0.88416000000000006</v>
      </c>
      <c r="E57" s="21">
        <v>0</v>
      </c>
      <c r="F57" s="22">
        <f t="shared" si="4"/>
        <v>0</v>
      </c>
      <c r="G57" s="23"/>
      <c r="H57" s="23"/>
      <c r="I57" s="23"/>
      <c r="J57" s="23"/>
      <c r="K57" s="23"/>
    </row>
    <row r="58" spans="1:11" s="28" customFormat="1" ht="20.100000000000001" customHeight="1">
      <c r="A58" s="122">
        <v>22</v>
      </c>
      <c r="B58" s="20" t="s">
        <v>59</v>
      </c>
      <c r="C58" s="53">
        <v>3.3195000000000001</v>
      </c>
      <c r="D58" s="21">
        <f t="shared" si="3"/>
        <v>2.6556000000000002</v>
      </c>
      <c r="E58" s="21">
        <f>+D58</f>
        <v>2.6556000000000002</v>
      </c>
      <c r="F58" s="22">
        <f t="shared" si="4"/>
        <v>31.796870920971777</v>
      </c>
      <c r="G58" s="23"/>
      <c r="H58" s="23"/>
      <c r="I58" s="23"/>
      <c r="J58" s="23"/>
      <c r="K58" s="23"/>
    </row>
    <row r="59" spans="1:11" s="28" customFormat="1" ht="20.100000000000001" customHeight="1">
      <c r="A59" s="19">
        <v>14</v>
      </c>
      <c r="B59" s="20" t="s">
        <v>60</v>
      </c>
      <c r="C59" s="53">
        <v>0.64100000000000001</v>
      </c>
      <c r="D59" s="21">
        <f t="shared" si="3"/>
        <v>0.51280000000000003</v>
      </c>
      <c r="E59" s="21">
        <v>0</v>
      </c>
      <c r="F59" s="22">
        <f t="shared" si="4"/>
        <v>0</v>
      </c>
      <c r="G59" s="23"/>
      <c r="H59" s="23"/>
      <c r="I59" s="23"/>
      <c r="J59" s="23"/>
      <c r="K59" s="23"/>
    </row>
    <row r="60" spans="1:11" s="28" customFormat="1" ht="20.100000000000001" customHeight="1">
      <c r="A60" s="19">
        <v>77</v>
      </c>
      <c r="B60" s="20" t="s">
        <v>61</v>
      </c>
      <c r="C60" s="53">
        <v>0.29310000000000003</v>
      </c>
      <c r="D60" s="21">
        <f t="shared" si="3"/>
        <v>0.23448000000000002</v>
      </c>
      <c r="E60" s="21">
        <f t="shared" si="5"/>
        <v>0.23448000000000002</v>
      </c>
      <c r="F60" s="22">
        <f t="shared" si="4"/>
        <v>2.8075501933835905</v>
      </c>
      <c r="G60" s="23"/>
      <c r="H60" s="23"/>
      <c r="I60" s="23"/>
      <c r="J60" s="23"/>
      <c r="K60" s="23"/>
    </row>
    <row r="61" spans="1:11" s="28" customFormat="1" ht="20.100000000000001" customHeight="1">
      <c r="A61" s="19">
        <v>57</v>
      </c>
      <c r="B61" s="20" t="s">
        <v>62</v>
      </c>
      <c r="C61" s="53">
        <v>0.39989999999999998</v>
      </c>
      <c r="D61" s="21">
        <f t="shared" si="3"/>
        <v>0.31991999999999998</v>
      </c>
      <c r="E61" s="21">
        <v>0</v>
      </c>
      <c r="F61" s="22">
        <f t="shared" si="4"/>
        <v>0</v>
      </c>
      <c r="G61" s="23"/>
      <c r="H61" s="23"/>
      <c r="I61" s="23"/>
      <c r="J61" s="23"/>
      <c r="K61" s="23"/>
    </row>
    <row r="62" spans="1:11" s="28" customFormat="1" ht="12" customHeight="1">
      <c r="A62" s="24"/>
      <c r="B62" s="25"/>
      <c r="C62" s="52"/>
      <c r="D62" s="46"/>
      <c r="E62" s="26"/>
      <c r="F62" s="30"/>
    </row>
    <row r="63" spans="1:11" s="28" customFormat="1" ht="12" customHeight="1">
      <c r="A63" s="40"/>
      <c r="B63" s="31" t="s">
        <v>53</v>
      </c>
      <c r="C63" s="45"/>
      <c r="E63" s="26"/>
      <c r="F63" s="30"/>
    </row>
    <row r="64" spans="1:11" s="28" customFormat="1" ht="12" customHeight="1">
      <c r="A64" s="40"/>
      <c r="B64" s="31"/>
      <c r="C64" s="45"/>
      <c r="E64" s="26"/>
      <c r="F64" s="30"/>
    </row>
    <row r="65" spans="1:11" s="28" customFormat="1" ht="20.100000000000001" customHeight="1">
      <c r="A65" s="19">
        <v>15</v>
      </c>
      <c r="B65" s="20" t="s">
        <v>63</v>
      </c>
      <c r="C65" s="53">
        <v>5.6745000000000001</v>
      </c>
      <c r="D65" s="21">
        <f>C65*0.8</f>
        <v>4.5396000000000001</v>
      </c>
      <c r="E65" s="21">
        <f>D65</f>
        <v>4.5396000000000001</v>
      </c>
      <c r="F65" s="22">
        <f>E65*$I$13</f>
        <v>54.354976364227845</v>
      </c>
      <c r="G65" s="18"/>
      <c r="H65" s="23"/>
      <c r="I65" s="23"/>
      <c r="J65" s="23"/>
      <c r="K65" s="23"/>
    </row>
    <row r="66" spans="1:11" s="28" customFormat="1" ht="20.100000000000001" customHeight="1">
      <c r="A66" s="19">
        <v>17</v>
      </c>
      <c r="B66" s="20" t="s">
        <v>64</v>
      </c>
      <c r="C66" s="53">
        <v>6.4923999999999999</v>
      </c>
      <c r="D66" s="21">
        <f>C66*0.8</f>
        <v>5.1939200000000003</v>
      </c>
      <c r="E66" s="21">
        <f>D66</f>
        <v>5.1939200000000003</v>
      </c>
      <c r="F66" s="22">
        <f>E66*$I$13</f>
        <v>62.189487804584175</v>
      </c>
      <c r="G66" s="23"/>
      <c r="H66" s="23"/>
      <c r="I66" s="23"/>
      <c r="J66" s="23"/>
      <c r="K66" s="23"/>
    </row>
    <row r="67" spans="1:11" s="28" customFormat="1" ht="20.100000000000001" customHeight="1">
      <c r="A67" s="19">
        <v>81</v>
      </c>
      <c r="B67" s="20" t="s">
        <v>65</v>
      </c>
      <c r="C67" s="53">
        <v>2.0446</v>
      </c>
      <c r="D67" s="21">
        <f>C67*0.8</f>
        <v>1.63568</v>
      </c>
      <c r="E67" s="21">
        <v>0</v>
      </c>
      <c r="F67" s="22">
        <f>E67*$I$13</f>
        <v>0</v>
      </c>
      <c r="G67" s="23"/>
      <c r="H67" s="23"/>
      <c r="I67" s="23"/>
      <c r="J67" s="23"/>
      <c r="K67" s="23"/>
    </row>
    <row r="68" spans="1:11" s="28" customFormat="1" ht="20.100000000000001" customHeight="1">
      <c r="A68" s="122">
        <v>82</v>
      </c>
      <c r="B68" s="128" t="s">
        <v>66</v>
      </c>
      <c r="C68" s="281">
        <v>5.3228999999999997</v>
      </c>
      <c r="D68" s="35">
        <f>C68*0.8</f>
        <v>4.2583200000000003</v>
      </c>
      <c r="E68" s="35">
        <f>+D68</f>
        <v>4.2583200000000003</v>
      </c>
      <c r="F68" s="22">
        <f>E68*$I$13</f>
        <v>50.987065589769749</v>
      </c>
      <c r="G68" s="23"/>
      <c r="H68" s="23"/>
      <c r="I68" s="23"/>
      <c r="J68" s="23"/>
      <c r="K68" s="23"/>
    </row>
    <row r="69" spans="1:11" s="28" customFormat="1" ht="20.100000000000001" customHeight="1">
      <c r="A69" s="24"/>
      <c r="B69" s="25"/>
      <c r="C69" s="52"/>
      <c r="D69" s="46"/>
      <c r="E69" s="26"/>
      <c r="F69" s="30"/>
    </row>
    <row r="70" spans="1:11" s="28" customFormat="1" ht="12" customHeight="1">
      <c r="A70" s="24"/>
      <c r="B70" s="25"/>
      <c r="C70" s="52"/>
      <c r="D70" s="46"/>
      <c r="E70" s="46"/>
      <c r="F70" s="30"/>
    </row>
    <row r="71" spans="1:11" s="28" customFormat="1" ht="12" customHeight="1">
      <c r="A71" s="24"/>
      <c r="B71" s="25"/>
      <c r="C71" s="52"/>
      <c r="D71" s="46"/>
      <c r="E71" s="46"/>
      <c r="F71" s="30"/>
    </row>
    <row r="72" spans="1:11" s="28" customFormat="1" ht="12" customHeight="1">
      <c r="A72" s="24"/>
      <c r="B72" s="25"/>
      <c r="C72" s="52"/>
      <c r="D72" s="46"/>
      <c r="E72" s="46"/>
      <c r="F72" s="30"/>
    </row>
    <row r="73" spans="1:11" s="28" customFormat="1" ht="12" customHeight="1">
      <c r="A73" s="40"/>
      <c r="B73" s="31" t="s">
        <v>67</v>
      </c>
      <c r="C73" s="45"/>
      <c r="E73" s="46"/>
      <c r="F73" s="30"/>
      <c r="G73" s="146"/>
    </row>
    <row r="74" spans="1:11" s="28" customFormat="1" ht="12" customHeight="1">
      <c r="A74" s="40"/>
      <c r="B74" s="31"/>
      <c r="C74" s="45"/>
      <c r="E74" s="26"/>
      <c r="F74" s="30"/>
    </row>
    <row r="75" spans="1:11" s="28" customFormat="1" ht="20.100000000000001" customHeight="1">
      <c r="A75" s="19">
        <v>36</v>
      </c>
      <c r="B75" s="20" t="s">
        <v>68</v>
      </c>
      <c r="C75" s="53">
        <v>10.028700000000001</v>
      </c>
      <c r="D75" s="21">
        <f>C75*0.8</f>
        <v>8.0229600000000012</v>
      </c>
      <c r="E75" s="21">
        <v>0</v>
      </c>
      <c r="F75" s="22">
        <f>E75*$I$13</f>
        <v>0</v>
      </c>
      <c r="G75" s="23"/>
      <c r="H75" s="23"/>
      <c r="I75" s="23"/>
      <c r="J75" s="23"/>
      <c r="K75" s="23"/>
    </row>
    <row r="76" spans="1:11" s="28" customFormat="1" ht="20.100000000000001" customHeight="1">
      <c r="A76" s="19">
        <v>37</v>
      </c>
      <c r="B76" s="20" t="s">
        <v>69</v>
      </c>
      <c r="C76" s="53">
        <v>30.026599999999998</v>
      </c>
      <c r="D76" s="21">
        <f>C76*0.8</f>
        <v>24.021280000000001</v>
      </c>
      <c r="E76" s="21">
        <f>D76</f>
        <v>24.021280000000001</v>
      </c>
      <c r="F76" s="22">
        <f>E76*$I$13</f>
        <v>287.619196986188</v>
      </c>
      <c r="G76" s="18"/>
      <c r="H76" s="23"/>
      <c r="I76" s="23"/>
      <c r="J76" s="23"/>
      <c r="K76" s="23"/>
    </row>
    <row r="77" spans="1:11" s="28" customFormat="1" ht="20.100000000000001" customHeight="1">
      <c r="A77" s="19">
        <v>41</v>
      </c>
      <c r="B77" s="20" t="s">
        <v>70</v>
      </c>
      <c r="C77" s="53">
        <v>10.032999999999999</v>
      </c>
      <c r="D77" s="21">
        <f>C77*0.8</f>
        <v>8.0264000000000006</v>
      </c>
      <c r="E77" s="21">
        <v>0</v>
      </c>
      <c r="F77" s="22">
        <f>E77*$I$13</f>
        <v>0</v>
      </c>
      <c r="G77" s="23"/>
      <c r="H77" s="23"/>
      <c r="I77" s="23"/>
      <c r="J77" s="23"/>
      <c r="K77" s="23"/>
    </row>
    <row r="78" spans="1:11" s="28" customFormat="1" ht="20.100000000000001" customHeight="1">
      <c r="A78" s="19">
        <v>39</v>
      </c>
      <c r="B78" s="20" t="s">
        <v>71</v>
      </c>
      <c r="C78" s="53">
        <v>13.6622</v>
      </c>
      <c r="D78" s="21">
        <f>C78*0.8</f>
        <v>10.929760000000002</v>
      </c>
      <c r="E78" s="21">
        <v>0</v>
      </c>
      <c r="F78" s="22">
        <f>E78*$I$13</f>
        <v>0</v>
      </c>
      <c r="G78" s="23"/>
      <c r="H78" s="23"/>
      <c r="I78" s="23"/>
      <c r="J78" s="23"/>
      <c r="K78" s="23"/>
    </row>
    <row r="79" spans="1:11" s="28" customFormat="1" ht="20.100000000000001" customHeight="1">
      <c r="A79" s="19">
        <v>64</v>
      </c>
      <c r="B79" s="20" t="s">
        <v>72</v>
      </c>
      <c r="C79" s="53">
        <v>13.6601</v>
      </c>
      <c r="D79" s="21">
        <f>C79*0.8</f>
        <v>10.928080000000001</v>
      </c>
      <c r="E79" s="21">
        <v>0</v>
      </c>
      <c r="F79" s="22">
        <f>E79*$I$13</f>
        <v>0</v>
      </c>
      <c r="G79" s="23"/>
      <c r="H79" s="23"/>
      <c r="I79" s="23"/>
      <c r="J79" s="23"/>
      <c r="K79" s="23"/>
    </row>
    <row r="80" spans="1:11" s="28" customFormat="1" ht="12" customHeight="1">
      <c r="A80" s="24"/>
      <c r="B80" s="25"/>
      <c r="C80" s="52"/>
      <c r="D80" s="26"/>
      <c r="E80" s="26"/>
      <c r="F80" s="30"/>
    </row>
    <row r="81" spans="1:11" s="28" customFormat="1" ht="12" customHeight="1">
      <c r="A81" s="24"/>
      <c r="B81" s="31" t="s">
        <v>53</v>
      </c>
      <c r="C81" s="52"/>
      <c r="D81" s="26"/>
      <c r="E81" s="26"/>
      <c r="F81" s="30"/>
    </row>
    <row r="82" spans="1:11" s="28" customFormat="1" ht="20.100000000000001" customHeight="1">
      <c r="A82" s="19">
        <v>31</v>
      </c>
      <c r="B82" s="20" t="s">
        <v>73</v>
      </c>
      <c r="C82" s="53">
        <v>42.16</v>
      </c>
      <c r="D82" s="21">
        <f>C82*0.8</f>
        <v>33.728000000000002</v>
      </c>
      <c r="E82" s="21">
        <f>+D82</f>
        <v>33.728000000000002</v>
      </c>
      <c r="F82" s="22">
        <f>E82*$I$13</f>
        <v>403.84277090771803</v>
      </c>
      <c r="G82" s="23"/>
      <c r="H82" s="23"/>
      <c r="I82" s="23"/>
      <c r="J82" s="23"/>
      <c r="K82" s="23"/>
    </row>
    <row r="83" spans="1:11" s="28" customFormat="1" ht="20.100000000000001" customHeight="1">
      <c r="A83" s="19">
        <v>18</v>
      </c>
      <c r="B83" s="20" t="s">
        <v>74</v>
      </c>
      <c r="C83" s="53">
        <v>30.532499999999999</v>
      </c>
      <c r="D83" s="21">
        <f>C83*0.8</f>
        <v>24.426000000000002</v>
      </c>
      <c r="E83" s="21">
        <f>D83</f>
        <v>24.426000000000002</v>
      </c>
      <c r="F83" s="22">
        <f>E83*$I$13</f>
        <v>292.46511866081363</v>
      </c>
      <c r="G83" s="23"/>
      <c r="H83" s="23"/>
      <c r="I83" s="23"/>
      <c r="J83" s="23"/>
      <c r="K83" s="23"/>
    </row>
    <row r="84" spans="1:11" s="28" customFormat="1" ht="20.100000000000001" customHeight="1">
      <c r="A84" s="19">
        <v>38</v>
      </c>
      <c r="B84" s="128" t="s">
        <v>75</v>
      </c>
      <c r="C84" s="53">
        <v>18.6008</v>
      </c>
      <c r="D84" s="21">
        <f>C84*0.8</f>
        <v>14.88064</v>
      </c>
      <c r="E84" s="21">
        <f>+D84</f>
        <v>14.88064</v>
      </c>
      <c r="F84" s="22">
        <f>E84*$I$13</f>
        <v>178.17359139232167</v>
      </c>
      <c r="G84" s="23"/>
      <c r="H84" s="23"/>
      <c r="I84" s="23"/>
      <c r="J84" s="23"/>
      <c r="K84" s="23"/>
    </row>
    <row r="85" spans="1:11" s="28" customFormat="1" ht="20.100000000000001" customHeight="1">
      <c r="A85" s="122">
        <v>59</v>
      </c>
      <c r="B85" s="20" t="s">
        <v>76</v>
      </c>
      <c r="C85" s="53">
        <v>300</v>
      </c>
      <c r="D85" s="21">
        <f>C85*0.8</f>
        <v>240</v>
      </c>
      <c r="E85" s="21">
        <f>+D85</f>
        <v>240</v>
      </c>
      <c r="F85" s="22">
        <f>E85*$I$13</f>
        <v>2873.6440055103276</v>
      </c>
      <c r="G85" s="23"/>
      <c r="H85" s="23"/>
      <c r="I85" s="23"/>
      <c r="J85" s="23"/>
      <c r="K85" s="23"/>
    </row>
    <row r="86" spans="1:11" s="28" customFormat="1" ht="12.75" customHeight="1">
      <c r="A86" s="58"/>
      <c r="B86" s="20"/>
      <c r="C86" s="59">
        <f>SUM(C18:C85)</f>
        <v>603.98479999999995</v>
      </c>
      <c r="D86" s="23"/>
      <c r="E86" s="21">
        <f>SUM(E18:E85)</f>
        <v>438.21712000000002</v>
      </c>
      <c r="F86" s="22">
        <f>SUM(F15:F85)</f>
        <v>5247</v>
      </c>
      <c r="G86" s="23"/>
      <c r="H86" s="23"/>
      <c r="I86" s="23"/>
      <c r="J86" s="23"/>
      <c r="K86" s="23"/>
    </row>
    <row r="87" spans="1:11" s="28" customFormat="1" ht="12.75" customHeight="1">
      <c r="A87" s="40"/>
      <c r="B87" s="25"/>
      <c r="C87" s="45">
        <f>+C86-E86</f>
        <v>165.76767999999993</v>
      </c>
      <c r="E87" s="26"/>
      <c r="F87" s="26"/>
    </row>
    <row r="93" spans="1:11">
      <c r="E93" s="63" t="s">
        <v>3</v>
      </c>
    </row>
  </sheetData>
  <phoneticPr fontId="0" type="noConversion"/>
  <pageMargins left="0.47244094488188981" right="0.51181102362204722" top="1.0629921259842521" bottom="0.98425196850393704" header="0" footer="0"/>
  <pageSetup paperSize="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8"/>
  <dimension ref="A2:IV900"/>
  <sheetViews>
    <sheetView view="pageBreakPreview" topLeftCell="A853" zoomScaleNormal="100" workbookViewId="0" xr3:uid="{7BE570AB-09E9-518F-B8F7-3F91B7162CA9}">
      <selection activeCell="A845" sqref="A845"/>
    </sheetView>
  </sheetViews>
  <sheetFormatPr defaultColWidth="11.42578125" defaultRowHeight="12.75"/>
  <cols>
    <col min="1" max="1" width="9.7109375" style="63" customWidth="1"/>
    <col min="2" max="2" width="17.5703125" style="60" customWidth="1"/>
    <col min="3" max="3" width="32.7109375" style="60" customWidth="1"/>
    <col min="4" max="4" width="38.140625" style="63" customWidth="1"/>
    <col min="5" max="5" width="25.42578125" style="63" customWidth="1"/>
    <col min="6" max="16" width="11.42578125" style="63"/>
    <col min="17" max="17" width="3.28515625" style="63" customWidth="1"/>
    <col min="18" max="16384" width="11.42578125" style="63"/>
  </cols>
  <sheetData>
    <row r="2" spans="1:5" ht="30" customHeight="1">
      <c r="C2" s="229"/>
    </row>
    <row r="4" spans="1:5" ht="23.25">
      <c r="A4" s="235"/>
      <c r="B4" s="234"/>
      <c r="C4" s="228" t="s">
        <v>714</v>
      </c>
    </row>
    <row r="5" spans="1:5">
      <c r="A5" s="87" t="s">
        <v>715</v>
      </c>
      <c r="D5" s="86"/>
      <c r="E5" s="86"/>
    </row>
    <row r="6" spans="1:5" ht="15.75">
      <c r="A6" s="94"/>
      <c r="B6" s="95"/>
      <c r="C6" s="220" t="s">
        <v>716</v>
      </c>
      <c r="D6" s="94"/>
      <c r="E6" s="94"/>
    </row>
    <row r="7" spans="1:5" ht="15.75">
      <c r="A7" s="94"/>
      <c r="B7" s="95"/>
      <c r="C7" s="220" t="s">
        <v>717</v>
      </c>
      <c r="D7" s="94"/>
      <c r="E7" s="94"/>
    </row>
    <row r="8" spans="1:5" ht="12.75" customHeight="1">
      <c r="A8" s="94"/>
      <c r="B8" s="95"/>
      <c r="C8" s="95"/>
      <c r="D8" s="94"/>
      <c r="E8" s="94"/>
    </row>
    <row r="9" spans="1:5" s="224" customFormat="1" ht="18" customHeight="1">
      <c r="A9" s="240" t="s">
        <v>718</v>
      </c>
      <c r="B9" s="241"/>
      <c r="C9" s="241"/>
      <c r="D9" s="240"/>
      <c r="E9" s="240"/>
    </row>
    <row r="10" spans="1:5" s="224" customFormat="1" ht="18" customHeight="1">
      <c r="A10" s="240" t="s">
        <v>719</v>
      </c>
      <c r="B10" s="241"/>
      <c r="C10" s="241"/>
      <c r="D10" s="240"/>
      <c r="E10" s="240"/>
    </row>
    <row r="11" spans="1:5" s="224" customFormat="1" ht="18" customHeight="1">
      <c r="A11" s="240" t="s">
        <v>720</v>
      </c>
      <c r="B11" s="241"/>
      <c r="C11" s="241"/>
      <c r="D11" s="240"/>
      <c r="E11" s="240"/>
    </row>
    <row r="12" spans="1:5" s="224" customFormat="1" ht="18" customHeight="1">
      <c r="A12" s="240" t="s">
        <v>721</v>
      </c>
      <c r="B12" s="241"/>
      <c r="C12" s="241"/>
      <c r="D12" s="240"/>
      <c r="E12" s="240"/>
    </row>
    <row r="13" spans="1:5" s="224" customFormat="1" ht="18" customHeight="1">
      <c r="A13" s="240" t="s">
        <v>722</v>
      </c>
      <c r="B13" s="241"/>
      <c r="C13" s="241"/>
      <c r="D13" s="240"/>
      <c r="E13" s="240"/>
    </row>
    <row r="14" spans="1:5" s="224" customFormat="1" ht="18" customHeight="1">
      <c r="A14" s="240" t="s">
        <v>723</v>
      </c>
      <c r="B14" s="241"/>
      <c r="C14" s="241"/>
      <c r="D14" s="240"/>
      <c r="E14" s="240"/>
    </row>
    <row r="15" spans="1:5" s="224" customFormat="1" ht="18" customHeight="1">
      <c r="A15" s="240" t="s">
        <v>724</v>
      </c>
      <c r="B15" s="241"/>
      <c r="C15" s="241"/>
      <c r="D15" s="240"/>
      <c r="E15" s="240"/>
    </row>
    <row r="16" spans="1:5" s="224" customFormat="1" ht="18" customHeight="1">
      <c r="A16" s="222"/>
      <c r="B16" s="223"/>
      <c r="C16" s="223"/>
      <c r="D16" s="222"/>
      <c r="E16" s="222"/>
    </row>
    <row r="17" spans="1:85" s="224" customFormat="1" ht="18" customHeight="1">
      <c r="A17" s="222"/>
      <c r="B17" s="223"/>
      <c r="C17" s="223"/>
      <c r="D17" s="222"/>
      <c r="E17" s="222"/>
    </row>
    <row r="18" spans="1:85">
      <c r="A18" s="94"/>
      <c r="B18" s="95"/>
      <c r="C18" s="95"/>
      <c r="D18" s="94"/>
      <c r="E18" s="94"/>
    </row>
    <row r="19" spans="1:85">
      <c r="A19" s="94"/>
      <c r="B19" s="95"/>
      <c r="C19" s="95"/>
      <c r="D19" s="242" t="s">
        <v>725</v>
      </c>
      <c r="E19" s="94"/>
    </row>
    <row r="20" spans="1:85">
      <c r="A20" s="94"/>
      <c r="B20" s="95"/>
      <c r="C20" s="95"/>
      <c r="D20" s="243" t="s">
        <v>726</v>
      </c>
      <c r="E20" s="94"/>
    </row>
    <row r="21" spans="1:85">
      <c r="A21" s="98"/>
      <c r="B21" s="97"/>
      <c r="C21" s="97"/>
      <c r="D21" s="98"/>
      <c r="E21" s="98"/>
    </row>
    <row r="22" spans="1:85" ht="30" customHeight="1">
      <c r="A22" s="244" t="s">
        <v>727</v>
      </c>
      <c r="B22" s="245" t="s">
        <v>728</v>
      </c>
      <c r="C22" s="244" t="s">
        <v>333</v>
      </c>
      <c r="D22" s="246" t="s">
        <v>729</v>
      </c>
      <c r="E22" s="244" t="s">
        <v>730</v>
      </c>
    </row>
    <row r="23" spans="1:85" ht="30" customHeight="1">
      <c r="A23" s="247">
        <v>1237</v>
      </c>
      <c r="B23" s="248">
        <v>1</v>
      </c>
      <c r="C23" s="249" t="s">
        <v>84</v>
      </c>
      <c r="D23" s="250"/>
      <c r="E23" s="250"/>
    </row>
    <row r="24" spans="1:85" ht="30" customHeight="1">
      <c r="A24" s="247">
        <v>1237</v>
      </c>
      <c r="B24" s="248">
        <v>12</v>
      </c>
      <c r="C24" s="249" t="s">
        <v>85</v>
      </c>
      <c r="D24" s="250"/>
      <c r="E24" s="250"/>
    </row>
    <row r="25" spans="1:85" ht="30" customHeight="1">
      <c r="A25" s="247"/>
      <c r="B25" s="251"/>
      <c r="C25" s="252" t="s">
        <v>731</v>
      </c>
      <c r="D25" s="250"/>
      <c r="E25" s="250"/>
      <c r="F25" s="87"/>
      <c r="G25" s="86"/>
      <c r="H25" s="86"/>
      <c r="I25" s="86"/>
      <c r="J25" s="87"/>
      <c r="K25" s="86"/>
      <c r="L25" s="86"/>
      <c r="M25" s="86"/>
      <c r="N25" s="87"/>
      <c r="O25" s="86"/>
      <c r="P25" s="86"/>
      <c r="Q25" s="86"/>
      <c r="R25" s="87"/>
      <c r="S25" s="86"/>
      <c r="T25" s="86"/>
      <c r="U25" s="86"/>
      <c r="V25" s="87"/>
      <c r="W25" s="86"/>
      <c r="X25" s="86"/>
      <c r="Y25" s="86"/>
      <c r="Z25" s="87"/>
      <c r="AA25" s="86"/>
      <c r="AB25" s="86"/>
      <c r="AC25" s="86"/>
      <c r="AD25" s="87"/>
      <c r="AE25" s="86"/>
      <c r="AF25" s="86"/>
      <c r="AG25" s="86"/>
      <c r="AH25" s="87"/>
      <c r="AI25" s="86"/>
      <c r="AJ25" s="86"/>
      <c r="AK25" s="86"/>
      <c r="AL25" s="87"/>
      <c r="AM25" s="86"/>
      <c r="AN25" s="86"/>
      <c r="AO25" s="86"/>
      <c r="AP25" s="87"/>
      <c r="AQ25" s="86"/>
      <c r="AR25" s="86"/>
      <c r="AS25" s="86"/>
      <c r="AT25" s="87"/>
      <c r="AU25" s="86"/>
      <c r="AV25" s="86"/>
      <c r="AW25" s="86"/>
      <c r="AX25" s="87"/>
      <c r="AY25" s="86"/>
      <c r="AZ25" s="86"/>
      <c r="BA25" s="86"/>
      <c r="BB25" s="87"/>
      <c r="BC25" s="86"/>
      <c r="BD25" s="86"/>
      <c r="BE25" s="86"/>
      <c r="BF25" s="87"/>
      <c r="BG25" s="86"/>
      <c r="BH25" s="86"/>
      <c r="BI25" s="86"/>
      <c r="BJ25" s="87"/>
      <c r="BK25" s="86"/>
      <c r="BL25" s="86"/>
      <c r="BM25" s="86"/>
      <c r="BN25" s="87"/>
      <c r="BO25" s="86"/>
      <c r="BP25" s="86"/>
      <c r="BQ25" s="86"/>
      <c r="BR25" s="87"/>
      <c r="BS25" s="86"/>
      <c r="BT25" s="86"/>
      <c r="BU25" s="86"/>
      <c r="BV25" s="87"/>
      <c r="BW25" s="86"/>
      <c r="BX25" s="86"/>
      <c r="BY25" s="86"/>
      <c r="BZ25" s="87"/>
      <c r="CA25" s="86"/>
      <c r="CB25" s="86"/>
      <c r="CC25" s="86"/>
      <c r="CD25" s="87"/>
      <c r="CE25" s="86"/>
      <c r="CF25" s="86"/>
      <c r="CG25" s="86"/>
    </row>
    <row r="26" spans="1:85" ht="30" customHeight="1">
      <c r="A26" s="247">
        <v>1238</v>
      </c>
      <c r="B26" s="248" t="s">
        <v>732</v>
      </c>
      <c r="C26" s="249" t="s">
        <v>733</v>
      </c>
      <c r="D26" s="247"/>
      <c r="E26" s="250"/>
      <c r="F26" s="87"/>
      <c r="G26" s="86"/>
      <c r="H26" s="86"/>
      <c r="I26" s="86"/>
      <c r="J26" s="87"/>
      <c r="K26" s="86"/>
      <c r="L26" s="86"/>
      <c r="M26" s="86"/>
      <c r="N26" s="87"/>
      <c r="O26" s="86"/>
      <c r="P26" s="86"/>
      <c r="Q26" s="86"/>
      <c r="R26" s="87"/>
      <c r="S26" s="86"/>
      <c r="T26" s="86"/>
      <c r="U26" s="86"/>
      <c r="V26" s="87"/>
      <c r="W26" s="86"/>
      <c r="X26" s="86"/>
      <c r="Y26" s="86"/>
      <c r="Z26" s="87"/>
      <c r="AA26" s="86"/>
      <c r="AB26" s="86"/>
      <c r="AC26" s="86"/>
      <c r="AD26" s="87"/>
      <c r="AE26" s="86"/>
      <c r="AF26" s="86"/>
      <c r="AG26" s="86"/>
      <c r="AH26" s="87"/>
      <c r="AI26" s="86"/>
      <c r="AJ26" s="86"/>
      <c r="AK26" s="86"/>
      <c r="AL26" s="87"/>
      <c r="AM26" s="86"/>
      <c r="AN26" s="86"/>
      <c r="AO26" s="86"/>
      <c r="AP26" s="87"/>
      <c r="AQ26" s="86"/>
      <c r="AR26" s="86"/>
      <c r="AS26" s="86"/>
      <c r="AT26" s="87"/>
      <c r="AU26" s="86"/>
      <c r="AV26" s="86"/>
      <c r="AW26" s="86"/>
      <c r="AX26" s="87"/>
      <c r="AY26" s="86"/>
      <c r="AZ26" s="86"/>
      <c r="BA26" s="86"/>
      <c r="BB26" s="87"/>
      <c r="BC26" s="86"/>
      <c r="BD26" s="86"/>
      <c r="BE26" s="86"/>
      <c r="BF26" s="87"/>
      <c r="BG26" s="86"/>
      <c r="BH26" s="86"/>
      <c r="BI26" s="86"/>
      <c r="BJ26" s="87"/>
      <c r="BK26" s="86"/>
      <c r="BL26" s="86"/>
      <c r="BM26" s="86"/>
      <c r="BN26" s="87"/>
      <c r="BO26" s="86"/>
      <c r="BP26" s="86"/>
      <c r="BQ26" s="86"/>
      <c r="BR26" s="87"/>
      <c r="BS26" s="86"/>
      <c r="BT26" s="86"/>
      <c r="BU26" s="86"/>
      <c r="BV26" s="87"/>
      <c r="BW26" s="86"/>
      <c r="BX26" s="86"/>
      <c r="BY26" s="86"/>
      <c r="BZ26" s="87"/>
      <c r="CA26" s="86"/>
      <c r="CB26" s="86"/>
      <c r="CC26" s="86"/>
      <c r="CD26" s="87"/>
      <c r="CE26" s="86"/>
      <c r="CF26" s="86"/>
      <c r="CG26" s="86"/>
    </row>
    <row r="27" spans="1:85" ht="30" customHeight="1">
      <c r="A27" s="247">
        <v>1238</v>
      </c>
      <c r="B27" s="248" t="s">
        <v>734</v>
      </c>
      <c r="C27" s="249" t="s">
        <v>544</v>
      </c>
      <c r="D27" s="250"/>
      <c r="E27" s="250"/>
      <c r="F27" s="87"/>
      <c r="G27" s="86"/>
      <c r="H27" s="86"/>
      <c r="I27" s="86"/>
      <c r="J27" s="87"/>
      <c r="K27" s="86"/>
      <c r="L27" s="86"/>
      <c r="M27" s="86"/>
      <c r="N27" s="87"/>
      <c r="O27" s="86"/>
      <c r="P27" s="86"/>
      <c r="Q27" s="86"/>
      <c r="R27" s="87"/>
      <c r="S27" s="86"/>
      <c r="T27" s="86"/>
      <c r="U27" s="86"/>
      <c r="V27" s="87"/>
      <c r="W27" s="86"/>
      <c r="X27" s="86"/>
      <c r="Y27" s="86"/>
      <c r="Z27" s="87"/>
      <c r="AA27" s="86"/>
      <c r="AB27" s="86"/>
      <c r="AC27" s="86"/>
      <c r="AD27" s="87"/>
      <c r="AE27" s="86"/>
      <c r="AF27" s="86"/>
      <c r="AG27" s="86"/>
      <c r="AH27" s="87"/>
      <c r="AI27" s="86"/>
      <c r="AJ27" s="86"/>
      <c r="AK27" s="86"/>
      <c r="AL27" s="87"/>
      <c r="AM27" s="86"/>
      <c r="AN27" s="86"/>
      <c r="AO27" s="86"/>
      <c r="AP27" s="87"/>
      <c r="AQ27" s="86"/>
      <c r="AR27" s="86"/>
      <c r="AS27" s="86"/>
      <c r="AT27" s="87"/>
      <c r="AU27" s="86"/>
      <c r="AV27" s="86"/>
      <c r="AW27" s="86"/>
      <c r="AX27" s="87"/>
      <c r="AY27" s="86"/>
      <c r="AZ27" s="86"/>
      <c r="BA27" s="86"/>
      <c r="BB27" s="87"/>
      <c r="BC27" s="86"/>
      <c r="BD27" s="86"/>
      <c r="BE27" s="86"/>
      <c r="BF27" s="87"/>
      <c r="BG27" s="86"/>
      <c r="BH27" s="86"/>
      <c r="BI27" s="86"/>
      <c r="BJ27" s="87"/>
      <c r="BK27" s="86"/>
      <c r="BL27" s="86"/>
      <c r="BM27" s="86"/>
      <c r="BN27" s="87"/>
      <c r="BO27" s="86"/>
      <c r="BP27" s="86"/>
      <c r="BQ27" s="86"/>
      <c r="BR27" s="87"/>
      <c r="BS27" s="86"/>
      <c r="BT27" s="86"/>
      <c r="BU27" s="86"/>
      <c r="BV27" s="87"/>
      <c r="BW27" s="86"/>
      <c r="BX27" s="86"/>
      <c r="BY27" s="86"/>
      <c r="BZ27" s="87"/>
      <c r="CA27" s="86"/>
      <c r="CB27" s="86"/>
      <c r="CC27" s="86"/>
      <c r="CD27" s="87"/>
      <c r="CE27" s="86"/>
      <c r="CF27" s="86"/>
      <c r="CG27" s="86"/>
    </row>
    <row r="28" spans="1:85" ht="30" customHeight="1">
      <c r="A28" s="247">
        <v>1238</v>
      </c>
      <c r="B28" s="248">
        <v>52</v>
      </c>
      <c r="C28" s="249" t="s">
        <v>38</v>
      </c>
      <c r="D28" s="250"/>
      <c r="E28" s="250"/>
      <c r="F28" s="87"/>
      <c r="G28" s="86"/>
      <c r="H28" s="86"/>
      <c r="I28" s="86"/>
      <c r="J28" s="87"/>
      <c r="K28" s="86"/>
      <c r="L28" s="86"/>
      <c r="M28" s="86"/>
      <c r="N28" s="87"/>
      <c r="O28" s="86"/>
      <c r="P28" s="86"/>
      <c r="Q28" s="86"/>
      <c r="R28" s="87"/>
      <c r="S28" s="86"/>
      <c r="T28" s="86"/>
      <c r="U28" s="86"/>
      <c r="V28" s="87"/>
      <c r="W28" s="86"/>
      <c r="X28" s="86"/>
      <c r="Y28" s="86"/>
      <c r="Z28" s="87"/>
      <c r="AA28" s="86"/>
      <c r="AB28" s="86"/>
      <c r="AC28" s="86"/>
      <c r="AD28" s="87"/>
      <c r="AE28" s="86"/>
      <c r="AF28" s="86"/>
      <c r="AG28" s="86"/>
      <c r="AH28" s="87"/>
      <c r="AI28" s="86"/>
      <c r="AJ28" s="86"/>
      <c r="AK28" s="86"/>
      <c r="AL28" s="87"/>
      <c r="AM28" s="86"/>
      <c r="AN28" s="86"/>
      <c r="AO28" s="86"/>
      <c r="AP28" s="87"/>
      <c r="AQ28" s="86"/>
      <c r="AR28" s="86"/>
      <c r="AS28" s="86"/>
      <c r="AT28" s="87"/>
      <c r="AU28" s="86"/>
      <c r="AV28" s="86"/>
      <c r="AW28" s="86"/>
      <c r="AX28" s="87"/>
      <c r="AY28" s="86"/>
      <c r="AZ28" s="86"/>
      <c r="BA28" s="86"/>
      <c r="BB28" s="87"/>
      <c r="BC28" s="86"/>
      <c r="BD28" s="86"/>
      <c r="BE28" s="86"/>
      <c r="BF28" s="87"/>
      <c r="BG28" s="86"/>
      <c r="BH28" s="86"/>
      <c r="BI28" s="86"/>
      <c r="BJ28" s="87"/>
      <c r="BK28" s="86"/>
      <c r="BL28" s="86"/>
      <c r="BM28" s="86"/>
      <c r="BN28" s="87"/>
      <c r="BO28" s="86"/>
      <c r="BP28" s="86"/>
      <c r="BQ28" s="86"/>
      <c r="BR28" s="87"/>
      <c r="BS28" s="86"/>
      <c r="BT28" s="86"/>
      <c r="BU28" s="86"/>
      <c r="BV28" s="87"/>
      <c r="BW28" s="86"/>
      <c r="BX28" s="86"/>
      <c r="BY28" s="86"/>
      <c r="BZ28" s="87"/>
      <c r="CA28" s="86"/>
      <c r="CB28" s="86"/>
      <c r="CC28" s="86"/>
      <c r="CD28" s="87"/>
      <c r="CE28" s="86"/>
      <c r="CF28" s="86"/>
      <c r="CG28" s="86"/>
    </row>
    <row r="29" spans="1:85" ht="30" customHeight="1">
      <c r="A29" s="247">
        <v>1238</v>
      </c>
      <c r="B29" s="248">
        <v>66</v>
      </c>
      <c r="C29" s="249" t="s">
        <v>667</v>
      </c>
      <c r="D29" s="250"/>
      <c r="E29" s="250"/>
      <c r="F29" s="87"/>
      <c r="G29" s="86"/>
      <c r="H29" s="86"/>
      <c r="I29" s="86"/>
      <c r="J29" s="87"/>
      <c r="K29" s="86"/>
      <c r="L29" s="86"/>
      <c r="M29" s="86"/>
      <c r="N29" s="87"/>
      <c r="O29" s="86"/>
      <c r="P29" s="86"/>
      <c r="Q29" s="86"/>
      <c r="R29" s="87"/>
      <c r="S29" s="86"/>
      <c r="T29" s="86"/>
      <c r="U29" s="86"/>
      <c r="V29" s="87"/>
      <c r="W29" s="86"/>
      <c r="X29" s="86"/>
      <c r="Y29" s="86"/>
      <c r="Z29" s="87"/>
      <c r="AA29" s="86"/>
      <c r="AB29" s="86"/>
      <c r="AC29" s="86"/>
      <c r="AD29" s="87"/>
      <c r="AE29" s="86"/>
      <c r="AF29" s="86"/>
      <c r="AG29" s="86"/>
      <c r="AH29" s="87"/>
      <c r="AI29" s="86"/>
      <c r="AJ29" s="86"/>
      <c r="AK29" s="86"/>
      <c r="AL29" s="87"/>
      <c r="AM29" s="86"/>
      <c r="AN29" s="86"/>
      <c r="AO29" s="86"/>
      <c r="AP29" s="87"/>
      <c r="AQ29" s="86"/>
      <c r="AR29" s="86"/>
      <c r="AS29" s="86"/>
      <c r="AT29" s="87"/>
      <c r="AU29" s="86"/>
      <c r="AV29" s="86"/>
      <c r="AW29" s="86"/>
      <c r="AX29" s="87"/>
      <c r="AY29" s="86"/>
      <c r="AZ29" s="86"/>
      <c r="BA29" s="86"/>
      <c r="BB29" s="87"/>
      <c r="BC29" s="86"/>
      <c r="BD29" s="86"/>
      <c r="BE29" s="86"/>
      <c r="BF29" s="87"/>
      <c r="BG29" s="86"/>
      <c r="BH29" s="86"/>
      <c r="BI29" s="86"/>
      <c r="BJ29" s="87"/>
      <c r="BK29" s="86"/>
      <c r="BL29" s="86"/>
      <c r="BM29" s="86"/>
      <c r="BN29" s="87"/>
      <c r="BO29" s="86"/>
      <c r="BP29" s="86"/>
      <c r="BQ29" s="86"/>
      <c r="BR29" s="87"/>
      <c r="BS29" s="86"/>
      <c r="BT29" s="86"/>
      <c r="BU29" s="86"/>
      <c r="BV29" s="87"/>
      <c r="BW29" s="86"/>
      <c r="BX29" s="86"/>
      <c r="BY29" s="86"/>
      <c r="BZ29" s="87"/>
      <c r="CA29" s="86"/>
      <c r="CB29" s="86"/>
      <c r="CC29" s="86"/>
      <c r="CD29" s="87"/>
      <c r="CE29" s="86"/>
      <c r="CF29" s="86"/>
      <c r="CG29" s="86"/>
    </row>
    <row r="30" spans="1:85" ht="30" customHeight="1">
      <c r="A30" s="247">
        <v>1238</v>
      </c>
      <c r="B30" s="248">
        <v>74</v>
      </c>
      <c r="C30" s="249" t="s">
        <v>735</v>
      </c>
      <c r="D30" s="250"/>
      <c r="E30" s="250"/>
      <c r="F30" s="87"/>
      <c r="G30" s="86"/>
      <c r="H30" s="86"/>
      <c r="I30" s="86"/>
      <c r="J30" s="87"/>
      <c r="K30" s="86"/>
      <c r="L30" s="86"/>
      <c r="M30" s="86"/>
      <c r="N30" s="87"/>
      <c r="O30" s="86"/>
      <c r="P30" s="86"/>
      <c r="Q30" s="86"/>
      <c r="R30" s="87"/>
      <c r="S30" s="86"/>
      <c r="T30" s="86"/>
      <c r="U30" s="86"/>
      <c r="V30" s="87"/>
      <c r="W30" s="86"/>
      <c r="X30" s="86"/>
      <c r="Y30" s="86"/>
      <c r="Z30" s="87"/>
      <c r="AA30" s="86"/>
      <c r="AB30" s="86"/>
      <c r="AC30" s="86"/>
      <c r="AD30" s="87"/>
      <c r="AE30" s="86"/>
      <c r="AF30" s="86"/>
      <c r="AG30" s="86"/>
      <c r="AH30" s="87"/>
      <c r="AI30" s="86"/>
      <c r="AJ30" s="86"/>
      <c r="AK30" s="86"/>
      <c r="AL30" s="87"/>
      <c r="AM30" s="86"/>
      <c r="AN30" s="86"/>
      <c r="AO30" s="86"/>
      <c r="AP30" s="87"/>
      <c r="AQ30" s="86"/>
      <c r="AR30" s="86"/>
      <c r="AS30" s="86"/>
      <c r="AT30" s="87"/>
      <c r="AU30" s="86"/>
      <c r="AV30" s="86"/>
      <c r="AW30" s="86"/>
      <c r="AX30" s="87"/>
      <c r="AY30" s="86"/>
      <c r="AZ30" s="86"/>
      <c r="BA30" s="86"/>
      <c r="BB30" s="87"/>
      <c r="BC30" s="86"/>
      <c r="BD30" s="86"/>
      <c r="BE30" s="86"/>
      <c r="BF30" s="87"/>
      <c r="BG30" s="86"/>
      <c r="BH30" s="86"/>
      <c r="BI30" s="86"/>
      <c r="BJ30" s="87"/>
      <c r="BK30" s="86"/>
      <c r="BL30" s="86"/>
      <c r="BM30" s="86"/>
      <c r="BN30" s="87"/>
      <c r="BO30" s="86"/>
      <c r="BP30" s="86"/>
      <c r="BQ30" s="86"/>
      <c r="BR30" s="87"/>
      <c r="BS30" s="86"/>
      <c r="BT30" s="86"/>
      <c r="BU30" s="86"/>
      <c r="BV30" s="87"/>
      <c r="BW30" s="86"/>
      <c r="BX30" s="86"/>
      <c r="BY30" s="86"/>
      <c r="BZ30" s="87"/>
      <c r="CA30" s="86"/>
      <c r="CB30" s="86"/>
      <c r="CC30" s="86"/>
      <c r="CD30" s="87"/>
      <c r="CE30" s="86"/>
      <c r="CF30" s="86"/>
      <c r="CG30" s="86"/>
    </row>
    <row r="31" spans="1:85" ht="30" customHeight="1">
      <c r="A31" s="247">
        <v>1238</v>
      </c>
      <c r="B31" s="248" t="s">
        <v>736</v>
      </c>
      <c r="C31" s="249" t="s">
        <v>737</v>
      </c>
      <c r="D31" s="250"/>
      <c r="E31" s="250"/>
      <c r="F31" s="87"/>
      <c r="G31" s="86"/>
      <c r="H31" s="86"/>
      <c r="I31" s="86"/>
      <c r="J31" s="87"/>
      <c r="K31" s="86"/>
      <c r="L31" s="86"/>
      <c r="M31" s="86"/>
      <c r="N31" s="87"/>
      <c r="O31" s="86"/>
      <c r="P31" s="86"/>
      <c r="Q31" s="86"/>
      <c r="R31" s="87"/>
      <c r="S31" s="86"/>
      <c r="T31" s="86"/>
      <c r="U31" s="86"/>
      <c r="V31" s="87"/>
      <c r="W31" s="86"/>
      <c r="X31" s="86"/>
      <c r="Y31" s="86"/>
      <c r="Z31" s="87"/>
      <c r="AA31" s="86"/>
      <c r="AB31" s="86"/>
      <c r="AC31" s="86"/>
      <c r="AD31" s="87"/>
      <c r="AE31" s="86"/>
      <c r="AF31" s="86"/>
      <c r="AG31" s="86"/>
      <c r="AH31" s="87"/>
      <c r="AI31" s="86"/>
      <c r="AJ31" s="86"/>
      <c r="AK31" s="86"/>
      <c r="AL31" s="87"/>
      <c r="AM31" s="86"/>
      <c r="AN31" s="86"/>
      <c r="AO31" s="86"/>
      <c r="AP31" s="87"/>
      <c r="AQ31" s="86"/>
      <c r="AR31" s="86"/>
      <c r="AS31" s="86"/>
      <c r="AT31" s="87"/>
      <c r="AU31" s="86"/>
      <c r="AV31" s="86"/>
      <c r="AW31" s="86"/>
      <c r="AX31" s="87"/>
      <c r="AY31" s="86"/>
      <c r="AZ31" s="86"/>
      <c r="BA31" s="86"/>
      <c r="BB31" s="87"/>
      <c r="BC31" s="86"/>
      <c r="BD31" s="86"/>
      <c r="BE31" s="86"/>
      <c r="BF31" s="87"/>
      <c r="BG31" s="86"/>
      <c r="BH31" s="86"/>
      <c r="BI31" s="86"/>
      <c r="BJ31" s="87"/>
      <c r="BK31" s="86"/>
      <c r="BL31" s="86"/>
      <c r="BM31" s="86"/>
      <c r="BN31" s="87"/>
      <c r="BO31" s="86"/>
      <c r="BP31" s="86"/>
      <c r="BQ31" s="86"/>
      <c r="BR31" s="87"/>
      <c r="BS31" s="86"/>
      <c r="BT31" s="86"/>
      <c r="BU31" s="86"/>
      <c r="BV31" s="87"/>
      <c r="BW31" s="86"/>
      <c r="BX31" s="86"/>
      <c r="BY31" s="86"/>
      <c r="BZ31" s="87"/>
      <c r="CA31" s="86"/>
      <c r="CB31" s="86"/>
      <c r="CC31" s="86"/>
      <c r="CD31" s="87"/>
      <c r="CE31" s="86"/>
      <c r="CF31" s="86"/>
      <c r="CG31" s="86"/>
    </row>
    <row r="32" spans="1:85" ht="30" customHeight="1">
      <c r="A32" s="247">
        <v>1238</v>
      </c>
      <c r="B32" s="248">
        <v>50</v>
      </c>
      <c r="C32" s="249" t="s">
        <v>738</v>
      </c>
      <c r="D32" s="250"/>
      <c r="E32" s="250"/>
      <c r="F32" s="87"/>
      <c r="G32" s="86"/>
      <c r="H32" s="86"/>
      <c r="I32" s="86"/>
      <c r="J32" s="87"/>
      <c r="K32" s="86"/>
      <c r="L32" s="86"/>
      <c r="M32" s="86"/>
      <c r="N32" s="87"/>
      <c r="O32" s="86"/>
      <c r="P32" s="86"/>
      <c r="Q32" s="86"/>
      <c r="R32" s="87"/>
      <c r="S32" s="86"/>
      <c r="T32" s="86"/>
      <c r="U32" s="86"/>
      <c r="V32" s="87"/>
      <c r="W32" s="86"/>
      <c r="X32" s="86"/>
      <c r="Y32" s="86"/>
      <c r="Z32" s="87"/>
      <c r="AA32" s="86"/>
      <c r="AB32" s="86"/>
      <c r="AC32" s="86"/>
      <c r="AD32" s="87"/>
      <c r="AE32" s="86"/>
      <c r="AF32" s="86"/>
      <c r="AG32" s="86"/>
      <c r="AH32" s="87"/>
      <c r="AI32" s="86"/>
      <c r="AJ32" s="86"/>
      <c r="AK32" s="86"/>
      <c r="AL32" s="87"/>
      <c r="AM32" s="86"/>
      <c r="AN32" s="86"/>
      <c r="AO32" s="86"/>
      <c r="AP32" s="87"/>
      <c r="AQ32" s="86"/>
      <c r="AR32" s="86"/>
      <c r="AS32" s="86"/>
      <c r="AT32" s="87"/>
      <c r="AU32" s="86"/>
      <c r="AV32" s="86"/>
      <c r="AW32" s="86"/>
      <c r="AX32" s="87"/>
      <c r="AY32" s="86"/>
      <c r="AZ32" s="86"/>
      <c r="BA32" s="86"/>
      <c r="BB32" s="87"/>
      <c r="BC32" s="86"/>
      <c r="BD32" s="86"/>
      <c r="BE32" s="86"/>
      <c r="BF32" s="87"/>
      <c r="BG32" s="86"/>
      <c r="BH32" s="86"/>
      <c r="BI32" s="86"/>
      <c r="BJ32" s="87"/>
      <c r="BK32" s="86"/>
      <c r="BL32" s="86"/>
      <c r="BM32" s="86"/>
      <c r="BN32" s="87"/>
      <c r="BO32" s="86"/>
      <c r="BP32" s="86"/>
      <c r="BQ32" s="86"/>
      <c r="BR32" s="87"/>
      <c r="BS32" s="86"/>
      <c r="BT32" s="86"/>
      <c r="BU32" s="86"/>
      <c r="BV32" s="87"/>
      <c r="BW32" s="86"/>
      <c r="BX32" s="86"/>
      <c r="BY32" s="86"/>
      <c r="BZ32" s="87"/>
      <c r="CA32" s="86"/>
      <c r="CB32" s="86"/>
      <c r="CC32" s="86"/>
      <c r="CD32" s="87"/>
      <c r="CE32" s="86"/>
      <c r="CF32" s="86"/>
      <c r="CG32" s="86"/>
    </row>
    <row r="33" spans="1:85" ht="30" customHeight="1">
      <c r="A33" s="247">
        <v>1238</v>
      </c>
      <c r="B33" s="248">
        <v>43</v>
      </c>
      <c r="C33" s="249" t="s">
        <v>43</v>
      </c>
      <c r="D33" s="250"/>
      <c r="E33" s="250"/>
      <c r="F33" s="87"/>
      <c r="G33" s="86"/>
      <c r="H33" s="86"/>
      <c r="I33" s="86"/>
      <c r="J33" s="87"/>
      <c r="K33" s="86"/>
      <c r="L33" s="86"/>
      <c r="M33" s="86"/>
      <c r="N33" s="87"/>
      <c r="O33" s="86"/>
      <c r="P33" s="86"/>
      <c r="Q33" s="86"/>
      <c r="R33" s="87"/>
      <c r="S33" s="86"/>
      <c r="T33" s="86"/>
      <c r="U33" s="86"/>
      <c r="V33" s="87"/>
      <c r="W33" s="86"/>
      <c r="X33" s="86"/>
      <c r="Y33" s="86"/>
      <c r="Z33" s="87"/>
      <c r="AA33" s="86"/>
      <c r="AB33" s="86"/>
      <c r="AC33" s="86"/>
      <c r="AD33" s="87"/>
      <c r="AE33" s="86"/>
      <c r="AF33" s="86"/>
      <c r="AG33" s="86"/>
      <c r="AH33" s="87"/>
      <c r="AI33" s="86"/>
      <c r="AJ33" s="86"/>
      <c r="AK33" s="86"/>
      <c r="AL33" s="87"/>
      <c r="AM33" s="86"/>
      <c r="AN33" s="86"/>
      <c r="AO33" s="86"/>
      <c r="AP33" s="87"/>
      <c r="AQ33" s="86"/>
      <c r="AR33" s="86"/>
      <c r="AS33" s="86"/>
      <c r="AT33" s="87"/>
      <c r="AU33" s="86"/>
      <c r="AV33" s="86"/>
      <c r="AW33" s="86"/>
      <c r="AX33" s="87"/>
      <c r="AY33" s="86"/>
      <c r="AZ33" s="86"/>
      <c r="BA33" s="86"/>
      <c r="BB33" s="87"/>
      <c r="BC33" s="86"/>
      <c r="BD33" s="86"/>
      <c r="BE33" s="86"/>
      <c r="BF33" s="87"/>
      <c r="BG33" s="86"/>
      <c r="BH33" s="86"/>
      <c r="BI33" s="86"/>
      <c r="BJ33" s="87"/>
      <c r="BK33" s="86"/>
      <c r="BL33" s="86"/>
      <c r="BM33" s="86"/>
      <c r="BN33" s="87"/>
      <c r="BO33" s="86"/>
      <c r="BP33" s="86"/>
      <c r="BQ33" s="86"/>
      <c r="BR33" s="87"/>
      <c r="BS33" s="86"/>
      <c r="BT33" s="86"/>
      <c r="BU33" s="86"/>
      <c r="BV33" s="87"/>
      <c r="BW33" s="86"/>
      <c r="BX33" s="86"/>
      <c r="BY33" s="86"/>
      <c r="BZ33" s="87"/>
      <c r="CA33" s="86"/>
      <c r="CB33" s="86"/>
      <c r="CC33" s="86"/>
      <c r="CD33" s="87"/>
      <c r="CE33" s="86"/>
      <c r="CF33" s="86"/>
      <c r="CG33" s="86"/>
    </row>
    <row r="34" spans="1:85" ht="30" customHeight="1">
      <c r="A34" s="247">
        <v>1238</v>
      </c>
      <c r="B34" s="248">
        <v>2</v>
      </c>
      <c r="C34" s="249" t="s">
        <v>44</v>
      </c>
      <c r="D34" s="250"/>
      <c r="E34" s="250"/>
      <c r="F34" s="87"/>
      <c r="G34" s="86"/>
      <c r="H34" s="86"/>
      <c r="I34" s="86"/>
      <c r="J34" s="87"/>
      <c r="K34" s="86"/>
      <c r="L34" s="86"/>
      <c r="M34" s="86"/>
      <c r="N34" s="87"/>
      <c r="O34" s="86"/>
      <c r="P34" s="86"/>
      <c r="Q34" s="86"/>
      <c r="R34" s="87"/>
      <c r="S34" s="86"/>
      <c r="T34" s="86"/>
      <c r="U34" s="86"/>
      <c r="V34" s="87"/>
      <c r="W34" s="86"/>
      <c r="X34" s="86"/>
      <c r="Y34" s="86"/>
      <c r="Z34" s="87"/>
      <c r="AA34" s="86"/>
      <c r="AB34" s="86"/>
      <c r="AC34" s="86"/>
      <c r="AD34" s="87"/>
      <c r="AE34" s="86"/>
      <c r="AF34" s="86"/>
      <c r="AG34" s="86"/>
      <c r="AH34" s="87"/>
      <c r="AI34" s="86"/>
      <c r="AJ34" s="86"/>
      <c r="AK34" s="86"/>
      <c r="AL34" s="87"/>
      <c r="AM34" s="86"/>
      <c r="AN34" s="86"/>
      <c r="AO34" s="86"/>
      <c r="AP34" s="87"/>
      <c r="AQ34" s="86"/>
      <c r="AR34" s="86"/>
      <c r="AS34" s="86"/>
      <c r="AT34" s="87"/>
      <c r="AU34" s="86"/>
      <c r="AV34" s="86"/>
      <c r="AW34" s="86"/>
      <c r="AX34" s="87"/>
      <c r="AY34" s="86"/>
      <c r="AZ34" s="86"/>
      <c r="BA34" s="86"/>
      <c r="BB34" s="87"/>
      <c r="BC34" s="86"/>
      <c r="BD34" s="86"/>
      <c r="BE34" s="86"/>
      <c r="BF34" s="87"/>
      <c r="BG34" s="86"/>
      <c r="BH34" s="86"/>
      <c r="BI34" s="86"/>
      <c r="BJ34" s="87"/>
      <c r="BK34" s="86"/>
      <c r="BL34" s="86"/>
      <c r="BM34" s="86"/>
      <c r="BN34" s="87"/>
      <c r="BO34" s="86"/>
      <c r="BP34" s="86"/>
      <c r="BQ34" s="86"/>
      <c r="BR34" s="87"/>
      <c r="BS34" s="86"/>
      <c r="BT34" s="86"/>
      <c r="BU34" s="86"/>
      <c r="BV34" s="87"/>
      <c r="BW34" s="86"/>
      <c r="BX34" s="86"/>
      <c r="BY34" s="86"/>
      <c r="BZ34" s="87"/>
      <c r="CA34" s="86"/>
      <c r="CB34" s="86"/>
      <c r="CC34" s="86"/>
      <c r="CD34" s="87"/>
      <c r="CE34" s="86"/>
      <c r="CF34" s="86"/>
      <c r="CG34" s="86"/>
    </row>
    <row r="35" spans="1:85" ht="30" customHeight="1">
      <c r="A35" s="247">
        <v>1238</v>
      </c>
      <c r="B35" s="248">
        <v>63</v>
      </c>
      <c r="C35" s="249" t="s">
        <v>739</v>
      </c>
      <c r="D35" s="250"/>
      <c r="E35" s="250"/>
      <c r="F35" s="87"/>
      <c r="G35" s="86"/>
      <c r="H35" s="86"/>
      <c r="I35" s="86"/>
      <c r="J35" s="87"/>
      <c r="K35" s="86"/>
      <c r="L35" s="86"/>
      <c r="M35" s="86"/>
      <c r="N35" s="87"/>
      <c r="O35" s="86"/>
      <c r="P35" s="86"/>
      <c r="Q35" s="86"/>
      <c r="R35" s="87"/>
      <c r="S35" s="86"/>
      <c r="T35" s="86"/>
      <c r="U35" s="86"/>
      <c r="V35" s="87"/>
      <c r="W35" s="86"/>
      <c r="X35" s="86"/>
      <c r="Y35" s="86"/>
      <c r="Z35" s="87"/>
      <c r="AA35" s="86"/>
      <c r="AB35" s="86"/>
      <c r="AC35" s="86"/>
      <c r="AD35" s="87"/>
      <c r="AE35" s="86"/>
      <c r="AF35" s="86"/>
      <c r="AG35" s="86"/>
      <c r="AH35" s="87"/>
      <c r="AI35" s="86"/>
      <c r="AJ35" s="86"/>
      <c r="AK35" s="86"/>
      <c r="AL35" s="87"/>
      <c r="AM35" s="86"/>
      <c r="AN35" s="86"/>
      <c r="AO35" s="86"/>
      <c r="AP35" s="87"/>
      <c r="AQ35" s="86"/>
      <c r="AR35" s="86"/>
      <c r="AS35" s="86"/>
      <c r="AT35" s="87"/>
      <c r="AU35" s="86"/>
      <c r="AV35" s="86"/>
      <c r="AW35" s="86"/>
      <c r="AX35" s="87"/>
      <c r="AY35" s="86"/>
      <c r="AZ35" s="86"/>
      <c r="BA35" s="86"/>
      <c r="BB35" s="87"/>
      <c r="BC35" s="86"/>
      <c r="BD35" s="86"/>
      <c r="BE35" s="86"/>
      <c r="BF35" s="87"/>
      <c r="BG35" s="86"/>
      <c r="BH35" s="86"/>
      <c r="BI35" s="86"/>
      <c r="BJ35" s="87"/>
      <c r="BK35" s="86"/>
      <c r="BL35" s="86"/>
      <c r="BM35" s="86"/>
      <c r="BN35" s="87"/>
      <c r="BO35" s="86"/>
      <c r="BP35" s="86"/>
      <c r="BQ35" s="86"/>
      <c r="BR35" s="87"/>
      <c r="BS35" s="86"/>
      <c r="BT35" s="86"/>
      <c r="BU35" s="86"/>
      <c r="BV35" s="87"/>
      <c r="BW35" s="86"/>
      <c r="BX35" s="86"/>
      <c r="BY35" s="86"/>
      <c r="BZ35" s="87"/>
      <c r="CA35" s="86"/>
      <c r="CB35" s="86"/>
      <c r="CC35" s="86"/>
      <c r="CD35" s="87"/>
      <c r="CE35" s="86"/>
      <c r="CF35" s="86"/>
      <c r="CG35" s="86"/>
    </row>
    <row r="36" spans="1:85" ht="30" customHeight="1">
      <c r="A36" s="247">
        <v>1238</v>
      </c>
      <c r="B36" s="248">
        <v>5</v>
      </c>
      <c r="C36" s="249" t="s">
        <v>551</v>
      </c>
      <c r="D36" s="250"/>
      <c r="E36" s="250"/>
      <c r="F36" s="87"/>
      <c r="G36" s="86"/>
      <c r="H36" s="86"/>
      <c r="I36" s="86"/>
      <c r="J36" s="87"/>
      <c r="K36" s="86"/>
      <c r="L36" s="86"/>
      <c r="M36" s="86"/>
      <c r="N36" s="87"/>
      <c r="O36" s="86"/>
      <c r="P36" s="86"/>
      <c r="Q36" s="86"/>
      <c r="R36" s="87"/>
      <c r="S36" s="86"/>
      <c r="T36" s="86"/>
      <c r="U36" s="86"/>
      <c r="V36" s="87"/>
      <c r="W36" s="86"/>
      <c r="X36" s="86"/>
      <c r="Y36" s="86"/>
      <c r="Z36" s="87"/>
      <c r="AA36" s="86"/>
      <c r="AB36" s="86"/>
      <c r="AC36" s="86"/>
      <c r="AD36" s="87"/>
      <c r="AE36" s="86"/>
      <c r="AF36" s="86"/>
      <c r="AG36" s="86"/>
      <c r="AH36" s="87"/>
      <c r="AI36" s="86"/>
      <c r="AJ36" s="86"/>
      <c r="AK36" s="86"/>
      <c r="AL36" s="87"/>
      <c r="AM36" s="86"/>
      <c r="AN36" s="86"/>
      <c r="AO36" s="86"/>
      <c r="AP36" s="87"/>
      <c r="AQ36" s="86"/>
      <c r="AR36" s="86"/>
      <c r="AS36" s="86"/>
      <c r="AT36" s="87"/>
      <c r="AU36" s="86"/>
      <c r="AV36" s="86"/>
      <c r="AW36" s="86"/>
      <c r="AX36" s="87"/>
      <c r="AY36" s="86"/>
      <c r="AZ36" s="86"/>
      <c r="BA36" s="86"/>
      <c r="BB36" s="87"/>
      <c r="BC36" s="86"/>
      <c r="BD36" s="86"/>
      <c r="BE36" s="86"/>
      <c r="BF36" s="87"/>
      <c r="BG36" s="86"/>
      <c r="BH36" s="86"/>
      <c r="BI36" s="86"/>
      <c r="BJ36" s="87"/>
      <c r="BK36" s="86"/>
      <c r="BL36" s="86"/>
      <c r="BM36" s="86"/>
      <c r="BN36" s="87"/>
      <c r="BO36" s="86"/>
      <c r="BP36" s="86"/>
      <c r="BQ36" s="86"/>
      <c r="BR36" s="87"/>
      <c r="BS36" s="86"/>
      <c r="BT36" s="86"/>
      <c r="BU36" s="86"/>
      <c r="BV36" s="87"/>
      <c r="BW36" s="86"/>
      <c r="BX36" s="86"/>
      <c r="BY36" s="86"/>
      <c r="BZ36" s="87"/>
      <c r="CA36" s="86"/>
      <c r="CB36" s="86"/>
      <c r="CC36" s="86"/>
      <c r="CD36" s="87"/>
      <c r="CE36" s="86"/>
      <c r="CF36" s="86"/>
      <c r="CG36" s="86"/>
    </row>
    <row r="37" spans="1:85" s="51" customFormat="1" ht="30" customHeight="1">
      <c r="A37" s="247">
        <v>1238</v>
      </c>
      <c r="B37" s="248">
        <v>4</v>
      </c>
      <c r="C37" s="249" t="s">
        <v>740</v>
      </c>
      <c r="D37" s="250"/>
      <c r="E37" s="250"/>
    </row>
    <row r="38" spans="1:85" s="28" customFormat="1" ht="30" customHeight="1">
      <c r="A38" s="247"/>
      <c r="B38" s="251"/>
      <c r="C38" s="252" t="s">
        <v>741</v>
      </c>
      <c r="D38" s="250"/>
      <c r="E38" s="250"/>
    </row>
    <row r="39" spans="1:85" s="28" customFormat="1" ht="30" customHeight="1">
      <c r="A39" s="247">
        <v>1238</v>
      </c>
      <c r="B39" s="248">
        <v>60</v>
      </c>
      <c r="C39" s="249" t="s">
        <v>50</v>
      </c>
      <c r="D39" s="250"/>
      <c r="E39" s="250"/>
    </row>
    <row r="40" spans="1:85" s="28" customFormat="1" ht="30" customHeight="1">
      <c r="A40" s="253"/>
      <c r="B40" s="254"/>
      <c r="C40" s="255"/>
      <c r="D40" s="256"/>
      <c r="E40" s="256"/>
    </row>
    <row r="41" spans="1:85" s="28" customFormat="1" ht="30" customHeight="1">
      <c r="A41" s="253"/>
      <c r="B41" s="254"/>
      <c r="C41" s="255"/>
      <c r="D41" s="256"/>
      <c r="E41" s="256"/>
    </row>
    <row r="42" spans="1:85" s="28" customFormat="1" ht="30" customHeight="1">
      <c r="A42" s="253"/>
      <c r="B42" s="254"/>
      <c r="C42" s="255"/>
      <c r="D42" s="256"/>
      <c r="E42" s="256"/>
    </row>
    <row r="43" spans="1:85" s="28" customFormat="1" ht="30" customHeight="1">
      <c r="A43" s="253"/>
      <c r="B43" s="254"/>
      <c r="C43" s="255"/>
      <c r="D43" s="256"/>
      <c r="E43" s="256"/>
    </row>
    <row r="44" spans="1:85" s="28" customFormat="1" ht="20.100000000000001" customHeight="1">
      <c r="A44" s="63"/>
      <c r="B44" s="60"/>
      <c r="C44" s="60"/>
      <c r="D44" s="63"/>
      <c r="E44" s="63"/>
    </row>
    <row r="45" spans="1:85" s="28" customFormat="1" ht="30" customHeight="1">
      <c r="A45" s="63"/>
      <c r="B45" s="60"/>
      <c r="C45" s="229"/>
      <c r="D45" s="63"/>
      <c r="E45" s="63"/>
    </row>
    <row r="46" spans="1:85" s="28" customFormat="1" ht="20.100000000000001" customHeight="1">
      <c r="A46" s="63"/>
      <c r="B46" s="60"/>
      <c r="C46" s="60"/>
      <c r="D46" s="63"/>
      <c r="E46" s="63"/>
    </row>
    <row r="47" spans="1:85" s="28" customFormat="1" ht="20.100000000000001" customHeight="1">
      <c r="A47" s="63"/>
      <c r="B47" s="60"/>
      <c r="C47" s="228" t="s">
        <v>714</v>
      </c>
      <c r="D47" s="63"/>
      <c r="E47" s="63"/>
    </row>
    <row r="48" spans="1:85" s="28" customFormat="1" ht="20.100000000000001" customHeight="1">
      <c r="A48" s="87" t="s">
        <v>742</v>
      </c>
      <c r="B48" s="60"/>
      <c r="C48" s="60"/>
      <c r="D48" s="86"/>
      <c r="E48" s="86"/>
    </row>
    <row r="49" spans="1:5" s="28" customFormat="1" ht="20.100000000000001" customHeight="1">
      <c r="A49" s="94"/>
      <c r="B49" s="95"/>
      <c r="C49" s="220" t="s">
        <v>716</v>
      </c>
      <c r="D49" s="94"/>
      <c r="E49" s="94"/>
    </row>
    <row r="50" spans="1:5" s="28" customFormat="1" ht="20.100000000000001" customHeight="1">
      <c r="A50" s="94"/>
      <c r="B50" s="95"/>
      <c r="C50" s="220" t="s">
        <v>717</v>
      </c>
      <c r="D50" s="94"/>
      <c r="E50" s="94"/>
    </row>
    <row r="51" spans="1:5" s="28" customFormat="1" ht="15" customHeight="1">
      <c r="A51" s="94"/>
      <c r="B51" s="95"/>
      <c r="C51" s="95"/>
      <c r="D51" s="94"/>
      <c r="E51" s="94"/>
    </row>
    <row r="52" spans="1:5" s="28" customFormat="1" ht="18" customHeight="1">
      <c r="A52" s="240" t="s">
        <v>718</v>
      </c>
      <c r="B52" s="241"/>
      <c r="C52" s="241"/>
      <c r="D52" s="240"/>
      <c r="E52" s="240"/>
    </row>
    <row r="53" spans="1:5" s="28" customFormat="1" ht="18" customHeight="1">
      <c r="A53" s="240" t="s">
        <v>743</v>
      </c>
      <c r="B53" s="241"/>
      <c r="C53" s="241"/>
      <c r="D53" s="240"/>
      <c r="E53" s="240"/>
    </row>
    <row r="54" spans="1:5" s="28" customFormat="1" ht="18" customHeight="1">
      <c r="A54" s="240" t="s">
        <v>720</v>
      </c>
      <c r="B54" s="241"/>
      <c r="C54" s="241"/>
      <c r="D54" s="240"/>
      <c r="E54" s="240"/>
    </row>
    <row r="55" spans="1:5" s="28" customFormat="1" ht="18" customHeight="1">
      <c r="A55" s="240" t="s">
        <v>721</v>
      </c>
      <c r="B55" s="241"/>
      <c r="C55" s="241"/>
      <c r="D55" s="240"/>
      <c r="E55" s="240"/>
    </row>
    <row r="56" spans="1:5" s="28" customFormat="1" ht="18" customHeight="1">
      <c r="A56" s="240" t="s">
        <v>722</v>
      </c>
      <c r="B56" s="241"/>
      <c r="C56" s="241"/>
      <c r="D56" s="240"/>
      <c r="E56" s="240"/>
    </row>
    <row r="57" spans="1:5" s="28" customFormat="1" ht="18" customHeight="1">
      <c r="A57" s="240" t="s">
        <v>723</v>
      </c>
      <c r="B57" s="241"/>
      <c r="C57" s="241"/>
      <c r="D57" s="240"/>
      <c r="E57" s="240"/>
    </row>
    <row r="58" spans="1:5" s="28" customFormat="1" ht="18" customHeight="1">
      <c r="A58" s="240" t="s">
        <v>724</v>
      </c>
      <c r="B58" s="241"/>
      <c r="C58" s="241"/>
      <c r="D58" s="240"/>
      <c r="E58" s="240"/>
    </row>
    <row r="59" spans="1:5" s="28" customFormat="1" ht="15" customHeight="1">
      <c r="A59" s="222"/>
      <c r="B59" s="223"/>
      <c r="C59" s="223"/>
      <c r="D59" s="222"/>
      <c r="E59" s="222"/>
    </row>
    <row r="60" spans="1:5" s="28" customFormat="1" ht="20.100000000000001" customHeight="1">
      <c r="A60" s="94"/>
      <c r="B60" s="95"/>
      <c r="C60" s="95"/>
      <c r="D60" s="242" t="s">
        <v>725</v>
      </c>
      <c r="E60" s="94"/>
    </row>
    <row r="61" spans="1:5" s="28" customFormat="1" ht="20.100000000000001" customHeight="1">
      <c r="A61" s="94"/>
      <c r="B61" s="95"/>
      <c r="C61" s="95"/>
      <c r="D61" s="243" t="s">
        <v>726</v>
      </c>
      <c r="E61" s="94"/>
    </row>
    <row r="62" spans="1:5" s="82" customFormat="1" ht="30" customHeight="1">
      <c r="A62" s="257" t="s">
        <v>81</v>
      </c>
      <c r="B62" s="258" t="s">
        <v>728</v>
      </c>
      <c r="C62" s="258" t="s">
        <v>333</v>
      </c>
      <c r="D62" s="257" t="s">
        <v>729</v>
      </c>
      <c r="E62" s="257" t="s">
        <v>730</v>
      </c>
    </row>
    <row r="63" spans="1:5" s="28" customFormat="1" ht="30" customHeight="1">
      <c r="A63" s="247">
        <v>1238</v>
      </c>
      <c r="B63" s="248">
        <v>27</v>
      </c>
      <c r="C63" s="249" t="s">
        <v>51</v>
      </c>
      <c r="D63" s="250"/>
      <c r="E63" s="250"/>
    </row>
    <row r="64" spans="1:5" s="28" customFormat="1" ht="30" customHeight="1">
      <c r="A64" s="247">
        <v>1238</v>
      </c>
      <c r="B64" s="248">
        <v>20</v>
      </c>
      <c r="C64" s="249" t="s">
        <v>52</v>
      </c>
      <c r="D64" s="250"/>
      <c r="E64" s="250"/>
    </row>
    <row r="65" spans="1:5" s="28" customFormat="1" ht="30" customHeight="1">
      <c r="A65" s="247">
        <v>1238</v>
      </c>
      <c r="B65" s="248">
        <v>62</v>
      </c>
      <c r="C65" s="249" t="s">
        <v>670</v>
      </c>
      <c r="D65" s="250"/>
      <c r="E65" s="250"/>
    </row>
    <row r="66" spans="1:5" s="28" customFormat="1" ht="30" customHeight="1">
      <c r="A66" s="247">
        <v>1238</v>
      </c>
      <c r="B66" s="248">
        <v>78</v>
      </c>
      <c r="C66" s="249" t="s">
        <v>56</v>
      </c>
      <c r="D66" s="250"/>
      <c r="E66" s="250"/>
    </row>
    <row r="67" spans="1:5" s="28" customFormat="1" ht="30" customHeight="1">
      <c r="A67" s="247">
        <v>1238</v>
      </c>
      <c r="B67" s="248">
        <v>13</v>
      </c>
      <c r="C67" s="249" t="s">
        <v>57</v>
      </c>
      <c r="D67" s="250"/>
      <c r="E67" s="250"/>
    </row>
    <row r="68" spans="1:5" s="28" customFormat="1" ht="30" customHeight="1">
      <c r="A68" s="247">
        <v>1238</v>
      </c>
      <c r="B68" s="248">
        <v>23</v>
      </c>
      <c r="C68" s="249" t="s">
        <v>58</v>
      </c>
      <c r="D68" s="250"/>
      <c r="E68" s="250"/>
    </row>
    <row r="69" spans="1:5" s="28" customFormat="1" ht="30" customHeight="1">
      <c r="A69" s="247">
        <v>1238</v>
      </c>
      <c r="B69" s="248">
        <v>22</v>
      </c>
      <c r="C69" s="249" t="s">
        <v>59</v>
      </c>
      <c r="D69" s="250"/>
      <c r="E69" s="250"/>
    </row>
    <row r="70" spans="1:5" s="28" customFormat="1" ht="30" customHeight="1">
      <c r="A70" s="247">
        <v>1238</v>
      </c>
      <c r="B70" s="248" t="s">
        <v>744</v>
      </c>
      <c r="C70" s="249" t="s">
        <v>60</v>
      </c>
      <c r="D70" s="250"/>
      <c r="E70" s="250"/>
    </row>
    <row r="71" spans="1:5" s="28" customFormat="1" ht="30" customHeight="1">
      <c r="A71" s="247">
        <v>1238</v>
      </c>
      <c r="B71" s="248">
        <v>57</v>
      </c>
      <c r="C71" s="249" t="s">
        <v>62</v>
      </c>
      <c r="D71" s="250"/>
      <c r="E71" s="250"/>
    </row>
    <row r="72" spans="1:5" s="28" customFormat="1" ht="30" customHeight="1">
      <c r="A72" s="247"/>
      <c r="B72" s="251"/>
      <c r="C72" s="252" t="s">
        <v>53</v>
      </c>
      <c r="D72" s="250"/>
      <c r="E72" s="250"/>
    </row>
    <row r="73" spans="1:5" s="28" customFormat="1" ht="30" customHeight="1">
      <c r="A73" s="247">
        <v>1238</v>
      </c>
      <c r="B73" s="248">
        <v>15</v>
      </c>
      <c r="C73" s="249" t="s">
        <v>63</v>
      </c>
      <c r="D73" s="250"/>
      <c r="E73" s="250"/>
    </row>
    <row r="74" spans="1:5" s="28" customFormat="1" ht="30" customHeight="1">
      <c r="A74" s="247">
        <v>1238</v>
      </c>
      <c r="B74" s="248">
        <v>17</v>
      </c>
      <c r="C74" s="249" t="s">
        <v>64</v>
      </c>
      <c r="D74" s="250"/>
      <c r="E74" s="250"/>
    </row>
    <row r="75" spans="1:5" s="28" customFormat="1" ht="30" customHeight="1">
      <c r="A75" s="247">
        <v>1238</v>
      </c>
      <c r="B75" s="248">
        <v>81</v>
      </c>
      <c r="C75" s="249" t="s">
        <v>745</v>
      </c>
      <c r="D75" s="250"/>
      <c r="E75" s="250"/>
    </row>
    <row r="76" spans="1:5" s="28" customFormat="1" ht="30" customHeight="1">
      <c r="A76" s="247">
        <v>1238</v>
      </c>
      <c r="B76" s="248">
        <v>82</v>
      </c>
      <c r="C76" s="249" t="s">
        <v>66</v>
      </c>
      <c r="D76" s="250"/>
      <c r="E76" s="250"/>
    </row>
    <row r="77" spans="1:5" s="28" customFormat="1" ht="30" customHeight="1">
      <c r="A77" s="247"/>
      <c r="B77" s="251"/>
      <c r="C77" s="252" t="s">
        <v>746</v>
      </c>
      <c r="D77" s="250"/>
      <c r="E77" s="250"/>
    </row>
    <row r="78" spans="1:5" s="28" customFormat="1" ht="30" customHeight="1">
      <c r="A78" s="247">
        <v>1238</v>
      </c>
      <c r="B78" s="248">
        <v>36</v>
      </c>
      <c r="C78" s="249" t="s">
        <v>68</v>
      </c>
      <c r="D78" s="250"/>
      <c r="E78" s="250"/>
    </row>
    <row r="79" spans="1:5" s="28" customFormat="1" ht="30" customHeight="1">
      <c r="A79" s="247">
        <v>1238</v>
      </c>
      <c r="B79" s="248">
        <v>37</v>
      </c>
      <c r="C79" s="249" t="s">
        <v>69</v>
      </c>
      <c r="D79" s="250"/>
      <c r="E79" s="250"/>
    </row>
    <row r="80" spans="1:5" s="28" customFormat="1" ht="30" customHeight="1">
      <c r="A80" s="247">
        <v>1238</v>
      </c>
      <c r="B80" s="248">
        <v>41</v>
      </c>
      <c r="C80" s="249" t="s">
        <v>747</v>
      </c>
      <c r="D80" s="250"/>
      <c r="E80" s="250"/>
    </row>
    <row r="81" spans="1:5" s="28" customFormat="1" ht="30" customHeight="1">
      <c r="A81" s="247">
        <v>1238</v>
      </c>
      <c r="B81" s="248">
        <v>39</v>
      </c>
      <c r="C81" s="249" t="s">
        <v>71</v>
      </c>
      <c r="D81" s="250"/>
      <c r="E81" s="250"/>
    </row>
    <row r="82" spans="1:5" s="28" customFormat="1" ht="30" customHeight="1">
      <c r="A82" s="46"/>
      <c r="B82" s="24"/>
      <c r="C82" s="25"/>
    </row>
    <row r="83" spans="1:5" s="28" customFormat="1" ht="15" customHeight="1">
      <c r="A83" s="63"/>
      <c r="B83" s="60"/>
      <c r="C83" s="60"/>
      <c r="D83" s="63"/>
      <c r="E83" s="63"/>
    </row>
    <row r="84" spans="1:5" s="28" customFormat="1" ht="15" customHeight="1">
      <c r="A84" s="63"/>
      <c r="B84" s="60"/>
      <c r="C84" s="60"/>
      <c r="D84" s="63"/>
      <c r="E84" s="63"/>
    </row>
    <row r="85" spans="1:5" s="28" customFormat="1" ht="30" customHeight="1">
      <c r="A85" s="63"/>
      <c r="B85" s="60"/>
      <c r="C85" s="229"/>
      <c r="D85" s="63"/>
      <c r="E85" s="63"/>
    </row>
    <row r="86" spans="1:5" s="28" customFormat="1" ht="18" customHeight="1">
      <c r="A86" s="63"/>
      <c r="B86" s="60"/>
      <c r="C86" s="60"/>
      <c r="D86" s="63"/>
      <c r="E86" s="63"/>
    </row>
    <row r="87" spans="1:5" s="28" customFormat="1" ht="24.95" customHeight="1">
      <c r="A87" s="63"/>
      <c r="B87" s="60"/>
      <c r="C87" s="228" t="s">
        <v>714</v>
      </c>
      <c r="D87" s="63"/>
      <c r="E87" s="63"/>
    </row>
    <row r="88" spans="1:5" s="28" customFormat="1" ht="15" customHeight="1">
      <c r="A88" s="87" t="s">
        <v>742</v>
      </c>
      <c r="B88" s="60"/>
      <c r="C88" s="60"/>
      <c r="D88" s="86"/>
      <c r="E88" s="86"/>
    </row>
    <row r="89" spans="1:5" s="28" customFormat="1" ht="23.1" customHeight="1">
      <c r="A89" s="94"/>
      <c r="B89" s="95"/>
      <c r="C89" s="220" t="s">
        <v>716</v>
      </c>
      <c r="D89" s="94"/>
      <c r="E89" s="94"/>
    </row>
    <row r="90" spans="1:5" s="28" customFormat="1" ht="23.1" customHeight="1">
      <c r="A90" s="94"/>
      <c r="B90" s="95"/>
      <c r="C90" s="220" t="s">
        <v>717</v>
      </c>
      <c r="D90" s="94"/>
      <c r="E90" s="94"/>
    </row>
    <row r="91" spans="1:5" s="28" customFormat="1" ht="23.1" customHeight="1">
      <c r="A91" s="94"/>
      <c r="B91" s="95"/>
      <c r="C91" s="95"/>
      <c r="D91" s="94"/>
      <c r="E91" s="94"/>
    </row>
    <row r="92" spans="1:5" s="28" customFormat="1" ht="18" customHeight="1">
      <c r="A92" s="240" t="s">
        <v>748</v>
      </c>
      <c r="B92" s="241"/>
      <c r="C92" s="241"/>
      <c r="D92" s="240"/>
      <c r="E92" s="240"/>
    </row>
    <row r="93" spans="1:5" s="28" customFormat="1" ht="18" customHeight="1">
      <c r="A93" s="240" t="s">
        <v>719</v>
      </c>
      <c r="B93" s="241"/>
      <c r="C93" s="241"/>
      <c r="D93" s="240"/>
      <c r="E93" s="240"/>
    </row>
    <row r="94" spans="1:5" s="28" customFormat="1" ht="18" customHeight="1">
      <c r="A94" s="240" t="s">
        <v>720</v>
      </c>
      <c r="B94" s="241"/>
      <c r="C94" s="241"/>
      <c r="D94" s="240"/>
      <c r="E94" s="240"/>
    </row>
    <row r="95" spans="1:5" s="28" customFormat="1" ht="18" customHeight="1">
      <c r="A95" s="240" t="s">
        <v>721</v>
      </c>
      <c r="B95" s="241"/>
      <c r="C95" s="241"/>
      <c r="D95" s="240"/>
      <c r="E95" s="240"/>
    </row>
    <row r="96" spans="1:5" s="28" customFormat="1" ht="18" customHeight="1">
      <c r="A96" s="240" t="s">
        <v>722</v>
      </c>
      <c r="B96" s="241"/>
      <c r="C96" s="241"/>
      <c r="D96" s="240"/>
      <c r="E96" s="240"/>
    </row>
    <row r="97" spans="1:5" s="28" customFormat="1" ht="18" customHeight="1">
      <c r="A97" s="240" t="s">
        <v>723</v>
      </c>
      <c r="B97" s="241"/>
      <c r="C97" s="241"/>
      <c r="D97" s="240"/>
      <c r="E97" s="240"/>
    </row>
    <row r="98" spans="1:5" s="28" customFormat="1" ht="18" customHeight="1">
      <c r="A98" s="240" t="s">
        <v>724</v>
      </c>
      <c r="B98" s="241"/>
      <c r="C98" s="241"/>
      <c r="D98" s="240"/>
      <c r="E98" s="240"/>
    </row>
    <row r="99" spans="1:5" s="28" customFormat="1" ht="20.100000000000001" customHeight="1">
      <c r="A99" s="222"/>
      <c r="B99" s="223"/>
      <c r="C99" s="223"/>
      <c r="D99" s="222"/>
      <c r="E99" s="222"/>
    </row>
    <row r="100" spans="1:5" s="28" customFormat="1" ht="20.100000000000001" customHeight="1">
      <c r="A100" s="222"/>
      <c r="B100" s="223"/>
      <c r="C100" s="223"/>
      <c r="D100" s="222"/>
      <c r="E100" s="222"/>
    </row>
    <row r="101" spans="1:5" s="28" customFormat="1" ht="20.100000000000001" customHeight="1">
      <c r="A101" s="94"/>
      <c r="B101" s="95"/>
      <c r="C101" s="95"/>
      <c r="D101" s="94"/>
      <c r="E101" s="94"/>
    </row>
    <row r="102" spans="1:5" s="28" customFormat="1" ht="20.100000000000001" customHeight="1">
      <c r="A102" s="94"/>
      <c r="B102" s="95"/>
      <c r="C102" s="95"/>
      <c r="D102" s="242" t="s">
        <v>725</v>
      </c>
      <c r="E102" s="94"/>
    </row>
    <row r="103" spans="1:5" s="28" customFormat="1" ht="18" customHeight="1">
      <c r="A103" s="94"/>
      <c r="B103" s="95"/>
      <c r="C103" s="95"/>
      <c r="D103" s="243" t="s">
        <v>726</v>
      </c>
      <c r="E103" s="94"/>
    </row>
    <row r="104" spans="1:5" s="82" customFormat="1" ht="30" customHeight="1">
      <c r="A104" s="257" t="s">
        <v>727</v>
      </c>
      <c r="B104" s="258" t="s">
        <v>728</v>
      </c>
      <c r="C104" s="258" t="s">
        <v>333</v>
      </c>
      <c r="D104" s="257" t="s">
        <v>749</v>
      </c>
      <c r="E104" s="257" t="s">
        <v>730</v>
      </c>
    </row>
    <row r="105" spans="1:5" s="28" customFormat="1" ht="30" customHeight="1">
      <c r="A105" s="247">
        <v>1238</v>
      </c>
      <c r="B105" s="248">
        <v>38</v>
      </c>
      <c r="C105" s="249" t="s">
        <v>750</v>
      </c>
      <c r="D105" s="250"/>
      <c r="E105" s="250"/>
    </row>
    <row r="106" spans="1:5" s="28" customFormat="1" ht="30" customHeight="1">
      <c r="A106" s="247">
        <v>1238</v>
      </c>
      <c r="B106" s="248">
        <v>64</v>
      </c>
      <c r="C106" s="249" t="s">
        <v>72</v>
      </c>
      <c r="D106" s="250"/>
      <c r="E106" s="250"/>
    </row>
    <row r="107" spans="1:5" s="28" customFormat="1" ht="30" customHeight="1">
      <c r="A107" s="247">
        <v>1238</v>
      </c>
      <c r="B107" s="248">
        <v>31</v>
      </c>
      <c r="C107" s="249" t="s">
        <v>73</v>
      </c>
      <c r="D107" s="250"/>
      <c r="E107" s="250"/>
    </row>
    <row r="108" spans="1:5" s="28" customFormat="1" ht="30" customHeight="1">
      <c r="A108" s="247">
        <v>1238</v>
      </c>
      <c r="B108" s="248">
        <v>18</v>
      </c>
      <c r="C108" s="249" t="s">
        <v>751</v>
      </c>
      <c r="D108" s="250"/>
      <c r="E108" s="250"/>
    </row>
    <row r="109" spans="1:5" s="28" customFormat="1" ht="30" customHeight="1">
      <c r="A109" s="247">
        <v>1238</v>
      </c>
      <c r="B109" s="248">
        <v>59</v>
      </c>
      <c r="C109" s="249" t="s">
        <v>76</v>
      </c>
      <c r="D109" s="250"/>
      <c r="E109" s="250"/>
    </row>
    <row r="110" spans="1:5" s="28" customFormat="1" ht="21.95" customHeight="1">
      <c r="B110" s="24"/>
      <c r="C110" s="25"/>
    </row>
    <row r="111" spans="1:5" s="28" customFormat="1" ht="15.75" customHeight="1">
      <c r="B111" s="24"/>
      <c r="C111" s="25"/>
    </row>
    <row r="112" spans="1:5" s="28" customFormat="1" ht="15.75" customHeight="1">
      <c r="B112" s="24"/>
      <c r="C112" s="25"/>
    </row>
    <row r="113" spans="2:3" s="28" customFormat="1" ht="15.75" customHeight="1">
      <c r="B113" s="24"/>
      <c r="C113" s="25"/>
    </row>
    <row r="114" spans="2:3" s="28" customFormat="1" ht="15.75" customHeight="1">
      <c r="B114" s="24"/>
      <c r="C114" s="25"/>
    </row>
    <row r="115" spans="2:3" s="28" customFormat="1" ht="15.75" customHeight="1">
      <c r="B115" s="24"/>
      <c r="C115" s="25"/>
    </row>
    <row r="116" spans="2:3" s="28" customFormat="1" ht="15.75" customHeight="1">
      <c r="B116" s="24"/>
      <c r="C116" s="25"/>
    </row>
    <row r="117" spans="2:3" s="28" customFormat="1" ht="15.75" customHeight="1">
      <c r="B117" s="24"/>
      <c r="C117" s="25"/>
    </row>
    <row r="118" spans="2:3" s="28" customFormat="1" ht="15.75" customHeight="1">
      <c r="B118" s="24"/>
      <c r="C118" s="25"/>
    </row>
    <row r="119" spans="2:3" s="28" customFormat="1" ht="15.75" customHeight="1">
      <c r="B119" s="24"/>
      <c r="C119" s="25"/>
    </row>
    <row r="120" spans="2:3" s="28" customFormat="1" ht="15.75" customHeight="1">
      <c r="B120" s="24"/>
      <c r="C120" s="25"/>
    </row>
    <row r="121" spans="2:3" s="28" customFormat="1" ht="15.75" customHeight="1">
      <c r="B121" s="24"/>
      <c r="C121" s="25"/>
    </row>
    <row r="122" spans="2:3" s="28" customFormat="1" ht="15.75" customHeight="1">
      <c r="B122" s="24"/>
      <c r="C122" s="25"/>
    </row>
    <row r="123" spans="2:3" s="28" customFormat="1" ht="15.75" customHeight="1">
      <c r="B123" s="24"/>
      <c r="C123" s="25"/>
    </row>
    <row r="124" spans="2:3" s="28" customFormat="1" ht="15.75" customHeight="1">
      <c r="B124" s="24"/>
      <c r="C124" s="25"/>
    </row>
    <row r="125" spans="2:3" s="28" customFormat="1" ht="15.75" customHeight="1">
      <c r="B125" s="24"/>
      <c r="C125" s="25"/>
    </row>
    <row r="126" spans="2:3" s="28" customFormat="1" ht="15.75" customHeight="1">
      <c r="B126" s="24"/>
      <c r="C126" s="25"/>
    </row>
    <row r="127" spans="2:3" s="28" customFormat="1" ht="15.75" customHeight="1">
      <c r="B127" s="24"/>
      <c r="C127" s="25"/>
    </row>
    <row r="128" spans="2:3" s="28" customFormat="1" ht="15.75" customHeight="1">
      <c r="B128" s="24"/>
      <c r="C128" s="25"/>
    </row>
    <row r="129" spans="1:256" s="28" customFormat="1" ht="15.75" customHeight="1">
      <c r="B129" s="24"/>
      <c r="C129" s="25"/>
    </row>
    <row r="130" spans="1:256" s="28" customFormat="1" ht="15.75" customHeight="1">
      <c r="B130" s="24"/>
      <c r="C130" s="25"/>
    </row>
    <row r="131" spans="1:256" s="28" customFormat="1" ht="15.75" customHeight="1">
      <c r="B131" s="24"/>
      <c r="C131" s="25"/>
    </row>
    <row r="132" spans="1:256" s="28" customFormat="1" ht="15.75" customHeight="1">
      <c r="B132" s="24"/>
      <c r="C132" s="25"/>
    </row>
    <row r="133" spans="1:256" s="28" customFormat="1" ht="15.75" customHeight="1">
      <c r="B133" s="24"/>
      <c r="C133" s="25"/>
    </row>
    <row r="134" spans="1:256" s="28" customFormat="1" ht="15.75" customHeight="1">
      <c r="B134" s="24"/>
      <c r="C134" s="25"/>
    </row>
    <row r="135" spans="1:256" s="28" customFormat="1" ht="15.75" customHeight="1">
      <c r="B135" s="24"/>
      <c r="C135" s="25"/>
    </row>
    <row r="136" spans="1:256" s="28" customFormat="1" ht="15.75" customHeight="1">
      <c r="B136" s="24"/>
      <c r="C136" s="25"/>
    </row>
    <row r="137" spans="1:256" s="28" customFormat="1" ht="15.75" customHeight="1">
      <c r="B137" s="24"/>
      <c r="C137" s="25"/>
    </row>
    <row r="138" spans="1:256" s="28" customFormat="1" ht="20.100000000000001" customHeight="1">
      <c r="A138" s="63"/>
      <c r="B138" s="60"/>
      <c r="C138" s="60"/>
      <c r="D138" s="63"/>
      <c r="E138" s="63"/>
      <c r="F138" s="95"/>
      <c r="G138" s="99"/>
      <c r="H138" s="94"/>
      <c r="I138" s="94"/>
      <c r="J138" s="95"/>
      <c r="K138" s="99"/>
      <c r="L138" s="94"/>
      <c r="M138" s="94"/>
      <c r="N138" s="95"/>
      <c r="O138" s="99"/>
      <c r="P138" s="94"/>
      <c r="Q138" s="94"/>
      <c r="R138" s="95"/>
      <c r="S138" s="99"/>
      <c r="T138" s="94"/>
      <c r="U138" s="94"/>
      <c r="V138" s="95"/>
      <c r="W138" s="99"/>
      <c r="X138" s="94"/>
      <c r="Y138" s="94"/>
      <c r="Z138" s="95"/>
      <c r="AA138" s="99"/>
      <c r="AB138" s="94"/>
      <c r="AC138" s="94"/>
      <c r="AD138" s="95"/>
      <c r="AE138" s="99"/>
      <c r="AF138" s="94"/>
      <c r="AG138" s="94"/>
      <c r="AH138" s="95"/>
      <c r="AI138" s="99"/>
      <c r="AJ138" s="94"/>
      <c r="AK138" s="94"/>
      <c r="AL138" s="95"/>
      <c r="AM138" s="99"/>
      <c r="AN138" s="94"/>
      <c r="AO138" s="94"/>
      <c r="AP138" s="95"/>
      <c r="AQ138" s="99"/>
      <c r="AR138" s="94"/>
      <c r="AS138" s="94"/>
      <c r="AT138" s="95"/>
      <c r="AU138" s="99"/>
      <c r="AV138" s="94"/>
      <c r="AW138" s="94"/>
      <c r="AX138" s="95"/>
      <c r="AY138" s="99"/>
      <c r="AZ138" s="94"/>
      <c r="BA138" s="94"/>
      <c r="BB138" s="95"/>
      <c r="BC138" s="99"/>
      <c r="BD138" s="94"/>
      <c r="BE138" s="94"/>
      <c r="BF138" s="95"/>
      <c r="BG138" s="99"/>
      <c r="BH138" s="94"/>
      <c r="BI138" s="94"/>
      <c r="BJ138" s="95"/>
      <c r="BK138" s="99"/>
      <c r="BL138" s="94"/>
      <c r="BM138" s="94"/>
      <c r="BN138" s="95"/>
      <c r="BO138" s="99"/>
      <c r="BP138" s="94"/>
      <c r="BQ138" s="94"/>
      <c r="BR138" s="95"/>
      <c r="BS138" s="99"/>
      <c r="BT138" s="94"/>
      <c r="BU138" s="94"/>
      <c r="BV138" s="95"/>
      <c r="BW138" s="99"/>
      <c r="BX138" s="94"/>
      <c r="BY138" s="94"/>
      <c r="BZ138" s="95"/>
      <c r="CA138" s="99"/>
      <c r="CB138" s="94"/>
      <c r="CC138" s="94"/>
      <c r="CD138" s="95"/>
      <c r="CE138" s="99"/>
      <c r="CF138" s="94"/>
      <c r="CG138" s="94"/>
      <c r="CH138" s="95"/>
      <c r="CI138" s="99"/>
      <c r="CJ138" s="94"/>
      <c r="CK138" s="94"/>
      <c r="CL138" s="95"/>
      <c r="CM138" s="99"/>
      <c r="CN138" s="94"/>
      <c r="CO138" s="94"/>
      <c r="CP138" s="95"/>
      <c r="CQ138" s="99"/>
      <c r="CR138" s="94"/>
      <c r="CS138" s="94"/>
      <c r="CT138" s="95"/>
      <c r="CU138" s="99"/>
      <c r="CV138" s="94"/>
      <c r="CW138" s="94"/>
      <c r="CX138" s="95"/>
      <c r="CY138" s="99"/>
      <c r="CZ138" s="94"/>
      <c r="DA138" s="94"/>
      <c r="DB138" s="95"/>
      <c r="DC138" s="99"/>
      <c r="DD138" s="94"/>
      <c r="DE138" s="94"/>
      <c r="DF138" s="95"/>
      <c r="DG138" s="99"/>
      <c r="DH138" s="94"/>
      <c r="DI138" s="94"/>
      <c r="DJ138" s="95"/>
      <c r="DK138" s="99"/>
      <c r="DL138" s="94"/>
      <c r="DM138" s="94"/>
      <c r="DN138" s="95"/>
      <c r="DO138" s="99"/>
      <c r="DP138" s="94"/>
      <c r="DQ138" s="94"/>
      <c r="DR138" s="95"/>
      <c r="DS138" s="99"/>
      <c r="DT138" s="94"/>
      <c r="DU138" s="94"/>
      <c r="DV138" s="95"/>
      <c r="DW138" s="99"/>
      <c r="DX138" s="94"/>
      <c r="DY138" s="94"/>
      <c r="DZ138" s="95"/>
      <c r="EA138" s="99"/>
      <c r="EB138" s="94"/>
      <c r="EC138" s="94"/>
      <c r="ED138" s="95"/>
      <c r="EE138" s="99"/>
      <c r="EF138" s="94"/>
      <c r="EG138" s="94"/>
      <c r="EH138" s="95"/>
      <c r="EI138" s="99"/>
      <c r="EJ138" s="94"/>
      <c r="EK138" s="94"/>
      <c r="EL138" s="95"/>
      <c r="EM138" s="99"/>
      <c r="EN138" s="94"/>
      <c r="EO138" s="94"/>
      <c r="EP138" s="95"/>
      <c r="EQ138" s="99"/>
      <c r="ER138" s="94"/>
      <c r="ES138" s="94"/>
      <c r="ET138" s="95"/>
      <c r="EU138" s="99"/>
      <c r="EV138" s="94"/>
      <c r="EW138" s="94"/>
      <c r="EX138" s="95"/>
      <c r="EY138" s="99"/>
      <c r="EZ138" s="94"/>
      <c r="FA138" s="94"/>
      <c r="FB138" s="95"/>
      <c r="FC138" s="99"/>
      <c r="FD138" s="94"/>
      <c r="FE138" s="94"/>
      <c r="FF138" s="95"/>
      <c r="FG138" s="99"/>
      <c r="FH138" s="94"/>
      <c r="FI138" s="94"/>
      <c r="FJ138" s="95"/>
      <c r="FK138" s="99"/>
      <c r="FL138" s="94"/>
      <c r="FM138" s="94"/>
      <c r="FN138" s="95"/>
      <c r="FO138" s="99"/>
      <c r="FP138" s="94"/>
      <c r="FQ138" s="94"/>
      <c r="FR138" s="95"/>
      <c r="FS138" s="99"/>
      <c r="FT138" s="94"/>
      <c r="FU138" s="94"/>
      <c r="FV138" s="95"/>
      <c r="FW138" s="99"/>
      <c r="FX138" s="94"/>
      <c r="FY138" s="94"/>
      <c r="FZ138" s="95"/>
      <c r="GA138" s="99"/>
      <c r="GB138" s="94"/>
      <c r="GC138" s="94"/>
      <c r="GD138" s="95"/>
      <c r="GE138" s="99"/>
      <c r="GF138" s="94"/>
      <c r="GG138" s="94"/>
      <c r="GH138" s="95"/>
      <c r="GI138" s="99"/>
      <c r="GJ138" s="94"/>
      <c r="GK138" s="94"/>
      <c r="GL138" s="95"/>
      <c r="GM138" s="99"/>
      <c r="GN138" s="94"/>
      <c r="GO138" s="94"/>
      <c r="GP138" s="95"/>
      <c r="GQ138" s="99"/>
      <c r="GR138" s="94"/>
      <c r="GS138" s="94"/>
      <c r="GT138" s="95"/>
      <c r="GU138" s="99"/>
      <c r="GV138" s="94"/>
      <c r="GW138" s="94"/>
      <c r="GX138" s="95"/>
      <c r="GY138" s="99"/>
      <c r="GZ138" s="94"/>
      <c r="HA138" s="94"/>
      <c r="HB138" s="95"/>
      <c r="HC138" s="99"/>
      <c r="HD138" s="94"/>
      <c r="HE138" s="94"/>
      <c r="HF138" s="95"/>
      <c r="HG138" s="99"/>
      <c r="HH138" s="94"/>
      <c r="HI138" s="94"/>
      <c r="HJ138" s="95"/>
      <c r="HK138" s="99"/>
      <c r="HL138" s="94"/>
      <c r="HM138" s="94"/>
      <c r="HN138" s="95"/>
      <c r="HO138" s="99"/>
      <c r="HP138" s="94"/>
      <c r="HQ138" s="94"/>
      <c r="HR138" s="95"/>
      <c r="HS138" s="99"/>
      <c r="HT138" s="94"/>
      <c r="HU138" s="94"/>
      <c r="HV138" s="95"/>
      <c r="HW138" s="99"/>
      <c r="HX138" s="94"/>
      <c r="HY138" s="94"/>
      <c r="HZ138" s="95"/>
      <c r="IA138" s="99"/>
      <c r="IB138" s="94"/>
      <c r="IC138" s="94"/>
      <c r="ID138" s="95"/>
      <c r="IE138" s="99"/>
      <c r="IF138" s="94"/>
      <c r="IG138" s="94"/>
      <c r="IH138" s="95"/>
      <c r="II138" s="99"/>
      <c r="IJ138" s="94"/>
      <c r="IK138" s="94"/>
      <c r="IL138" s="95"/>
      <c r="IM138" s="99"/>
      <c r="IN138" s="94"/>
      <c r="IO138" s="94"/>
      <c r="IP138" s="95"/>
      <c r="IQ138" s="99"/>
      <c r="IR138" s="94"/>
      <c r="IS138" s="94"/>
      <c r="IT138" s="95"/>
      <c r="IU138" s="99"/>
      <c r="IV138" s="94"/>
    </row>
    <row r="139" spans="1:256" s="28" customFormat="1" ht="31.5" customHeight="1">
      <c r="A139" s="63"/>
      <c r="B139" s="60"/>
      <c r="C139" s="229"/>
      <c r="D139" s="63"/>
      <c r="E139" s="63"/>
      <c r="F139" s="95"/>
      <c r="G139" s="99"/>
      <c r="H139" s="94"/>
      <c r="I139" s="94"/>
      <c r="J139" s="95"/>
      <c r="K139" s="99"/>
      <c r="L139" s="94"/>
      <c r="M139" s="94"/>
      <c r="N139" s="95"/>
      <c r="O139" s="99"/>
      <c r="P139" s="94"/>
      <c r="Q139" s="94"/>
      <c r="R139" s="95"/>
      <c r="S139" s="99"/>
      <c r="T139" s="94"/>
      <c r="U139" s="94"/>
      <c r="V139" s="95"/>
      <c r="W139" s="99"/>
      <c r="X139" s="94"/>
      <c r="Y139" s="94"/>
      <c r="Z139" s="95"/>
      <c r="AA139" s="99"/>
      <c r="AB139" s="94"/>
      <c r="AC139" s="94"/>
      <c r="AD139" s="95"/>
      <c r="AE139" s="99"/>
      <c r="AF139" s="94"/>
      <c r="AG139" s="94"/>
      <c r="AH139" s="95"/>
      <c r="AI139" s="99"/>
      <c r="AJ139" s="94"/>
      <c r="AK139" s="94"/>
      <c r="AL139" s="95"/>
      <c r="AM139" s="99"/>
      <c r="AN139" s="94"/>
      <c r="AO139" s="94"/>
      <c r="AP139" s="95"/>
      <c r="AQ139" s="99"/>
      <c r="AR139" s="94"/>
      <c r="AS139" s="94"/>
      <c r="AT139" s="95"/>
      <c r="AU139" s="99"/>
      <c r="AV139" s="94"/>
      <c r="AW139" s="94"/>
      <c r="AX139" s="95"/>
      <c r="AY139" s="99"/>
      <c r="AZ139" s="94"/>
      <c r="BA139" s="94"/>
      <c r="BB139" s="95"/>
      <c r="BC139" s="99"/>
      <c r="BD139" s="94"/>
      <c r="BE139" s="94"/>
      <c r="BF139" s="95"/>
      <c r="BG139" s="99"/>
      <c r="BH139" s="94"/>
      <c r="BI139" s="94"/>
      <c r="BJ139" s="95"/>
      <c r="BK139" s="99"/>
      <c r="BL139" s="94"/>
      <c r="BM139" s="94"/>
      <c r="BN139" s="95"/>
      <c r="BO139" s="99"/>
      <c r="BP139" s="94"/>
      <c r="BQ139" s="94"/>
      <c r="BR139" s="95"/>
      <c r="BS139" s="99"/>
      <c r="BT139" s="94"/>
      <c r="BU139" s="94"/>
      <c r="BV139" s="95"/>
      <c r="BW139" s="99"/>
      <c r="BX139" s="94"/>
      <c r="BY139" s="94"/>
      <c r="BZ139" s="95"/>
      <c r="CA139" s="99"/>
      <c r="CB139" s="94"/>
      <c r="CC139" s="94"/>
      <c r="CD139" s="95"/>
      <c r="CE139" s="99"/>
      <c r="CF139" s="94"/>
      <c r="CG139" s="94"/>
      <c r="CH139" s="95"/>
      <c r="CI139" s="99"/>
      <c r="CJ139" s="94"/>
      <c r="CK139" s="94"/>
      <c r="CL139" s="95"/>
      <c r="CM139" s="99"/>
      <c r="CN139" s="94"/>
      <c r="CO139" s="94"/>
      <c r="CP139" s="95"/>
      <c r="CQ139" s="99"/>
      <c r="CR139" s="94"/>
      <c r="CS139" s="94"/>
      <c r="CT139" s="95"/>
      <c r="CU139" s="99"/>
      <c r="CV139" s="94"/>
      <c r="CW139" s="94"/>
      <c r="CX139" s="95"/>
      <c r="CY139" s="99"/>
      <c r="CZ139" s="94"/>
      <c r="DA139" s="94"/>
      <c r="DB139" s="95"/>
      <c r="DC139" s="99"/>
      <c r="DD139" s="94"/>
      <c r="DE139" s="94"/>
      <c r="DF139" s="95"/>
      <c r="DG139" s="99"/>
      <c r="DH139" s="94"/>
      <c r="DI139" s="94"/>
      <c r="DJ139" s="95"/>
      <c r="DK139" s="99"/>
      <c r="DL139" s="94"/>
      <c r="DM139" s="94"/>
      <c r="DN139" s="95"/>
      <c r="DO139" s="99"/>
      <c r="DP139" s="94"/>
      <c r="DQ139" s="94"/>
      <c r="DR139" s="95"/>
      <c r="DS139" s="99"/>
      <c r="DT139" s="94"/>
      <c r="DU139" s="94"/>
      <c r="DV139" s="95"/>
      <c r="DW139" s="99"/>
      <c r="DX139" s="94"/>
      <c r="DY139" s="94"/>
      <c r="DZ139" s="95"/>
      <c r="EA139" s="99"/>
      <c r="EB139" s="94"/>
      <c r="EC139" s="94"/>
      <c r="ED139" s="95"/>
      <c r="EE139" s="99"/>
      <c r="EF139" s="94"/>
      <c r="EG139" s="94"/>
      <c r="EH139" s="95"/>
      <c r="EI139" s="99"/>
      <c r="EJ139" s="94"/>
      <c r="EK139" s="94"/>
      <c r="EL139" s="95"/>
      <c r="EM139" s="99"/>
      <c r="EN139" s="94"/>
      <c r="EO139" s="94"/>
      <c r="EP139" s="95"/>
      <c r="EQ139" s="99"/>
      <c r="ER139" s="94"/>
      <c r="ES139" s="94"/>
      <c r="ET139" s="95"/>
      <c r="EU139" s="99"/>
      <c r="EV139" s="94"/>
      <c r="EW139" s="94"/>
      <c r="EX139" s="95"/>
      <c r="EY139" s="99"/>
      <c r="EZ139" s="94"/>
      <c r="FA139" s="94"/>
      <c r="FB139" s="95"/>
      <c r="FC139" s="99"/>
      <c r="FD139" s="94"/>
      <c r="FE139" s="94"/>
      <c r="FF139" s="95"/>
      <c r="FG139" s="99"/>
      <c r="FH139" s="94"/>
      <c r="FI139" s="94"/>
      <c r="FJ139" s="95"/>
      <c r="FK139" s="99"/>
      <c r="FL139" s="94"/>
      <c r="FM139" s="94"/>
      <c r="FN139" s="95"/>
      <c r="FO139" s="99"/>
      <c r="FP139" s="94"/>
      <c r="FQ139" s="94"/>
      <c r="FR139" s="95"/>
      <c r="FS139" s="99"/>
      <c r="FT139" s="94"/>
      <c r="FU139" s="94"/>
      <c r="FV139" s="95"/>
      <c r="FW139" s="99"/>
      <c r="FX139" s="94"/>
      <c r="FY139" s="94"/>
      <c r="FZ139" s="95"/>
      <c r="GA139" s="99"/>
      <c r="GB139" s="94"/>
      <c r="GC139" s="94"/>
      <c r="GD139" s="95"/>
      <c r="GE139" s="99"/>
      <c r="GF139" s="94"/>
      <c r="GG139" s="94"/>
      <c r="GH139" s="95"/>
      <c r="GI139" s="99"/>
      <c r="GJ139" s="94"/>
      <c r="GK139" s="94"/>
      <c r="GL139" s="95"/>
      <c r="GM139" s="99"/>
      <c r="GN139" s="94"/>
      <c r="GO139" s="94"/>
      <c r="GP139" s="95"/>
      <c r="GQ139" s="99"/>
      <c r="GR139" s="94"/>
      <c r="GS139" s="94"/>
      <c r="GT139" s="95"/>
      <c r="GU139" s="99"/>
      <c r="GV139" s="94"/>
      <c r="GW139" s="94"/>
      <c r="GX139" s="95"/>
      <c r="GY139" s="99"/>
      <c r="GZ139" s="94"/>
      <c r="HA139" s="94"/>
      <c r="HB139" s="95"/>
      <c r="HC139" s="99"/>
      <c r="HD139" s="94"/>
      <c r="HE139" s="94"/>
      <c r="HF139" s="95"/>
      <c r="HG139" s="99"/>
      <c r="HH139" s="94"/>
      <c r="HI139" s="94"/>
      <c r="HJ139" s="95"/>
      <c r="HK139" s="99"/>
      <c r="HL139" s="94"/>
      <c r="HM139" s="94"/>
      <c r="HN139" s="95"/>
      <c r="HO139" s="99"/>
      <c r="HP139" s="94"/>
      <c r="HQ139" s="94"/>
      <c r="HR139" s="95"/>
      <c r="HS139" s="99"/>
      <c r="HT139" s="94"/>
      <c r="HU139" s="94"/>
      <c r="HV139" s="95"/>
      <c r="HW139" s="99"/>
      <c r="HX139" s="94"/>
      <c r="HY139" s="94"/>
      <c r="HZ139" s="95"/>
      <c r="IA139" s="99"/>
      <c r="IB139" s="94"/>
      <c r="IC139" s="94"/>
      <c r="ID139" s="95"/>
      <c r="IE139" s="99"/>
      <c r="IF139" s="94"/>
      <c r="IG139" s="94"/>
      <c r="IH139" s="95"/>
      <c r="II139" s="99"/>
      <c r="IJ139" s="94"/>
      <c r="IK139" s="94"/>
      <c r="IL139" s="95"/>
      <c r="IM139" s="99"/>
      <c r="IN139" s="94"/>
      <c r="IO139" s="94"/>
      <c r="IP139" s="95"/>
      <c r="IQ139" s="99"/>
      <c r="IR139" s="94"/>
      <c r="IS139" s="94"/>
      <c r="IT139" s="95"/>
      <c r="IU139" s="99"/>
      <c r="IV139" s="94"/>
    </row>
    <row r="140" spans="1:256" s="28" customFormat="1" ht="18.75" customHeight="1">
      <c r="A140" s="63"/>
      <c r="B140" s="60"/>
      <c r="C140" s="228" t="s">
        <v>714</v>
      </c>
      <c r="D140" s="63"/>
      <c r="E140" s="63"/>
      <c r="F140" s="95"/>
      <c r="G140" s="99"/>
      <c r="H140" s="94"/>
      <c r="I140" s="94"/>
      <c r="J140" s="95"/>
      <c r="K140" s="99"/>
      <c r="L140" s="94"/>
      <c r="M140" s="94"/>
      <c r="N140" s="95"/>
      <c r="O140" s="99"/>
      <c r="P140" s="94"/>
      <c r="Q140" s="94"/>
      <c r="R140" s="95"/>
      <c r="S140" s="99"/>
      <c r="T140" s="94"/>
      <c r="U140" s="94"/>
      <c r="V140" s="95"/>
      <c r="W140" s="99"/>
      <c r="X140" s="94"/>
      <c r="Y140" s="94"/>
      <c r="Z140" s="95"/>
      <c r="AA140" s="99"/>
      <c r="AB140" s="94"/>
      <c r="AC140" s="94"/>
      <c r="AD140" s="95"/>
      <c r="AE140" s="99"/>
      <c r="AF140" s="94"/>
      <c r="AG140" s="94"/>
      <c r="AH140" s="95"/>
      <c r="AI140" s="99"/>
      <c r="AJ140" s="94"/>
      <c r="AK140" s="94"/>
      <c r="AL140" s="95"/>
      <c r="AM140" s="99"/>
      <c r="AN140" s="94"/>
      <c r="AO140" s="94"/>
      <c r="AP140" s="95"/>
      <c r="AQ140" s="99"/>
      <c r="AR140" s="94"/>
      <c r="AS140" s="94"/>
      <c r="AT140" s="95"/>
      <c r="AU140" s="99"/>
      <c r="AV140" s="94"/>
      <c r="AW140" s="94"/>
      <c r="AX140" s="95"/>
      <c r="AY140" s="99"/>
      <c r="AZ140" s="94"/>
      <c r="BA140" s="94"/>
      <c r="BB140" s="95"/>
      <c r="BC140" s="99"/>
      <c r="BD140" s="94"/>
      <c r="BE140" s="94"/>
      <c r="BF140" s="95"/>
      <c r="BG140" s="99"/>
      <c r="BH140" s="94"/>
      <c r="BI140" s="94"/>
      <c r="BJ140" s="95"/>
      <c r="BK140" s="99"/>
      <c r="BL140" s="94"/>
      <c r="BM140" s="94"/>
      <c r="BN140" s="95"/>
      <c r="BO140" s="99"/>
      <c r="BP140" s="94"/>
      <c r="BQ140" s="94"/>
      <c r="BR140" s="95"/>
      <c r="BS140" s="99"/>
      <c r="BT140" s="94"/>
      <c r="BU140" s="94"/>
      <c r="BV140" s="95"/>
      <c r="BW140" s="99"/>
      <c r="BX140" s="94"/>
      <c r="BY140" s="94"/>
      <c r="BZ140" s="95"/>
      <c r="CA140" s="99"/>
      <c r="CB140" s="94"/>
      <c r="CC140" s="94"/>
      <c r="CD140" s="95"/>
      <c r="CE140" s="99"/>
      <c r="CF140" s="94"/>
      <c r="CG140" s="94"/>
      <c r="CH140" s="95"/>
      <c r="CI140" s="99"/>
      <c r="CJ140" s="94"/>
      <c r="CK140" s="94"/>
      <c r="CL140" s="95"/>
      <c r="CM140" s="99"/>
      <c r="CN140" s="94"/>
      <c r="CO140" s="94"/>
      <c r="CP140" s="95"/>
      <c r="CQ140" s="99"/>
      <c r="CR140" s="94"/>
      <c r="CS140" s="94"/>
      <c r="CT140" s="95"/>
      <c r="CU140" s="99"/>
      <c r="CV140" s="94"/>
      <c r="CW140" s="94"/>
      <c r="CX140" s="95"/>
      <c r="CY140" s="99"/>
      <c r="CZ140" s="94"/>
      <c r="DA140" s="94"/>
      <c r="DB140" s="95"/>
      <c r="DC140" s="99"/>
      <c r="DD140" s="94"/>
      <c r="DE140" s="94"/>
      <c r="DF140" s="95"/>
      <c r="DG140" s="99"/>
      <c r="DH140" s="94"/>
      <c r="DI140" s="94"/>
      <c r="DJ140" s="95"/>
      <c r="DK140" s="99"/>
      <c r="DL140" s="94"/>
      <c r="DM140" s="94"/>
      <c r="DN140" s="95"/>
      <c r="DO140" s="99"/>
      <c r="DP140" s="94"/>
      <c r="DQ140" s="94"/>
      <c r="DR140" s="95"/>
      <c r="DS140" s="99"/>
      <c r="DT140" s="94"/>
      <c r="DU140" s="94"/>
      <c r="DV140" s="95"/>
      <c r="DW140" s="99"/>
      <c r="DX140" s="94"/>
      <c r="DY140" s="94"/>
      <c r="DZ140" s="95"/>
      <c r="EA140" s="99"/>
      <c r="EB140" s="94"/>
      <c r="EC140" s="94"/>
      <c r="ED140" s="95"/>
      <c r="EE140" s="99"/>
      <c r="EF140" s="94"/>
      <c r="EG140" s="94"/>
      <c r="EH140" s="95"/>
      <c r="EI140" s="99"/>
      <c r="EJ140" s="94"/>
      <c r="EK140" s="94"/>
      <c r="EL140" s="95"/>
      <c r="EM140" s="99"/>
      <c r="EN140" s="94"/>
      <c r="EO140" s="94"/>
      <c r="EP140" s="95"/>
      <c r="EQ140" s="99"/>
      <c r="ER140" s="94"/>
      <c r="ES140" s="94"/>
      <c r="ET140" s="95"/>
      <c r="EU140" s="99"/>
      <c r="EV140" s="94"/>
      <c r="EW140" s="94"/>
      <c r="EX140" s="95"/>
      <c r="EY140" s="99"/>
      <c r="EZ140" s="94"/>
      <c r="FA140" s="94"/>
      <c r="FB140" s="95"/>
      <c r="FC140" s="99"/>
      <c r="FD140" s="94"/>
      <c r="FE140" s="94"/>
      <c r="FF140" s="95"/>
      <c r="FG140" s="99"/>
      <c r="FH140" s="94"/>
      <c r="FI140" s="94"/>
      <c r="FJ140" s="95"/>
      <c r="FK140" s="99"/>
      <c r="FL140" s="94"/>
      <c r="FM140" s="94"/>
      <c r="FN140" s="95"/>
      <c r="FO140" s="99"/>
      <c r="FP140" s="94"/>
      <c r="FQ140" s="94"/>
      <c r="FR140" s="95"/>
      <c r="FS140" s="99"/>
      <c r="FT140" s="94"/>
      <c r="FU140" s="94"/>
      <c r="FV140" s="95"/>
      <c r="FW140" s="99"/>
      <c r="FX140" s="94"/>
      <c r="FY140" s="94"/>
      <c r="FZ140" s="95"/>
      <c r="GA140" s="99"/>
      <c r="GB140" s="94"/>
      <c r="GC140" s="94"/>
      <c r="GD140" s="95"/>
      <c r="GE140" s="99"/>
      <c r="GF140" s="94"/>
      <c r="GG140" s="94"/>
      <c r="GH140" s="95"/>
      <c r="GI140" s="99"/>
      <c r="GJ140" s="94"/>
      <c r="GK140" s="94"/>
      <c r="GL140" s="95"/>
      <c r="GM140" s="99"/>
      <c r="GN140" s="94"/>
      <c r="GO140" s="94"/>
      <c r="GP140" s="95"/>
      <c r="GQ140" s="99"/>
      <c r="GR140" s="94"/>
      <c r="GS140" s="94"/>
      <c r="GT140" s="95"/>
      <c r="GU140" s="99"/>
      <c r="GV140" s="94"/>
      <c r="GW140" s="94"/>
      <c r="GX140" s="95"/>
      <c r="GY140" s="99"/>
      <c r="GZ140" s="94"/>
      <c r="HA140" s="94"/>
      <c r="HB140" s="95"/>
      <c r="HC140" s="99"/>
      <c r="HD140" s="94"/>
      <c r="HE140" s="94"/>
      <c r="HF140" s="95"/>
      <c r="HG140" s="99"/>
      <c r="HH140" s="94"/>
      <c r="HI140" s="94"/>
      <c r="HJ140" s="95"/>
      <c r="HK140" s="99"/>
      <c r="HL140" s="94"/>
      <c r="HM140" s="94"/>
      <c r="HN140" s="95"/>
      <c r="HO140" s="99"/>
      <c r="HP140" s="94"/>
      <c r="HQ140" s="94"/>
      <c r="HR140" s="95"/>
      <c r="HS140" s="99"/>
      <c r="HT140" s="94"/>
      <c r="HU140" s="94"/>
      <c r="HV140" s="95"/>
      <c r="HW140" s="99"/>
      <c r="HX140" s="94"/>
      <c r="HY140" s="94"/>
      <c r="HZ140" s="95"/>
      <c r="IA140" s="99"/>
      <c r="IB140" s="94"/>
      <c r="IC140" s="94"/>
      <c r="ID140" s="95"/>
      <c r="IE140" s="99"/>
      <c r="IF140" s="94"/>
      <c r="IG140" s="94"/>
      <c r="IH140" s="95"/>
      <c r="II140" s="99"/>
      <c r="IJ140" s="94"/>
      <c r="IK140" s="94"/>
      <c r="IL140" s="95"/>
      <c r="IM140" s="99"/>
      <c r="IN140" s="94"/>
      <c r="IO140" s="94"/>
      <c r="IP140" s="95"/>
      <c r="IQ140" s="99"/>
      <c r="IR140" s="94"/>
      <c r="IS140" s="94"/>
      <c r="IT140" s="95"/>
      <c r="IU140" s="99"/>
      <c r="IV140" s="94"/>
    </row>
    <row r="141" spans="1:256" s="28" customFormat="1" ht="14.25" customHeight="1">
      <c r="A141" s="87"/>
      <c r="B141" s="86"/>
      <c r="C141" s="86"/>
      <c r="D141" s="86"/>
      <c r="E141" s="94"/>
      <c r="F141" s="95"/>
      <c r="G141" s="99"/>
      <c r="H141" s="94"/>
      <c r="I141" s="94"/>
      <c r="J141" s="95"/>
      <c r="K141" s="99"/>
      <c r="L141" s="94"/>
      <c r="M141" s="94"/>
      <c r="N141" s="95"/>
      <c r="O141" s="99"/>
      <c r="P141" s="94"/>
      <c r="Q141" s="94"/>
      <c r="R141" s="95"/>
      <c r="S141" s="99"/>
      <c r="T141" s="94"/>
      <c r="U141" s="94"/>
      <c r="V141" s="95"/>
      <c r="W141" s="99"/>
      <c r="X141" s="94"/>
      <c r="Y141" s="94"/>
      <c r="Z141" s="95"/>
      <c r="AA141" s="99"/>
      <c r="AB141" s="94"/>
      <c r="AC141" s="94"/>
      <c r="AD141" s="95"/>
      <c r="AE141" s="99"/>
      <c r="AF141" s="94"/>
      <c r="AG141" s="94"/>
      <c r="AH141" s="95"/>
      <c r="AI141" s="99"/>
      <c r="AJ141" s="94"/>
      <c r="AK141" s="94"/>
      <c r="AL141" s="95"/>
      <c r="AM141" s="99"/>
      <c r="AN141" s="94"/>
      <c r="AO141" s="94"/>
      <c r="AP141" s="95"/>
      <c r="AQ141" s="99"/>
      <c r="AR141" s="94"/>
      <c r="AS141" s="94"/>
      <c r="AT141" s="95"/>
      <c r="AU141" s="99"/>
      <c r="AV141" s="94"/>
      <c r="AW141" s="94"/>
      <c r="AX141" s="95"/>
      <c r="AY141" s="99"/>
      <c r="AZ141" s="94"/>
      <c r="BA141" s="94"/>
      <c r="BB141" s="95"/>
      <c r="BC141" s="99"/>
      <c r="BD141" s="94"/>
      <c r="BE141" s="94"/>
      <c r="BF141" s="95"/>
      <c r="BG141" s="99"/>
      <c r="BH141" s="94"/>
      <c r="BI141" s="94"/>
      <c r="BJ141" s="95"/>
      <c r="BK141" s="99"/>
      <c r="BL141" s="94"/>
      <c r="BM141" s="94"/>
      <c r="BN141" s="95"/>
      <c r="BO141" s="99"/>
      <c r="BP141" s="94"/>
      <c r="BQ141" s="94"/>
      <c r="BR141" s="95"/>
      <c r="BS141" s="99"/>
      <c r="BT141" s="94"/>
      <c r="BU141" s="94"/>
      <c r="BV141" s="95"/>
      <c r="BW141" s="99"/>
      <c r="BX141" s="94"/>
      <c r="BY141" s="94"/>
      <c r="BZ141" s="95"/>
      <c r="CA141" s="99"/>
      <c r="CB141" s="94"/>
      <c r="CC141" s="94"/>
      <c r="CD141" s="95"/>
      <c r="CE141" s="99"/>
      <c r="CF141" s="94"/>
      <c r="CG141" s="94"/>
      <c r="CH141" s="95"/>
      <c r="CI141" s="99"/>
      <c r="CJ141" s="94"/>
      <c r="CK141" s="94"/>
      <c r="CL141" s="95"/>
      <c r="CM141" s="99"/>
      <c r="CN141" s="94"/>
      <c r="CO141" s="94"/>
      <c r="CP141" s="95"/>
      <c r="CQ141" s="99"/>
      <c r="CR141" s="94"/>
      <c r="CS141" s="94"/>
      <c r="CT141" s="95"/>
      <c r="CU141" s="99"/>
      <c r="CV141" s="94"/>
      <c r="CW141" s="94"/>
      <c r="CX141" s="95"/>
      <c r="CY141" s="99"/>
      <c r="CZ141" s="94"/>
      <c r="DA141" s="94"/>
      <c r="DB141" s="95"/>
      <c r="DC141" s="99"/>
      <c r="DD141" s="94"/>
      <c r="DE141" s="94"/>
      <c r="DF141" s="95"/>
      <c r="DG141" s="99"/>
      <c r="DH141" s="94"/>
      <c r="DI141" s="94"/>
      <c r="DJ141" s="95"/>
      <c r="DK141" s="99"/>
      <c r="DL141" s="94"/>
      <c r="DM141" s="94"/>
      <c r="DN141" s="95"/>
      <c r="DO141" s="99"/>
      <c r="DP141" s="94"/>
      <c r="DQ141" s="94"/>
      <c r="DR141" s="95"/>
      <c r="DS141" s="99"/>
      <c r="DT141" s="94"/>
      <c r="DU141" s="94"/>
      <c r="DV141" s="95"/>
      <c r="DW141" s="99"/>
      <c r="DX141" s="94"/>
      <c r="DY141" s="94"/>
      <c r="DZ141" s="95"/>
      <c r="EA141" s="99"/>
      <c r="EB141" s="94"/>
      <c r="EC141" s="94"/>
      <c r="ED141" s="95"/>
      <c r="EE141" s="99"/>
      <c r="EF141" s="94"/>
      <c r="EG141" s="94"/>
      <c r="EH141" s="95"/>
      <c r="EI141" s="99"/>
      <c r="EJ141" s="94"/>
      <c r="EK141" s="94"/>
      <c r="EL141" s="95"/>
      <c r="EM141" s="99"/>
      <c r="EN141" s="94"/>
      <c r="EO141" s="94"/>
      <c r="EP141" s="95"/>
      <c r="EQ141" s="99"/>
      <c r="ER141" s="94"/>
      <c r="ES141" s="94"/>
      <c r="ET141" s="95"/>
      <c r="EU141" s="99"/>
      <c r="EV141" s="94"/>
      <c r="EW141" s="94"/>
      <c r="EX141" s="95"/>
      <c r="EY141" s="99"/>
      <c r="EZ141" s="94"/>
      <c r="FA141" s="94"/>
      <c r="FB141" s="95"/>
      <c r="FC141" s="99"/>
      <c r="FD141" s="94"/>
      <c r="FE141" s="94"/>
      <c r="FF141" s="95"/>
      <c r="FG141" s="99"/>
      <c r="FH141" s="94"/>
      <c r="FI141" s="94"/>
      <c r="FJ141" s="95"/>
      <c r="FK141" s="99"/>
      <c r="FL141" s="94"/>
      <c r="FM141" s="94"/>
      <c r="FN141" s="95"/>
      <c r="FO141" s="99"/>
      <c r="FP141" s="94"/>
      <c r="FQ141" s="94"/>
      <c r="FR141" s="95"/>
      <c r="FS141" s="99"/>
      <c r="FT141" s="94"/>
      <c r="FU141" s="94"/>
      <c r="FV141" s="95"/>
      <c r="FW141" s="99"/>
      <c r="FX141" s="94"/>
      <c r="FY141" s="94"/>
      <c r="FZ141" s="95"/>
      <c r="GA141" s="99"/>
      <c r="GB141" s="94"/>
      <c r="GC141" s="94"/>
      <c r="GD141" s="95"/>
      <c r="GE141" s="99"/>
      <c r="GF141" s="94"/>
      <c r="GG141" s="94"/>
      <c r="GH141" s="95"/>
      <c r="GI141" s="99"/>
      <c r="GJ141" s="94"/>
      <c r="GK141" s="94"/>
      <c r="GL141" s="95"/>
      <c r="GM141" s="99"/>
      <c r="GN141" s="94"/>
      <c r="GO141" s="94"/>
      <c r="GP141" s="95"/>
      <c r="GQ141" s="99"/>
      <c r="GR141" s="94"/>
      <c r="GS141" s="94"/>
      <c r="GT141" s="95"/>
      <c r="GU141" s="99"/>
      <c r="GV141" s="94"/>
      <c r="GW141" s="94"/>
      <c r="GX141" s="95"/>
      <c r="GY141" s="99"/>
      <c r="GZ141" s="94"/>
      <c r="HA141" s="94"/>
      <c r="HB141" s="95"/>
      <c r="HC141" s="99"/>
      <c r="HD141" s="94"/>
      <c r="HE141" s="94"/>
      <c r="HF141" s="95"/>
      <c r="HG141" s="99"/>
      <c r="HH141" s="94"/>
      <c r="HI141" s="94"/>
      <c r="HJ141" s="95"/>
      <c r="HK141" s="99"/>
      <c r="HL141" s="94"/>
      <c r="HM141" s="94"/>
      <c r="HN141" s="95"/>
      <c r="HO141" s="99"/>
      <c r="HP141" s="94"/>
      <c r="HQ141" s="94"/>
      <c r="HR141" s="95"/>
      <c r="HS141" s="99"/>
      <c r="HT141" s="94"/>
      <c r="HU141" s="94"/>
      <c r="HV141" s="95"/>
      <c r="HW141" s="99"/>
      <c r="HX141" s="94"/>
      <c r="HY141" s="94"/>
      <c r="HZ141" s="95"/>
      <c r="IA141" s="99"/>
      <c r="IB141" s="94"/>
      <c r="IC141" s="94"/>
      <c r="ID141" s="95"/>
      <c r="IE141" s="99"/>
      <c r="IF141" s="94"/>
      <c r="IG141" s="94"/>
      <c r="IH141" s="95"/>
      <c r="II141" s="99"/>
      <c r="IJ141" s="94"/>
      <c r="IK141" s="94"/>
      <c r="IL141" s="95"/>
      <c r="IM141" s="99"/>
      <c r="IN141" s="94"/>
      <c r="IO141" s="94"/>
      <c r="IP141" s="95"/>
      <c r="IQ141" s="99"/>
      <c r="IR141" s="94"/>
      <c r="IS141" s="94"/>
      <c r="IT141" s="95"/>
      <c r="IU141" s="99"/>
      <c r="IV141" s="94"/>
    </row>
    <row r="142" spans="1:256" s="28" customFormat="1" ht="14.25" customHeight="1">
      <c r="A142" s="94"/>
      <c r="B142" s="95"/>
      <c r="C142" s="236" t="s">
        <v>752</v>
      </c>
      <c r="D142" s="94"/>
      <c r="E142" s="94"/>
      <c r="F142" s="95"/>
      <c r="G142" s="96"/>
      <c r="H142" s="94"/>
      <c r="I142" s="94"/>
      <c r="J142" s="95"/>
      <c r="K142" s="96"/>
      <c r="L142" s="94"/>
      <c r="M142" s="94"/>
      <c r="N142" s="95"/>
      <c r="O142" s="96"/>
      <c r="P142" s="94"/>
      <c r="Q142" s="94"/>
      <c r="R142" s="95"/>
      <c r="S142" s="96"/>
      <c r="T142" s="94"/>
      <c r="U142" s="94"/>
      <c r="V142" s="95"/>
      <c r="W142" s="96"/>
      <c r="X142" s="94"/>
      <c r="Y142" s="94"/>
      <c r="Z142" s="95"/>
      <c r="AA142" s="96"/>
      <c r="AB142" s="94"/>
      <c r="AC142" s="94"/>
      <c r="AD142" s="95"/>
      <c r="AE142" s="96"/>
      <c r="AF142" s="94"/>
      <c r="AG142" s="94"/>
      <c r="AH142" s="95"/>
      <c r="AI142" s="96"/>
      <c r="AJ142" s="94"/>
      <c r="AK142" s="94"/>
      <c r="AL142" s="95"/>
      <c r="AM142" s="96"/>
      <c r="AN142" s="94"/>
      <c r="AO142" s="94"/>
      <c r="AP142" s="95"/>
      <c r="AQ142" s="96"/>
      <c r="AR142" s="94"/>
      <c r="AS142" s="94"/>
      <c r="AT142" s="95"/>
      <c r="AU142" s="96"/>
      <c r="AV142" s="94"/>
      <c r="AW142" s="94"/>
      <c r="AX142" s="95"/>
      <c r="AY142" s="96"/>
      <c r="AZ142" s="94"/>
      <c r="BA142" s="94"/>
      <c r="BB142" s="95"/>
      <c r="BC142" s="96"/>
      <c r="BD142" s="94"/>
      <c r="BE142" s="94"/>
      <c r="BF142" s="95"/>
      <c r="BG142" s="96"/>
      <c r="BH142" s="94"/>
      <c r="BI142" s="94"/>
      <c r="BJ142" s="95"/>
      <c r="BK142" s="96"/>
      <c r="BL142" s="94"/>
      <c r="BM142" s="94"/>
      <c r="BN142" s="95"/>
      <c r="BO142" s="96"/>
      <c r="BP142" s="94"/>
      <c r="BQ142" s="94"/>
      <c r="BR142" s="95"/>
      <c r="BS142" s="96"/>
      <c r="BT142" s="94"/>
      <c r="BU142" s="94"/>
      <c r="BV142" s="95"/>
      <c r="BW142" s="96"/>
      <c r="BX142" s="94"/>
      <c r="BY142" s="94"/>
      <c r="BZ142" s="95"/>
      <c r="CA142" s="96"/>
      <c r="CB142" s="94"/>
      <c r="CC142" s="94"/>
      <c r="CD142" s="95"/>
      <c r="CE142" s="96"/>
      <c r="CF142" s="94"/>
      <c r="CG142" s="94"/>
      <c r="CH142" s="95"/>
      <c r="CI142" s="96"/>
      <c r="CJ142" s="94"/>
      <c r="CK142" s="94"/>
      <c r="CL142" s="95"/>
      <c r="CM142" s="96"/>
      <c r="CN142" s="94"/>
      <c r="CO142" s="94"/>
      <c r="CP142" s="95"/>
      <c r="CQ142" s="96"/>
      <c r="CR142" s="94"/>
      <c r="CS142" s="94"/>
      <c r="CT142" s="95"/>
      <c r="CU142" s="96"/>
      <c r="CV142" s="94"/>
      <c r="CW142" s="94"/>
      <c r="CX142" s="95"/>
      <c r="CY142" s="96"/>
      <c r="CZ142" s="94"/>
      <c r="DA142" s="94"/>
      <c r="DB142" s="95"/>
      <c r="DC142" s="96"/>
      <c r="DD142" s="94"/>
      <c r="DE142" s="94"/>
      <c r="DF142" s="95"/>
      <c r="DG142" s="96"/>
      <c r="DH142" s="94"/>
      <c r="DI142" s="94"/>
      <c r="DJ142" s="95"/>
      <c r="DK142" s="96"/>
      <c r="DL142" s="94"/>
      <c r="DM142" s="94"/>
      <c r="DN142" s="95"/>
      <c r="DO142" s="96"/>
      <c r="DP142" s="94"/>
      <c r="DQ142" s="94"/>
      <c r="DR142" s="95"/>
      <c r="DS142" s="96"/>
      <c r="DT142" s="94"/>
      <c r="DU142" s="94"/>
      <c r="DV142" s="95"/>
      <c r="DW142" s="96"/>
      <c r="DX142" s="94"/>
      <c r="DY142" s="94"/>
      <c r="DZ142" s="95"/>
      <c r="EA142" s="96"/>
      <c r="EB142" s="94"/>
      <c r="EC142" s="94"/>
      <c r="ED142" s="95"/>
      <c r="EE142" s="96"/>
      <c r="EF142" s="94"/>
      <c r="EG142" s="94"/>
      <c r="EH142" s="95"/>
      <c r="EI142" s="96"/>
      <c r="EJ142" s="94"/>
      <c r="EK142" s="94"/>
      <c r="EL142" s="95"/>
      <c r="EM142" s="96"/>
      <c r="EN142" s="94"/>
      <c r="EO142" s="94"/>
      <c r="EP142" s="95"/>
      <c r="EQ142" s="96"/>
      <c r="ER142" s="94"/>
      <c r="ES142" s="94"/>
      <c r="ET142" s="95"/>
      <c r="EU142" s="96"/>
      <c r="EV142" s="94"/>
      <c r="EW142" s="94"/>
      <c r="EX142" s="95"/>
      <c r="EY142" s="96"/>
      <c r="EZ142" s="94"/>
      <c r="FA142" s="94"/>
      <c r="FB142" s="95"/>
      <c r="FC142" s="96"/>
      <c r="FD142" s="94"/>
      <c r="FE142" s="94"/>
      <c r="FF142" s="95"/>
      <c r="FG142" s="96"/>
      <c r="FH142" s="94"/>
      <c r="FI142" s="94"/>
      <c r="FJ142" s="95"/>
      <c r="FK142" s="96"/>
      <c r="FL142" s="94"/>
      <c r="FM142" s="94"/>
      <c r="FN142" s="95"/>
      <c r="FO142" s="96"/>
      <c r="FP142" s="94"/>
      <c r="FQ142" s="94"/>
      <c r="FR142" s="95"/>
      <c r="FS142" s="96"/>
      <c r="FT142" s="94"/>
      <c r="FU142" s="94"/>
      <c r="FV142" s="95"/>
      <c r="FW142" s="96"/>
      <c r="FX142" s="94"/>
      <c r="FY142" s="94"/>
      <c r="FZ142" s="95"/>
      <c r="GA142" s="96"/>
      <c r="GB142" s="94"/>
      <c r="GC142" s="94"/>
      <c r="GD142" s="95"/>
      <c r="GE142" s="96"/>
      <c r="GF142" s="94"/>
      <c r="GG142" s="94"/>
      <c r="GH142" s="95"/>
      <c r="GI142" s="96"/>
      <c r="GJ142" s="94"/>
      <c r="GK142" s="94"/>
      <c r="GL142" s="95"/>
      <c r="GM142" s="96"/>
      <c r="GN142" s="94"/>
      <c r="GO142" s="94"/>
      <c r="GP142" s="95"/>
      <c r="GQ142" s="96"/>
      <c r="GR142" s="94"/>
      <c r="GS142" s="94"/>
      <c r="GT142" s="95"/>
      <c r="GU142" s="96"/>
      <c r="GV142" s="94"/>
      <c r="GW142" s="94"/>
      <c r="GX142" s="95"/>
      <c r="GY142" s="96"/>
      <c r="GZ142" s="94"/>
      <c r="HA142" s="94"/>
      <c r="HB142" s="95"/>
      <c r="HC142" s="96"/>
      <c r="HD142" s="94"/>
      <c r="HE142" s="94"/>
      <c r="HF142" s="95"/>
      <c r="HG142" s="96"/>
      <c r="HH142" s="94"/>
      <c r="HI142" s="94"/>
      <c r="HJ142" s="95"/>
      <c r="HK142" s="96"/>
      <c r="HL142" s="94"/>
      <c r="HM142" s="94"/>
      <c r="HN142" s="95"/>
      <c r="HO142" s="96"/>
      <c r="HP142" s="94"/>
      <c r="HQ142" s="94"/>
      <c r="HR142" s="95"/>
      <c r="HS142" s="96"/>
      <c r="HT142" s="94"/>
      <c r="HU142" s="94"/>
      <c r="HV142" s="95"/>
      <c r="HW142" s="96"/>
      <c r="HX142" s="94"/>
      <c r="HY142" s="94"/>
      <c r="HZ142" s="95"/>
      <c r="IA142" s="96"/>
      <c r="IB142" s="94"/>
      <c r="IC142" s="94"/>
      <c r="ID142" s="95"/>
      <c r="IE142" s="96"/>
      <c r="IF142" s="94"/>
      <c r="IG142" s="94"/>
      <c r="IH142" s="95"/>
      <c r="II142" s="96"/>
      <c r="IJ142" s="94"/>
      <c r="IK142" s="94"/>
      <c r="IL142" s="95"/>
      <c r="IM142" s="96"/>
      <c r="IN142" s="94"/>
      <c r="IO142" s="94"/>
      <c r="IP142" s="95"/>
      <c r="IQ142" s="96"/>
      <c r="IR142" s="94"/>
      <c r="IS142" s="94"/>
      <c r="IT142" s="95"/>
      <c r="IU142" s="96"/>
      <c r="IV142" s="94"/>
    </row>
    <row r="143" spans="1:256" s="28" customFormat="1" ht="14.25" customHeight="1">
      <c r="A143" s="94"/>
      <c r="B143" s="95"/>
      <c r="C143" s="217" t="s">
        <v>753</v>
      </c>
      <c r="D143" s="94"/>
      <c r="E143" s="94"/>
      <c r="F143" s="95"/>
      <c r="G143" s="95"/>
      <c r="H143" s="94"/>
      <c r="I143" s="94"/>
      <c r="J143" s="95"/>
      <c r="K143" s="95"/>
      <c r="L143" s="94"/>
      <c r="M143" s="94"/>
      <c r="N143" s="95"/>
      <c r="O143" s="95"/>
      <c r="P143" s="94"/>
      <c r="Q143" s="94"/>
      <c r="R143" s="95"/>
      <c r="S143" s="95"/>
      <c r="T143" s="94"/>
      <c r="U143" s="94"/>
      <c r="V143" s="95"/>
      <c r="W143" s="95"/>
      <c r="X143" s="94"/>
      <c r="Y143" s="94"/>
      <c r="Z143" s="95"/>
      <c r="AA143" s="95"/>
      <c r="AB143" s="94"/>
      <c r="AC143" s="94"/>
      <c r="AD143" s="95"/>
      <c r="AE143" s="95"/>
      <c r="AF143" s="94"/>
      <c r="AG143" s="94"/>
      <c r="AH143" s="95"/>
      <c r="AI143" s="95"/>
      <c r="AJ143" s="94"/>
      <c r="AK143" s="94"/>
      <c r="AL143" s="95"/>
      <c r="AM143" s="95"/>
      <c r="AN143" s="94"/>
      <c r="AO143" s="94"/>
      <c r="AP143" s="95"/>
      <c r="AQ143" s="95"/>
      <c r="AR143" s="94"/>
      <c r="AS143" s="94"/>
      <c r="AT143" s="95"/>
      <c r="AU143" s="95"/>
      <c r="AV143" s="94"/>
      <c r="AW143" s="94"/>
      <c r="AX143" s="95"/>
      <c r="AY143" s="95"/>
      <c r="AZ143" s="94"/>
      <c r="BA143" s="94"/>
      <c r="BB143" s="95"/>
      <c r="BC143" s="95"/>
      <c r="BD143" s="94"/>
      <c r="BE143" s="94"/>
      <c r="BF143" s="95"/>
      <c r="BG143" s="95"/>
      <c r="BH143" s="94"/>
      <c r="BI143" s="94"/>
      <c r="BJ143" s="95"/>
      <c r="BK143" s="95"/>
      <c r="BL143" s="94"/>
      <c r="BM143" s="94"/>
      <c r="BN143" s="95"/>
      <c r="BO143" s="95"/>
      <c r="BP143" s="94"/>
      <c r="BQ143" s="94"/>
      <c r="BR143" s="95"/>
      <c r="BS143" s="95"/>
      <c r="BT143" s="94"/>
      <c r="BU143" s="94"/>
      <c r="BV143" s="95"/>
      <c r="BW143" s="95"/>
      <c r="BX143" s="94"/>
      <c r="BY143" s="94"/>
      <c r="BZ143" s="95"/>
      <c r="CA143" s="95"/>
      <c r="CB143" s="94"/>
      <c r="CC143" s="94"/>
      <c r="CD143" s="95"/>
      <c r="CE143" s="95"/>
      <c r="CF143" s="94"/>
      <c r="CG143" s="94"/>
      <c r="CH143" s="95"/>
      <c r="CI143" s="95"/>
      <c r="CJ143" s="94"/>
      <c r="CK143" s="94"/>
      <c r="CL143" s="95"/>
      <c r="CM143" s="95"/>
      <c r="CN143" s="94"/>
      <c r="CO143" s="94"/>
      <c r="CP143" s="95"/>
      <c r="CQ143" s="95"/>
      <c r="CR143" s="94"/>
      <c r="CS143" s="94"/>
      <c r="CT143" s="95"/>
      <c r="CU143" s="95"/>
      <c r="CV143" s="94"/>
      <c r="CW143" s="94"/>
      <c r="CX143" s="95"/>
      <c r="CY143" s="95"/>
      <c r="CZ143" s="94"/>
      <c r="DA143" s="94"/>
      <c r="DB143" s="95"/>
      <c r="DC143" s="95"/>
      <c r="DD143" s="94"/>
      <c r="DE143" s="94"/>
      <c r="DF143" s="95"/>
      <c r="DG143" s="95"/>
      <c r="DH143" s="94"/>
      <c r="DI143" s="94"/>
      <c r="DJ143" s="95"/>
      <c r="DK143" s="95"/>
      <c r="DL143" s="94"/>
      <c r="DM143" s="94"/>
      <c r="DN143" s="95"/>
      <c r="DO143" s="95"/>
      <c r="DP143" s="94"/>
      <c r="DQ143" s="94"/>
      <c r="DR143" s="95"/>
      <c r="DS143" s="95"/>
      <c r="DT143" s="94"/>
      <c r="DU143" s="94"/>
      <c r="DV143" s="95"/>
      <c r="DW143" s="95"/>
      <c r="DX143" s="94"/>
      <c r="DY143" s="94"/>
      <c r="DZ143" s="95"/>
      <c r="EA143" s="95"/>
      <c r="EB143" s="94"/>
      <c r="EC143" s="94"/>
      <c r="ED143" s="95"/>
      <c r="EE143" s="95"/>
      <c r="EF143" s="94"/>
      <c r="EG143" s="94"/>
      <c r="EH143" s="95"/>
      <c r="EI143" s="95"/>
      <c r="EJ143" s="94"/>
      <c r="EK143" s="94"/>
      <c r="EL143" s="95"/>
      <c r="EM143" s="95"/>
      <c r="EN143" s="94"/>
      <c r="EO143" s="94"/>
      <c r="EP143" s="95"/>
      <c r="EQ143" s="95"/>
      <c r="ER143" s="94"/>
      <c r="ES143" s="94"/>
      <c r="ET143" s="95"/>
      <c r="EU143" s="95"/>
      <c r="EV143" s="94"/>
      <c r="EW143" s="94"/>
      <c r="EX143" s="95"/>
      <c r="EY143" s="95"/>
      <c r="EZ143" s="94"/>
      <c r="FA143" s="94"/>
      <c r="FB143" s="95"/>
      <c r="FC143" s="95"/>
      <c r="FD143" s="94"/>
      <c r="FE143" s="94"/>
      <c r="FF143" s="95"/>
      <c r="FG143" s="95"/>
      <c r="FH143" s="94"/>
      <c r="FI143" s="94"/>
      <c r="FJ143" s="95"/>
      <c r="FK143" s="95"/>
      <c r="FL143" s="94"/>
      <c r="FM143" s="94"/>
      <c r="FN143" s="95"/>
      <c r="FO143" s="95"/>
      <c r="FP143" s="94"/>
      <c r="FQ143" s="94"/>
      <c r="FR143" s="95"/>
      <c r="FS143" s="95"/>
      <c r="FT143" s="94"/>
      <c r="FU143" s="94"/>
      <c r="FV143" s="95"/>
      <c r="FW143" s="95"/>
      <c r="FX143" s="94"/>
      <c r="FY143" s="94"/>
      <c r="FZ143" s="95"/>
      <c r="GA143" s="95"/>
      <c r="GB143" s="94"/>
      <c r="GC143" s="94"/>
      <c r="GD143" s="95"/>
      <c r="GE143" s="95"/>
      <c r="GF143" s="94"/>
      <c r="GG143" s="94"/>
      <c r="GH143" s="95"/>
      <c r="GI143" s="95"/>
      <c r="GJ143" s="94"/>
      <c r="GK143" s="94"/>
      <c r="GL143" s="95"/>
      <c r="GM143" s="95"/>
      <c r="GN143" s="94"/>
      <c r="GO143" s="94"/>
      <c r="GP143" s="95"/>
      <c r="GQ143" s="95"/>
      <c r="GR143" s="94"/>
      <c r="GS143" s="94"/>
      <c r="GT143" s="95"/>
      <c r="GU143" s="95"/>
      <c r="GV143" s="94"/>
      <c r="GW143" s="94"/>
      <c r="GX143" s="95"/>
      <c r="GY143" s="95"/>
      <c r="GZ143" s="94"/>
      <c r="HA143" s="94"/>
      <c r="HB143" s="95"/>
      <c r="HC143" s="95"/>
      <c r="HD143" s="94"/>
      <c r="HE143" s="94"/>
      <c r="HF143" s="95"/>
      <c r="HG143" s="95"/>
      <c r="HH143" s="94"/>
      <c r="HI143" s="94"/>
      <c r="HJ143" s="95"/>
      <c r="HK143" s="95"/>
      <c r="HL143" s="94"/>
      <c r="HM143" s="94"/>
      <c r="HN143" s="95"/>
      <c r="HO143" s="95"/>
      <c r="HP143" s="94"/>
      <c r="HQ143" s="94"/>
      <c r="HR143" s="95"/>
      <c r="HS143" s="95"/>
      <c r="HT143" s="94"/>
      <c r="HU143" s="94"/>
      <c r="HV143" s="95"/>
      <c r="HW143" s="95"/>
      <c r="HX143" s="94"/>
      <c r="HY143" s="94"/>
      <c r="HZ143" s="95"/>
      <c r="IA143" s="95"/>
      <c r="IB143" s="94"/>
      <c r="IC143" s="94"/>
      <c r="ID143" s="95"/>
      <c r="IE143" s="95"/>
      <c r="IF143" s="94"/>
      <c r="IG143" s="94"/>
      <c r="IH143" s="95"/>
      <c r="II143" s="95"/>
      <c r="IJ143" s="94"/>
      <c r="IK143" s="94"/>
      <c r="IL143" s="95"/>
      <c r="IM143" s="95"/>
      <c r="IN143" s="94"/>
      <c r="IO143" s="94"/>
      <c r="IP143" s="95"/>
      <c r="IQ143" s="95"/>
      <c r="IR143" s="94"/>
      <c r="IS143" s="94"/>
      <c r="IT143" s="95"/>
      <c r="IU143" s="95"/>
      <c r="IV143" s="94"/>
    </row>
    <row r="144" spans="1:256" s="28" customFormat="1" ht="14.25" customHeight="1">
      <c r="A144" s="94"/>
      <c r="B144" s="95"/>
      <c r="C144" s="95"/>
      <c r="D144" s="94"/>
      <c r="E144" s="94"/>
      <c r="F144" s="95"/>
      <c r="G144" s="95"/>
      <c r="H144" s="94"/>
      <c r="I144" s="94"/>
      <c r="J144" s="95"/>
      <c r="K144" s="95"/>
      <c r="L144" s="94"/>
      <c r="M144" s="94"/>
      <c r="N144" s="95"/>
      <c r="O144" s="95"/>
      <c r="P144" s="94"/>
      <c r="Q144" s="94"/>
      <c r="R144" s="95"/>
      <c r="S144" s="95"/>
      <c r="T144" s="94"/>
      <c r="U144" s="94"/>
      <c r="V144" s="95"/>
      <c r="W144" s="95"/>
      <c r="X144" s="94"/>
      <c r="Y144" s="94"/>
      <c r="Z144" s="95"/>
      <c r="AA144" s="95"/>
      <c r="AB144" s="94"/>
      <c r="AC144" s="94"/>
      <c r="AD144" s="95"/>
      <c r="AE144" s="95"/>
      <c r="AF144" s="94"/>
      <c r="AG144" s="94"/>
      <c r="AH144" s="95"/>
      <c r="AI144" s="95"/>
      <c r="AJ144" s="94"/>
      <c r="AK144" s="94"/>
      <c r="AL144" s="95"/>
      <c r="AM144" s="95"/>
      <c r="AN144" s="94"/>
      <c r="AO144" s="94"/>
      <c r="AP144" s="95"/>
      <c r="AQ144" s="95"/>
      <c r="AR144" s="94"/>
      <c r="AS144" s="94"/>
      <c r="AT144" s="95"/>
      <c r="AU144" s="95"/>
      <c r="AV144" s="94"/>
      <c r="AW144" s="94"/>
      <c r="AX144" s="95"/>
      <c r="AY144" s="95"/>
      <c r="AZ144" s="94"/>
      <c r="BA144" s="94"/>
      <c r="BB144" s="95"/>
      <c r="BC144" s="95"/>
      <c r="BD144" s="94"/>
      <c r="BE144" s="94"/>
      <c r="BF144" s="95"/>
      <c r="BG144" s="95"/>
      <c r="BH144" s="94"/>
      <c r="BI144" s="94"/>
      <c r="BJ144" s="95"/>
      <c r="BK144" s="95"/>
      <c r="BL144" s="94"/>
      <c r="BM144" s="94"/>
      <c r="BN144" s="95"/>
      <c r="BO144" s="95"/>
      <c r="BP144" s="94"/>
      <c r="BQ144" s="94"/>
      <c r="BR144" s="95"/>
      <c r="BS144" s="95"/>
      <c r="BT144" s="94"/>
      <c r="BU144" s="94"/>
      <c r="BV144" s="95"/>
      <c r="BW144" s="95"/>
      <c r="BX144" s="94"/>
      <c r="BY144" s="94"/>
      <c r="BZ144" s="95"/>
      <c r="CA144" s="95"/>
      <c r="CB144" s="94"/>
      <c r="CC144" s="94"/>
      <c r="CD144" s="95"/>
      <c r="CE144" s="95"/>
      <c r="CF144" s="94"/>
      <c r="CG144" s="94"/>
      <c r="CH144" s="95"/>
      <c r="CI144" s="95"/>
      <c r="CJ144" s="94"/>
      <c r="CK144" s="94"/>
      <c r="CL144" s="95"/>
      <c r="CM144" s="95"/>
      <c r="CN144" s="94"/>
      <c r="CO144" s="94"/>
      <c r="CP144" s="95"/>
      <c r="CQ144" s="95"/>
      <c r="CR144" s="94"/>
      <c r="CS144" s="94"/>
      <c r="CT144" s="95"/>
      <c r="CU144" s="95"/>
      <c r="CV144" s="94"/>
      <c r="CW144" s="94"/>
      <c r="CX144" s="95"/>
      <c r="CY144" s="95"/>
      <c r="CZ144" s="94"/>
      <c r="DA144" s="94"/>
      <c r="DB144" s="95"/>
      <c r="DC144" s="95"/>
      <c r="DD144" s="94"/>
      <c r="DE144" s="94"/>
      <c r="DF144" s="95"/>
      <c r="DG144" s="95"/>
      <c r="DH144" s="94"/>
      <c r="DI144" s="94"/>
      <c r="DJ144" s="95"/>
      <c r="DK144" s="95"/>
      <c r="DL144" s="94"/>
      <c r="DM144" s="94"/>
      <c r="DN144" s="95"/>
      <c r="DO144" s="95"/>
      <c r="DP144" s="94"/>
      <c r="DQ144" s="94"/>
      <c r="DR144" s="95"/>
      <c r="DS144" s="95"/>
      <c r="DT144" s="94"/>
      <c r="DU144" s="94"/>
      <c r="DV144" s="95"/>
      <c r="DW144" s="95"/>
      <c r="DX144" s="94"/>
      <c r="DY144" s="94"/>
      <c r="DZ144" s="95"/>
      <c r="EA144" s="95"/>
      <c r="EB144" s="94"/>
      <c r="EC144" s="94"/>
      <c r="ED144" s="95"/>
      <c r="EE144" s="95"/>
      <c r="EF144" s="94"/>
      <c r="EG144" s="94"/>
      <c r="EH144" s="95"/>
      <c r="EI144" s="95"/>
      <c r="EJ144" s="94"/>
      <c r="EK144" s="94"/>
      <c r="EL144" s="95"/>
      <c r="EM144" s="95"/>
      <c r="EN144" s="94"/>
      <c r="EO144" s="94"/>
      <c r="EP144" s="95"/>
      <c r="EQ144" s="95"/>
      <c r="ER144" s="94"/>
      <c r="ES144" s="94"/>
      <c r="ET144" s="95"/>
      <c r="EU144" s="95"/>
      <c r="EV144" s="94"/>
      <c r="EW144" s="94"/>
      <c r="EX144" s="95"/>
      <c r="EY144" s="95"/>
      <c r="EZ144" s="94"/>
      <c r="FA144" s="94"/>
      <c r="FB144" s="95"/>
      <c r="FC144" s="95"/>
      <c r="FD144" s="94"/>
      <c r="FE144" s="94"/>
      <c r="FF144" s="95"/>
      <c r="FG144" s="95"/>
      <c r="FH144" s="94"/>
      <c r="FI144" s="94"/>
      <c r="FJ144" s="95"/>
      <c r="FK144" s="95"/>
      <c r="FL144" s="94"/>
      <c r="FM144" s="94"/>
      <c r="FN144" s="95"/>
      <c r="FO144" s="95"/>
      <c r="FP144" s="94"/>
      <c r="FQ144" s="94"/>
      <c r="FR144" s="95"/>
      <c r="FS144" s="95"/>
      <c r="FT144" s="94"/>
      <c r="FU144" s="94"/>
      <c r="FV144" s="95"/>
      <c r="FW144" s="95"/>
      <c r="FX144" s="94"/>
      <c r="FY144" s="94"/>
      <c r="FZ144" s="95"/>
      <c r="GA144" s="95"/>
      <c r="GB144" s="94"/>
      <c r="GC144" s="94"/>
      <c r="GD144" s="95"/>
      <c r="GE144" s="95"/>
      <c r="GF144" s="94"/>
      <c r="GG144" s="94"/>
      <c r="GH144" s="95"/>
      <c r="GI144" s="95"/>
      <c r="GJ144" s="94"/>
      <c r="GK144" s="94"/>
      <c r="GL144" s="95"/>
      <c r="GM144" s="95"/>
      <c r="GN144" s="94"/>
      <c r="GO144" s="94"/>
      <c r="GP144" s="95"/>
      <c r="GQ144" s="95"/>
      <c r="GR144" s="94"/>
      <c r="GS144" s="94"/>
      <c r="GT144" s="95"/>
      <c r="GU144" s="95"/>
      <c r="GV144" s="94"/>
      <c r="GW144" s="94"/>
      <c r="GX144" s="95"/>
      <c r="GY144" s="95"/>
      <c r="GZ144" s="94"/>
      <c r="HA144" s="94"/>
      <c r="HB144" s="95"/>
      <c r="HC144" s="95"/>
      <c r="HD144" s="94"/>
      <c r="HE144" s="94"/>
      <c r="HF144" s="95"/>
      <c r="HG144" s="95"/>
      <c r="HH144" s="94"/>
      <c r="HI144" s="94"/>
      <c r="HJ144" s="95"/>
      <c r="HK144" s="95"/>
      <c r="HL144" s="94"/>
      <c r="HM144" s="94"/>
      <c r="HN144" s="95"/>
      <c r="HO144" s="95"/>
      <c r="HP144" s="94"/>
      <c r="HQ144" s="94"/>
      <c r="HR144" s="95"/>
      <c r="HS144" s="95"/>
      <c r="HT144" s="94"/>
      <c r="HU144" s="94"/>
      <c r="HV144" s="95"/>
      <c r="HW144" s="95"/>
      <c r="HX144" s="94"/>
      <c r="HY144" s="94"/>
      <c r="HZ144" s="95"/>
      <c r="IA144" s="95"/>
      <c r="IB144" s="94"/>
      <c r="IC144" s="94"/>
      <c r="ID144" s="95"/>
      <c r="IE144" s="95"/>
      <c r="IF144" s="94"/>
      <c r="IG144" s="94"/>
      <c r="IH144" s="95"/>
      <c r="II144" s="95"/>
      <c r="IJ144" s="94"/>
      <c r="IK144" s="94"/>
      <c r="IL144" s="95"/>
      <c r="IM144" s="95"/>
      <c r="IN144" s="94"/>
      <c r="IO144" s="94"/>
      <c r="IP144" s="95"/>
      <c r="IQ144" s="95"/>
      <c r="IR144" s="94"/>
      <c r="IS144" s="94"/>
      <c r="IT144" s="95"/>
      <c r="IU144" s="95"/>
      <c r="IV144" s="94"/>
    </row>
    <row r="145" spans="1:256" s="226" customFormat="1" ht="18" customHeight="1">
      <c r="A145" s="240" t="s">
        <v>754</v>
      </c>
      <c r="B145" s="241"/>
      <c r="C145" s="241"/>
      <c r="D145" s="240"/>
      <c r="E145" s="259"/>
      <c r="F145" s="225"/>
      <c r="G145" s="225"/>
      <c r="H145" s="224"/>
      <c r="I145" s="224"/>
      <c r="J145" s="225"/>
      <c r="K145" s="225"/>
      <c r="L145" s="224"/>
      <c r="M145" s="224"/>
      <c r="N145" s="225"/>
      <c r="O145" s="225"/>
      <c r="P145" s="224"/>
      <c r="Q145" s="224"/>
      <c r="R145" s="225"/>
      <c r="S145" s="225"/>
      <c r="T145" s="224"/>
      <c r="U145" s="224"/>
      <c r="V145" s="225"/>
      <c r="W145" s="225"/>
      <c r="X145" s="224"/>
      <c r="Y145" s="224"/>
      <c r="Z145" s="225"/>
      <c r="AA145" s="225"/>
      <c r="AB145" s="224"/>
      <c r="AC145" s="224"/>
      <c r="AD145" s="225"/>
      <c r="AE145" s="225"/>
      <c r="AF145" s="224"/>
      <c r="AG145" s="224"/>
      <c r="AH145" s="225"/>
      <c r="AI145" s="225"/>
      <c r="AJ145" s="224"/>
      <c r="AK145" s="224"/>
      <c r="AL145" s="225"/>
      <c r="AM145" s="225"/>
      <c r="AN145" s="224"/>
      <c r="AO145" s="224"/>
      <c r="AP145" s="225"/>
      <c r="AQ145" s="225"/>
      <c r="AR145" s="224"/>
      <c r="AS145" s="224"/>
      <c r="AT145" s="225"/>
      <c r="AU145" s="225"/>
      <c r="AV145" s="224"/>
      <c r="AW145" s="224"/>
      <c r="AX145" s="225"/>
      <c r="AY145" s="225"/>
      <c r="AZ145" s="224"/>
      <c r="BA145" s="224"/>
      <c r="BB145" s="225"/>
      <c r="BC145" s="225"/>
      <c r="BD145" s="224"/>
      <c r="BE145" s="224"/>
      <c r="BF145" s="225"/>
      <c r="BG145" s="225"/>
      <c r="BH145" s="224"/>
      <c r="BI145" s="224"/>
      <c r="BJ145" s="225"/>
      <c r="BK145" s="225"/>
      <c r="BL145" s="224"/>
      <c r="BM145" s="224"/>
      <c r="BN145" s="225"/>
      <c r="BO145" s="225"/>
      <c r="BP145" s="224"/>
      <c r="BQ145" s="224"/>
      <c r="BR145" s="225"/>
      <c r="BS145" s="225"/>
      <c r="BT145" s="224"/>
      <c r="BU145" s="224"/>
      <c r="BV145" s="225"/>
      <c r="BW145" s="225"/>
      <c r="BX145" s="224"/>
      <c r="BY145" s="224"/>
      <c r="BZ145" s="225"/>
      <c r="CA145" s="225"/>
      <c r="CB145" s="224"/>
      <c r="CC145" s="224"/>
      <c r="CD145" s="225"/>
      <c r="CE145" s="225"/>
      <c r="CF145" s="224"/>
      <c r="CG145" s="224"/>
      <c r="CH145" s="225"/>
      <c r="CI145" s="225"/>
      <c r="CJ145" s="224"/>
      <c r="CK145" s="224"/>
      <c r="CL145" s="225"/>
      <c r="CM145" s="225"/>
      <c r="CN145" s="224"/>
      <c r="CO145" s="224"/>
      <c r="CP145" s="225"/>
      <c r="CQ145" s="225"/>
      <c r="CR145" s="224"/>
      <c r="CS145" s="224"/>
      <c r="CT145" s="225"/>
      <c r="CU145" s="225"/>
      <c r="CV145" s="224"/>
      <c r="CW145" s="224"/>
      <c r="CX145" s="225"/>
      <c r="CY145" s="225"/>
      <c r="CZ145" s="224"/>
      <c r="DA145" s="224"/>
      <c r="DB145" s="225"/>
      <c r="DC145" s="225"/>
      <c r="DD145" s="224"/>
      <c r="DE145" s="224"/>
      <c r="DF145" s="225"/>
      <c r="DG145" s="225"/>
      <c r="DH145" s="224"/>
      <c r="DI145" s="224"/>
      <c r="DJ145" s="225"/>
      <c r="DK145" s="225"/>
      <c r="DL145" s="224"/>
      <c r="DM145" s="224"/>
      <c r="DN145" s="225"/>
      <c r="DO145" s="225"/>
      <c r="DP145" s="224"/>
      <c r="DQ145" s="224"/>
      <c r="DR145" s="225"/>
      <c r="DS145" s="225"/>
      <c r="DT145" s="224"/>
      <c r="DU145" s="224"/>
      <c r="DV145" s="225"/>
      <c r="DW145" s="225"/>
      <c r="DX145" s="224"/>
      <c r="DY145" s="224"/>
      <c r="DZ145" s="225"/>
      <c r="EA145" s="225"/>
      <c r="EB145" s="224"/>
      <c r="EC145" s="224"/>
      <c r="ED145" s="225"/>
      <c r="EE145" s="225"/>
      <c r="EF145" s="224"/>
      <c r="EG145" s="224"/>
      <c r="EH145" s="225"/>
      <c r="EI145" s="225"/>
      <c r="EJ145" s="224"/>
      <c r="EK145" s="224"/>
      <c r="EL145" s="225"/>
      <c r="EM145" s="225"/>
      <c r="EN145" s="224"/>
      <c r="EO145" s="224"/>
      <c r="EP145" s="225"/>
      <c r="EQ145" s="225"/>
      <c r="ER145" s="224"/>
      <c r="ES145" s="224"/>
      <c r="ET145" s="225"/>
      <c r="EU145" s="225"/>
      <c r="EV145" s="224"/>
      <c r="EW145" s="224"/>
      <c r="EX145" s="225"/>
      <c r="EY145" s="225"/>
      <c r="EZ145" s="224"/>
      <c r="FA145" s="224"/>
      <c r="FB145" s="225"/>
      <c r="FC145" s="225"/>
      <c r="FD145" s="224"/>
      <c r="FE145" s="224"/>
      <c r="FF145" s="225"/>
      <c r="FG145" s="225"/>
      <c r="FH145" s="224"/>
      <c r="FI145" s="224"/>
      <c r="FJ145" s="225"/>
      <c r="FK145" s="225"/>
      <c r="FL145" s="224"/>
      <c r="FM145" s="224"/>
      <c r="FN145" s="225"/>
      <c r="FO145" s="225"/>
      <c r="FP145" s="224"/>
      <c r="FQ145" s="224"/>
      <c r="FR145" s="225"/>
      <c r="FS145" s="225"/>
      <c r="FT145" s="224"/>
      <c r="FU145" s="224"/>
      <c r="FV145" s="225"/>
      <c r="FW145" s="225"/>
      <c r="FX145" s="224"/>
      <c r="FY145" s="224"/>
      <c r="FZ145" s="225"/>
      <c r="GA145" s="225"/>
      <c r="GB145" s="224"/>
      <c r="GC145" s="224"/>
      <c r="GD145" s="225"/>
      <c r="GE145" s="225"/>
      <c r="GF145" s="224"/>
      <c r="GG145" s="224"/>
      <c r="GH145" s="225"/>
      <c r="GI145" s="225"/>
      <c r="GJ145" s="224"/>
      <c r="GK145" s="224"/>
      <c r="GL145" s="225"/>
      <c r="GM145" s="225"/>
      <c r="GN145" s="224"/>
      <c r="GO145" s="224"/>
      <c r="GP145" s="225"/>
      <c r="GQ145" s="225"/>
      <c r="GR145" s="224"/>
      <c r="GS145" s="224"/>
      <c r="GT145" s="225"/>
      <c r="GU145" s="225"/>
      <c r="GV145" s="224"/>
      <c r="GW145" s="224"/>
      <c r="GX145" s="225"/>
      <c r="GY145" s="225"/>
      <c r="GZ145" s="224"/>
      <c r="HA145" s="224"/>
      <c r="HB145" s="225"/>
      <c r="HC145" s="225"/>
      <c r="HD145" s="224"/>
      <c r="HE145" s="224"/>
      <c r="HF145" s="225"/>
      <c r="HG145" s="225"/>
      <c r="HH145" s="224"/>
      <c r="HI145" s="224"/>
      <c r="HJ145" s="225"/>
      <c r="HK145" s="225"/>
      <c r="HL145" s="224"/>
      <c r="HM145" s="224"/>
      <c r="HN145" s="225"/>
      <c r="HO145" s="225"/>
      <c r="HP145" s="224"/>
      <c r="HQ145" s="224"/>
      <c r="HR145" s="225"/>
      <c r="HS145" s="225"/>
      <c r="HT145" s="224"/>
      <c r="HU145" s="224"/>
      <c r="HV145" s="225"/>
      <c r="HW145" s="225"/>
      <c r="HX145" s="224"/>
      <c r="HY145" s="224"/>
      <c r="HZ145" s="225"/>
      <c r="IA145" s="225"/>
      <c r="IB145" s="224"/>
      <c r="IC145" s="224"/>
      <c r="ID145" s="225"/>
      <c r="IE145" s="225"/>
      <c r="IF145" s="224"/>
      <c r="IG145" s="224"/>
      <c r="IH145" s="225"/>
      <c r="II145" s="225"/>
      <c r="IJ145" s="224"/>
      <c r="IK145" s="224"/>
      <c r="IL145" s="225"/>
      <c r="IM145" s="225"/>
      <c r="IN145" s="224"/>
      <c r="IO145" s="224"/>
      <c r="IP145" s="225"/>
      <c r="IQ145" s="225"/>
      <c r="IR145" s="224"/>
      <c r="IS145" s="224"/>
      <c r="IT145" s="225"/>
      <c r="IU145" s="225"/>
      <c r="IV145" s="224"/>
    </row>
    <row r="146" spans="1:256" s="226" customFormat="1" ht="18" customHeight="1">
      <c r="A146" s="240" t="s">
        <v>755</v>
      </c>
      <c r="B146" s="241"/>
      <c r="C146" s="241"/>
      <c r="D146" s="240"/>
      <c r="E146" s="259"/>
      <c r="F146" s="225"/>
      <c r="G146" s="225"/>
      <c r="H146" s="224"/>
      <c r="I146" s="224"/>
      <c r="J146" s="225"/>
      <c r="K146" s="225"/>
      <c r="L146" s="224"/>
      <c r="M146" s="224"/>
      <c r="N146" s="225"/>
      <c r="O146" s="225"/>
      <c r="P146" s="224"/>
      <c r="Q146" s="224"/>
      <c r="R146" s="225"/>
      <c r="S146" s="225"/>
      <c r="T146" s="224"/>
      <c r="U146" s="224"/>
      <c r="V146" s="225"/>
      <c r="W146" s="225"/>
      <c r="X146" s="224"/>
      <c r="Y146" s="224"/>
      <c r="Z146" s="225"/>
      <c r="AA146" s="225"/>
      <c r="AB146" s="224"/>
      <c r="AC146" s="224"/>
      <c r="AD146" s="225"/>
      <c r="AE146" s="225"/>
      <c r="AF146" s="224"/>
      <c r="AG146" s="224"/>
      <c r="AH146" s="225"/>
      <c r="AI146" s="225"/>
      <c r="AJ146" s="224"/>
      <c r="AK146" s="224"/>
      <c r="AL146" s="225"/>
      <c r="AM146" s="225"/>
      <c r="AN146" s="224"/>
      <c r="AO146" s="224"/>
      <c r="AP146" s="225"/>
      <c r="AQ146" s="225"/>
      <c r="AR146" s="224"/>
      <c r="AS146" s="224"/>
      <c r="AT146" s="225"/>
      <c r="AU146" s="225"/>
      <c r="AV146" s="224"/>
      <c r="AW146" s="224"/>
      <c r="AX146" s="225"/>
      <c r="AY146" s="225"/>
      <c r="AZ146" s="224"/>
      <c r="BA146" s="224"/>
      <c r="BB146" s="225"/>
      <c r="BC146" s="225"/>
      <c r="BD146" s="224"/>
      <c r="BE146" s="224"/>
      <c r="BF146" s="225"/>
      <c r="BG146" s="225"/>
      <c r="BH146" s="224"/>
      <c r="BI146" s="224"/>
      <c r="BJ146" s="225"/>
      <c r="BK146" s="225"/>
      <c r="BL146" s="224"/>
      <c r="BM146" s="224"/>
      <c r="BN146" s="225"/>
      <c r="BO146" s="225"/>
      <c r="BP146" s="224"/>
      <c r="BQ146" s="224"/>
      <c r="BR146" s="225"/>
      <c r="BS146" s="225"/>
      <c r="BT146" s="224"/>
      <c r="BU146" s="224"/>
      <c r="BV146" s="225"/>
      <c r="BW146" s="225"/>
      <c r="BX146" s="224"/>
      <c r="BY146" s="224"/>
      <c r="BZ146" s="225"/>
      <c r="CA146" s="225"/>
      <c r="CB146" s="224"/>
      <c r="CC146" s="224"/>
      <c r="CD146" s="225"/>
      <c r="CE146" s="225"/>
      <c r="CF146" s="224"/>
      <c r="CG146" s="224"/>
      <c r="CH146" s="225"/>
      <c r="CI146" s="225"/>
      <c r="CJ146" s="224"/>
      <c r="CK146" s="224"/>
      <c r="CL146" s="225"/>
      <c r="CM146" s="225"/>
      <c r="CN146" s="224"/>
      <c r="CO146" s="224"/>
      <c r="CP146" s="225"/>
      <c r="CQ146" s="225"/>
      <c r="CR146" s="224"/>
      <c r="CS146" s="224"/>
      <c r="CT146" s="225"/>
      <c r="CU146" s="225"/>
      <c r="CV146" s="224"/>
      <c r="CW146" s="224"/>
      <c r="CX146" s="225"/>
      <c r="CY146" s="225"/>
      <c r="CZ146" s="224"/>
      <c r="DA146" s="224"/>
      <c r="DB146" s="225"/>
      <c r="DC146" s="225"/>
      <c r="DD146" s="224"/>
      <c r="DE146" s="224"/>
      <c r="DF146" s="225"/>
      <c r="DG146" s="225"/>
      <c r="DH146" s="224"/>
      <c r="DI146" s="224"/>
      <c r="DJ146" s="225"/>
      <c r="DK146" s="225"/>
      <c r="DL146" s="224"/>
      <c r="DM146" s="224"/>
      <c r="DN146" s="225"/>
      <c r="DO146" s="225"/>
      <c r="DP146" s="224"/>
      <c r="DQ146" s="224"/>
      <c r="DR146" s="225"/>
      <c r="DS146" s="225"/>
      <c r="DT146" s="224"/>
      <c r="DU146" s="224"/>
      <c r="DV146" s="225"/>
      <c r="DW146" s="225"/>
      <c r="DX146" s="224"/>
      <c r="DY146" s="224"/>
      <c r="DZ146" s="225"/>
      <c r="EA146" s="225"/>
      <c r="EB146" s="224"/>
      <c r="EC146" s="224"/>
      <c r="ED146" s="225"/>
      <c r="EE146" s="225"/>
      <c r="EF146" s="224"/>
      <c r="EG146" s="224"/>
      <c r="EH146" s="225"/>
      <c r="EI146" s="225"/>
      <c r="EJ146" s="224"/>
      <c r="EK146" s="224"/>
      <c r="EL146" s="225"/>
      <c r="EM146" s="225"/>
      <c r="EN146" s="224"/>
      <c r="EO146" s="224"/>
      <c r="EP146" s="225"/>
      <c r="EQ146" s="225"/>
      <c r="ER146" s="224"/>
      <c r="ES146" s="224"/>
      <c r="ET146" s="225"/>
      <c r="EU146" s="225"/>
      <c r="EV146" s="224"/>
      <c r="EW146" s="224"/>
      <c r="EX146" s="225"/>
      <c r="EY146" s="225"/>
      <c r="EZ146" s="224"/>
      <c r="FA146" s="224"/>
      <c r="FB146" s="225"/>
      <c r="FC146" s="225"/>
      <c r="FD146" s="224"/>
      <c r="FE146" s="224"/>
      <c r="FF146" s="225"/>
      <c r="FG146" s="225"/>
      <c r="FH146" s="224"/>
      <c r="FI146" s="224"/>
      <c r="FJ146" s="225"/>
      <c r="FK146" s="225"/>
      <c r="FL146" s="224"/>
      <c r="FM146" s="224"/>
      <c r="FN146" s="225"/>
      <c r="FO146" s="225"/>
      <c r="FP146" s="224"/>
      <c r="FQ146" s="224"/>
      <c r="FR146" s="225"/>
      <c r="FS146" s="225"/>
      <c r="FT146" s="224"/>
      <c r="FU146" s="224"/>
      <c r="FV146" s="225"/>
      <c r="FW146" s="225"/>
      <c r="FX146" s="224"/>
      <c r="FY146" s="224"/>
      <c r="FZ146" s="225"/>
      <c r="GA146" s="225"/>
      <c r="GB146" s="224"/>
      <c r="GC146" s="224"/>
      <c r="GD146" s="225"/>
      <c r="GE146" s="225"/>
      <c r="GF146" s="224"/>
      <c r="GG146" s="224"/>
      <c r="GH146" s="225"/>
      <c r="GI146" s="225"/>
      <c r="GJ146" s="224"/>
      <c r="GK146" s="224"/>
      <c r="GL146" s="225"/>
      <c r="GM146" s="225"/>
      <c r="GN146" s="224"/>
      <c r="GO146" s="224"/>
      <c r="GP146" s="225"/>
      <c r="GQ146" s="225"/>
      <c r="GR146" s="224"/>
      <c r="GS146" s="224"/>
      <c r="GT146" s="225"/>
      <c r="GU146" s="225"/>
      <c r="GV146" s="224"/>
      <c r="GW146" s="224"/>
      <c r="GX146" s="225"/>
      <c r="GY146" s="225"/>
      <c r="GZ146" s="224"/>
      <c r="HA146" s="224"/>
      <c r="HB146" s="225"/>
      <c r="HC146" s="225"/>
      <c r="HD146" s="224"/>
      <c r="HE146" s="224"/>
      <c r="HF146" s="225"/>
      <c r="HG146" s="225"/>
      <c r="HH146" s="224"/>
      <c r="HI146" s="224"/>
      <c r="HJ146" s="225"/>
      <c r="HK146" s="225"/>
      <c r="HL146" s="224"/>
      <c r="HM146" s="224"/>
      <c r="HN146" s="225"/>
      <c r="HO146" s="225"/>
      <c r="HP146" s="224"/>
      <c r="HQ146" s="224"/>
      <c r="HR146" s="225"/>
      <c r="HS146" s="225"/>
      <c r="HT146" s="224"/>
      <c r="HU146" s="224"/>
      <c r="HV146" s="225"/>
      <c r="HW146" s="225"/>
      <c r="HX146" s="224"/>
      <c r="HY146" s="224"/>
      <c r="HZ146" s="225"/>
      <c r="IA146" s="225"/>
      <c r="IB146" s="224"/>
      <c r="IC146" s="224"/>
      <c r="ID146" s="225"/>
      <c r="IE146" s="225"/>
      <c r="IF146" s="224"/>
      <c r="IG146" s="224"/>
      <c r="IH146" s="225"/>
      <c r="II146" s="225"/>
      <c r="IJ146" s="224"/>
      <c r="IK146" s="224"/>
      <c r="IL146" s="225"/>
      <c r="IM146" s="225"/>
      <c r="IN146" s="224"/>
      <c r="IO146" s="224"/>
      <c r="IP146" s="225"/>
      <c r="IQ146" s="225"/>
      <c r="IR146" s="224"/>
      <c r="IS146" s="224"/>
      <c r="IT146" s="225"/>
      <c r="IU146" s="225"/>
      <c r="IV146" s="224"/>
    </row>
    <row r="147" spans="1:256" s="226" customFormat="1" ht="18" customHeight="1">
      <c r="A147" s="240" t="s">
        <v>756</v>
      </c>
      <c r="B147" s="241"/>
      <c r="C147" s="241"/>
      <c r="D147" s="240"/>
      <c r="E147" s="259"/>
      <c r="F147" s="225"/>
      <c r="G147" s="225"/>
      <c r="H147" s="224"/>
      <c r="I147" s="224"/>
      <c r="J147" s="225"/>
      <c r="K147" s="225"/>
      <c r="L147" s="224"/>
      <c r="M147" s="224"/>
      <c r="N147" s="225"/>
      <c r="O147" s="225"/>
      <c r="P147" s="224"/>
      <c r="Q147" s="224"/>
      <c r="R147" s="225"/>
      <c r="S147" s="225"/>
      <c r="T147" s="224"/>
      <c r="U147" s="224"/>
      <c r="V147" s="225"/>
      <c r="W147" s="225"/>
      <c r="X147" s="224"/>
      <c r="Y147" s="224"/>
      <c r="Z147" s="225"/>
      <c r="AA147" s="225"/>
      <c r="AB147" s="224"/>
      <c r="AC147" s="224"/>
      <c r="AD147" s="225"/>
      <c r="AE147" s="225"/>
      <c r="AF147" s="224"/>
      <c r="AG147" s="224"/>
      <c r="AH147" s="225"/>
      <c r="AI147" s="225"/>
      <c r="AJ147" s="224"/>
      <c r="AK147" s="224"/>
      <c r="AL147" s="225"/>
      <c r="AM147" s="225"/>
      <c r="AN147" s="224"/>
      <c r="AO147" s="224"/>
      <c r="AP147" s="225"/>
      <c r="AQ147" s="225"/>
      <c r="AR147" s="224"/>
      <c r="AS147" s="224"/>
      <c r="AT147" s="225"/>
      <c r="AU147" s="225"/>
      <c r="AV147" s="224"/>
      <c r="AW147" s="224"/>
      <c r="AX147" s="225"/>
      <c r="AY147" s="225"/>
      <c r="AZ147" s="224"/>
      <c r="BA147" s="224"/>
      <c r="BB147" s="225"/>
      <c r="BC147" s="225"/>
      <c r="BD147" s="224"/>
      <c r="BE147" s="224"/>
      <c r="BF147" s="225"/>
      <c r="BG147" s="225"/>
      <c r="BH147" s="224"/>
      <c r="BI147" s="224"/>
      <c r="BJ147" s="225"/>
      <c r="BK147" s="225"/>
      <c r="BL147" s="224"/>
      <c r="BM147" s="224"/>
      <c r="BN147" s="225"/>
      <c r="BO147" s="225"/>
      <c r="BP147" s="224"/>
      <c r="BQ147" s="224"/>
      <c r="BR147" s="225"/>
      <c r="BS147" s="225"/>
      <c r="BT147" s="224"/>
      <c r="BU147" s="224"/>
      <c r="BV147" s="225"/>
      <c r="BW147" s="225"/>
      <c r="BX147" s="224"/>
      <c r="BY147" s="224"/>
      <c r="BZ147" s="225"/>
      <c r="CA147" s="225"/>
      <c r="CB147" s="224"/>
      <c r="CC147" s="224"/>
      <c r="CD147" s="225"/>
      <c r="CE147" s="225"/>
      <c r="CF147" s="224"/>
      <c r="CG147" s="224"/>
      <c r="CH147" s="225"/>
      <c r="CI147" s="225"/>
      <c r="CJ147" s="224"/>
      <c r="CK147" s="224"/>
      <c r="CL147" s="225"/>
      <c r="CM147" s="225"/>
      <c r="CN147" s="224"/>
      <c r="CO147" s="224"/>
      <c r="CP147" s="225"/>
      <c r="CQ147" s="225"/>
      <c r="CR147" s="224"/>
      <c r="CS147" s="224"/>
      <c r="CT147" s="225"/>
      <c r="CU147" s="225"/>
      <c r="CV147" s="224"/>
      <c r="CW147" s="224"/>
      <c r="CX147" s="225"/>
      <c r="CY147" s="225"/>
      <c r="CZ147" s="224"/>
      <c r="DA147" s="224"/>
      <c r="DB147" s="225"/>
      <c r="DC147" s="225"/>
      <c r="DD147" s="224"/>
      <c r="DE147" s="224"/>
      <c r="DF147" s="225"/>
      <c r="DG147" s="225"/>
      <c r="DH147" s="224"/>
      <c r="DI147" s="224"/>
      <c r="DJ147" s="225"/>
      <c r="DK147" s="225"/>
      <c r="DL147" s="224"/>
      <c r="DM147" s="224"/>
      <c r="DN147" s="225"/>
      <c r="DO147" s="225"/>
      <c r="DP147" s="224"/>
      <c r="DQ147" s="224"/>
      <c r="DR147" s="225"/>
      <c r="DS147" s="225"/>
      <c r="DT147" s="224"/>
      <c r="DU147" s="224"/>
      <c r="DV147" s="225"/>
      <c r="DW147" s="225"/>
      <c r="DX147" s="224"/>
      <c r="DY147" s="224"/>
      <c r="DZ147" s="225"/>
      <c r="EA147" s="225"/>
      <c r="EB147" s="224"/>
      <c r="EC147" s="224"/>
      <c r="ED147" s="225"/>
      <c r="EE147" s="225"/>
      <c r="EF147" s="224"/>
      <c r="EG147" s="224"/>
      <c r="EH147" s="225"/>
      <c r="EI147" s="225"/>
      <c r="EJ147" s="224"/>
      <c r="EK147" s="224"/>
      <c r="EL147" s="225"/>
      <c r="EM147" s="225"/>
      <c r="EN147" s="224"/>
      <c r="EO147" s="224"/>
      <c r="EP147" s="225"/>
      <c r="EQ147" s="225"/>
      <c r="ER147" s="224"/>
      <c r="ES147" s="224"/>
      <c r="ET147" s="225"/>
      <c r="EU147" s="225"/>
      <c r="EV147" s="224"/>
      <c r="EW147" s="224"/>
      <c r="EX147" s="225"/>
      <c r="EY147" s="225"/>
      <c r="EZ147" s="224"/>
      <c r="FA147" s="224"/>
      <c r="FB147" s="225"/>
      <c r="FC147" s="225"/>
      <c r="FD147" s="224"/>
      <c r="FE147" s="224"/>
      <c r="FF147" s="225"/>
      <c r="FG147" s="225"/>
      <c r="FH147" s="224"/>
      <c r="FI147" s="224"/>
      <c r="FJ147" s="225"/>
      <c r="FK147" s="225"/>
      <c r="FL147" s="224"/>
      <c r="FM147" s="224"/>
      <c r="FN147" s="225"/>
      <c r="FO147" s="225"/>
      <c r="FP147" s="224"/>
      <c r="FQ147" s="224"/>
      <c r="FR147" s="225"/>
      <c r="FS147" s="225"/>
      <c r="FT147" s="224"/>
      <c r="FU147" s="224"/>
      <c r="FV147" s="225"/>
      <c r="FW147" s="225"/>
      <c r="FX147" s="224"/>
      <c r="FY147" s="224"/>
      <c r="FZ147" s="225"/>
      <c r="GA147" s="225"/>
      <c r="GB147" s="224"/>
      <c r="GC147" s="224"/>
      <c r="GD147" s="225"/>
      <c r="GE147" s="225"/>
      <c r="GF147" s="224"/>
      <c r="GG147" s="224"/>
      <c r="GH147" s="225"/>
      <c r="GI147" s="225"/>
      <c r="GJ147" s="224"/>
      <c r="GK147" s="224"/>
      <c r="GL147" s="225"/>
      <c r="GM147" s="225"/>
      <c r="GN147" s="224"/>
      <c r="GO147" s="224"/>
      <c r="GP147" s="225"/>
      <c r="GQ147" s="225"/>
      <c r="GR147" s="224"/>
      <c r="GS147" s="224"/>
      <c r="GT147" s="225"/>
      <c r="GU147" s="225"/>
      <c r="GV147" s="224"/>
      <c r="GW147" s="224"/>
      <c r="GX147" s="225"/>
      <c r="GY147" s="225"/>
      <c r="GZ147" s="224"/>
      <c r="HA147" s="224"/>
      <c r="HB147" s="225"/>
      <c r="HC147" s="225"/>
      <c r="HD147" s="224"/>
      <c r="HE147" s="224"/>
      <c r="HF147" s="225"/>
      <c r="HG147" s="225"/>
      <c r="HH147" s="224"/>
      <c r="HI147" s="224"/>
      <c r="HJ147" s="225"/>
      <c r="HK147" s="225"/>
      <c r="HL147" s="224"/>
      <c r="HM147" s="224"/>
      <c r="HN147" s="225"/>
      <c r="HO147" s="225"/>
      <c r="HP147" s="224"/>
      <c r="HQ147" s="224"/>
      <c r="HR147" s="225"/>
      <c r="HS147" s="225"/>
      <c r="HT147" s="224"/>
      <c r="HU147" s="224"/>
      <c r="HV147" s="225"/>
      <c r="HW147" s="225"/>
      <c r="HX147" s="224"/>
      <c r="HY147" s="224"/>
      <c r="HZ147" s="225"/>
      <c r="IA147" s="225"/>
      <c r="IB147" s="224"/>
      <c r="IC147" s="224"/>
      <c r="ID147" s="225"/>
      <c r="IE147" s="225"/>
      <c r="IF147" s="224"/>
      <c r="IG147" s="224"/>
      <c r="IH147" s="225"/>
      <c r="II147" s="225"/>
      <c r="IJ147" s="224"/>
      <c r="IK147" s="224"/>
      <c r="IL147" s="225"/>
      <c r="IM147" s="225"/>
      <c r="IN147" s="224"/>
      <c r="IO147" s="224"/>
      <c r="IP147" s="225"/>
      <c r="IQ147" s="225"/>
      <c r="IR147" s="224"/>
      <c r="IS147" s="224"/>
      <c r="IT147" s="225"/>
      <c r="IU147" s="225"/>
      <c r="IV147" s="224"/>
    </row>
    <row r="148" spans="1:256" s="226" customFormat="1" ht="18" customHeight="1">
      <c r="A148" s="240" t="s">
        <v>757</v>
      </c>
      <c r="B148" s="241"/>
      <c r="C148" s="241"/>
      <c r="D148" s="240"/>
      <c r="E148" s="259"/>
      <c r="F148" s="225"/>
      <c r="G148" s="225"/>
      <c r="H148" s="224"/>
      <c r="I148" s="224"/>
      <c r="J148" s="225"/>
      <c r="K148" s="225"/>
      <c r="L148" s="224"/>
      <c r="M148" s="224"/>
      <c r="N148" s="225"/>
      <c r="O148" s="225"/>
      <c r="P148" s="224"/>
      <c r="Q148" s="224"/>
      <c r="R148" s="225"/>
      <c r="S148" s="225"/>
      <c r="T148" s="224"/>
      <c r="U148" s="224"/>
      <c r="V148" s="225"/>
      <c r="W148" s="225"/>
      <c r="X148" s="224"/>
      <c r="Y148" s="224"/>
      <c r="Z148" s="225"/>
      <c r="AA148" s="225"/>
      <c r="AB148" s="224"/>
      <c r="AC148" s="224"/>
      <c r="AD148" s="225"/>
      <c r="AE148" s="225"/>
      <c r="AF148" s="224"/>
      <c r="AG148" s="224"/>
      <c r="AH148" s="225"/>
      <c r="AI148" s="225"/>
      <c r="AJ148" s="224"/>
      <c r="AK148" s="224"/>
      <c r="AL148" s="225"/>
      <c r="AM148" s="225"/>
      <c r="AN148" s="224"/>
      <c r="AO148" s="224"/>
      <c r="AP148" s="225"/>
      <c r="AQ148" s="225"/>
      <c r="AR148" s="224"/>
      <c r="AS148" s="224"/>
      <c r="AT148" s="225"/>
      <c r="AU148" s="225"/>
      <c r="AV148" s="224"/>
      <c r="AW148" s="224"/>
      <c r="AX148" s="225"/>
      <c r="AY148" s="225"/>
      <c r="AZ148" s="224"/>
      <c r="BA148" s="224"/>
      <c r="BB148" s="225"/>
      <c r="BC148" s="225"/>
      <c r="BD148" s="224"/>
      <c r="BE148" s="224"/>
      <c r="BF148" s="225"/>
      <c r="BG148" s="225"/>
      <c r="BH148" s="224"/>
      <c r="BI148" s="224"/>
      <c r="BJ148" s="225"/>
      <c r="BK148" s="225"/>
      <c r="BL148" s="224"/>
      <c r="BM148" s="224"/>
      <c r="BN148" s="225"/>
      <c r="BO148" s="225"/>
      <c r="BP148" s="224"/>
      <c r="BQ148" s="224"/>
      <c r="BR148" s="225"/>
      <c r="BS148" s="225"/>
      <c r="BT148" s="224"/>
      <c r="BU148" s="224"/>
      <c r="BV148" s="225"/>
      <c r="BW148" s="225"/>
      <c r="BX148" s="224"/>
      <c r="BY148" s="224"/>
      <c r="BZ148" s="225"/>
      <c r="CA148" s="225"/>
      <c r="CB148" s="224"/>
      <c r="CC148" s="224"/>
      <c r="CD148" s="225"/>
      <c r="CE148" s="225"/>
      <c r="CF148" s="224"/>
      <c r="CG148" s="224"/>
      <c r="CH148" s="225"/>
      <c r="CI148" s="225"/>
      <c r="CJ148" s="224"/>
      <c r="CK148" s="224"/>
      <c r="CL148" s="225"/>
      <c r="CM148" s="225"/>
      <c r="CN148" s="224"/>
      <c r="CO148" s="224"/>
      <c r="CP148" s="225"/>
      <c r="CQ148" s="225"/>
      <c r="CR148" s="224"/>
      <c r="CS148" s="224"/>
      <c r="CT148" s="225"/>
      <c r="CU148" s="225"/>
      <c r="CV148" s="224"/>
      <c r="CW148" s="224"/>
      <c r="CX148" s="225"/>
      <c r="CY148" s="225"/>
      <c r="CZ148" s="224"/>
      <c r="DA148" s="224"/>
      <c r="DB148" s="225"/>
      <c r="DC148" s="225"/>
      <c r="DD148" s="224"/>
      <c r="DE148" s="224"/>
      <c r="DF148" s="225"/>
      <c r="DG148" s="225"/>
      <c r="DH148" s="224"/>
      <c r="DI148" s="224"/>
      <c r="DJ148" s="225"/>
      <c r="DK148" s="225"/>
      <c r="DL148" s="224"/>
      <c r="DM148" s="224"/>
      <c r="DN148" s="225"/>
      <c r="DO148" s="225"/>
      <c r="DP148" s="224"/>
      <c r="DQ148" s="224"/>
      <c r="DR148" s="225"/>
      <c r="DS148" s="225"/>
      <c r="DT148" s="224"/>
      <c r="DU148" s="224"/>
      <c r="DV148" s="225"/>
      <c r="DW148" s="225"/>
      <c r="DX148" s="224"/>
      <c r="DY148" s="224"/>
      <c r="DZ148" s="225"/>
      <c r="EA148" s="225"/>
      <c r="EB148" s="224"/>
      <c r="EC148" s="224"/>
      <c r="ED148" s="225"/>
      <c r="EE148" s="225"/>
      <c r="EF148" s="224"/>
      <c r="EG148" s="224"/>
      <c r="EH148" s="225"/>
      <c r="EI148" s="225"/>
      <c r="EJ148" s="224"/>
      <c r="EK148" s="224"/>
      <c r="EL148" s="225"/>
      <c r="EM148" s="225"/>
      <c r="EN148" s="224"/>
      <c r="EO148" s="224"/>
      <c r="EP148" s="225"/>
      <c r="EQ148" s="225"/>
      <c r="ER148" s="224"/>
      <c r="ES148" s="224"/>
      <c r="ET148" s="225"/>
      <c r="EU148" s="225"/>
      <c r="EV148" s="224"/>
      <c r="EW148" s="224"/>
      <c r="EX148" s="225"/>
      <c r="EY148" s="225"/>
      <c r="EZ148" s="224"/>
      <c r="FA148" s="224"/>
      <c r="FB148" s="225"/>
      <c r="FC148" s="225"/>
      <c r="FD148" s="224"/>
      <c r="FE148" s="224"/>
      <c r="FF148" s="225"/>
      <c r="FG148" s="225"/>
      <c r="FH148" s="224"/>
      <c r="FI148" s="224"/>
      <c r="FJ148" s="225"/>
      <c r="FK148" s="225"/>
      <c r="FL148" s="224"/>
      <c r="FM148" s="224"/>
      <c r="FN148" s="225"/>
      <c r="FO148" s="225"/>
      <c r="FP148" s="224"/>
      <c r="FQ148" s="224"/>
      <c r="FR148" s="225"/>
      <c r="FS148" s="225"/>
      <c r="FT148" s="224"/>
      <c r="FU148" s="224"/>
      <c r="FV148" s="225"/>
      <c r="FW148" s="225"/>
      <c r="FX148" s="224"/>
      <c r="FY148" s="224"/>
      <c r="FZ148" s="225"/>
      <c r="GA148" s="225"/>
      <c r="GB148" s="224"/>
      <c r="GC148" s="224"/>
      <c r="GD148" s="225"/>
      <c r="GE148" s="225"/>
      <c r="GF148" s="224"/>
      <c r="GG148" s="224"/>
      <c r="GH148" s="225"/>
      <c r="GI148" s="225"/>
      <c r="GJ148" s="224"/>
      <c r="GK148" s="224"/>
      <c r="GL148" s="225"/>
      <c r="GM148" s="225"/>
      <c r="GN148" s="224"/>
      <c r="GO148" s="224"/>
      <c r="GP148" s="225"/>
      <c r="GQ148" s="225"/>
      <c r="GR148" s="224"/>
      <c r="GS148" s="224"/>
      <c r="GT148" s="225"/>
      <c r="GU148" s="225"/>
      <c r="GV148" s="224"/>
      <c r="GW148" s="224"/>
      <c r="GX148" s="225"/>
      <c r="GY148" s="225"/>
      <c r="GZ148" s="224"/>
      <c r="HA148" s="224"/>
      <c r="HB148" s="225"/>
      <c r="HC148" s="225"/>
      <c r="HD148" s="224"/>
      <c r="HE148" s="224"/>
      <c r="HF148" s="225"/>
      <c r="HG148" s="225"/>
      <c r="HH148" s="224"/>
      <c r="HI148" s="224"/>
      <c r="HJ148" s="225"/>
      <c r="HK148" s="225"/>
      <c r="HL148" s="224"/>
      <c r="HM148" s="224"/>
      <c r="HN148" s="225"/>
      <c r="HO148" s="225"/>
      <c r="HP148" s="224"/>
      <c r="HQ148" s="224"/>
      <c r="HR148" s="225"/>
      <c r="HS148" s="225"/>
      <c r="HT148" s="224"/>
      <c r="HU148" s="224"/>
      <c r="HV148" s="225"/>
      <c r="HW148" s="225"/>
      <c r="HX148" s="224"/>
      <c r="HY148" s="224"/>
      <c r="HZ148" s="225"/>
      <c r="IA148" s="225"/>
      <c r="IB148" s="224"/>
      <c r="IC148" s="224"/>
      <c r="ID148" s="225"/>
      <c r="IE148" s="225"/>
      <c r="IF148" s="224"/>
      <c r="IG148" s="224"/>
      <c r="IH148" s="225"/>
      <c r="II148" s="225"/>
      <c r="IJ148" s="224"/>
      <c r="IK148" s="224"/>
      <c r="IL148" s="225"/>
      <c r="IM148" s="225"/>
      <c r="IN148" s="224"/>
      <c r="IO148" s="224"/>
      <c r="IP148" s="225"/>
      <c r="IQ148" s="225"/>
      <c r="IR148" s="224"/>
      <c r="IS148" s="224"/>
      <c r="IT148" s="225"/>
      <c r="IU148" s="225"/>
      <c r="IV148" s="224"/>
    </row>
    <row r="149" spans="1:256" s="226" customFormat="1" ht="18" customHeight="1">
      <c r="A149" s="240" t="s">
        <v>758</v>
      </c>
      <c r="B149" s="241"/>
      <c r="C149" s="241"/>
      <c r="D149" s="240"/>
      <c r="E149" s="259"/>
      <c r="F149" s="225"/>
      <c r="G149" s="225"/>
      <c r="H149" s="224"/>
      <c r="I149" s="224"/>
      <c r="J149" s="225"/>
      <c r="K149" s="225"/>
      <c r="L149" s="224"/>
      <c r="M149" s="224"/>
      <c r="N149" s="225"/>
      <c r="O149" s="225"/>
      <c r="P149" s="224"/>
      <c r="Q149" s="224"/>
      <c r="R149" s="225"/>
      <c r="S149" s="225"/>
      <c r="T149" s="224"/>
      <c r="U149" s="224"/>
      <c r="V149" s="225"/>
      <c r="W149" s="225"/>
      <c r="X149" s="224"/>
      <c r="Y149" s="224"/>
      <c r="Z149" s="225"/>
      <c r="AA149" s="225"/>
      <c r="AB149" s="224"/>
      <c r="AC149" s="224"/>
      <c r="AD149" s="225"/>
      <c r="AE149" s="225"/>
      <c r="AF149" s="224"/>
      <c r="AG149" s="224"/>
      <c r="AH149" s="225"/>
      <c r="AI149" s="225"/>
      <c r="AJ149" s="224"/>
      <c r="AK149" s="224"/>
      <c r="AL149" s="225"/>
      <c r="AM149" s="225"/>
      <c r="AN149" s="224"/>
      <c r="AO149" s="224"/>
      <c r="AP149" s="225"/>
      <c r="AQ149" s="225"/>
      <c r="AR149" s="224"/>
      <c r="AS149" s="224"/>
      <c r="AT149" s="225"/>
      <c r="AU149" s="225"/>
      <c r="AV149" s="224"/>
      <c r="AW149" s="224"/>
      <c r="AX149" s="225"/>
      <c r="AY149" s="225"/>
      <c r="AZ149" s="224"/>
      <c r="BA149" s="224"/>
      <c r="BB149" s="225"/>
      <c r="BC149" s="225"/>
      <c r="BD149" s="224"/>
      <c r="BE149" s="224"/>
      <c r="BF149" s="225"/>
      <c r="BG149" s="225"/>
      <c r="BH149" s="224"/>
      <c r="BI149" s="224"/>
      <c r="BJ149" s="225"/>
      <c r="BK149" s="225"/>
      <c r="BL149" s="224"/>
      <c r="BM149" s="224"/>
      <c r="BN149" s="225"/>
      <c r="BO149" s="225"/>
      <c r="BP149" s="224"/>
      <c r="BQ149" s="224"/>
      <c r="BR149" s="225"/>
      <c r="BS149" s="225"/>
      <c r="BT149" s="224"/>
      <c r="BU149" s="224"/>
      <c r="BV149" s="225"/>
      <c r="BW149" s="225"/>
      <c r="BX149" s="224"/>
      <c r="BY149" s="224"/>
      <c r="BZ149" s="225"/>
      <c r="CA149" s="225"/>
      <c r="CB149" s="224"/>
      <c r="CC149" s="224"/>
      <c r="CD149" s="225"/>
      <c r="CE149" s="225"/>
      <c r="CF149" s="224"/>
      <c r="CG149" s="224"/>
      <c r="CH149" s="225"/>
      <c r="CI149" s="225"/>
      <c r="CJ149" s="224"/>
      <c r="CK149" s="224"/>
      <c r="CL149" s="225"/>
      <c r="CM149" s="225"/>
      <c r="CN149" s="224"/>
      <c r="CO149" s="224"/>
      <c r="CP149" s="225"/>
      <c r="CQ149" s="225"/>
      <c r="CR149" s="224"/>
      <c r="CS149" s="224"/>
      <c r="CT149" s="225"/>
      <c r="CU149" s="225"/>
      <c r="CV149" s="224"/>
      <c r="CW149" s="224"/>
      <c r="CX149" s="225"/>
      <c r="CY149" s="225"/>
      <c r="CZ149" s="224"/>
      <c r="DA149" s="224"/>
      <c r="DB149" s="225"/>
      <c r="DC149" s="225"/>
      <c r="DD149" s="224"/>
      <c r="DE149" s="224"/>
      <c r="DF149" s="225"/>
      <c r="DG149" s="225"/>
      <c r="DH149" s="224"/>
      <c r="DI149" s="224"/>
      <c r="DJ149" s="225"/>
      <c r="DK149" s="225"/>
      <c r="DL149" s="224"/>
      <c r="DM149" s="224"/>
      <c r="DN149" s="225"/>
      <c r="DO149" s="225"/>
      <c r="DP149" s="224"/>
      <c r="DQ149" s="224"/>
      <c r="DR149" s="225"/>
      <c r="DS149" s="225"/>
      <c r="DT149" s="224"/>
      <c r="DU149" s="224"/>
      <c r="DV149" s="225"/>
      <c r="DW149" s="225"/>
      <c r="DX149" s="224"/>
      <c r="DY149" s="224"/>
      <c r="DZ149" s="225"/>
      <c r="EA149" s="225"/>
      <c r="EB149" s="224"/>
      <c r="EC149" s="224"/>
      <c r="ED149" s="225"/>
      <c r="EE149" s="225"/>
      <c r="EF149" s="224"/>
      <c r="EG149" s="224"/>
      <c r="EH149" s="225"/>
      <c r="EI149" s="225"/>
      <c r="EJ149" s="224"/>
      <c r="EK149" s="224"/>
      <c r="EL149" s="225"/>
      <c r="EM149" s="225"/>
      <c r="EN149" s="224"/>
      <c r="EO149" s="224"/>
      <c r="EP149" s="225"/>
      <c r="EQ149" s="225"/>
      <c r="ER149" s="224"/>
      <c r="ES149" s="224"/>
      <c r="ET149" s="225"/>
      <c r="EU149" s="225"/>
      <c r="EV149" s="224"/>
      <c r="EW149" s="224"/>
      <c r="EX149" s="225"/>
      <c r="EY149" s="225"/>
      <c r="EZ149" s="224"/>
      <c r="FA149" s="224"/>
      <c r="FB149" s="225"/>
      <c r="FC149" s="225"/>
      <c r="FD149" s="224"/>
      <c r="FE149" s="224"/>
      <c r="FF149" s="225"/>
      <c r="FG149" s="225"/>
      <c r="FH149" s="224"/>
      <c r="FI149" s="224"/>
      <c r="FJ149" s="225"/>
      <c r="FK149" s="225"/>
      <c r="FL149" s="224"/>
      <c r="FM149" s="224"/>
      <c r="FN149" s="225"/>
      <c r="FO149" s="225"/>
      <c r="FP149" s="224"/>
      <c r="FQ149" s="224"/>
      <c r="FR149" s="225"/>
      <c r="FS149" s="225"/>
      <c r="FT149" s="224"/>
      <c r="FU149" s="224"/>
      <c r="FV149" s="225"/>
      <c r="FW149" s="225"/>
      <c r="FX149" s="224"/>
      <c r="FY149" s="224"/>
      <c r="FZ149" s="225"/>
      <c r="GA149" s="225"/>
      <c r="GB149" s="224"/>
      <c r="GC149" s="224"/>
      <c r="GD149" s="225"/>
      <c r="GE149" s="225"/>
      <c r="GF149" s="224"/>
      <c r="GG149" s="224"/>
      <c r="GH149" s="225"/>
      <c r="GI149" s="225"/>
      <c r="GJ149" s="224"/>
      <c r="GK149" s="224"/>
      <c r="GL149" s="225"/>
      <c r="GM149" s="225"/>
      <c r="GN149" s="224"/>
      <c r="GO149" s="224"/>
      <c r="GP149" s="225"/>
      <c r="GQ149" s="225"/>
      <c r="GR149" s="224"/>
      <c r="GS149" s="224"/>
      <c r="GT149" s="225"/>
      <c r="GU149" s="225"/>
      <c r="GV149" s="224"/>
      <c r="GW149" s="224"/>
      <c r="GX149" s="225"/>
      <c r="GY149" s="225"/>
      <c r="GZ149" s="224"/>
      <c r="HA149" s="224"/>
      <c r="HB149" s="225"/>
      <c r="HC149" s="225"/>
      <c r="HD149" s="224"/>
      <c r="HE149" s="224"/>
      <c r="HF149" s="225"/>
      <c r="HG149" s="225"/>
      <c r="HH149" s="224"/>
      <c r="HI149" s="224"/>
      <c r="HJ149" s="225"/>
      <c r="HK149" s="225"/>
      <c r="HL149" s="224"/>
      <c r="HM149" s="224"/>
      <c r="HN149" s="225"/>
      <c r="HO149" s="225"/>
      <c r="HP149" s="224"/>
      <c r="HQ149" s="224"/>
      <c r="HR149" s="225"/>
      <c r="HS149" s="225"/>
      <c r="HT149" s="224"/>
      <c r="HU149" s="224"/>
      <c r="HV149" s="225"/>
      <c r="HW149" s="225"/>
      <c r="HX149" s="224"/>
      <c r="HY149" s="224"/>
      <c r="HZ149" s="225"/>
      <c r="IA149" s="225"/>
      <c r="IB149" s="224"/>
      <c r="IC149" s="224"/>
      <c r="ID149" s="225"/>
      <c r="IE149" s="225"/>
      <c r="IF149" s="224"/>
      <c r="IG149" s="224"/>
      <c r="IH149" s="225"/>
      <c r="II149" s="225"/>
      <c r="IJ149" s="224"/>
      <c r="IK149" s="224"/>
      <c r="IL149" s="225"/>
      <c r="IM149" s="225"/>
      <c r="IN149" s="224"/>
      <c r="IO149" s="224"/>
      <c r="IP149" s="225"/>
      <c r="IQ149" s="225"/>
      <c r="IR149" s="224"/>
      <c r="IS149" s="224"/>
      <c r="IT149" s="225"/>
      <c r="IU149" s="225"/>
      <c r="IV149" s="224"/>
    </row>
    <row r="150" spans="1:256" s="226" customFormat="1" ht="18" customHeight="1">
      <c r="A150" s="240" t="s">
        <v>759</v>
      </c>
      <c r="B150" s="241"/>
      <c r="C150" s="241"/>
      <c r="D150" s="240"/>
      <c r="E150" s="259"/>
      <c r="F150" s="225"/>
      <c r="G150" s="225"/>
      <c r="H150" s="224"/>
      <c r="I150" s="224"/>
      <c r="J150" s="225"/>
      <c r="K150" s="225"/>
      <c r="L150" s="224"/>
      <c r="M150" s="224"/>
      <c r="N150" s="225"/>
      <c r="O150" s="225"/>
      <c r="P150" s="224"/>
      <c r="Q150" s="224"/>
      <c r="R150" s="225"/>
      <c r="S150" s="225"/>
      <c r="T150" s="224"/>
      <c r="U150" s="224"/>
      <c r="V150" s="225"/>
      <c r="W150" s="225"/>
      <c r="X150" s="224"/>
      <c r="Y150" s="224"/>
      <c r="Z150" s="225"/>
      <c r="AA150" s="225"/>
      <c r="AB150" s="224"/>
      <c r="AC150" s="224"/>
      <c r="AD150" s="225"/>
      <c r="AE150" s="225"/>
      <c r="AF150" s="224"/>
      <c r="AG150" s="224"/>
      <c r="AH150" s="225"/>
      <c r="AI150" s="225"/>
      <c r="AJ150" s="224"/>
      <c r="AK150" s="224"/>
      <c r="AL150" s="225"/>
      <c r="AM150" s="225"/>
      <c r="AN150" s="224"/>
      <c r="AO150" s="224"/>
      <c r="AP150" s="225"/>
      <c r="AQ150" s="225"/>
      <c r="AR150" s="224"/>
      <c r="AS150" s="224"/>
      <c r="AT150" s="225"/>
      <c r="AU150" s="225"/>
      <c r="AV150" s="224"/>
      <c r="AW150" s="224"/>
      <c r="AX150" s="225"/>
      <c r="AY150" s="225"/>
      <c r="AZ150" s="224"/>
      <c r="BA150" s="224"/>
      <c r="BB150" s="225"/>
      <c r="BC150" s="225"/>
      <c r="BD150" s="224"/>
      <c r="BE150" s="224"/>
      <c r="BF150" s="225"/>
      <c r="BG150" s="225"/>
      <c r="BH150" s="224"/>
      <c r="BI150" s="224"/>
      <c r="BJ150" s="225"/>
      <c r="BK150" s="225"/>
      <c r="BL150" s="224"/>
      <c r="BM150" s="224"/>
      <c r="BN150" s="225"/>
      <c r="BO150" s="225"/>
      <c r="BP150" s="224"/>
      <c r="BQ150" s="224"/>
      <c r="BR150" s="225"/>
      <c r="BS150" s="225"/>
      <c r="BT150" s="224"/>
      <c r="BU150" s="224"/>
      <c r="BV150" s="225"/>
      <c r="BW150" s="225"/>
      <c r="BX150" s="224"/>
      <c r="BY150" s="224"/>
      <c r="BZ150" s="225"/>
      <c r="CA150" s="225"/>
      <c r="CB150" s="224"/>
      <c r="CC150" s="224"/>
      <c r="CD150" s="225"/>
      <c r="CE150" s="225"/>
      <c r="CF150" s="224"/>
      <c r="CG150" s="224"/>
      <c r="CH150" s="225"/>
      <c r="CI150" s="225"/>
      <c r="CJ150" s="224"/>
      <c r="CK150" s="224"/>
      <c r="CL150" s="225"/>
      <c r="CM150" s="225"/>
      <c r="CN150" s="224"/>
      <c r="CO150" s="224"/>
      <c r="CP150" s="225"/>
      <c r="CQ150" s="225"/>
      <c r="CR150" s="224"/>
      <c r="CS150" s="224"/>
      <c r="CT150" s="225"/>
      <c r="CU150" s="225"/>
      <c r="CV150" s="224"/>
      <c r="CW150" s="224"/>
      <c r="CX150" s="225"/>
      <c r="CY150" s="225"/>
      <c r="CZ150" s="224"/>
      <c r="DA150" s="224"/>
      <c r="DB150" s="225"/>
      <c r="DC150" s="225"/>
      <c r="DD150" s="224"/>
      <c r="DE150" s="224"/>
      <c r="DF150" s="225"/>
      <c r="DG150" s="225"/>
      <c r="DH150" s="224"/>
      <c r="DI150" s="224"/>
      <c r="DJ150" s="225"/>
      <c r="DK150" s="225"/>
      <c r="DL150" s="224"/>
      <c r="DM150" s="224"/>
      <c r="DN150" s="225"/>
      <c r="DO150" s="225"/>
      <c r="DP150" s="224"/>
      <c r="DQ150" s="224"/>
      <c r="DR150" s="225"/>
      <c r="DS150" s="225"/>
      <c r="DT150" s="224"/>
      <c r="DU150" s="224"/>
      <c r="DV150" s="225"/>
      <c r="DW150" s="225"/>
      <c r="DX150" s="224"/>
      <c r="DY150" s="224"/>
      <c r="DZ150" s="225"/>
      <c r="EA150" s="225"/>
      <c r="EB150" s="224"/>
      <c r="EC150" s="224"/>
      <c r="ED150" s="225"/>
      <c r="EE150" s="225"/>
      <c r="EF150" s="224"/>
      <c r="EG150" s="224"/>
      <c r="EH150" s="225"/>
      <c r="EI150" s="225"/>
      <c r="EJ150" s="224"/>
      <c r="EK150" s="224"/>
      <c r="EL150" s="225"/>
      <c r="EM150" s="225"/>
      <c r="EN150" s="224"/>
      <c r="EO150" s="224"/>
      <c r="EP150" s="225"/>
      <c r="EQ150" s="225"/>
      <c r="ER150" s="224"/>
      <c r="ES150" s="224"/>
      <c r="ET150" s="225"/>
      <c r="EU150" s="225"/>
      <c r="EV150" s="224"/>
      <c r="EW150" s="224"/>
      <c r="EX150" s="225"/>
      <c r="EY150" s="225"/>
      <c r="EZ150" s="224"/>
      <c r="FA150" s="224"/>
      <c r="FB150" s="225"/>
      <c r="FC150" s="225"/>
      <c r="FD150" s="224"/>
      <c r="FE150" s="224"/>
      <c r="FF150" s="225"/>
      <c r="FG150" s="225"/>
      <c r="FH150" s="224"/>
      <c r="FI150" s="224"/>
      <c r="FJ150" s="225"/>
      <c r="FK150" s="225"/>
      <c r="FL150" s="224"/>
      <c r="FM150" s="224"/>
      <c r="FN150" s="225"/>
      <c r="FO150" s="225"/>
      <c r="FP150" s="224"/>
      <c r="FQ150" s="224"/>
      <c r="FR150" s="225"/>
      <c r="FS150" s="225"/>
      <c r="FT150" s="224"/>
      <c r="FU150" s="224"/>
      <c r="FV150" s="225"/>
      <c r="FW150" s="225"/>
      <c r="FX150" s="224"/>
      <c r="FY150" s="224"/>
      <c r="FZ150" s="225"/>
      <c r="GA150" s="225"/>
      <c r="GB150" s="224"/>
      <c r="GC150" s="224"/>
      <c r="GD150" s="225"/>
      <c r="GE150" s="225"/>
      <c r="GF150" s="224"/>
      <c r="GG150" s="224"/>
      <c r="GH150" s="225"/>
      <c r="GI150" s="225"/>
      <c r="GJ150" s="224"/>
      <c r="GK150" s="224"/>
      <c r="GL150" s="225"/>
      <c r="GM150" s="225"/>
      <c r="GN150" s="224"/>
      <c r="GO150" s="224"/>
      <c r="GP150" s="225"/>
      <c r="GQ150" s="225"/>
      <c r="GR150" s="224"/>
      <c r="GS150" s="224"/>
      <c r="GT150" s="225"/>
      <c r="GU150" s="225"/>
      <c r="GV150" s="224"/>
      <c r="GW150" s="224"/>
      <c r="GX150" s="225"/>
      <c r="GY150" s="225"/>
      <c r="GZ150" s="224"/>
      <c r="HA150" s="224"/>
      <c r="HB150" s="225"/>
      <c r="HC150" s="225"/>
      <c r="HD150" s="224"/>
      <c r="HE150" s="224"/>
      <c r="HF150" s="225"/>
      <c r="HG150" s="225"/>
      <c r="HH150" s="224"/>
      <c r="HI150" s="224"/>
      <c r="HJ150" s="225"/>
      <c r="HK150" s="225"/>
      <c r="HL150" s="224"/>
      <c r="HM150" s="224"/>
      <c r="HN150" s="225"/>
      <c r="HO150" s="225"/>
      <c r="HP150" s="224"/>
      <c r="HQ150" s="224"/>
      <c r="HR150" s="225"/>
      <c r="HS150" s="225"/>
      <c r="HT150" s="224"/>
      <c r="HU150" s="224"/>
      <c r="HV150" s="225"/>
      <c r="HW150" s="225"/>
      <c r="HX150" s="224"/>
      <c r="HY150" s="224"/>
      <c r="HZ150" s="225"/>
      <c r="IA150" s="225"/>
      <c r="IB150" s="224"/>
      <c r="IC150" s="224"/>
      <c r="ID150" s="225"/>
      <c r="IE150" s="225"/>
      <c r="IF150" s="224"/>
      <c r="IG150" s="224"/>
      <c r="IH150" s="225"/>
      <c r="II150" s="225"/>
      <c r="IJ150" s="224"/>
      <c r="IK150" s="224"/>
      <c r="IL150" s="225"/>
      <c r="IM150" s="225"/>
      <c r="IN150" s="224"/>
      <c r="IO150" s="224"/>
      <c r="IP150" s="225"/>
      <c r="IQ150" s="225"/>
      <c r="IR150" s="224"/>
      <c r="IS150" s="224"/>
      <c r="IT150" s="225"/>
      <c r="IU150" s="225"/>
      <c r="IV150" s="224"/>
    </row>
    <row r="151" spans="1:256" s="226" customFormat="1" ht="18" customHeight="1">
      <c r="A151" s="240" t="s">
        <v>724</v>
      </c>
      <c r="B151" s="241"/>
      <c r="C151" s="241"/>
      <c r="D151" s="240"/>
      <c r="E151" s="259"/>
      <c r="F151" s="225"/>
      <c r="G151" s="225"/>
      <c r="H151" s="227"/>
      <c r="I151" s="224"/>
      <c r="J151" s="225"/>
      <c r="K151" s="225"/>
      <c r="L151" s="227"/>
      <c r="M151" s="224"/>
      <c r="N151" s="225"/>
      <c r="O151" s="225"/>
      <c r="P151" s="227"/>
      <c r="Q151" s="224"/>
      <c r="R151" s="225"/>
      <c r="S151" s="225"/>
      <c r="T151" s="227"/>
      <c r="U151" s="224"/>
      <c r="V151" s="225"/>
      <c r="W151" s="225"/>
      <c r="X151" s="227"/>
      <c r="Y151" s="224"/>
      <c r="Z151" s="225"/>
      <c r="AA151" s="225"/>
      <c r="AB151" s="227"/>
      <c r="AC151" s="224"/>
      <c r="AD151" s="225"/>
      <c r="AE151" s="225"/>
      <c r="AF151" s="227"/>
      <c r="AG151" s="224"/>
      <c r="AH151" s="225"/>
      <c r="AI151" s="225"/>
      <c r="AJ151" s="227"/>
      <c r="AK151" s="224"/>
      <c r="AL151" s="225"/>
      <c r="AM151" s="225"/>
      <c r="AN151" s="227"/>
      <c r="AO151" s="224"/>
      <c r="AP151" s="225"/>
      <c r="AQ151" s="225"/>
      <c r="AR151" s="227"/>
      <c r="AS151" s="224"/>
      <c r="AT151" s="225"/>
      <c r="AU151" s="225"/>
      <c r="AV151" s="227"/>
      <c r="AW151" s="224"/>
      <c r="AX151" s="225"/>
      <c r="AY151" s="225"/>
      <c r="AZ151" s="227"/>
      <c r="BA151" s="224"/>
      <c r="BB151" s="225"/>
      <c r="BC151" s="225"/>
      <c r="BD151" s="227"/>
      <c r="BE151" s="224"/>
      <c r="BF151" s="225"/>
      <c r="BG151" s="225"/>
      <c r="BH151" s="227"/>
      <c r="BI151" s="224"/>
      <c r="BJ151" s="225"/>
      <c r="BK151" s="225"/>
      <c r="BL151" s="227"/>
      <c r="BM151" s="224"/>
      <c r="BN151" s="225"/>
      <c r="BO151" s="225"/>
      <c r="BP151" s="227"/>
      <c r="BQ151" s="224"/>
      <c r="BR151" s="225"/>
      <c r="BS151" s="225"/>
      <c r="BT151" s="227"/>
      <c r="BU151" s="224"/>
      <c r="BV151" s="225"/>
      <c r="BW151" s="225"/>
      <c r="BX151" s="227"/>
      <c r="BY151" s="224"/>
      <c r="BZ151" s="225"/>
      <c r="CA151" s="225"/>
      <c r="CB151" s="227"/>
      <c r="CC151" s="224"/>
      <c r="CD151" s="225"/>
      <c r="CE151" s="225"/>
      <c r="CF151" s="227"/>
      <c r="CG151" s="224"/>
      <c r="CH151" s="225"/>
      <c r="CI151" s="225"/>
      <c r="CJ151" s="227"/>
      <c r="CK151" s="224"/>
      <c r="CL151" s="225"/>
      <c r="CM151" s="225"/>
      <c r="CN151" s="227"/>
      <c r="CO151" s="224"/>
      <c r="CP151" s="225"/>
      <c r="CQ151" s="225"/>
      <c r="CR151" s="227"/>
      <c r="CS151" s="224"/>
      <c r="CT151" s="225"/>
      <c r="CU151" s="225"/>
      <c r="CV151" s="227"/>
      <c r="CW151" s="224"/>
      <c r="CX151" s="225"/>
      <c r="CY151" s="225"/>
      <c r="CZ151" s="227"/>
      <c r="DA151" s="224"/>
      <c r="DB151" s="225"/>
      <c r="DC151" s="225"/>
      <c r="DD151" s="227"/>
      <c r="DE151" s="224"/>
      <c r="DF151" s="225"/>
      <c r="DG151" s="225"/>
      <c r="DH151" s="227"/>
      <c r="DI151" s="224"/>
      <c r="DJ151" s="225"/>
      <c r="DK151" s="225"/>
      <c r="DL151" s="227"/>
      <c r="DM151" s="224"/>
      <c r="DN151" s="225"/>
      <c r="DO151" s="225"/>
      <c r="DP151" s="227"/>
      <c r="DQ151" s="224"/>
      <c r="DR151" s="225"/>
      <c r="DS151" s="225"/>
      <c r="DT151" s="227"/>
      <c r="DU151" s="224"/>
      <c r="DV151" s="225"/>
      <c r="DW151" s="225"/>
      <c r="DX151" s="227"/>
      <c r="DY151" s="224"/>
      <c r="DZ151" s="225"/>
      <c r="EA151" s="225"/>
      <c r="EB151" s="227"/>
      <c r="EC151" s="224"/>
      <c r="ED151" s="225"/>
      <c r="EE151" s="225"/>
      <c r="EF151" s="227"/>
      <c r="EG151" s="224"/>
      <c r="EH151" s="225"/>
      <c r="EI151" s="225"/>
      <c r="EJ151" s="227"/>
      <c r="EK151" s="224"/>
      <c r="EL151" s="225"/>
      <c r="EM151" s="225"/>
      <c r="EN151" s="227"/>
      <c r="EO151" s="224"/>
      <c r="EP151" s="225"/>
      <c r="EQ151" s="225"/>
      <c r="ER151" s="227"/>
      <c r="ES151" s="224"/>
      <c r="ET151" s="225"/>
      <c r="EU151" s="225"/>
      <c r="EV151" s="227"/>
      <c r="EW151" s="224"/>
      <c r="EX151" s="225"/>
      <c r="EY151" s="225"/>
      <c r="EZ151" s="227"/>
      <c r="FA151" s="224"/>
      <c r="FB151" s="225"/>
      <c r="FC151" s="225"/>
      <c r="FD151" s="227"/>
      <c r="FE151" s="224"/>
      <c r="FF151" s="225"/>
      <c r="FG151" s="225"/>
      <c r="FH151" s="227"/>
      <c r="FI151" s="224"/>
      <c r="FJ151" s="225"/>
      <c r="FK151" s="225"/>
      <c r="FL151" s="227"/>
      <c r="FM151" s="224"/>
      <c r="FN151" s="225"/>
      <c r="FO151" s="225"/>
      <c r="FP151" s="227"/>
      <c r="FQ151" s="224"/>
      <c r="FR151" s="225"/>
      <c r="FS151" s="225"/>
      <c r="FT151" s="227"/>
      <c r="FU151" s="224"/>
      <c r="FV151" s="225"/>
      <c r="FW151" s="225"/>
      <c r="FX151" s="227"/>
      <c r="FY151" s="224"/>
      <c r="FZ151" s="225"/>
      <c r="GA151" s="225"/>
      <c r="GB151" s="227"/>
      <c r="GC151" s="224"/>
      <c r="GD151" s="225"/>
      <c r="GE151" s="225"/>
      <c r="GF151" s="227"/>
      <c r="GG151" s="224"/>
      <c r="GH151" s="225"/>
      <c r="GI151" s="225"/>
      <c r="GJ151" s="227"/>
      <c r="GK151" s="224"/>
      <c r="GL151" s="225"/>
      <c r="GM151" s="225"/>
      <c r="GN151" s="227"/>
      <c r="GO151" s="224"/>
      <c r="GP151" s="225"/>
      <c r="GQ151" s="225"/>
      <c r="GR151" s="227"/>
      <c r="GS151" s="224"/>
      <c r="GT151" s="225"/>
      <c r="GU151" s="225"/>
      <c r="GV151" s="227"/>
      <c r="GW151" s="224"/>
      <c r="GX151" s="225"/>
      <c r="GY151" s="225"/>
      <c r="GZ151" s="227"/>
      <c r="HA151" s="224"/>
      <c r="HB151" s="225"/>
      <c r="HC151" s="225"/>
      <c r="HD151" s="227"/>
      <c r="HE151" s="224"/>
      <c r="HF151" s="225"/>
      <c r="HG151" s="225"/>
      <c r="HH151" s="227"/>
      <c r="HI151" s="224"/>
      <c r="HJ151" s="225"/>
      <c r="HK151" s="225"/>
      <c r="HL151" s="227"/>
      <c r="HM151" s="224"/>
      <c r="HN151" s="225"/>
      <c r="HO151" s="225"/>
      <c r="HP151" s="227"/>
      <c r="HQ151" s="224"/>
      <c r="HR151" s="225"/>
      <c r="HS151" s="225"/>
      <c r="HT151" s="227"/>
      <c r="HU151" s="224"/>
      <c r="HV151" s="225"/>
      <c r="HW151" s="225"/>
      <c r="HX151" s="227"/>
      <c r="HY151" s="224"/>
      <c r="HZ151" s="225"/>
      <c r="IA151" s="225"/>
      <c r="IB151" s="227"/>
      <c r="IC151" s="224"/>
      <c r="ID151" s="225"/>
      <c r="IE151" s="225"/>
      <c r="IF151" s="227"/>
      <c r="IG151" s="224"/>
      <c r="IH151" s="225"/>
      <c r="II151" s="225"/>
      <c r="IJ151" s="227"/>
      <c r="IK151" s="224"/>
      <c r="IL151" s="225"/>
      <c r="IM151" s="225"/>
      <c r="IN151" s="227"/>
      <c r="IO151" s="224"/>
      <c r="IP151" s="225"/>
      <c r="IQ151" s="225"/>
      <c r="IR151" s="227"/>
      <c r="IS151" s="224"/>
      <c r="IT151" s="225"/>
      <c r="IU151" s="225"/>
      <c r="IV151" s="227"/>
    </row>
    <row r="152" spans="1:256" s="226" customFormat="1" ht="18" customHeight="1">
      <c r="A152" s="222"/>
      <c r="B152" s="223"/>
      <c r="C152" s="223"/>
      <c r="D152" s="222"/>
      <c r="E152" s="224"/>
      <c r="F152" s="225"/>
      <c r="G152" s="225"/>
      <c r="H152" s="227"/>
      <c r="I152" s="224"/>
      <c r="J152" s="225"/>
      <c r="K152" s="225"/>
      <c r="L152" s="227"/>
      <c r="M152" s="224"/>
      <c r="N152" s="225"/>
      <c r="O152" s="225"/>
      <c r="P152" s="227"/>
      <c r="Q152" s="224"/>
      <c r="R152" s="225"/>
      <c r="S152" s="225"/>
      <c r="T152" s="227"/>
      <c r="U152" s="224"/>
      <c r="V152" s="225"/>
      <c r="W152" s="225"/>
      <c r="X152" s="227"/>
      <c r="Y152" s="224"/>
      <c r="Z152" s="225"/>
      <c r="AA152" s="225"/>
      <c r="AB152" s="227"/>
      <c r="AC152" s="224"/>
      <c r="AD152" s="225"/>
      <c r="AE152" s="225"/>
      <c r="AF152" s="227"/>
      <c r="AG152" s="224"/>
      <c r="AH152" s="225"/>
      <c r="AI152" s="225"/>
      <c r="AJ152" s="227"/>
      <c r="AK152" s="224"/>
      <c r="AL152" s="225"/>
      <c r="AM152" s="225"/>
      <c r="AN152" s="227"/>
      <c r="AO152" s="224"/>
      <c r="AP152" s="225"/>
      <c r="AQ152" s="225"/>
      <c r="AR152" s="227"/>
      <c r="AS152" s="224"/>
      <c r="AT152" s="225"/>
      <c r="AU152" s="225"/>
      <c r="AV152" s="227"/>
      <c r="AW152" s="224"/>
      <c r="AX152" s="225"/>
      <c r="AY152" s="225"/>
      <c r="AZ152" s="227"/>
      <c r="BA152" s="224"/>
      <c r="BB152" s="225"/>
      <c r="BC152" s="225"/>
      <c r="BD152" s="227"/>
      <c r="BE152" s="224"/>
      <c r="BF152" s="225"/>
      <c r="BG152" s="225"/>
      <c r="BH152" s="227"/>
      <c r="BI152" s="224"/>
      <c r="BJ152" s="225"/>
      <c r="BK152" s="225"/>
      <c r="BL152" s="227"/>
      <c r="BM152" s="224"/>
      <c r="BN152" s="225"/>
      <c r="BO152" s="225"/>
      <c r="BP152" s="227"/>
      <c r="BQ152" s="224"/>
      <c r="BR152" s="225"/>
      <c r="BS152" s="225"/>
      <c r="BT152" s="227"/>
      <c r="BU152" s="224"/>
      <c r="BV152" s="225"/>
      <c r="BW152" s="225"/>
      <c r="BX152" s="227"/>
      <c r="BY152" s="224"/>
      <c r="BZ152" s="225"/>
      <c r="CA152" s="225"/>
      <c r="CB152" s="227"/>
      <c r="CC152" s="224"/>
      <c r="CD152" s="225"/>
      <c r="CE152" s="225"/>
      <c r="CF152" s="227"/>
      <c r="CG152" s="224"/>
      <c r="CH152" s="225"/>
      <c r="CI152" s="225"/>
      <c r="CJ152" s="227"/>
      <c r="CK152" s="224"/>
      <c r="CL152" s="225"/>
      <c r="CM152" s="225"/>
      <c r="CN152" s="227"/>
      <c r="CO152" s="224"/>
      <c r="CP152" s="225"/>
      <c r="CQ152" s="225"/>
      <c r="CR152" s="227"/>
      <c r="CS152" s="224"/>
      <c r="CT152" s="225"/>
      <c r="CU152" s="225"/>
      <c r="CV152" s="227"/>
      <c r="CW152" s="224"/>
      <c r="CX152" s="225"/>
      <c r="CY152" s="225"/>
      <c r="CZ152" s="227"/>
      <c r="DA152" s="224"/>
      <c r="DB152" s="225"/>
      <c r="DC152" s="225"/>
      <c r="DD152" s="227"/>
      <c r="DE152" s="224"/>
      <c r="DF152" s="225"/>
      <c r="DG152" s="225"/>
      <c r="DH152" s="227"/>
      <c r="DI152" s="224"/>
      <c r="DJ152" s="225"/>
      <c r="DK152" s="225"/>
      <c r="DL152" s="227"/>
      <c r="DM152" s="224"/>
      <c r="DN152" s="225"/>
      <c r="DO152" s="225"/>
      <c r="DP152" s="227"/>
      <c r="DQ152" s="224"/>
      <c r="DR152" s="225"/>
      <c r="DS152" s="225"/>
      <c r="DT152" s="227"/>
      <c r="DU152" s="224"/>
      <c r="DV152" s="225"/>
      <c r="DW152" s="225"/>
      <c r="DX152" s="227"/>
      <c r="DY152" s="224"/>
      <c r="DZ152" s="225"/>
      <c r="EA152" s="225"/>
      <c r="EB152" s="227"/>
      <c r="EC152" s="224"/>
      <c r="ED152" s="225"/>
      <c r="EE152" s="225"/>
      <c r="EF152" s="227"/>
      <c r="EG152" s="224"/>
      <c r="EH152" s="225"/>
      <c r="EI152" s="225"/>
      <c r="EJ152" s="227"/>
      <c r="EK152" s="224"/>
      <c r="EL152" s="225"/>
      <c r="EM152" s="225"/>
      <c r="EN152" s="227"/>
      <c r="EO152" s="224"/>
      <c r="EP152" s="225"/>
      <c r="EQ152" s="225"/>
      <c r="ER152" s="227"/>
      <c r="ES152" s="224"/>
      <c r="ET152" s="225"/>
      <c r="EU152" s="225"/>
      <c r="EV152" s="227"/>
      <c r="EW152" s="224"/>
      <c r="EX152" s="225"/>
      <c r="EY152" s="225"/>
      <c r="EZ152" s="227"/>
      <c r="FA152" s="224"/>
      <c r="FB152" s="225"/>
      <c r="FC152" s="225"/>
      <c r="FD152" s="227"/>
      <c r="FE152" s="224"/>
      <c r="FF152" s="225"/>
      <c r="FG152" s="225"/>
      <c r="FH152" s="227"/>
      <c r="FI152" s="224"/>
      <c r="FJ152" s="225"/>
      <c r="FK152" s="225"/>
      <c r="FL152" s="227"/>
      <c r="FM152" s="224"/>
      <c r="FN152" s="225"/>
      <c r="FO152" s="225"/>
      <c r="FP152" s="227"/>
      <c r="FQ152" s="224"/>
      <c r="FR152" s="225"/>
      <c r="FS152" s="225"/>
      <c r="FT152" s="227"/>
      <c r="FU152" s="224"/>
      <c r="FV152" s="225"/>
      <c r="FW152" s="225"/>
      <c r="FX152" s="227"/>
      <c r="FY152" s="224"/>
      <c r="FZ152" s="225"/>
      <c r="GA152" s="225"/>
      <c r="GB152" s="227"/>
      <c r="GC152" s="224"/>
      <c r="GD152" s="225"/>
      <c r="GE152" s="225"/>
      <c r="GF152" s="227"/>
      <c r="GG152" s="224"/>
      <c r="GH152" s="225"/>
      <c r="GI152" s="225"/>
      <c r="GJ152" s="227"/>
      <c r="GK152" s="224"/>
      <c r="GL152" s="225"/>
      <c r="GM152" s="225"/>
      <c r="GN152" s="227"/>
      <c r="GO152" s="224"/>
      <c r="GP152" s="225"/>
      <c r="GQ152" s="225"/>
      <c r="GR152" s="227"/>
      <c r="GS152" s="224"/>
      <c r="GT152" s="225"/>
      <c r="GU152" s="225"/>
      <c r="GV152" s="227"/>
      <c r="GW152" s="224"/>
      <c r="GX152" s="225"/>
      <c r="GY152" s="225"/>
      <c r="GZ152" s="227"/>
      <c r="HA152" s="224"/>
      <c r="HB152" s="225"/>
      <c r="HC152" s="225"/>
      <c r="HD152" s="227"/>
      <c r="HE152" s="224"/>
      <c r="HF152" s="225"/>
      <c r="HG152" s="225"/>
      <c r="HH152" s="227"/>
      <c r="HI152" s="224"/>
      <c r="HJ152" s="225"/>
      <c r="HK152" s="225"/>
      <c r="HL152" s="227"/>
      <c r="HM152" s="224"/>
      <c r="HN152" s="225"/>
      <c r="HO152" s="225"/>
      <c r="HP152" s="227"/>
      <c r="HQ152" s="224"/>
      <c r="HR152" s="225"/>
      <c r="HS152" s="225"/>
      <c r="HT152" s="227"/>
      <c r="HU152" s="224"/>
      <c r="HV152" s="225"/>
      <c r="HW152" s="225"/>
      <c r="HX152" s="227"/>
      <c r="HY152" s="224"/>
      <c r="HZ152" s="225"/>
      <c r="IA152" s="225"/>
      <c r="IB152" s="227"/>
      <c r="IC152" s="224"/>
      <c r="ID152" s="225"/>
      <c r="IE152" s="225"/>
      <c r="IF152" s="227"/>
      <c r="IG152" s="224"/>
      <c r="IH152" s="225"/>
      <c r="II152" s="225"/>
      <c r="IJ152" s="227"/>
      <c r="IK152" s="224"/>
      <c r="IL152" s="225"/>
      <c r="IM152" s="225"/>
      <c r="IN152" s="227"/>
      <c r="IO152" s="224"/>
      <c r="IP152" s="225"/>
      <c r="IQ152" s="225"/>
      <c r="IR152" s="227"/>
      <c r="IS152" s="224"/>
      <c r="IT152" s="225"/>
      <c r="IU152" s="225"/>
      <c r="IV152" s="227"/>
    </row>
    <row r="153" spans="1:256" s="28" customFormat="1" ht="14.1" customHeight="1">
      <c r="A153" s="94"/>
      <c r="B153" s="95"/>
      <c r="C153" s="95"/>
      <c r="D153" s="242" t="s">
        <v>725</v>
      </c>
      <c r="E153" s="63"/>
    </row>
    <row r="154" spans="1:256" s="28" customFormat="1" ht="14.1" customHeight="1">
      <c r="A154" s="94"/>
      <c r="B154" s="95"/>
      <c r="C154" s="95"/>
      <c r="D154" s="243" t="s">
        <v>726</v>
      </c>
      <c r="E154" s="63"/>
    </row>
    <row r="155" spans="1:256" s="28" customFormat="1" ht="14.1" customHeight="1">
      <c r="A155" s="94"/>
      <c r="B155" s="95"/>
      <c r="C155" s="95"/>
      <c r="D155" s="100"/>
      <c r="E155" s="63"/>
    </row>
    <row r="156" spans="1:256" s="51" customFormat="1" ht="22.5" customHeight="1">
      <c r="A156" s="257" t="s">
        <v>81</v>
      </c>
      <c r="B156" s="258" t="s">
        <v>728</v>
      </c>
      <c r="C156" s="258" t="s">
        <v>333</v>
      </c>
      <c r="D156" s="257" t="s">
        <v>729</v>
      </c>
      <c r="E156" s="257" t="s">
        <v>730</v>
      </c>
    </row>
    <row r="157" spans="1:256" s="46" customFormat="1" ht="27.75" customHeight="1">
      <c r="A157" s="247">
        <v>1239</v>
      </c>
      <c r="B157" s="248">
        <v>140</v>
      </c>
      <c r="C157" s="249" t="s">
        <v>86</v>
      </c>
      <c r="D157" s="260"/>
      <c r="E157" s="260"/>
    </row>
    <row r="158" spans="1:256" s="46" customFormat="1" ht="27.75" customHeight="1">
      <c r="A158" s="278">
        <v>1239</v>
      </c>
      <c r="B158" s="248">
        <v>1</v>
      </c>
      <c r="C158" s="262" t="s">
        <v>87</v>
      </c>
      <c r="D158" s="261"/>
      <c r="E158" s="260"/>
    </row>
    <row r="159" spans="1:256" s="28" customFormat="1" ht="27.75" customHeight="1">
      <c r="A159" s="263">
        <v>1239</v>
      </c>
      <c r="B159" s="264">
        <v>2</v>
      </c>
      <c r="C159" s="265" t="s">
        <v>88</v>
      </c>
      <c r="D159" s="250"/>
      <c r="E159" s="266"/>
    </row>
    <row r="160" spans="1:256" s="28" customFormat="1" ht="27.75" customHeight="1">
      <c r="A160" s="247">
        <v>1239</v>
      </c>
      <c r="B160" s="248">
        <v>157</v>
      </c>
      <c r="C160" s="249" t="s">
        <v>89</v>
      </c>
      <c r="D160" s="250"/>
      <c r="E160" s="266"/>
    </row>
    <row r="161" spans="1:5" s="28" customFormat="1" ht="27.75" customHeight="1">
      <c r="A161" s="247">
        <v>1239</v>
      </c>
      <c r="B161" s="248">
        <v>207</v>
      </c>
      <c r="C161" s="249" t="s">
        <v>760</v>
      </c>
      <c r="D161" s="250"/>
      <c r="E161" s="266"/>
    </row>
    <row r="162" spans="1:5" s="28" customFormat="1" ht="27.75" customHeight="1">
      <c r="A162" s="247">
        <v>1239</v>
      </c>
      <c r="B162" s="248">
        <v>206</v>
      </c>
      <c r="C162" s="249" t="s">
        <v>91</v>
      </c>
      <c r="D162" s="250"/>
      <c r="E162" s="266"/>
    </row>
    <row r="163" spans="1:5" s="28" customFormat="1" ht="27.75" customHeight="1">
      <c r="A163" s="247">
        <v>1239</v>
      </c>
      <c r="B163" s="248" t="s">
        <v>761</v>
      </c>
      <c r="C163" s="249" t="s">
        <v>92</v>
      </c>
      <c r="D163" s="250"/>
      <c r="E163" s="266"/>
    </row>
    <row r="164" spans="1:5" s="28" customFormat="1" ht="22.5" customHeight="1">
      <c r="A164" s="247"/>
      <c r="B164" s="248"/>
      <c r="C164" s="252" t="s">
        <v>93</v>
      </c>
      <c r="D164" s="250"/>
      <c r="E164" s="266"/>
    </row>
    <row r="165" spans="1:5" s="28" customFormat="1" ht="30" customHeight="1">
      <c r="A165" s="247">
        <v>1239</v>
      </c>
      <c r="B165" s="248">
        <v>236</v>
      </c>
      <c r="C165" s="249" t="s">
        <v>234</v>
      </c>
      <c r="D165" s="250"/>
      <c r="E165" s="266"/>
    </row>
    <row r="166" spans="1:5" s="28" customFormat="1" ht="30" customHeight="1">
      <c r="A166" s="247">
        <v>1239</v>
      </c>
      <c r="B166" s="248">
        <v>9</v>
      </c>
      <c r="C166" s="249" t="s">
        <v>95</v>
      </c>
      <c r="D166" s="250"/>
      <c r="E166" s="266"/>
    </row>
    <row r="167" spans="1:5" s="28" customFormat="1" ht="30" customHeight="1">
      <c r="A167" s="247">
        <v>1239</v>
      </c>
      <c r="B167" s="248">
        <v>7</v>
      </c>
      <c r="C167" s="249" t="s">
        <v>96</v>
      </c>
      <c r="D167" s="250"/>
      <c r="E167" s="266"/>
    </row>
    <row r="168" spans="1:5" s="28" customFormat="1" ht="30" customHeight="1">
      <c r="A168" s="247">
        <v>1239</v>
      </c>
      <c r="B168" s="248">
        <v>10</v>
      </c>
      <c r="C168" s="249" t="s">
        <v>762</v>
      </c>
      <c r="D168" s="250"/>
      <c r="E168" s="266"/>
    </row>
    <row r="169" spans="1:5" s="28" customFormat="1" ht="30" customHeight="1">
      <c r="A169" s="247">
        <v>1239</v>
      </c>
      <c r="B169" s="248">
        <v>11</v>
      </c>
      <c r="C169" s="249" t="s">
        <v>100</v>
      </c>
      <c r="D169" s="250"/>
      <c r="E169" s="266"/>
    </row>
    <row r="170" spans="1:5" s="28" customFormat="1" ht="30" customHeight="1">
      <c r="A170" s="247">
        <v>1239</v>
      </c>
      <c r="B170" s="248" t="s">
        <v>763</v>
      </c>
      <c r="C170" s="249" t="s">
        <v>559</v>
      </c>
      <c r="D170" s="250"/>
      <c r="E170" s="266"/>
    </row>
    <row r="171" spans="1:5" s="28" customFormat="1" ht="30" customHeight="1">
      <c r="A171" s="247">
        <v>1239</v>
      </c>
      <c r="B171" s="248">
        <v>73</v>
      </c>
      <c r="C171" s="249" t="s">
        <v>561</v>
      </c>
      <c r="D171" s="250"/>
      <c r="E171" s="266"/>
    </row>
    <row r="172" spans="1:5" s="28" customFormat="1" ht="30" customHeight="1">
      <c r="A172" s="247">
        <v>1239</v>
      </c>
      <c r="B172" s="248">
        <v>130</v>
      </c>
      <c r="C172" s="249" t="s">
        <v>102</v>
      </c>
      <c r="D172" s="250"/>
      <c r="E172" s="266"/>
    </row>
    <row r="173" spans="1:5" s="28" customFormat="1" ht="30" customHeight="1">
      <c r="A173" s="247">
        <v>1239</v>
      </c>
      <c r="B173" s="248">
        <v>83</v>
      </c>
      <c r="C173" s="249" t="s">
        <v>103</v>
      </c>
      <c r="D173" s="250"/>
      <c r="E173" s="266"/>
    </row>
    <row r="174" spans="1:5" ht="30" customHeight="1">
      <c r="A174" s="247">
        <v>1239</v>
      </c>
      <c r="B174" s="248">
        <v>123</v>
      </c>
      <c r="C174" s="249" t="s">
        <v>105</v>
      </c>
      <c r="D174" s="250"/>
      <c r="E174" s="266"/>
    </row>
    <row r="175" spans="1:5" ht="30" customHeight="1">
      <c r="A175" s="247">
        <v>1239</v>
      </c>
      <c r="B175" s="248">
        <v>77</v>
      </c>
      <c r="C175" s="249" t="s">
        <v>106</v>
      </c>
      <c r="D175" s="250"/>
      <c r="E175" s="266"/>
    </row>
    <row r="176" spans="1:5" ht="30" customHeight="1">
      <c r="A176" s="247">
        <v>1239</v>
      </c>
      <c r="B176" s="248">
        <v>78</v>
      </c>
      <c r="C176" s="249" t="s">
        <v>107</v>
      </c>
      <c r="D176" s="250"/>
      <c r="E176" s="266"/>
    </row>
    <row r="177" spans="1:256" ht="30" customHeight="1">
      <c r="A177" s="247">
        <v>1239</v>
      </c>
      <c r="B177" s="248">
        <v>80</v>
      </c>
      <c r="C177" s="249" t="s">
        <v>108</v>
      </c>
      <c r="D177" s="250"/>
      <c r="E177" s="266"/>
    </row>
    <row r="178" spans="1:256" ht="30" customHeight="1">
      <c r="A178" s="253"/>
      <c r="B178" s="254"/>
      <c r="C178" s="255"/>
      <c r="D178" s="256"/>
      <c r="E178" s="259"/>
    </row>
    <row r="179" spans="1:256" ht="30" customHeight="1">
      <c r="A179" s="253"/>
      <c r="B179" s="254"/>
      <c r="C179" s="255"/>
      <c r="D179" s="256"/>
      <c r="E179" s="259"/>
    </row>
    <row r="180" spans="1:256" s="28" customFormat="1" ht="14.25" customHeight="1">
      <c r="A180" s="63"/>
      <c r="B180" s="60"/>
      <c r="C180" s="60"/>
      <c r="D180" s="63"/>
      <c r="E180" s="63"/>
      <c r="F180" s="95"/>
      <c r="G180" s="99"/>
      <c r="H180" s="94"/>
      <c r="I180" s="94"/>
      <c r="J180" s="95"/>
      <c r="K180" s="99"/>
      <c r="L180" s="94"/>
      <c r="M180" s="94"/>
      <c r="N180" s="95"/>
      <c r="O180" s="99"/>
      <c r="P180" s="94"/>
      <c r="Q180" s="94"/>
      <c r="R180" s="95"/>
      <c r="S180" s="99"/>
      <c r="T180" s="94"/>
      <c r="U180" s="94"/>
      <c r="V180" s="95"/>
      <c r="W180" s="99"/>
      <c r="X180" s="94"/>
      <c r="Y180" s="94"/>
      <c r="Z180" s="95"/>
      <c r="AA180" s="99"/>
      <c r="AB180" s="94"/>
      <c r="AC180" s="94"/>
      <c r="AD180" s="95"/>
      <c r="AE180" s="99"/>
      <c r="AF180" s="94"/>
      <c r="AG180" s="94"/>
      <c r="AH180" s="95"/>
      <c r="AI180" s="99"/>
      <c r="AJ180" s="94"/>
      <c r="AK180" s="94"/>
      <c r="AL180" s="95"/>
      <c r="AM180" s="99"/>
      <c r="AN180" s="94"/>
      <c r="AO180" s="94"/>
      <c r="AP180" s="95"/>
      <c r="AQ180" s="99"/>
      <c r="AR180" s="94"/>
      <c r="AS180" s="94"/>
      <c r="AT180" s="95"/>
      <c r="AU180" s="99"/>
      <c r="AV180" s="94"/>
      <c r="AW180" s="94"/>
      <c r="AX180" s="95"/>
      <c r="AY180" s="99"/>
      <c r="AZ180" s="94"/>
      <c r="BA180" s="94"/>
      <c r="BB180" s="95"/>
      <c r="BC180" s="99"/>
      <c r="BD180" s="94"/>
      <c r="BE180" s="94"/>
      <c r="BF180" s="95"/>
      <c r="BG180" s="99"/>
      <c r="BH180" s="94"/>
      <c r="BI180" s="94"/>
      <c r="BJ180" s="95"/>
      <c r="BK180" s="99"/>
      <c r="BL180" s="94"/>
      <c r="BM180" s="94"/>
      <c r="BN180" s="95"/>
      <c r="BO180" s="99"/>
      <c r="BP180" s="94"/>
      <c r="BQ180" s="94"/>
      <c r="BR180" s="95"/>
      <c r="BS180" s="99"/>
      <c r="BT180" s="94"/>
      <c r="BU180" s="94"/>
      <c r="BV180" s="95"/>
      <c r="BW180" s="99"/>
      <c r="BX180" s="94"/>
      <c r="BY180" s="94"/>
      <c r="BZ180" s="95"/>
      <c r="CA180" s="99"/>
      <c r="CB180" s="94"/>
      <c r="CC180" s="94"/>
      <c r="CD180" s="95"/>
      <c r="CE180" s="99"/>
      <c r="CF180" s="94"/>
      <c r="CG180" s="94"/>
      <c r="CH180" s="95"/>
      <c r="CI180" s="99"/>
      <c r="CJ180" s="94"/>
      <c r="CK180" s="94"/>
      <c r="CL180" s="95"/>
      <c r="CM180" s="99"/>
      <c r="CN180" s="94"/>
      <c r="CO180" s="94"/>
      <c r="CP180" s="95"/>
      <c r="CQ180" s="99"/>
      <c r="CR180" s="94"/>
      <c r="CS180" s="94"/>
      <c r="CT180" s="95"/>
      <c r="CU180" s="99"/>
      <c r="CV180" s="94"/>
      <c r="CW180" s="94"/>
      <c r="CX180" s="95"/>
      <c r="CY180" s="99"/>
      <c r="CZ180" s="94"/>
      <c r="DA180" s="94"/>
      <c r="DB180" s="95"/>
      <c r="DC180" s="99"/>
      <c r="DD180" s="94"/>
      <c r="DE180" s="94"/>
      <c r="DF180" s="95"/>
      <c r="DG180" s="99"/>
      <c r="DH180" s="94"/>
      <c r="DI180" s="94"/>
      <c r="DJ180" s="95"/>
      <c r="DK180" s="99"/>
      <c r="DL180" s="94"/>
      <c r="DM180" s="94"/>
      <c r="DN180" s="95"/>
      <c r="DO180" s="99"/>
      <c r="DP180" s="94"/>
      <c r="DQ180" s="94"/>
      <c r="DR180" s="95"/>
      <c r="DS180" s="99"/>
      <c r="DT180" s="94"/>
      <c r="DU180" s="94"/>
      <c r="DV180" s="95"/>
      <c r="DW180" s="99"/>
      <c r="DX180" s="94"/>
      <c r="DY180" s="94"/>
      <c r="DZ180" s="95"/>
      <c r="EA180" s="99"/>
      <c r="EB180" s="94"/>
      <c r="EC180" s="94"/>
      <c r="ED180" s="95"/>
      <c r="EE180" s="99"/>
      <c r="EF180" s="94"/>
      <c r="EG180" s="94"/>
      <c r="EH180" s="95"/>
      <c r="EI180" s="99"/>
      <c r="EJ180" s="94"/>
      <c r="EK180" s="94"/>
      <c r="EL180" s="95"/>
      <c r="EM180" s="99"/>
      <c r="EN180" s="94"/>
      <c r="EO180" s="94"/>
      <c r="EP180" s="95"/>
      <c r="EQ180" s="99"/>
      <c r="ER180" s="94"/>
      <c r="ES180" s="94"/>
      <c r="ET180" s="95"/>
      <c r="EU180" s="99"/>
      <c r="EV180" s="94"/>
      <c r="EW180" s="94"/>
      <c r="EX180" s="95"/>
      <c r="EY180" s="99"/>
      <c r="EZ180" s="94"/>
      <c r="FA180" s="94"/>
      <c r="FB180" s="95"/>
      <c r="FC180" s="99"/>
      <c r="FD180" s="94"/>
      <c r="FE180" s="94"/>
      <c r="FF180" s="95"/>
      <c r="FG180" s="99"/>
      <c r="FH180" s="94"/>
      <c r="FI180" s="94"/>
      <c r="FJ180" s="95"/>
      <c r="FK180" s="99"/>
      <c r="FL180" s="94"/>
      <c r="FM180" s="94"/>
      <c r="FN180" s="95"/>
      <c r="FO180" s="99"/>
      <c r="FP180" s="94"/>
      <c r="FQ180" s="94"/>
      <c r="FR180" s="95"/>
      <c r="FS180" s="99"/>
      <c r="FT180" s="94"/>
      <c r="FU180" s="94"/>
      <c r="FV180" s="95"/>
      <c r="FW180" s="99"/>
      <c r="FX180" s="94"/>
      <c r="FY180" s="94"/>
      <c r="FZ180" s="95"/>
      <c r="GA180" s="99"/>
      <c r="GB180" s="94"/>
      <c r="GC180" s="94"/>
      <c r="GD180" s="95"/>
      <c r="GE180" s="99"/>
      <c r="GF180" s="94"/>
      <c r="GG180" s="94"/>
      <c r="GH180" s="95"/>
      <c r="GI180" s="99"/>
      <c r="GJ180" s="94"/>
      <c r="GK180" s="94"/>
      <c r="GL180" s="95"/>
      <c r="GM180" s="99"/>
      <c r="GN180" s="94"/>
      <c r="GO180" s="94"/>
      <c r="GP180" s="95"/>
      <c r="GQ180" s="99"/>
      <c r="GR180" s="94"/>
      <c r="GS180" s="94"/>
      <c r="GT180" s="95"/>
      <c r="GU180" s="99"/>
      <c r="GV180" s="94"/>
      <c r="GW180" s="94"/>
      <c r="GX180" s="95"/>
      <c r="GY180" s="99"/>
      <c r="GZ180" s="94"/>
      <c r="HA180" s="94"/>
      <c r="HB180" s="95"/>
      <c r="HC180" s="99"/>
      <c r="HD180" s="94"/>
      <c r="HE180" s="94"/>
      <c r="HF180" s="95"/>
      <c r="HG180" s="99"/>
      <c r="HH180" s="94"/>
      <c r="HI180" s="94"/>
      <c r="HJ180" s="95"/>
      <c r="HK180" s="99"/>
      <c r="HL180" s="94"/>
      <c r="HM180" s="94"/>
      <c r="HN180" s="95"/>
      <c r="HO180" s="99"/>
      <c r="HP180" s="94"/>
      <c r="HQ180" s="94"/>
      <c r="HR180" s="95"/>
      <c r="HS180" s="99"/>
      <c r="HT180" s="94"/>
      <c r="HU180" s="94"/>
      <c r="HV180" s="95"/>
      <c r="HW180" s="99"/>
      <c r="HX180" s="94"/>
      <c r="HY180" s="94"/>
      <c r="HZ180" s="95"/>
      <c r="IA180" s="99"/>
      <c r="IB180" s="94"/>
      <c r="IC180" s="94"/>
      <c r="ID180" s="95"/>
      <c r="IE180" s="99"/>
      <c r="IF180" s="94"/>
      <c r="IG180" s="94"/>
      <c r="IH180" s="95"/>
      <c r="II180" s="99"/>
      <c r="IJ180" s="94"/>
      <c r="IK180" s="94"/>
      <c r="IL180" s="95"/>
      <c r="IM180" s="99"/>
      <c r="IN180" s="94"/>
      <c r="IO180" s="94"/>
      <c r="IP180" s="95"/>
      <c r="IQ180" s="99"/>
      <c r="IR180" s="94"/>
      <c r="IS180" s="94"/>
      <c r="IT180" s="95"/>
      <c r="IU180" s="99"/>
      <c r="IV180" s="94"/>
    </row>
    <row r="181" spans="1:256" s="28" customFormat="1" ht="29.25" customHeight="1">
      <c r="A181" s="63"/>
      <c r="B181" s="60"/>
      <c r="C181" s="229"/>
      <c r="D181" s="63"/>
      <c r="E181" s="63"/>
      <c r="F181" s="95"/>
      <c r="G181" s="99"/>
      <c r="H181" s="94"/>
      <c r="I181" s="94"/>
      <c r="J181" s="95"/>
      <c r="K181" s="99"/>
      <c r="L181" s="94"/>
      <c r="M181" s="94"/>
      <c r="N181" s="95"/>
      <c r="O181" s="99"/>
      <c r="P181" s="94"/>
      <c r="Q181" s="94"/>
      <c r="R181" s="95"/>
      <c r="S181" s="99"/>
      <c r="T181" s="94"/>
      <c r="U181" s="94"/>
      <c r="V181" s="95"/>
      <c r="W181" s="99"/>
      <c r="X181" s="94"/>
      <c r="Y181" s="94"/>
      <c r="Z181" s="95"/>
      <c r="AA181" s="99"/>
      <c r="AB181" s="94"/>
      <c r="AC181" s="94"/>
      <c r="AD181" s="95"/>
      <c r="AE181" s="99"/>
      <c r="AF181" s="94"/>
      <c r="AG181" s="94"/>
      <c r="AH181" s="95"/>
      <c r="AI181" s="99"/>
      <c r="AJ181" s="94"/>
      <c r="AK181" s="94"/>
      <c r="AL181" s="95"/>
      <c r="AM181" s="99"/>
      <c r="AN181" s="94"/>
      <c r="AO181" s="94"/>
      <c r="AP181" s="95"/>
      <c r="AQ181" s="99"/>
      <c r="AR181" s="94"/>
      <c r="AS181" s="94"/>
      <c r="AT181" s="95"/>
      <c r="AU181" s="99"/>
      <c r="AV181" s="94"/>
      <c r="AW181" s="94"/>
      <c r="AX181" s="95"/>
      <c r="AY181" s="99"/>
      <c r="AZ181" s="94"/>
      <c r="BA181" s="94"/>
      <c r="BB181" s="95"/>
      <c r="BC181" s="99"/>
      <c r="BD181" s="94"/>
      <c r="BE181" s="94"/>
      <c r="BF181" s="95"/>
      <c r="BG181" s="99"/>
      <c r="BH181" s="94"/>
      <c r="BI181" s="94"/>
      <c r="BJ181" s="95"/>
      <c r="BK181" s="99"/>
      <c r="BL181" s="94"/>
      <c r="BM181" s="94"/>
      <c r="BN181" s="95"/>
      <c r="BO181" s="99"/>
      <c r="BP181" s="94"/>
      <c r="BQ181" s="94"/>
      <c r="BR181" s="95"/>
      <c r="BS181" s="99"/>
      <c r="BT181" s="94"/>
      <c r="BU181" s="94"/>
      <c r="BV181" s="95"/>
      <c r="BW181" s="99"/>
      <c r="BX181" s="94"/>
      <c r="BY181" s="94"/>
      <c r="BZ181" s="95"/>
      <c r="CA181" s="99"/>
      <c r="CB181" s="94"/>
      <c r="CC181" s="94"/>
      <c r="CD181" s="95"/>
      <c r="CE181" s="99"/>
      <c r="CF181" s="94"/>
      <c r="CG181" s="94"/>
      <c r="CH181" s="95"/>
      <c r="CI181" s="99"/>
      <c r="CJ181" s="94"/>
      <c r="CK181" s="94"/>
      <c r="CL181" s="95"/>
      <c r="CM181" s="99"/>
      <c r="CN181" s="94"/>
      <c r="CO181" s="94"/>
      <c r="CP181" s="95"/>
      <c r="CQ181" s="99"/>
      <c r="CR181" s="94"/>
      <c r="CS181" s="94"/>
      <c r="CT181" s="95"/>
      <c r="CU181" s="99"/>
      <c r="CV181" s="94"/>
      <c r="CW181" s="94"/>
      <c r="CX181" s="95"/>
      <c r="CY181" s="99"/>
      <c r="CZ181" s="94"/>
      <c r="DA181" s="94"/>
      <c r="DB181" s="95"/>
      <c r="DC181" s="99"/>
      <c r="DD181" s="94"/>
      <c r="DE181" s="94"/>
      <c r="DF181" s="95"/>
      <c r="DG181" s="99"/>
      <c r="DH181" s="94"/>
      <c r="DI181" s="94"/>
      <c r="DJ181" s="95"/>
      <c r="DK181" s="99"/>
      <c r="DL181" s="94"/>
      <c r="DM181" s="94"/>
      <c r="DN181" s="95"/>
      <c r="DO181" s="99"/>
      <c r="DP181" s="94"/>
      <c r="DQ181" s="94"/>
      <c r="DR181" s="95"/>
      <c r="DS181" s="99"/>
      <c r="DT181" s="94"/>
      <c r="DU181" s="94"/>
      <c r="DV181" s="95"/>
      <c r="DW181" s="99"/>
      <c r="DX181" s="94"/>
      <c r="DY181" s="94"/>
      <c r="DZ181" s="95"/>
      <c r="EA181" s="99"/>
      <c r="EB181" s="94"/>
      <c r="EC181" s="94"/>
      <c r="ED181" s="95"/>
      <c r="EE181" s="99"/>
      <c r="EF181" s="94"/>
      <c r="EG181" s="94"/>
      <c r="EH181" s="95"/>
      <c r="EI181" s="99"/>
      <c r="EJ181" s="94"/>
      <c r="EK181" s="94"/>
      <c r="EL181" s="95"/>
      <c r="EM181" s="99"/>
      <c r="EN181" s="94"/>
      <c r="EO181" s="94"/>
      <c r="EP181" s="95"/>
      <c r="EQ181" s="99"/>
      <c r="ER181" s="94"/>
      <c r="ES181" s="94"/>
      <c r="ET181" s="95"/>
      <c r="EU181" s="99"/>
      <c r="EV181" s="94"/>
      <c r="EW181" s="94"/>
      <c r="EX181" s="95"/>
      <c r="EY181" s="99"/>
      <c r="EZ181" s="94"/>
      <c r="FA181" s="94"/>
      <c r="FB181" s="95"/>
      <c r="FC181" s="99"/>
      <c r="FD181" s="94"/>
      <c r="FE181" s="94"/>
      <c r="FF181" s="95"/>
      <c r="FG181" s="99"/>
      <c r="FH181" s="94"/>
      <c r="FI181" s="94"/>
      <c r="FJ181" s="95"/>
      <c r="FK181" s="99"/>
      <c r="FL181" s="94"/>
      <c r="FM181" s="94"/>
      <c r="FN181" s="95"/>
      <c r="FO181" s="99"/>
      <c r="FP181" s="94"/>
      <c r="FQ181" s="94"/>
      <c r="FR181" s="95"/>
      <c r="FS181" s="99"/>
      <c r="FT181" s="94"/>
      <c r="FU181" s="94"/>
      <c r="FV181" s="95"/>
      <c r="FW181" s="99"/>
      <c r="FX181" s="94"/>
      <c r="FY181" s="94"/>
      <c r="FZ181" s="95"/>
      <c r="GA181" s="99"/>
      <c r="GB181" s="94"/>
      <c r="GC181" s="94"/>
      <c r="GD181" s="95"/>
      <c r="GE181" s="99"/>
      <c r="GF181" s="94"/>
      <c r="GG181" s="94"/>
      <c r="GH181" s="95"/>
      <c r="GI181" s="99"/>
      <c r="GJ181" s="94"/>
      <c r="GK181" s="94"/>
      <c r="GL181" s="95"/>
      <c r="GM181" s="99"/>
      <c r="GN181" s="94"/>
      <c r="GO181" s="94"/>
      <c r="GP181" s="95"/>
      <c r="GQ181" s="99"/>
      <c r="GR181" s="94"/>
      <c r="GS181" s="94"/>
      <c r="GT181" s="95"/>
      <c r="GU181" s="99"/>
      <c r="GV181" s="94"/>
      <c r="GW181" s="94"/>
      <c r="GX181" s="95"/>
      <c r="GY181" s="99"/>
      <c r="GZ181" s="94"/>
      <c r="HA181" s="94"/>
      <c r="HB181" s="95"/>
      <c r="HC181" s="99"/>
      <c r="HD181" s="94"/>
      <c r="HE181" s="94"/>
      <c r="HF181" s="95"/>
      <c r="HG181" s="99"/>
      <c r="HH181" s="94"/>
      <c r="HI181" s="94"/>
      <c r="HJ181" s="95"/>
      <c r="HK181" s="99"/>
      <c r="HL181" s="94"/>
      <c r="HM181" s="94"/>
      <c r="HN181" s="95"/>
      <c r="HO181" s="99"/>
      <c r="HP181" s="94"/>
      <c r="HQ181" s="94"/>
      <c r="HR181" s="95"/>
      <c r="HS181" s="99"/>
      <c r="HT181" s="94"/>
      <c r="HU181" s="94"/>
      <c r="HV181" s="95"/>
      <c r="HW181" s="99"/>
      <c r="HX181" s="94"/>
      <c r="HY181" s="94"/>
      <c r="HZ181" s="95"/>
      <c r="IA181" s="99"/>
      <c r="IB181" s="94"/>
      <c r="IC181" s="94"/>
      <c r="ID181" s="95"/>
      <c r="IE181" s="99"/>
      <c r="IF181" s="94"/>
      <c r="IG181" s="94"/>
      <c r="IH181" s="95"/>
      <c r="II181" s="99"/>
      <c r="IJ181" s="94"/>
      <c r="IK181" s="94"/>
      <c r="IL181" s="95"/>
      <c r="IM181" s="99"/>
      <c r="IN181" s="94"/>
      <c r="IO181" s="94"/>
      <c r="IP181" s="95"/>
      <c r="IQ181" s="99"/>
      <c r="IR181" s="94"/>
      <c r="IS181" s="94"/>
      <c r="IT181" s="95"/>
      <c r="IU181" s="99"/>
      <c r="IV181" s="94"/>
    </row>
    <row r="182" spans="1:256" s="28" customFormat="1" ht="24.95" customHeight="1">
      <c r="A182" s="63"/>
      <c r="B182" s="60"/>
      <c r="C182" s="228" t="s">
        <v>714</v>
      </c>
      <c r="D182" s="63"/>
      <c r="E182" s="63"/>
      <c r="F182" s="95"/>
      <c r="G182" s="99"/>
      <c r="H182" s="94"/>
      <c r="I182" s="94"/>
      <c r="J182" s="95"/>
      <c r="K182" s="99"/>
      <c r="L182" s="94"/>
      <c r="M182" s="94"/>
      <c r="N182" s="95"/>
      <c r="O182" s="99"/>
      <c r="P182" s="94"/>
      <c r="Q182" s="94"/>
      <c r="R182" s="95"/>
      <c r="S182" s="99"/>
      <c r="T182" s="94"/>
      <c r="U182" s="94"/>
      <c r="V182" s="95"/>
      <c r="W182" s="99"/>
      <c r="X182" s="94"/>
      <c r="Y182" s="94"/>
      <c r="Z182" s="95"/>
      <c r="AA182" s="99"/>
      <c r="AB182" s="94"/>
      <c r="AC182" s="94"/>
      <c r="AD182" s="95"/>
      <c r="AE182" s="99"/>
      <c r="AF182" s="94"/>
      <c r="AG182" s="94"/>
      <c r="AH182" s="95"/>
      <c r="AI182" s="99"/>
      <c r="AJ182" s="94"/>
      <c r="AK182" s="94"/>
      <c r="AL182" s="95"/>
      <c r="AM182" s="99"/>
      <c r="AN182" s="94"/>
      <c r="AO182" s="94"/>
      <c r="AP182" s="95"/>
      <c r="AQ182" s="99"/>
      <c r="AR182" s="94"/>
      <c r="AS182" s="94"/>
      <c r="AT182" s="95"/>
      <c r="AU182" s="99"/>
      <c r="AV182" s="94"/>
      <c r="AW182" s="94"/>
      <c r="AX182" s="95"/>
      <c r="AY182" s="99"/>
      <c r="AZ182" s="94"/>
      <c r="BA182" s="94"/>
      <c r="BB182" s="95"/>
      <c r="BC182" s="99"/>
      <c r="BD182" s="94"/>
      <c r="BE182" s="94"/>
      <c r="BF182" s="95"/>
      <c r="BG182" s="99"/>
      <c r="BH182" s="94"/>
      <c r="BI182" s="94"/>
      <c r="BJ182" s="95"/>
      <c r="BK182" s="99"/>
      <c r="BL182" s="94"/>
      <c r="BM182" s="94"/>
      <c r="BN182" s="95"/>
      <c r="BO182" s="99"/>
      <c r="BP182" s="94"/>
      <c r="BQ182" s="94"/>
      <c r="BR182" s="95"/>
      <c r="BS182" s="99"/>
      <c r="BT182" s="94"/>
      <c r="BU182" s="94"/>
      <c r="BV182" s="95"/>
      <c r="BW182" s="99"/>
      <c r="BX182" s="94"/>
      <c r="BY182" s="94"/>
      <c r="BZ182" s="95"/>
      <c r="CA182" s="99"/>
      <c r="CB182" s="94"/>
      <c r="CC182" s="94"/>
      <c r="CD182" s="95"/>
      <c r="CE182" s="99"/>
      <c r="CF182" s="94"/>
      <c r="CG182" s="94"/>
      <c r="CH182" s="95"/>
      <c r="CI182" s="99"/>
      <c r="CJ182" s="94"/>
      <c r="CK182" s="94"/>
      <c r="CL182" s="95"/>
      <c r="CM182" s="99"/>
      <c r="CN182" s="94"/>
      <c r="CO182" s="94"/>
      <c r="CP182" s="95"/>
      <c r="CQ182" s="99"/>
      <c r="CR182" s="94"/>
      <c r="CS182" s="94"/>
      <c r="CT182" s="95"/>
      <c r="CU182" s="99"/>
      <c r="CV182" s="94"/>
      <c r="CW182" s="94"/>
      <c r="CX182" s="95"/>
      <c r="CY182" s="99"/>
      <c r="CZ182" s="94"/>
      <c r="DA182" s="94"/>
      <c r="DB182" s="95"/>
      <c r="DC182" s="99"/>
      <c r="DD182" s="94"/>
      <c r="DE182" s="94"/>
      <c r="DF182" s="95"/>
      <c r="DG182" s="99"/>
      <c r="DH182" s="94"/>
      <c r="DI182" s="94"/>
      <c r="DJ182" s="95"/>
      <c r="DK182" s="99"/>
      <c r="DL182" s="94"/>
      <c r="DM182" s="94"/>
      <c r="DN182" s="95"/>
      <c r="DO182" s="99"/>
      <c r="DP182" s="94"/>
      <c r="DQ182" s="94"/>
      <c r="DR182" s="95"/>
      <c r="DS182" s="99"/>
      <c r="DT182" s="94"/>
      <c r="DU182" s="94"/>
      <c r="DV182" s="95"/>
      <c r="DW182" s="99"/>
      <c r="DX182" s="94"/>
      <c r="DY182" s="94"/>
      <c r="DZ182" s="95"/>
      <c r="EA182" s="99"/>
      <c r="EB182" s="94"/>
      <c r="EC182" s="94"/>
      <c r="ED182" s="95"/>
      <c r="EE182" s="99"/>
      <c r="EF182" s="94"/>
      <c r="EG182" s="94"/>
      <c r="EH182" s="95"/>
      <c r="EI182" s="99"/>
      <c r="EJ182" s="94"/>
      <c r="EK182" s="94"/>
      <c r="EL182" s="95"/>
      <c r="EM182" s="99"/>
      <c r="EN182" s="94"/>
      <c r="EO182" s="94"/>
      <c r="EP182" s="95"/>
      <c r="EQ182" s="99"/>
      <c r="ER182" s="94"/>
      <c r="ES182" s="94"/>
      <c r="ET182" s="95"/>
      <c r="EU182" s="99"/>
      <c r="EV182" s="94"/>
      <c r="EW182" s="94"/>
      <c r="EX182" s="95"/>
      <c r="EY182" s="99"/>
      <c r="EZ182" s="94"/>
      <c r="FA182" s="94"/>
      <c r="FB182" s="95"/>
      <c r="FC182" s="99"/>
      <c r="FD182" s="94"/>
      <c r="FE182" s="94"/>
      <c r="FF182" s="95"/>
      <c r="FG182" s="99"/>
      <c r="FH182" s="94"/>
      <c r="FI182" s="94"/>
      <c r="FJ182" s="95"/>
      <c r="FK182" s="99"/>
      <c r="FL182" s="94"/>
      <c r="FM182" s="94"/>
      <c r="FN182" s="95"/>
      <c r="FO182" s="99"/>
      <c r="FP182" s="94"/>
      <c r="FQ182" s="94"/>
      <c r="FR182" s="95"/>
      <c r="FS182" s="99"/>
      <c r="FT182" s="94"/>
      <c r="FU182" s="94"/>
      <c r="FV182" s="95"/>
      <c r="FW182" s="99"/>
      <c r="FX182" s="94"/>
      <c r="FY182" s="94"/>
      <c r="FZ182" s="95"/>
      <c r="GA182" s="99"/>
      <c r="GB182" s="94"/>
      <c r="GC182" s="94"/>
      <c r="GD182" s="95"/>
      <c r="GE182" s="99"/>
      <c r="GF182" s="94"/>
      <c r="GG182" s="94"/>
      <c r="GH182" s="95"/>
      <c r="GI182" s="99"/>
      <c r="GJ182" s="94"/>
      <c r="GK182" s="94"/>
      <c r="GL182" s="95"/>
      <c r="GM182" s="99"/>
      <c r="GN182" s="94"/>
      <c r="GO182" s="94"/>
      <c r="GP182" s="95"/>
      <c r="GQ182" s="99"/>
      <c r="GR182" s="94"/>
      <c r="GS182" s="94"/>
      <c r="GT182" s="95"/>
      <c r="GU182" s="99"/>
      <c r="GV182" s="94"/>
      <c r="GW182" s="94"/>
      <c r="GX182" s="95"/>
      <c r="GY182" s="99"/>
      <c r="GZ182" s="94"/>
      <c r="HA182" s="94"/>
      <c r="HB182" s="95"/>
      <c r="HC182" s="99"/>
      <c r="HD182" s="94"/>
      <c r="HE182" s="94"/>
      <c r="HF182" s="95"/>
      <c r="HG182" s="99"/>
      <c r="HH182" s="94"/>
      <c r="HI182" s="94"/>
      <c r="HJ182" s="95"/>
      <c r="HK182" s="99"/>
      <c r="HL182" s="94"/>
      <c r="HM182" s="94"/>
      <c r="HN182" s="95"/>
      <c r="HO182" s="99"/>
      <c r="HP182" s="94"/>
      <c r="HQ182" s="94"/>
      <c r="HR182" s="95"/>
      <c r="HS182" s="99"/>
      <c r="HT182" s="94"/>
      <c r="HU182" s="94"/>
      <c r="HV182" s="95"/>
      <c r="HW182" s="99"/>
      <c r="HX182" s="94"/>
      <c r="HY182" s="94"/>
      <c r="HZ182" s="95"/>
      <c r="IA182" s="99"/>
      <c r="IB182" s="94"/>
      <c r="IC182" s="94"/>
      <c r="ID182" s="95"/>
      <c r="IE182" s="99"/>
      <c r="IF182" s="94"/>
      <c r="IG182" s="94"/>
      <c r="IH182" s="95"/>
      <c r="II182" s="99"/>
      <c r="IJ182" s="94"/>
      <c r="IK182" s="94"/>
      <c r="IL182" s="95"/>
      <c r="IM182" s="99"/>
      <c r="IN182" s="94"/>
      <c r="IO182" s="94"/>
      <c r="IP182" s="95"/>
      <c r="IQ182" s="99"/>
      <c r="IR182" s="94"/>
      <c r="IS182" s="94"/>
      <c r="IT182" s="95"/>
      <c r="IU182" s="99"/>
      <c r="IV182" s="94"/>
    </row>
    <row r="183" spans="1:256" ht="20.100000000000001" customHeight="1">
      <c r="A183" s="46"/>
      <c r="B183" s="24"/>
      <c r="C183" s="25"/>
      <c r="D183" s="28"/>
    </row>
    <row r="184" spans="1:256" ht="12.95" customHeight="1">
      <c r="A184" s="94"/>
      <c r="B184" s="95"/>
      <c r="C184" s="236" t="s">
        <v>752</v>
      </c>
      <c r="D184" s="94"/>
    </row>
    <row r="185" spans="1:256" ht="12.95" customHeight="1">
      <c r="A185" s="94"/>
      <c r="B185" s="95"/>
      <c r="C185" s="217" t="s">
        <v>753</v>
      </c>
      <c r="D185" s="94"/>
    </row>
    <row r="186" spans="1:256" ht="12.95" customHeight="1">
      <c r="A186" s="94"/>
      <c r="B186" s="95"/>
      <c r="C186" s="95"/>
      <c r="D186" s="94"/>
    </row>
    <row r="187" spans="1:256" s="224" customFormat="1" ht="18" customHeight="1">
      <c r="A187" s="240" t="s">
        <v>754</v>
      </c>
      <c r="B187" s="241"/>
      <c r="C187" s="241"/>
      <c r="D187" s="240"/>
      <c r="E187" s="259"/>
    </row>
    <row r="188" spans="1:256" s="224" customFormat="1" ht="18" customHeight="1">
      <c r="A188" s="240" t="s">
        <v>764</v>
      </c>
      <c r="B188" s="241"/>
      <c r="C188" s="241"/>
      <c r="D188" s="240"/>
      <c r="E188" s="259"/>
    </row>
    <row r="189" spans="1:256" s="224" customFormat="1" ht="18" customHeight="1">
      <c r="A189" s="240" t="s">
        <v>765</v>
      </c>
      <c r="B189" s="241"/>
      <c r="C189" s="241"/>
      <c r="D189" s="240"/>
      <c r="E189" s="259"/>
    </row>
    <row r="190" spans="1:256" s="224" customFormat="1" ht="18" customHeight="1">
      <c r="A190" s="240" t="s">
        <v>757</v>
      </c>
      <c r="B190" s="241"/>
      <c r="C190" s="241"/>
      <c r="D190" s="240"/>
      <c r="E190" s="259"/>
    </row>
    <row r="191" spans="1:256" s="224" customFormat="1" ht="18" customHeight="1">
      <c r="A191" s="240" t="s">
        <v>766</v>
      </c>
      <c r="B191" s="241"/>
      <c r="C191" s="241"/>
      <c r="D191" s="240"/>
      <c r="E191" s="259"/>
    </row>
    <row r="192" spans="1:256" s="224" customFormat="1" ht="18" customHeight="1">
      <c r="A192" s="240" t="s">
        <v>759</v>
      </c>
      <c r="B192" s="241"/>
      <c r="C192" s="241"/>
      <c r="D192" s="240"/>
      <c r="E192" s="259"/>
    </row>
    <row r="193" spans="1:5" s="224" customFormat="1" ht="18" customHeight="1">
      <c r="A193" s="240" t="s">
        <v>724</v>
      </c>
      <c r="B193" s="241"/>
      <c r="C193" s="241"/>
      <c r="D193" s="240"/>
      <c r="E193" s="259"/>
    </row>
    <row r="194" spans="1:5" s="224" customFormat="1" ht="18" customHeight="1">
      <c r="A194" s="222"/>
      <c r="B194" s="223"/>
      <c r="C194" s="223"/>
      <c r="D194" s="222"/>
    </row>
    <row r="195" spans="1:5" s="224" customFormat="1" ht="18" customHeight="1">
      <c r="A195" s="222"/>
      <c r="B195" s="223"/>
      <c r="C195" s="223"/>
      <c r="D195" s="222"/>
    </row>
    <row r="196" spans="1:5" ht="12.95" customHeight="1">
      <c r="A196" s="94"/>
      <c r="B196" s="95"/>
      <c r="C196" s="95"/>
      <c r="D196" s="94"/>
    </row>
    <row r="197" spans="1:5" ht="12.95" customHeight="1">
      <c r="A197" s="94"/>
      <c r="B197" s="95"/>
      <c r="C197" s="95"/>
      <c r="D197" s="242" t="s">
        <v>725</v>
      </c>
    </row>
    <row r="198" spans="1:5" ht="12.95" customHeight="1">
      <c r="A198" s="94"/>
      <c r="B198" s="95"/>
      <c r="C198" s="95"/>
      <c r="D198" s="243" t="s">
        <v>726</v>
      </c>
    </row>
    <row r="199" spans="1:5" ht="12.95" customHeight="1">
      <c r="A199" s="98"/>
      <c r="B199" s="97"/>
      <c r="C199" s="97"/>
      <c r="D199" s="98"/>
    </row>
    <row r="200" spans="1:5" s="51" customFormat="1" ht="30" customHeight="1">
      <c r="A200" s="267" t="s">
        <v>727</v>
      </c>
      <c r="B200" s="267" t="s">
        <v>728</v>
      </c>
      <c r="C200" s="267" t="s">
        <v>333</v>
      </c>
      <c r="D200" s="267" t="s">
        <v>729</v>
      </c>
      <c r="E200" s="244" t="s">
        <v>730</v>
      </c>
    </row>
    <row r="201" spans="1:5" ht="30" customHeight="1">
      <c r="A201" s="247">
        <v>1239</v>
      </c>
      <c r="B201" s="248">
        <v>82</v>
      </c>
      <c r="C201" s="249" t="s">
        <v>109</v>
      </c>
      <c r="D201" s="250"/>
      <c r="E201" s="266"/>
    </row>
    <row r="202" spans="1:5" ht="30" customHeight="1">
      <c r="A202" s="247">
        <v>1239</v>
      </c>
      <c r="B202" s="248">
        <v>132</v>
      </c>
      <c r="C202" s="249" t="s">
        <v>110</v>
      </c>
      <c r="D202" s="250"/>
      <c r="E202" s="266"/>
    </row>
    <row r="203" spans="1:5" ht="30" customHeight="1">
      <c r="A203" s="247">
        <v>1239</v>
      </c>
      <c r="B203" s="248">
        <v>125</v>
      </c>
      <c r="C203" s="249" t="s">
        <v>111</v>
      </c>
      <c r="D203" s="250"/>
      <c r="E203" s="266"/>
    </row>
    <row r="204" spans="1:5" ht="30" customHeight="1">
      <c r="A204" s="247">
        <v>1239</v>
      </c>
      <c r="B204" s="248">
        <v>131</v>
      </c>
      <c r="C204" s="249" t="s">
        <v>112</v>
      </c>
      <c r="D204" s="250"/>
      <c r="E204" s="266"/>
    </row>
    <row r="205" spans="1:5" ht="30" customHeight="1">
      <c r="A205" s="247">
        <v>1239</v>
      </c>
      <c r="B205" s="248">
        <v>108</v>
      </c>
      <c r="C205" s="249" t="s">
        <v>564</v>
      </c>
      <c r="D205" s="250"/>
      <c r="E205" s="266"/>
    </row>
    <row r="206" spans="1:5" ht="30" customHeight="1">
      <c r="A206" s="247">
        <v>1239</v>
      </c>
      <c r="B206" s="248">
        <v>81</v>
      </c>
      <c r="C206" s="249" t="s">
        <v>114</v>
      </c>
      <c r="D206" s="250"/>
      <c r="E206" s="266"/>
    </row>
    <row r="207" spans="1:5" ht="30" customHeight="1">
      <c r="A207" s="247">
        <v>1239</v>
      </c>
      <c r="B207" s="248">
        <v>13</v>
      </c>
      <c r="C207" s="249" t="s">
        <v>687</v>
      </c>
      <c r="D207" s="250"/>
      <c r="E207" s="266"/>
    </row>
    <row r="208" spans="1:5" ht="30" customHeight="1">
      <c r="A208" s="247">
        <v>1239</v>
      </c>
      <c r="B208" s="248">
        <v>185</v>
      </c>
      <c r="C208" s="249" t="s">
        <v>566</v>
      </c>
      <c r="D208" s="250"/>
      <c r="E208" s="266"/>
    </row>
    <row r="209" spans="1:5" ht="30" customHeight="1">
      <c r="A209" s="247">
        <v>1239</v>
      </c>
      <c r="B209" s="248">
        <v>14</v>
      </c>
      <c r="C209" s="249" t="s">
        <v>567</v>
      </c>
      <c r="D209" s="250"/>
      <c r="E209" s="266"/>
    </row>
    <row r="210" spans="1:5" ht="30" customHeight="1">
      <c r="A210" s="247">
        <v>1239</v>
      </c>
      <c r="B210" s="248" t="s">
        <v>767</v>
      </c>
      <c r="C210" s="249" t="s">
        <v>118</v>
      </c>
      <c r="D210" s="250"/>
      <c r="E210" s="266"/>
    </row>
    <row r="211" spans="1:5" ht="30" customHeight="1">
      <c r="A211" s="247">
        <v>1239</v>
      </c>
      <c r="B211" s="248">
        <v>242</v>
      </c>
      <c r="C211" s="249" t="s">
        <v>768</v>
      </c>
      <c r="D211" s="250"/>
      <c r="E211" s="266"/>
    </row>
    <row r="212" spans="1:5" ht="30" customHeight="1">
      <c r="A212" s="247">
        <v>1239</v>
      </c>
      <c r="B212" s="248">
        <v>16</v>
      </c>
      <c r="C212" s="249" t="s">
        <v>568</v>
      </c>
      <c r="D212" s="250"/>
      <c r="E212" s="266"/>
    </row>
    <row r="213" spans="1:5" ht="30" customHeight="1">
      <c r="A213" s="247"/>
      <c r="B213" s="248"/>
      <c r="C213" s="252" t="s">
        <v>121</v>
      </c>
      <c r="D213" s="250"/>
      <c r="E213" s="266"/>
    </row>
    <row r="214" spans="1:5" ht="30" customHeight="1">
      <c r="A214" s="247">
        <v>1239</v>
      </c>
      <c r="B214" s="248">
        <v>175</v>
      </c>
      <c r="C214" s="249" t="s">
        <v>569</v>
      </c>
      <c r="D214" s="250"/>
      <c r="E214" s="266"/>
    </row>
    <row r="215" spans="1:5" ht="30" customHeight="1">
      <c r="A215" s="247">
        <v>1239</v>
      </c>
      <c r="B215" s="248" t="s">
        <v>769</v>
      </c>
      <c r="C215" s="249" t="s">
        <v>572</v>
      </c>
      <c r="D215" s="250"/>
      <c r="E215" s="266"/>
    </row>
    <row r="216" spans="1:5" ht="30" customHeight="1">
      <c r="A216" s="247">
        <v>1239</v>
      </c>
      <c r="B216" s="248">
        <v>17</v>
      </c>
      <c r="C216" s="249" t="s">
        <v>571</v>
      </c>
      <c r="D216" s="250"/>
      <c r="E216" s="266"/>
    </row>
    <row r="217" spans="1:5" ht="30" customHeight="1">
      <c r="A217" s="247"/>
      <c r="B217" s="248"/>
      <c r="C217" s="252" t="s">
        <v>126</v>
      </c>
      <c r="D217" s="250"/>
      <c r="E217" s="266"/>
    </row>
    <row r="218" spans="1:5" ht="30" customHeight="1">
      <c r="A218" s="247">
        <v>1239</v>
      </c>
      <c r="B218" s="248">
        <v>30</v>
      </c>
      <c r="C218" s="249" t="s">
        <v>770</v>
      </c>
      <c r="D218" s="250"/>
      <c r="E218" s="266"/>
    </row>
    <row r="219" spans="1:5" ht="30" customHeight="1">
      <c r="A219" s="247">
        <v>1239</v>
      </c>
      <c r="B219" s="248">
        <v>237</v>
      </c>
      <c r="C219" s="249" t="s">
        <v>771</v>
      </c>
      <c r="D219" s="250"/>
      <c r="E219" s="266"/>
    </row>
    <row r="220" spans="1:5" ht="30" customHeight="1">
      <c r="A220" s="253"/>
      <c r="B220" s="254"/>
      <c r="C220" s="255"/>
      <c r="D220" s="256"/>
      <c r="E220" s="259"/>
    </row>
    <row r="221" spans="1:5" ht="30" customHeight="1">
      <c r="A221" s="253"/>
      <c r="B221" s="254"/>
      <c r="C221" s="255"/>
      <c r="D221" s="256"/>
      <c r="E221" s="259"/>
    </row>
    <row r="222" spans="1:5" ht="15" customHeight="1">
      <c r="A222" s="46"/>
      <c r="B222" s="24"/>
      <c r="C222" s="25"/>
      <c r="D222" s="28"/>
    </row>
    <row r="223" spans="1:5" ht="18" customHeight="1"/>
    <row r="224" spans="1:5" ht="30" customHeight="1">
      <c r="C224" s="229"/>
    </row>
    <row r="225" spans="1:5" ht="30" customHeight="1">
      <c r="C225" s="228" t="s">
        <v>714</v>
      </c>
    </row>
    <row r="226" spans="1:5" ht="18" customHeight="1">
      <c r="A226" s="46"/>
      <c r="B226" s="24"/>
      <c r="C226" s="25"/>
      <c r="D226" s="28"/>
    </row>
    <row r="227" spans="1:5" ht="18" customHeight="1">
      <c r="A227" s="94"/>
      <c r="B227" s="95"/>
      <c r="C227" s="236" t="s">
        <v>752</v>
      </c>
      <c r="D227" s="94"/>
    </row>
    <row r="228" spans="1:5" ht="18" customHeight="1">
      <c r="A228" s="94"/>
      <c r="B228" s="95"/>
      <c r="C228" s="217" t="s">
        <v>753</v>
      </c>
      <c r="D228" s="94"/>
    </row>
    <row r="229" spans="1:5" ht="18" customHeight="1">
      <c r="A229" s="94"/>
      <c r="B229" s="95"/>
      <c r="C229" s="95"/>
      <c r="D229" s="94"/>
    </row>
    <row r="230" spans="1:5" ht="18" customHeight="1">
      <c r="A230" s="240" t="s">
        <v>754</v>
      </c>
      <c r="B230" s="241"/>
      <c r="C230" s="241"/>
      <c r="D230" s="240"/>
      <c r="E230" s="259"/>
    </row>
    <row r="231" spans="1:5" ht="18" customHeight="1">
      <c r="A231" s="240" t="s">
        <v>764</v>
      </c>
      <c r="B231" s="241"/>
      <c r="C231" s="241"/>
      <c r="D231" s="240"/>
      <c r="E231" s="259"/>
    </row>
    <row r="232" spans="1:5" ht="18" customHeight="1">
      <c r="A232" s="240" t="s">
        <v>765</v>
      </c>
      <c r="B232" s="241"/>
      <c r="C232" s="241"/>
      <c r="D232" s="240"/>
      <c r="E232" s="259"/>
    </row>
    <row r="233" spans="1:5" ht="18" customHeight="1">
      <c r="A233" s="240" t="s">
        <v>772</v>
      </c>
      <c r="B233" s="241"/>
      <c r="C233" s="241"/>
      <c r="D233" s="240"/>
      <c r="E233" s="259"/>
    </row>
    <row r="234" spans="1:5" ht="18" customHeight="1">
      <c r="A234" s="240" t="s">
        <v>758</v>
      </c>
      <c r="B234" s="241"/>
      <c r="C234" s="241"/>
      <c r="D234" s="240"/>
      <c r="E234" s="259"/>
    </row>
    <row r="235" spans="1:5" ht="18" customHeight="1">
      <c r="A235" s="240" t="s">
        <v>759</v>
      </c>
      <c r="B235" s="241"/>
      <c r="C235" s="241"/>
      <c r="D235" s="240"/>
      <c r="E235" s="259"/>
    </row>
    <row r="236" spans="1:5" ht="18" customHeight="1">
      <c r="A236" s="240" t="s">
        <v>724</v>
      </c>
      <c r="B236" s="241"/>
      <c r="C236" s="241"/>
      <c r="D236" s="240"/>
      <c r="E236" s="259"/>
    </row>
    <row r="237" spans="1:5" ht="18" customHeight="1">
      <c r="A237" s="222"/>
      <c r="B237" s="223"/>
      <c r="C237" s="223"/>
      <c r="D237" s="222"/>
      <c r="E237" s="224"/>
    </row>
    <row r="238" spans="1:5" ht="18" customHeight="1">
      <c r="A238" s="94"/>
      <c r="B238" s="95"/>
      <c r="C238" s="95"/>
      <c r="D238" s="94"/>
    </row>
    <row r="239" spans="1:5" ht="18" customHeight="1">
      <c r="A239" s="94"/>
      <c r="B239" s="95"/>
      <c r="C239" s="95"/>
      <c r="D239" s="242" t="s">
        <v>725</v>
      </c>
    </row>
    <row r="240" spans="1:5" ht="18" customHeight="1">
      <c r="A240" s="94"/>
      <c r="B240" s="95"/>
      <c r="C240" s="95"/>
      <c r="D240" s="243" t="s">
        <v>726</v>
      </c>
    </row>
    <row r="241" spans="1:5" ht="9.9499999999999993" customHeight="1">
      <c r="A241" s="98"/>
      <c r="B241" s="97"/>
      <c r="C241" s="97"/>
      <c r="D241" s="86"/>
    </row>
    <row r="242" spans="1:5" s="85" customFormat="1" ht="30" customHeight="1">
      <c r="A242" s="244" t="s">
        <v>727</v>
      </c>
      <c r="B242" s="245" t="s">
        <v>728</v>
      </c>
      <c r="C242" s="244" t="s">
        <v>333</v>
      </c>
      <c r="D242" s="244" t="s">
        <v>729</v>
      </c>
      <c r="E242" s="257" t="s">
        <v>730</v>
      </c>
    </row>
    <row r="243" spans="1:5" ht="30" customHeight="1">
      <c r="A243" s="247">
        <v>1239</v>
      </c>
      <c r="B243" s="248">
        <v>146</v>
      </c>
      <c r="C243" s="249" t="s">
        <v>773</v>
      </c>
      <c r="D243" s="250"/>
      <c r="E243" s="266"/>
    </row>
    <row r="244" spans="1:5" ht="30" customHeight="1">
      <c r="A244" s="247">
        <v>1239</v>
      </c>
      <c r="B244" s="248">
        <v>239</v>
      </c>
      <c r="C244" s="249" t="s">
        <v>693</v>
      </c>
      <c r="D244" s="250"/>
      <c r="E244" s="266"/>
    </row>
    <row r="245" spans="1:5" ht="30" customHeight="1">
      <c r="A245" s="247">
        <v>1239</v>
      </c>
      <c r="B245" s="248" t="s">
        <v>774</v>
      </c>
      <c r="C245" s="249" t="s">
        <v>575</v>
      </c>
      <c r="D245" s="250"/>
      <c r="E245" s="266"/>
    </row>
    <row r="246" spans="1:5" ht="30" customHeight="1">
      <c r="A246" s="247">
        <v>1239</v>
      </c>
      <c r="B246" s="248">
        <v>21</v>
      </c>
      <c r="C246" s="249" t="s">
        <v>576</v>
      </c>
      <c r="D246" s="250"/>
      <c r="E246" s="266"/>
    </row>
    <row r="247" spans="1:5" ht="30" customHeight="1">
      <c r="A247" s="247">
        <v>1239</v>
      </c>
      <c r="B247" s="248">
        <v>129</v>
      </c>
      <c r="C247" s="249" t="s">
        <v>577</v>
      </c>
      <c r="D247" s="250"/>
      <c r="E247" s="266"/>
    </row>
    <row r="248" spans="1:5" ht="21.95" customHeight="1">
      <c r="A248" s="46"/>
      <c r="B248" s="24"/>
      <c r="C248" s="25"/>
      <c r="D248" s="28"/>
    </row>
    <row r="249" spans="1:5" ht="21.95" customHeight="1">
      <c r="A249" s="46"/>
      <c r="B249" s="24"/>
      <c r="C249" s="25"/>
      <c r="D249" s="28"/>
    </row>
    <row r="250" spans="1:5" ht="21.95" customHeight="1">
      <c r="A250" s="46"/>
      <c r="B250" s="24"/>
      <c r="C250" s="25"/>
      <c r="D250" s="28"/>
    </row>
    <row r="251" spans="1:5" ht="21.95" customHeight="1">
      <c r="A251" s="46"/>
      <c r="B251" s="24"/>
      <c r="C251" s="25"/>
      <c r="D251" s="28"/>
    </row>
    <row r="252" spans="1:5" ht="21.95" customHeight="1">
      <c r="A252" s="46"/>
      <c r="B252" s="24"/>
      <c r="C252" s="25"/>
      <c r="D252" s="28"/>
    </row>
    <row r="253" spans="1:5" ht="21.95" customHeight="1">
      <c r="A253" s="46"/>
      <c r="B253" s="24"/>
      <c r="C253" s="25"/>
      <c r="D253" s="28"/>
    </row>
    <row r="254" spans="1:5" ht="21.95" customHeight="1">
      <c r="A254" s="46"/>
      <c r="B254" s="24"/>
      <c r="C254" s="25"/>
      <c r="D254" s="28"/>
    </row>
    <row r="255" spans="1:5" ht="21.95" customHeight="1">
      <c r="A255" s="46"/>
      <c r="B255" s="24"/>
      <c r="C255" s="25"/>
      <c r="D255" s="28"/>
    </row>
    <row r="256" spans="1:5" ht="21.95" customHeight="1">
      <c r="A256" s="46"/>
      <c r="B256" s="24"/>
      <c r="C256" s="25"/>
      <c r="D256" s="28"/>
    </row>
    <row r="257" spans="1:4" ht="21.95" customHeight="1">
      <c r="A257" s="46"/>
      <c r="B257" s="24"/>
      <c r="C257" s="25"/>
      <c r="D257" s="28"/>
    </row>
    <row r="258" spans="1:4" ht="21.95" customHeight="1">
      <c r="A258" s="46"/>
      <c r="B258" s="24"/>
      <c r="C258" s="25"/>
      <c r="D258" s="28"/>
    </row>
    <row r="259" spans="1:4" ht="21.95" customHeight="1">
      <c r="A259" s="46"/>
      <c r="B259" s="24"/>
      <c r="C259" s="25"/>
      <c r="D259" s="28"/>
    </row>
    <row r="260" spans="1:4" ht="21.95" customHeight="1">
      <c r="A260" s="46"/>
      <c r="B260" s="24"/>
      <c r="C260" s="25"/>
      <c r="D260" s="28"/>
    </row>
    <row r="261" spans="1:4" ht="21.95" customHeight="1">
      <c r="A261" s="46"/>
      <c r="B261" s="24"/>
      <c r="C261" s="25"/>
      <c r="D261" s="28"/>
    </row>
    <row r="262" spans="1:4" ht="21.95" customHeight="1">
      <c r="A262" s="46"/>
      <c r="B262" s="24"/>
      <c r="C262" s="25"/>
      <c r="D262" s="28"/>
    </row>
    <row r="263" spans="1:4" ht="21.95" customHeight="1">
      <c r="A263" s="46"/>
      <c r="B263" s="24"/>
      <c r="C263" s="25"/>
      <c r="D263" s="28"/>
    </row>
    <row r="264" spans="1:4" ht="21.95" customHeight="1">
      <c r="A264" s="46"/>
      <c r="B264" s="24"/>
      <c r="C264" s="25"/>
      <c r="D264" s="28"/>
    </row>
    <row r="265" spans="1:4" ht="21.95" customHeight="1">
      <c r="A265" s="46"/>
      <c r="B265" s="24"/>
      <c r="C265" s="25"/>
      <c r="D265" s="28"/>
    </row>
    <row r="266" spans="1:4" ht="21.95" customHeight="1">
      <c r="A266" s="46"/>
      <c r="B266" s="24"/>
      <c r="C266" s="25"/>
      <c r="D266" s="28"/>
    </row>
    <row r="267" spans="1:4" ht="21.95" customHeight="1">
      <c r="A267" s="46"/>
      <c r="B267" s="24"/>
      <c r="C267" s="25"/>
      <c r="D267" s="28"/>
    </row>
    <row r="268" spans="1:4" ht="21.95" customHeight="1"/>
    <row r="269" spans="1:4" ht="30" customHeight="1">
      <c r="C269" s="229"/>
    </row>
    <row r="270" spans="1:4" ht="21.95" customHeight="1">
      <c r="C270" s="228" t="s">
        <v>714</v>
      </c>
    </row>
    <row r="271" spans="1:4" ht="21.95" customHeight="1">
      <c r="A271" s="46"/>
      <c r="B271" s="24"/>
      <c r="C271" s="25"/>
      <c r="D271" s="28"/>
    </row>
    <row r="272" spans="1:4" ht="20.100000000000001" customHeight="1">
      <c r="A272" s="94"/>
      <c r="B272" s="95"/>
      <c r="C272" s="236" t="s">
        <v>752</v>
      </c>
      <c r="D272" s="94"/>
    </row>
    <row r="273" spans="1:256" ht="12.95" customHeight="1">
      <c r="A273" s="94"/>
      <c r="B273" s="95"/>
      <c r="C273" s="217" t="s">
        <v>775</v>
      </c>
      <c r="D273" s="94"/>
      <c r="E273" s="94"/>
      <c r="F273" s="95"/>
      <c r="G273" s="99"/>
      <c r="H273" s="94"/>
      <c r="I273" s="94"/>
      <c r="J273" s="95"/>
      <c r="K273" s="99"/>
      <c r="L273" s="94"/>
      <c r="M273" s="94"/>
      <c r="N273" s="95"/>
      <c r="O273" s="99"/>
      <c r="P273" s="94"/>
      <c r="Q273" s="94"/>
      <c r="R273" s="95"/>
      <c r="S273" s="99"/>
      <c r="T273" s="94"/>
      <c r="U273" s="94"/>
      <c r="V273" s="95"/>
      <c r="W273" s="99"/>
      <c r="X273" s="94"/>
      <c r="Y273" s="94"/>
      <c r="Z273" s="95"/>
      <c r="AA273" s="99"/>
      <c r="AB273" s="94"/>
      <c r="AC273" s="94"/>
      <c r="AD273" s="95"/>
      <c r="AE273" s="99"/>
      <c r="AF273" s="94"/>
      <c r="AG273" s="94"/>
      <c r="AH273" s="95"/>
      <c r="AI273" s="99"/>
      <c r="AJ273" s="94"/>
      <c r="AK273" s="94"/>
      <c r="AL273" s="95"/>
      <c r="AM273" s="99"/>
      <c r="AN273" s="94"/>
      <c r="AO273" s="94"/>
      <c r="AP273" s="95"/>
      <c r="AQ273" s="99"/>
      <c r="AR273" s="94"/>
      <c r="AS273" s="94"/>
      <c r="AT273" s="95"/>
      <c r="AU273" s="99"/>
      <c r="AV273" s="94"/>
      <c r="AW273" s="94"/>
      <c r="AX273" s="95"/>
      <c r="AY273" s="99"/>
      <c r="AZ273" s="94"/>
      <c r="BA273" s="94"/>
      <c r="BB273" s="95"/>
      <c r="BC273" s="99"/>
      <c r="BD273" s="94"/>
      <c r="BE273" s="94"/>
      <c r="BF273" s="95"/>
      <c r="BG273" s="99"/>
      <c r="BH273" s="94"/>
      <c r="BI273" s="94"/>
      <c r="BJ273" s="95"/>
      <c r="BK273" s="99"/>
      <c r="BL273" s="94"/>
      <c r="BM273" s="94"/>
      <c r="BN273" s="95"/>
      <c r="BO273" s="99"/>
      <c r="BP273" s="94"/>
      <c r="BQ273" s="94"/>
      <c r="BR273" s="95"/>
      <c r="BS273" s="99"/>
      <c r="BT273" s="94"/>
      <c r="BU273" s="94"/>
      <c r="BV273" s="95"/>
      <c r="BW273" s="99"/>
      <c r="BX273" s="94"/>
      <c r="BY273" s="94"/>
      <c r="BZ273" s="95"/>
      <c r="CA273" s="99"/>
      <c r="CB273" s="94"/>
      <c r="CC273" s="94"/>
      <c r="CD273" s="95"/>
      <c r="CE273" s="99"/>
      <c r="CF273" s="94"/>
      <c r="CG273" s="94"/>
      <c r="CH273" s="95"/>
      <c r="CI273" s="99"/>
      <c r="CJ273" s="94"/>
      <c r="CK273" s="94"/>
      <c r="CL273" s="95"/>
      <c r="CM273" s="99"/>
      <c r="CN273" s="94"/>
      <c r="CO273" s="94"/>
      <c r="CP273" s="95"/>
      <c r="CQ273" s="99"/>
      <c r="CR273" s="94"/>
      <c r="CS273" s="94"/>
      <c r="CT273" s="95"/>
      <c r="CU273" s="99"/>
      <c r="CV273" s="94"/>
      <c r="CW273" s="94"/>
      <c r="CX273" s="95"/>
      <c r="CY273" s="99"/>
      <c r="CZ273" s="94"/>
      <c r="DA273" s="94"/>
      <c r="DB273" s="95"/>
      <c r="DC273" s="99"/>
      <c r="DD273" s="94"/>
      <c r="DE273" s="94"/>
      <c r="DF273" s="95"/>
      <c r="DG273" s="99"/>
      <c r="DH273" s="94"/>
      <c r="DI273" s="94"/>
      <c r="DJ273" s="95"/>
      <c r="DK273" s="99"/>
      <c r="DL273" s="94"/>
      <c r="DM273" s="94"/>
      <c r="DN273" s="95"/>
      <c r="DO273" s="99"/>
      <c r="DP273" s="94"/>
      <c r="DQ273" s="94"/>
      <c r="DR273" s="95"/>
      <c r="DS273" s="99"/>
      <c r="DT273" s="94"/>
      <c r="DU273" s="94"/>
      <c r="DV273" s="95"/>
      <c r="DW273" s="99"/>
      <c r="DX273" s="94"/>
      <c r="DY273" s="94"/>
      <c r="DZ273" s="95"/>
      <c r="EA273" s="99"/>
      <c r="EB273" s="94"/>
      <c r="EC273" s="94"/>
      <c r="ED273" s="95"/>
      <c r="EE273" s="99"/>
      <c r="EF273" s="94"/>
      <c r="EG273" s="94"/>
      <c r="EH273" s="95"/>
      <c r="EI273" s="99"/>
      <c r="EJ273" s="94"/>
      <c r="EK273" s="94"/>
      <c r="EL273" s="95"/>
      <c r="EM273" s="99"/>
      <c r="EN273" s="94"/>
      <c r="EO273" s="94"/>
      <c r="EP273" s="95"/>
      <c r="EQ273" s="99"/>
      <c r="ER273" s="94"/>
      <c r="ES273" s="94"/>
      <c r="ET273" s="95"/>
      <c r="EU273" s="99"/>
      <c r="EV273" s="94"/>
      <c r="EW273" s="94"/>
      <c r="EX273" s="95"/>
      <c r="EY273" s="99"/>
      <c r="EZ273" s="94"/>
      <c r="FA273" s="94"/>
      <c r="FB273" s="95"/>
      <c r="FC273" s="99"/>
      <c r="FD273" s="94"/>
      <c r="FE273" s="94"/>
      <c r="FF273" s="95"/>
      <c r="FG273" s="99"/>
      <c r="FH273" s="94"/>
      <c r="FI273" s="94"/>
      <c r="FJ273" s="95"/>
      <c r="FK273" s="99"/>
      <c r="FL273" s="94"/>
      <c r="FM273" s="94"/>
      <c r="FN273" s="95"/>
      <c r="FO273" s="99"/>
      <c r="FP273" s="94"/>
      <c r="FQ273" s="94"/>
      <c r="FR273" s="95"/>
      <c r="FS273" s="99"/>
      <c r="FT273" s="94"/>
      <c r="FU273" s="94"/>
      <c r="FV273" s="95"/>
      <c r="FW273" s="99"/>
      <c r="FX273" s="94"/>
      <c r="FY273" s="94"/>
      <c r="FZ273" s="95"/>
      <c r="GA273" s="99"/>
      <c r="GB273" s="94"/>
      <c r="GC273" s="94"/>
      <c r="GD273" s="95"/>
      <c r="GE273" s="99"/>
      <c r="GF273" s="94"/>
      <c r="GG273" s="94"/>
      <c r="GH273" s="95"/>
      <c r="GI273" s="99"/>
      <c r="GJ273" s="94"/>
      <c r="GK273" s="94"/>
      <c r="GL273" s="95"/>
      <c r="GM273" s="99"/>
      <c r="GN273" s="94"/>
      <c r="GO273" s="94"/>
      <c r="GP273" s="95"/>
      <c r="GQ273" s="99"/>
      <c r="GR273" s="94"/>
      <c r="GS273" s="94"/>
      <c r="GT273" s="95"/>
      <c r="GU273" s="99"/>
      <c r="GV273" s="94"/>
      <c r="GW273" s="94"/>
      <c r="GX273" s="95"/>
      <c r="GY273" s="99"/>
      <c r="GZ273" s="94"/>
      <c r="HA273" s="94"/>
      <c r="HB273" s="95"/>
      <c r="HC273" s="99"/>
      <c r="HD273" s="94"/>
      <c r="HE273" s="94"/>
      <c r="HF273" s="95"/>
      <c r="HG273" s="99"/>
      <c r="HH273" s="94"/>
      <c r="HI273" s="94"/>
      <c r="HJ273" s="95"/>
      <c r="HK273" s="99"/>
      <c r="HL273" s="94"/>
      <c r="HM273" s="94"/>
      <c r="HN273" s="95"/>
      <c r="HO273" s="99"/>
      <c r="HP273" s="94"/>
      <c r="HQ273" s="94"/>
      <c r="HR273" s="95"/>
      <c r="HS273" s="99"/>
      <c r="HT273" s="94"/>
      <c r="HU273" s="94"/>
      <c r="HV273" s="95"/>
      <c r="HW273" s="99"/>
      <c r="HX273" s="94"/>
      <c r="HY273" s="94"/>
      <c r="HZ273" s="95"/>
      <c r="IA273" s="99"/>
      <c r="IB273" s="94"/>
      <c r="IC273" s="94"/>
      <c r="ID273" s="95"/>
      <c r="IE273" s="99"/>
      <c r="IF273" s="94"/>
      <c r="IG273" s="94"/>
      <c r="IH273" s="95"/>
      <c r="II273" s="99"/>
      <c r="IJ273" s="94"/>
      <c r="IK273" s="94"/>
      <c r="IL273" s="95"/>
      <c r="IM273" s="99"/>
      <c r="IN273" s="94"/>
      <c r="IO273" s="94"/>
      <c r="IP273" s="95"/>
      <c r="IQ273" s="99"/>
      <c r="IR273" s="94"/>
      <c r="IS273" s="94"/>
      <c r="IT273" s="95"/>
      <c r="IU273" s="99"/>
      <c r="IV273" s="94"/>
    </row>
    <row r="274" spans="1:256" ht="12.95" customHeight="1">
      <c r="A274" s="94"/>
      <c r="B274" s="95"/>
      <c r="C274" s="95"/>
      <c r="D274" s="94"/>
      <c r="E274" s="94"/>
      <c r="F274" s="95"/>
      <c r="G274" s="96"/>
      <c r="H274" s="94"/>
      <c r="I274" s="94"/>
      <c r="J274" s="95"/>
      <c r="K274" s="96"/>
      <c r="L274" s="94"/>
      <c r="M274" s="94"/>
      <c r="N274" s="95"/>
      <c r="O274" s="96"/>
      <c r="P274" s="94"/>
      <c r="Q274" s="94"/>
      <c r="R274" s="95"/>
      <c r="S274" s="96"/>
      <c r="T274" s="94"/>
      <c r="U274" s="94"/>
      <c r="V274" s="95"/>
      <c r="W274" s="96"/>
      <c r="X274" s="94"/>
      <c r="Y274" s="94"/>
      <c r="Z274" s="95"/>
      <c r="AA274" s="96"/>
      <c r="AB274" s="94"/>
      <c r="AC274" s="94"/>
      <c r="AD274" s="95"/>
      <c r="AE274" s="96"/>
      <c r="AF274" s="94"/>
      <c r="AG274" s="94"/>
      <c r="AH274" s="95"/>
      <c r="AI274" s="96"/>
      <c r="AJ274" s="94"/>
      <c r="AK274" s="94"/>
      <c r="AL274" s="95"/>
      <c r="AM274" s="96"/>
      <c r="AN274" s="94"/>
      <c r="AO274" s="94"/>
      <c r="AP274" s="95"/>
      <c r="AQ274" s="96"/>
      <c r="AR274" s="94"/>
      <c r="AS274" s="94"/>
      <c r="AT274" s="95"/>
      <c r="AU274" s="96"/>
      <c r="AV274" s="94"/>
      <c r="AW274" s="94"/>
      <c r="AX274" s="95"/>
      <c r="AY274" s="96"/>
      <c r="AZ274" s="94"/>
      <c r="BA274" s="94"/>
      <c r="BB274" s="95"/>
      <c r="BC274" s="96"/>
      <c r="BD274" s="94"/>
      <c r="BE274" s="94"/>
      <c r="BF274" s="95"/>
      <c r="BG274" s="96"/>
      <c r="BH274" s="94"/>
      <c r="BI274" s="94"/>
      <c r="BJ274" s="95"/>
      <c r="BK274" s="96"/>
      <c r="BL274" s="94"/>
      <c r="BM274" s="94"/>
      <c r="BN274" s="95"/>
      <c r="BO274" s="96"/>
      <c r="BP274" s="94"/>
      <c r="BQ274" s="94"/>
      <c r="BR274" s="95"/>
      <c r="BS274" s="96"/>
      <c r="BT274" s="94"/>
      <c r="BU274" s="94"/>
      <c r="BV274" s="95"/>
      <c r="BW274" s="96"/>
      <c r="BX274" s="94"/>
      <c r="BY274" s="94"/>
      <c r="BZ274" s="95"/>
      <c r="CA274" s="96"/>
      <c r="CB274" s="94"/>
      <c r="CC274" s="94"/>
      <c r="CD274" s="95"/>
      <c r="CE274" s="96"/>
      <c r="CF274" s="94"/>
      <c r="CG274" s="94"/>
      <c r="CH274" s="95"/>
      <c r="CI274" s="96"/>
      <c r="CJ274" s="94"/>
      <c r="CK274" s="94"/>
      <c r="CL274" s="95"/>
      <c r="CM274" s="96"/>
      <c r="CN274" s="94"/>
      <c r="CO274" s="94"/>
      <c r="CP274" s="95"/>
      <c r="CQ274" s="96"/>
      <c r="CR274" s="94"/>
      <c r="CS274" s="94"/>
      <c r="CT274" s="95"/>
      <c r="CU274" s="96"/>
      <c r="CV274" s="94"/>
      <c r="CW274" s="94"/>
      <c r="CX274" s="95"/>
      <c r="CY274" s="96"/>
      <c r="CZ274" s="94"/>
      <c r="DA274" s="94"/>
      <c r="DB274" s="95"/>
      <c r="DC274" s="96"/>
      <c r="DD274" s="94"/>
      <c r="DE274" s="94"/>
      <c r="DF274" s="95"/>
      <c r="DG274" s="96"/>
      <c r="DH274" s="94"/>
      <c r="DI274" s="94"/>
      <c r="DJ274" s="95"/>
      <c r="DK274" s="96"/>
      <c r="DL274" s="94"/>
      <c r="DM274" s="94"/>
      <c r="DN274" s="95"/>
      <c r="DO274" s="96"/>
      <c r="DP274" s="94"/>
      <c r="DQ274" s="94"/>
      <c r="DR274" s="95"/>
      <c r="DS274" s="96"/>
      <c r="DT274" s="94"/>
      <c r="DU274" s="94"/>
      <c r="DV274" s="95"/>
      <c r="DW274" s="96"/>
      <c r="DX274" s="94"/>
      <c r="DY274" s="94"/>
      <c r="DZ274" s="95"/>
      <c r="EA274" s="96"/>
      <c r="EB274" s="94"/>
      <c r="EC274" s="94"/>
      <c r="ED274" s="95"/>
      <c r="EE274" s="96"/>
      <c r="EF274" s="94"/>
      <c r="EG274" s="94"/>
      <c r="EH274" s="95"/>
      <c r="EI274" s="96"/>
      <c r="EJ274" s="94"/>
      <c r="EK274" s="94"/>
      <c r="EL274" s="95"/>
      <c r="EM274" s="96"/>
      <c r="EN274" s="94"/>
      <c r="EO274" s="94"/>
      <c r="EP274" s="95"/>
      <c r="EQ274" s="96"/>
      <c r="ER274" s="94"/>
      <c r="ES274" s="94"/>
      <c r="ET274" s="95"/>
      <c r="EU274" s="96"/>
      <c r="EV274" s="94"/>
      <c r="EW274" s="94"/>
      <c r="EX274" s="95"/>
      <c r="EY274" s="96"/>
      <c r="EZ274" s="94"/>
      <c r="FA274" s="94"/>
      <c r="FB274" s="95"/>
      <c r="FC274" s="96"/>
      <c r="FD274" s="94"/>
      <c r="FE274" s="94"/>
      <c r="FF274" s="95"/>
      <c r="FG274" s="96"/>
      <c r="FH274" s="94"/>
      <c r="FI274" s="94"/>
      <c r="FJ274" s="95"/>
      <c r="FK274" s="96"/>
      <c r="FL274" s="94"/>
      <c r="FM274" s="94"/>
      <c r="FN274" s="95"/>
      <c r="FO274" s="96"/>
      <c r="FP274" s="94"/>
      <c r="FQ274" s="94"/>
      <c r="FR274" s="95"/>
      <c r="FS274" s="96"/>
      <c r="FT274" s="94"/>
      <c r="FU274" s="94"/>
      <c r="FV274" s="95"/>
      <c r="FW274" s="96"/>
      <c r="FX274" s="94"/>
      <c r="FY274" s="94"/>
      <c r="FZ274" s="95"/>
      <c r="GA274" s="96"/>
      <c r="GB274" s="94"/>
      <c r="GC274" s="94"/>
      <c r="GD274" s="95"/>
      <c r="GE274" s="96"/>
      <c r="GF274" s="94"/>
      <c r="GG274" s="94"/>
      <c r="GH274" s="95"/>
      <c r="GI274" s="96"/>
      <c r="GJ274" s="94"/>
      <c r="GK274" s="94"/>
      <c r="GL274" s="95"/>
      <c r="GM274" s="96"/>
      <c r="GN274" s="94"/>
      <c r="GO274" s="94"/>
      <c r="GP274" s="95"/>
      <c r="GQ274" s="96"/>
      <c r="GR274" s="94"/>
      <c r="GS274" s="94"/>
      <c r="GT274" s="95"/>
      <c r="GU274" s="96"/>
      <c r="GV274" s="94"/>
      <c r="GW274" s="94"/>
      <c r="GX274" s="95"/>
      <c r="GY274" s="96"/>
      <c r="GZ274" s="94"/>
      <c r="HA274" s="94"/>
      <c r="HB274" s="95"/>
      <c r="HC274" s="96"/>
      <c r="HD274" s="94"/>
      <c r="HE274" s="94"/>
      <c r="HF274" s="95"/>
      <c r="HG274" s="96"/>
      <c r="HH274" s="94"/>
      <c r="HI274" s="94"/>
      <c r="HJ274" s="95"/>
      <c r="HK274" s="96"/>
      <c r="HL274" s="94"/>
      <c r="HM274" s="94"/>
      <c r="HN274" s="95"/>
      <c r="HO274" s="96"/>
      <c r="HP274" s="94"/>
      <c r="HQ274" s="94"/>
      <c r="HR274" s="95"/>
      <c r="HS274" s="96"/>
      <c r="HT274" s="94"/>
      <c r="HU274" s="94"/>
      <c r="HV274" s="95"/>
      <c r="HW274" s="96"/>
      <c r="HX274" s="94"/>
      <c r="HY274" s="94"/>
      <c r="HZ274" s="95"/>
      <c r="IA274" s="96"/>
      <c r="IB274" s="94"/>
      <c r="IC274" s="94"/>
      <c r="ID274" s="95"/>
      <c r="IE274" s="96"/>
      <c r="IF274" s="94"/>
      <c r="IG274" s="94"/>
      <c r="IH274" s="95"/>
      <c r="II274" s="96"/>
      <c r="IJ274" s="94"/>
      <c r="IK274" s="94"/>
      <c r="IL274" s="95"/>
      <c r="IM274" s="96"/>
      <c r="IN274" s="94"/>
      <c r="IO274" s="94"/>
      <c r="IP274" s="95"/>
      <c r="IQ274" s="96"/>
      <c r="IR274" s="94"/>
      <c r="IS274" s="94"/>
      <c r="IT274" s="95"/>
      <c r="IU274" s="96"/>
      <c r="IV274" s="94"/>
    </row>
    <row r="275" spans="1:256" s="224" customFormat="1" ht="18" customHeight="1">
      <c r="A275" s="240" t="s">
        <v>754</v>
      </c>
      <c r="B275" s="241"/>
      <c r="C275" s="241"/>
      <c r="D275" s="240"/>
      <c r="E275" s="259"/>
      <c r="F275" s="225"/>
      <c r="G275" s="225"/>
      <c r="J275" s="225"/>
      <c r="K275" s="225"/>
      <c r="N275" s="225"/>
      <c r="O275" s="225"/>
      <c r="R275" s="225"/>
      <c r="S275" s="225"/>
      <c r="V275" s="225"/>
      <c r="W275" s="225"/>
      <c r="Z275" s="225"/>
      <c r="AA275" s="225"/>
      <c r="AD275" s="225"/>
      <c r="AE275" s="225"/>
      <c r="AH275" s="225"/>
      <c r="AI275" s="225"/>
      <c r="AL275" s="225"/>
      <c r="AM275" s="225"/>
      <c r="AP275" s="225"/>
      <c r="AQ275" s="225"/>
      <c r="AT275" s="225"/>
      <c r="AU275" s="225"/>
      <c r="AX275" s="225"/>
      <c r="AY275" s="225"/>
      <c r="BB275" s="225"/>
      <c r="BC275" s="225"/>
      <c r="BF275" s="225"/>
      <c r="BG275" s="225"/>
      <c r="BJ275" s="225"/>
      <c r="BK275" s="225"/>
      <c r="BN275" s="225"/>
      <c r="BO275" s="225"/>
      <c r="BR275" s="225"/>
      <c r="BS275" s="225"/>
      <c r="BV275" s="225"/>
      <c r="BW275" s="225"/>
      <c r="BZ275" s="225"/>
      <c r="CA275" s="225"/>
      <c r="CD275" s="225"/>
      <c r="CE275" s="225"/>
      <c r="CH275" s="225"/>
      <c r="CI275" s="225"/>
      <c r="CL275" s="225"/>
      <c r="CM275" s="225"/>
      <c r="CP275" s="225"/>
      <c r="CQ275" s="225"/>
      <c r="CT275" s="225"/>
      <c r="CU275" s="225"/>
      <c r="CX275" s="225"/>
      <c r="CY275" s="225"/>
      <c r="DB275" s="225"/>
      <c r="DC275" s="225"/>
      <c r="DF275" s="225"/>
      <c r="DG275" s="225"/>
      <c r="DJ275" s="225"/>
      <c r="DK275" s="225"/>
      <c r="DN275" s="225"/>
      <c r="DO275" s="225"/>
      <c r="DR275" s="225"/>
      <c r="DS275" s="225"/>
      <c r="DV275" s="225"/>
      <c r="DW275" s="225"/>
      <c r="DZ275" s="225"/>
      <c r="EA275" s="225"/>
      <c r="ED275" s="225"/>
      <c r="EE275" s="225"/>
      <c r="EH275" s="225"/>
      <c r="EI275" s="225"/>
      <c r="EL275" s="225"/>
      <c r="EM275" s="225"/>
      <c r="EP275" s="225"/>
      <c r="EQ275" s="225"/>
      <c r="ET275" s="225"/>
      <c r="EU275" s="225"/>
      <c r="EX275" s="225"/>
      <c r="EY275" s="225"/>
      <c r="FB275" s="225"/>
      <c r="FC275" s="225"/>
      <c r="FF275" s="225"/>
      <c r="FG275" s="225"/>
      <c r="FJ275" s="225"/>
      <c r="FK275" s="225"/>
      <c r="FN275" s="225"/>
      <c r="FO275" s="225"/>
      <c r="FR275" s="225"/>
      <c r="FS275" s="225"/>
      <c r="FV275" s="225"/>
      <c r="FW275" s="225"/>
      <c r="FZ275" s="225"/>
      <c r="GA275" s="225"/>
      <c r="GD275" s="225"/>
      <c r="GE275" s="225"/>
      <c r="GH275" s="225"/>
      <c r="GI275" s="225"/>
      <c r="GL275" s="225"/>
      <c r="GM275" s="225"/>
      <c r="GP275" s="225"/>
      <c r="GQ275" s="225"/>
      <c r="GT275" s="225"/>
      <c r="GU275" s="225"/>
      <c r="GX275" s="225"/>
      <c r="GY275" s="225"/>
      <c r="HB275" s="225"/>
      <c r="HC275" s="225"/>
      <c r="HF275" s="225"/>
      <c r="HG275" s="225"/>
      <c r="HJ275" s="225"/>
      <c r="HK275" s="225"/>
      <c r="HN275" s="225"/>
      <c r="HO275" s="225"/>
      <c r="HR275" s="225"/>
      <c r="HS275" s="225"/>
      <c r="HV275" s="225"/>
      <c r="HW275" s="225"/>
      <c r="HZ275" s="225"/>
      <c r="IA275" s="225"/>
      <c r="ID275" s="225"/>
      <c r="IE275" s="225"/>
      <c r="IH275" s="225"/>
      <c r="II275" s="225"/>
      <c r="IL275" s="225"/>
      <c r="IM275" s="225"/>
      <c r="IP275" s="225"/>
      <c r="IQ275" s="225"/>
      <c r="IT275" s="225"/>
      <c r="IU275" s="225"/>
    </row>
    <row r="276" spans="1:256" s="224" customFormat="1" ht="18" customHeight="1">
      <c r="A276" s="240" t="s">
        <v>743</v>
      </c>
      <c r="B276" s="241"/>
      <c r="C276" s="241"/>
      <c r="D276" s="240"/>
      <c r="E276" s="259"/>
      <c r="F276" s="225"/>
      <c r="G276" s="225"/>
      <c r="J276" s="225"/>
      <c r="K276" s="225"/>
      <c r="N276" s="225"/>
      <c r="O276" s="225"/>
      <c r="R276" s="225"/>
      <c r="S276" s="225"/>
      <c r="V276" s="225"/>
      <c r="W276" s="225"/>
      <c r="Z276" s="225"/>
      <c r="AA276" s="225"/>
      <c r="AD276" s="225"/>
      <c r="AE276" s="225"/>
      <c r="AH276" s="225"/>
      <c r="AI276" s="225"/>
      <c r="AL276" s="225"/>
      <c r="AM276" s="225"/>
      <c r="AP276" s="225"/>
      <c r="AQ276" s="225"/>
      <c r="AT276" s="225"/>
      <c r="AU276" s="225"/>
      <c r="AX276" s="225"/>
      <c r="AY276" s="225"/>
      <c r="BB276" s="225"/>
      <c r="BC276" s="225"/>
      <c r="BF276" s="225"/>
      <c r="BG276" s="225"/>
      <c r="BJ276" s="225"/>
      <c r="BK276" s="225"/>
      <c r="BN276" s="225"/>
      <c r="BO276" s="225"/>
      <c r="BR276" s="225"/>
      <c r="BS276" s="225"/>
      <c r="BV276" s="225"/>
      <c r="BW276" s="225"/>
      <c r="BZ276" s="225"/>
      <c r="CA276" s="225"/>
      <c r="CD276" s="225"/>
      <c r="CE276" s="225"/>
      <c r="CH276" s="225"/>
      <c r="CI276" s="225"/>
      <c r="CL276" s="225"/>
      <c r="CM276" s="225"/>
      <c r="CP276" s="225"/>
      <c r="CQ276" s="225"/>
      <c r="CT276" s="225"/>
      <c r="CU276" s="225"/>
      <c r="CX276" s="225"/>
      <c r="CY276" s="225"/>
      <c r="DB276" s="225"/>
      <c r="DC276" s="225"/>
      <c r="DF276" s="225"/>
      <c r="DG276" s="225"/>
      <c r="DJ276" s="225"/>
      <c r="DK276" s="225"/>
      <c r="DN276" s="225"/>
      <c r="DO276" s="225"/>
      <c r="DR276" s="225"/>
      <c r="DS276" s="225"/>
      <c r="DV276" s="225"/>
      <c r="DW276" s="225"/>
      <c r="DZ276" s="225"/>
      <c r="EA276" s="225"/>
      <c r="ED276" s="225"/>
      <c r="EE276" s="225"/>
      <c r="EH276" s="225"/>
      <c r="EI276" s="225"/>
      <c r="EL276" s="225"/>
      <c r="EM276" s="225"/>
      <c r="EP276" s="225"/>
      <c r="EQ276" s="225"/>
      <c r="ET276" s="225"/>
      <c r="EU276" s="225"/>
      <c r="EX276" s="225"/>
      <c r="EY276" s="225"/>
      <c r="FB276" s="225"/>
      <c r="FC276" s="225"/>
      <c r="FF276" s="225"/>
      <c r="FG276" s="225"/>
      <c r="FJ276" s="225"/>
      <c r="FK276" s="225"/>
      <c r="FN276" s="225"/>
      <c r="FO276" s="225"/>
      <c r="FR276" s="225"/>
      <c r="FS276" s="225"/>
      <c r="FV276" s="225"/>
      <c r="FW276" s="225"/>
      <c r="FZ276" s="225"/>
      <c r="GA276" s="225"/>
      <c r="GD276" s="225"/>
      <c r="GE276" s="225"/>
      <c r="GH276" s="225"/>
      <c r="GI276" s="225"/>
      <c r="GL276" s="225"/>
      <c r="GM276" s="225"/>
      <c r="GP276" s="225"/>
      <c r="GQ276" s="225"/>
      <c r="GT276" s="225"/>
      <c r="GU276" s="225"/>
      <c r="GX276" s="225"/>
      <c r="GY276" s="225"/>
      <c r="HB276" s="225"/>
      <c r="HC276" s="225"/>
      <c r="HF276" s="225"/>
      <c r="HG276" s="225"/>
      <c r="HJ276" s="225"/>
      <c r="HK276" s="225"/>
      <c r="HN276" s="225"/>
      <c r="HO276" s="225"/>
      <c r="HR276" s="225"/>
      <c r="HS276" s="225"/>
      <c r="HV276" s="225"/>
      <c r="HW276" s="225"/>
      <c r="HZ276" s="225"/>
      <c r="IA276" s="225"/>
      <c r="ID276" s="225"/>
      <c r="IE276" s="225"/>
      <c r="IH276" s="225"/>
      <c r="II276" s="225"/>
      <c r="IL276" s="225"/>
      <c r="IM276" s="225"/>
      <c r="IP276" s="225"/>
      <c r="IQ276" s="225"/>
      <c r="IT276" s="225"/>
      <c r="IU276" s="225"/>
    </row>
    <row r="277" spans="1:256" s="224" customFormat="1" ht="18" customHeight="1">
      <c r="A277" s="240" t="s">
        <v>776</v>
      </c>
      <c r="B277" s="241"/>
      <c r="C277" s="241"/>
      <c r="D277" s="240"/>
      <c r="E277" s="259"/>
      <c r="F277" s="225"/>
      <c r="G277" s="225"/>
      <c r="J277" s="225"/>
      <c r="K277" s="225"/>
      <c r="N277" s="225"/>
      <c r="O277" s="225"/>
      <c r="R277" s="225"/>
      <c r="S277" s="225"/>
      <c r="V277" s="225"/>
      <c r="W277" s="225"/>
      <c r="Z277" s="225"/>
      <c r="AA277" s="225"/>
      <c r="AD277" s="225"/>
      <c r="AE277" s="225"/>
      <c r="AH277" s="225"/>
      <c r="AI277" s="225"/>
      <c r="AL277" s="225"/>
      <c r="AM277" s="225"/>
      <c r="AP277" s="225"/>
      <c r="AQ277" s="225"/>
      <c r="AT277" s="225"/>
      <c r="AU277" s="225"/>
      <c r="AX277" s="225"/>
      <c r="AY277" s="225"/>
      <c r="BB277" s="225"/>
      <c r="BC277" s="225"/>
      <c r="BF277" s="225"/>
      <c r="BG277" s="225"/>
      <c r="BJ277" s="225"/>
      <c r="BK277" s="225"/>
      <c r="BN277" s="225"/>
      <c r="BO277" s="225"/>
      <c r="BR277" s="225"/>
      <c r="BS277" s="225"/>
      <c r="BV277" s="225"/>
      <c r="BW277" s="225"/>
      <c r="BZ277" s="225"/>
      <c r="CA277" s="225"/>
      <c r="CD277" s="225"/>
      <c r="CE277" s="225"/>
      <c r="CH277" s="225"/>
      <c r="CI277" s="225"/>
      <c r="CL277" s="225"/>
      <c r="CM277" s="225"/>
      <c r="CP277" s="225"/>
      <c r="CQ277" s="225"/>
      <c r="CT277" s="225"/>
      <c r="CU277" s="225"/>
      <c r="CX277" s="225"/>
      <c r="CY277" s="225"/>
      <c r="DB277" s="225"/>
      <c r="DC277" s="225"/>
      <c r="DF277" s="225"/>
      <c r="DG277" s="225"/>
      <c r="DJ277" s="225"/>
      <c r="DK277" s="225"/>
      <c r="DN277" s="225"/>
      <c r="DO277" s="225"/>
      <c r="DR277" s="225"/>
      <c r="DS277" s="225"/>
      <c r="DV277" s="225"/>
      <c r="DW277" s="225"/>
      <c r="DZ277" s="225"/>
      <c r="EA277" s="225"/>
      <c r="ED277" s="225"/>
      <c r="EE277" s="225"/>
      <c r="EH277" s="225"/>
      <c r="EI277" s="225"/>
      <c r="EL277" s="225"/>
      <c r="EM277" s="225"/>
      <c r="EP277" s="225"/>
      <c r="EQ277" s="225"/>
      <c r="ET277" s="225"/>
      <c r="EU277" s="225"/>
      <c r="EX277" s="225"/>
      <c r="EY277" s="225"/>
      <c r="FB277" s="225"/>
      <c r="FC277" s="225"/>
      <c r="FF277" s="225"/>
      <c r="FG277" s="225"/>
      <c r="FJ277" s="225"/>
      <c r="FK277" s="225"/>
      <c r="FN277" s="225"/>
      <c r="FO277" s="225"/>
      <c r="FR277" s="225"/>
      <c r="FS277" s="225"/>
      <c r="FV277" s="225"/>
      <c r="FW277" s="225"/>
      <c r="FZ277" s="225"/>
      <c r="GA277" s="225"/>
      <c r="GD277" s="225"/>
      <c r="GE277" s="225"/>
      <c r="GH277" s="225"/>
      <c r="GI277" s="225"/>
      <c r="GL277" s="225"/>
      <c r="GM277" s="225"/>
      <c r="GP277" s="225"/>
      <c r="GQ277" s="225"/>
      <c r="GT277" s="225"/>
      <c r="GU277" s="225"/>
      <c r="GX277" s="225"/>
      <c r="GY277" s="225"/>
      <c r="HB277" s="225"/>
      <c r="HC277" s="225"/>
      <c r="HF277" s="225"/>
      <c r="HG277" s="225"/>
      <c r="HJ277" s="225"/>
      <c r="HK277" s="225"/>
      <c r="HN277" s="225"/>
      <c r="HO277" s="225"/>
      <c r="HR277" s="225"/>
      <c r="HS277" s="225"/>
      <c r="HV277" s="225"/>
      <c r="HW277" s="225"/>
      <c r="HZ277" s="225"/>
      <c r="IA277" s="225"/>
      <c r="ID277" s="225"/>
      <c r="IE277" s="225"/>
      <c r="IH277" s="225"/>
      <c r="II277" s="225"/>
      <c r="IL277" s="225"/>
      <c r="IM277" s="225"/>
      <c r="IP277" s="225"/>
      <c r="IQ277" s="225"/>
      <c r="IT277" s="225"/>
      <c r="IU277" s="225"/>
    </row>
    <row r="278" spans="1:256" s="224" customFormat="1" ht="18" customHeight="1">
      <c r="A278" s="240" t="s">
        <v>772</v>
      </c>
      <c r="B278" s="241"/>
      <c r="C278" s="241"/>
      <c r="D278" s="240"/>
      <c r="E278" s="259"/>
      <c r="F278" s="225"/>
      <c r="G278" s="225"/>
      <c r="J278" s="225"/>
      <c r="K278" s="225"/>
      <c r="N278" s="225"/>
      <c r="O278" s="225"/>
      <c r="R278" s="225"/>
      <c r="S278" s="225"/>
      <c r="V278" s="225"/>
      <c r="W278" s="225"/>
      <c r="Z278" s="225"/>
      <c r="AA278" s="225"/>
      <c r="AD278" s="225"/>
      <c r="AE278" s="225"/>
      <c r="AH278" s="225"/>
      <c r="AI278" s="225"/>
      <c r="AL278" s="225"/>
      <c r="AM278" s="225"/>
      <c r="AP278" s="225"/>
      <c r="AQ278" s="225"/>
      <c r="AT278" s="225"/>
      <c r="AU278" s="225"/>
      <c r="AX278" s="225"/>
      <c r="AY278" s="225"/>
      <c r="BB278" s="225"/>
      <c r="BC278" s="225"/>
      <c r="BF278" s="225"/>
      <c r="BG278" s="225"/>
      <c r="BJ278" s="225"/>
      <c r="BK278" s="225"/>
      <c r="BN278" s="225"/>
      <c r="BO278" s="225"/>
      <c r="BR278" s="225"/>
      <c r="BS278" s="225"/>
      <c r="BV278" s="225"/>
      <c r="BW278" s="225"/>
      <c r="BZ278" s="225"/>
      <c r="CA278" s="225"/>
      <c r="CD278" s="225"/>
      <c r="CE278" s="225"/>
      <c r="CH278" s="225"/>
      <c r="CI278" s="225"/>
      <c r="CL278" s="225"/>
      <c r="CM278" s="225"/>
      <c r="CP278" s="225"/>
      <c r="CQ278" s="225"/>
      <c r="CT278" s="225"/>
      <c r="CU278" s="225"/>
      <c r="CX278" s="225"/>
      <c r="CY278" s="225"/>
      <c r="DB278" s="225"/>
      <c r="DC278" s="225"/>
      <c r="DF278" s="225"/>
      <c r="DG278" s="225"/>
      <c r="DJ278" s="225"/>
      <c r="DK278" s="225"/>
      <c r="DN278" s="225"/>
      <c r="DO278" s="225"/>
      <c r="DR278" s="225"/>
      <c r="DS278" s="225"/>
      <c r="DV278" s="225"/>
      <c r="DW278" s="225"/>
      <c r="DZ278" s="225"/>
      <c r="EA278" s="225"/>
      <c r="ED278" s="225"/>
      <c r="EE278" s="225"/>
      <c r="EH278" s="225"/>
      <c r="EI278" s="225"/>
      <c r="EL278" s="225"/>
      <c r="EM278" s="225"/>
      <c r="EP278" s="225"/>
      <c r="EQ278" s="225"/>
      <c r="ET278" s="225"/>
      <c r="EU278" s="225"/>
      <c r="EX278" s="225"/>
      <c r="EY278" s="225"/>
      <c r="FB278" s="225"/>
      <c r="FC278" s="225"/>
      <c r="FF278" s="225"/>
      <c r="FG278" s="225"/>
      <c r="FJ278" s="225"/>
      <c r="FK278" s="225"/>
      <c r="FN278" s="225"/>
      <c r="FO278" s="225"/>
      <c r="FR278" s="225"/>
      <c r="FS278" s="225"/>
      <c r="FV278" s="225"/>
      <c r="FW278" s="225"/>
      <c r="FZ278" s="225"/>
      <c r="GA278" s="225"/>
      <c r="GD278" s="225"/>
      <c r="GE278" s="225"/>
      <c r="GH278" s="225"/>
      <c r="GI278" s="225"/>
      <c r="GL278" s="225"/>
      <c r="GM278" s="225"/>
      <c r="GP278" s="225"/>
      <c r="GQ278" s="225"/>
      <c r="GT278" s="225"/>
      <c r="GU278" s="225"/>
      <c r="GX278" s="225"/>
      <c r="GY278" s="225"/>
      <c r="HB278" s="225"/>
      <c r="HC278" s="225"/>
      <c r="HF278" s="225"/>
      <c r="HG278" s="225"/>
      <c r="HJ278" s="225"/>
      <c r="HK278" s="225"/>
      <c r="HN278" s="225"/>
      <c r="HO278" s="225"/>
      <c r="HR278" s="225"/>
      <c r="HS278" s="225"/>
      <c r="HV278" s="225"/>
      <c r="HW278" s="225"/>
      <c r="HZ278" s="225"/>
      <c r="IA278" s="225"/>
      <c r="ID278" s="225"/>
      <c r="IE278" s="225"/>
      <c r="IH278" s="225"/>
      <c r="II278" s="225"/>
      <c r="IL278" s="225"/>
      <c r="IM278" s="225"/>
      <c r="IP278" s="225"/>
      <c r="IQ278" s="225"/>
      <c r="IT278" s="225"/>
      <c r="IU278" s="225"/>
    </row>
    <row r="279" spans="1:256" s="224" customFormat="1" ht="18" customHeight="1">
      <c r="A279" s="240" t="s">
        <v>758</v>
      </c>
      <c r="B279" s="241"/>
      <c r="C279" s="241"/>
      <c r="D279" s="240"/>
      <c r="E279" s="259"/>
      <c r="F279" s="225"/>
      <c r="G279" s="225"/>
      <c r="J279" s="225"/>
      <c r="K279" s="225"/>
      <c r="N279" s="225"/>
      <c r="O279" s="225"/>
      <c r="R279" s="225"/>
      <c r="S279" s="225"/>
      <c r="V279" s="225"/>
      <c r="W279" s="225"/>
      <c r="Z279" s="225"/>
      <c r="AA279" s="225"/>
      <c r="AD279" s="225"/>
      <c r="AE279" s="225"/>
      <c r="AH279" s="225"/>
      <c r="AI279" s="225"/>
      <c r="AL279" s="225"/>
      <c r="AM279" s="225"/>
      <c r="AP279" s="225"/>
      <c r="AQ279" s="225"/>
      <c r="AT279" s="225"/>
      <c r="AU279" s="225"/>
      <c r="AX279" s="225"/>
      <c r="AY279" s="225"/>
      <c r="BB279" s="225"/>
      <c r="BC279" s="225"/>
      <c r="BF279" s="225"/>
      <c r="BG279" s="225"/>
      <c r="BJ279" s="225"/>
      <c r="BK279" s="225"/>
      <c r="BN279" s="225"/>
      <c r="BO279" s="225"/>
      <c r="BR279" s="225"/>
      <c r="BS279" s="225"/>
      <c r="BV279" s="225"/>
      <c r="BW279" s="225"/>
      <c r="BZ279" s="225"/>
      <c r="CA279" s="225"/>
      <c r="CD279" s="225"/>
      <c r="CE279" s="225"/>
      <c r="CH279" s="225"/>
      <c r="CI279" s="225"/>
      <c r="CL279" s="225"/>
      <c r="CM279" s="225"/>
      <c r="CP279" s="225"/>
      <c r="CQ279" s="225"/>
      <c r="CT279" s="225"/>
      <c r="CU279" s="225"/>
      <c r="CX279" s="225"/>
      <c r="CY279" s="225"/>
      <c r="DB279" s="225"/>
      <c r="DC279" s="225"/>
      <c r="DF279" s="225"/>
      <c r="DG279" s="225"/>
      <c r="DJ279" s="225"/>
      <c r="DK279" s="225"/>
      <c r="DN279" s="225"/>
      <c r="DO279" s="225"/>
      <c r="DR279" s="225"/>
      <c r="DS279" s="225"/>
      <c r="DV279" s="225"/>
      <c r="DW279" s="225"/>
      <c r="DZ279" s="225"/>
      <c r="EA279" s="225"/>
      <c r="ED279" s="225"/>
      <c r="EE279" s="225"/>
      <c r="EH279" s="225"/>
      <c r="EI279" s="225"/>
      <c r="EL279" s="225"/>
      <c r="EM279" s="225"/>
      <c r="EP279" s="225"/>
      <c r="EQ279" s="225"/>
      <c r="ET279" s="225"/>
      <c r="EU279" s="225"/>
      <c r="EX279" s="225"/>
      <c r="EY279" s="225"/>
      <c r="FB279" s="225"/>
      <c r="FC279" s="225"/>
      <c r="FF279" s="225"/>
      <c r="FG279" s="225"/>
      <c r="FJ279" s="225"/>
      <c r="FK279" s="225"/>
      <c r="FN279" s="225"/>
      <c r="FO279" s="225"/>
      <c r="FR279" s="225"/>
      <c r="FS279" s="225"/>
      <c r="FV279" s="225"/>
      <c r="FW279" s="225"/>
      <c r="FZ279" s="225"/>
      <c r="GA279" s="225"/>
      <c r="GD279" s="225"/>
      <c r="GE279" s="225"/>
      <c r="GH279" s="225"/>
      <c r="GI279" s="225"/>
      <c r="GL279" s="225"/>
      <c r="GM279" s="225"/>
      <c r="GP279" s="225"/>
      <c r="GQ279" s="225"/>
      <c r="GT279" s="225"/>
      <c r="GU279" s="225"/>
      <c r="GX279" s="225"/>
      <c r="GY279" s="225"/>
      <c r="HB279" s="225"/>
      <c r="HC279" s="225"/>
      <c r="HF279" s="225"/>
      <c r="HG279" s="225"/>
      <c r="HJ279" s="225"/>
      <c r="HK279" s="225"/>
      <c r="HN279" s="225"/>
      <c r="HO279" s="225"/>
      <c r="HR279" s="225"/>
      <c r="HS279" s="225"/>
      <c r="HV279" s="225"/>
      <c r="HW279" s="225"/>
      <c r="HZ279" s="225"/>
      <c r="IA279" s="225"/>
      <c r="ID279" s="225"/>
      <c r="IE279" s="225"/>
      <c r="IH279" s="225"/>
      <c r="II279" s="225"/>
      <c r="IL279" s="225"/>
      <c r="IM279" s="225"/>
      <c r="IP279" s="225"/>
      <c r="IQ279" s="225"/>
      <c r="IT279" s="225"/>
      <c r="IU279" s="225"/>
    </row>
    <row r="280" spans="1:256" s="224" customFormat="1" ht="18" customHeight="1">
      <c r="A280" s="240" t="s">
        <v>723</v>
      </c>
      <c r="B280" s="241"/>
      <c r="C280" s="241"/>
      <c r="D280" s="240"/>
      <c r="E280" s="259"/>
      <c r="F280" s="225"/>
      <c r="G280" s="225"/>
      <c r="J280" s="225"/>
      <c r="K280" s="225"/>
      <c r="N280" s="225"/>
      <c r="O280" s="225"/>
      <c r="R280" s="225"/>
      <c r="S280" s="225"/>
      <c r="V280" s="225"/>
      <c r="W280" s="225"/>
      <c r="Z280" s="225"/>
      <c r="AA280" s="225"/>
      <c r="AD280" s="225"/>
      <c r="AE280" s="225"/>
      <c r="AH280" s="225"/>
      <c r="AI280" s="225"/>
      <c r="AL280" s="225"/>
      <c r="AM280" s="225"/>
      <c r="AP280" s="225"/>
      <c r="AQ280" s="225"/>
      <c r="AT280" s="225"/>
      <c r="AU280" s="225"/>
      <c r="AX280" s="225"/>
      <c r="AY280" s="225"/>
      <c r="BB280" s="225"/>
      <c r="BC280" s="225"/>
      <c r="BF280" s="225"/>
      <c r="BG280" s="225"/>
      <c r="BJ280" s="225"/>
      <c r="BK280" s="225"/>
      <c r="BN280" s="225"/>
      <c r="BO280" s="225"/>
      <c r="BR280" s="225"/>
      <c r="BS280" s="225"/>
      <c r="BV280" s="225"/>
      <c r="BW280" s="225"/>
      <c r="BZ280" s="225"/>
      <c r="CA280" s="225"/>
      <c r="CD280" s="225"/>
      <c r="CE280" s="225"/>
      <c r="CH280" s="225"/>
      <c r="CI280" s="225"/>
      <c r="CL280" s="225"/>
      <c r="CM280" s="225"/>
      <c r="CP280" s="225"/>
      <c r="CQ280" s="225"/>
      <c r="CT280" s="225"/>
      <c r="CU280" s="225"/>
      <c r="CX280" s="225"/>
      <c r="CY280" s="225"/>
      <c r="DB280" s="225"/>
      <c r="DC280" s="225"/>
      <c r="DF280" s="225"/>
      <c r="DG280" s="225"/>
      <c r="DJ280" s="225"/>
      <c r="DK280" s="225"/>
      <c r="DN280" s="225"/>
      <c r="DO280" s="225"/>
      <c r="DR280" s="225"/>
      <c r="DS280" s="225"/>
      <c r="DV280" s="225"/>
      <c r="DW280" s="225"/>
      <c r="DZ280" s="225"/>
      <c r="EA280" s="225"/>
      <c r="ED280" s="225"/>
      <c r="EE280" s="225"/>
      <c r="EH280" s="225"/>
      <c r="EI280" s="225"/>
      <c r="EL280" s="225"/>
      <c r="EM280" s="225"/>
      <c r="EP280" s="225"/>
      <c r="EQ280" s="225"/>
      <c r="ET280" s="225"/>
      <c r="EU280" s="225"/>
      <c r="EX280" s="225"/>
      <c r="EY280" s="225"/>
      <c r="FB280" s="225"/>
      <c r="FC280" s="225"/>
      <c r="FF280" s="225"/>
      <c r="FG280" s="225"/>
      <c r="FJ280" s="225"/>
      <c r="FK280" s="225"/>
      <c r="FN280" s="225"/>
      <c r="FO280" s="225"/>
      <c r="FR280" s="225"/>
      <c r="FS280" s="225"/>
      <c r="FV280" s="225"/>
      <c r="FW280" s="225"/>
      <c r="FZ280" s="225"/>
      <c r="GA280" s="225"/>
      <c r="GD280" s="225"/>
      <c r="GE280" s="225"/>
      <c r="GH280" s="225"/>
      <c r="GI280" s="225"/>
      <c r="GL280" s="225"/>
      <c r="GM280" s="225"/>
      <c r="GP280" s="225"/>
      <c r="GQ280" s="225"/>
      <c r="GT280" s="225"/>
      <c r="GU280" s="225"/>
      <c r="GX280" s="225"/>
      <c r="GY280" s="225"/>
      <c r="HB280" s="225"/>
      <c r="HC280" s="225"/>
      <c r="HF280" s="225"/>
      <c r="HG280" s="225"/>
      <c r="HJ280" s="225"/>
      <c r="HK280" s="225"/>
      <c r="HN280" s="225"/>
      <c r="HO280" s="225"/>
      <c r="HR280" s="225"/>
      <c r="HS280" s="225"/>
      <c r="HV280" s="225"/>
      <c r="HW280" s="225"/>
      <c r="HZ280" s="225"/>
      <c r="IA280" s="225"/>
      <c r="ID280" s="225"/>
      <c r="IE280" s="225"/>
      <c r="IH280" s="225"/>
      <c r="II280" s="225"/>
      <c r="IL280" s="225"/>
      <c r="IM280" s="225"/>
      <c r="IP280" s="225"/>
      <c r="IQ280" s="225"/>
      <c r="IT280" s="225"/>
      <c r="IU280" s="225"/>
    </row>
    <row r="281" spans="1:256" s="224" customFormat="1" ht="18" customHeight="1">
      <c r="A281" s="240" t="s">
        <v>724</v>
      </c>
      <c r="B281" s="241"/>
      <c r="C281" s="241"/>
      <c r="D281" s="240"/>
      <c r="E281" s="259"/>
      <c r="F281" s="225"/>
      <c r="G281" s="225"/>
      <c r="J281" s="225"/>
      <c r="K281" s="225"/>
      <c r="N281" s="225"/>
      <c r="O281" s="225"/>
      <c r="R281" s="225"/>
      <c r="S281" s="225"/>
      <c r="V281" s="225"/>
      <c r="W281" s="225"/>
      <c r="Z281" s="225"/>
      <c r="AA281" s="225"/>
      <c r="AD281" s="225"/>
      <c r="AE281" s="225"/>
      <c r="AH281" s="225"/>
      <c r="AI281" s="225"/>
      <c r="AL281" s="225"/>
      <c r="AM281" s="225"/>
      <c r="AP281" s="225"/>
      <c r="AQ281" s="225"/>
      <c r="AT281" s="225"/>
      <c r="AU281" s="225"/>
      <c r="AX281" s="225"/>
      <c r="AY281" s="225"/>
      <c r="BB281" s="225"/>
      <c r="BC281" s="225"/>
      <c r="BF281" s="225"/>
      <c r="BG281" s="225"/>
      <c r="BJ281" s="225"/>
      <c r="BK281" s="225"/>
      <c r="BN281" s="225"/>
      <c r="BO281" s="225"/>
      <c r="BR281" s="225"/>
      <c r="BS281" s="225"/>
      <c r="BV281" s="225"/>
      <c r="BW281" s="225"/>
      <c r="BZ281" s="225"/>
      <c r="CA281" s="225"/>
      <c r="CD281" s="225"/>
      <c r="CE281" s="225"/>
      <c r="CH281" s="225"/>
      <c r="CI281" s="225"/>
      <c r="CL281" s="225"/>
      <c r="CM281" s="225"/>
      <c r="CP281" s="225"/>
      <c r="CQ281" s="225"/>
      <c r="CT281" s="225"/>
      <c r="CU281" s="225"/>
      <c r="CX281" s="225"/>
      <c r="CY281" s="225"/>
      <c r="DB281" s="225"/>
      <c r="DC281" s="225"/>
      <c r="DF281" s="225"/>
      <c r="DG281" s="225"/>
      <c r="DJ281" s="225"/>
      <c r="DK281" s="225"/>
      <c r="DN281" s="225"/>
      <c r="DO281" s="225"/>
      <c r="DR281" s="225"/>
      <c r="DS281" s="225"/>
      <c r="DV281" s="225"/>
      <c r="DW281" s="225"/>
      <c r="DZ281" s="225"/>
      <c r="EA281" s="225"/>
      <c r="ED281" s="225"/>
      <c r="EE281" s="225"/>
      <c r="EH281" s="225"/>
      <c r="EI281" s="225"/>
      <c r="EL281" s="225"/>
      <c r="EM281" s="225"/>
      <c r="EP281" s="225"/>
      <c r="EQ281" s="225"/>
      <c r="ET281" s="225"/>
      <c r="EU281" s="225"/>
      <c r="EX281" s="225"/>
      <c r="EY281" s="225"/>
      <c r="FB281" s="225"/>
      <c r="FC281" s="225"/>
      <c r="FF281" s="225"/>
      <c r="FG281" s="225"/>
      <c r="FJ281" s="225"/>
      <c r="FK281" s="225"/>
      <c r="FN281" s="225"/>
      <c r="FO281" s="225"/>
      <c r="FR281" s="225"/>
      <c r="FS281" s="225"/>
      <c r="FV281" s="225"/>
      <c r="FW281" s="225"/>
      <c r="FZ281" s="225"/>
      <c r="GA281" s="225"/>
      <c r="GD281" s="225"/>
      <c r="GE281" s="225"/>
      <c r="GH281" s="225"/>
      <c r="GI281" s="225"/>
      <c r="GL281" s="225"/>
      <c r="GM281" s="225"/>
      <c r="GP281" s="225"/>
      <c r="GQ281" s="225"/>
      <c r="GT281" s="225"/>
      <c r="GU281" s="225"/>
      <c r="GX281" s="225"/>
      <c r="GY281" s="225"/>
      <c r="HB281" s="225"/>
      <c r="HC281" s="225"/>
      <c r="HF281" s="225"/>
      <c r="HG281" s="225"/>
      <c r="HJ281" s="225"/>
      <c r="HK281" s="225"/>
      <c r="HN281" s="225"/>
      <c r="HO281" s="225"/>
      <c r="HR281" s="225"/>
      <c r="HS281" s="225"/>
      <c r="HV281" s="225"/>
      <c r="HW281" s="225"/>
      <c r="HZ281" s="225"/>
      <c r="IA281" s="225"/>
      <c r="ID281" s="225"/>
      <c r="IE281" s="225"/>
      <c r="IH281" s="225"/>
      <c r="II281" s="225"/>
      <c r="IL281" s="225"/>
      <c r="IM281" s="225"/>
      <c r="IP281" s="225"/>
      <c r="IQ281" s="225"/>
      <c r="IT281" s="225"/>
      <c r="IU281" s="225"/>
    </row>
    <row r="282" spans="1:256" s="224" customFormat="1" ht="18" customHeight="1">
      <c r="A282" s="222"/>
      <c r="B282" s="223"/>
      <c r="C282" s="223"/>
      <c r="D282" s="222"/>
      <c r="F282" s="225"/>
      <c r="G282" s="225"/>
      <c r="J282" s="225"/>
      <c r="K282" s="225"/>
      <c r="N282" s="225"/>
      <c r="O282" s="225"/>
      <c r="R282" s="225"/>
      <c r="S282" s="225"/>
      <c r="V282" s="225"/>
      <c r="W282" s="225"/>
      <c r="Z282" s="225"/>
      <c r="AA282" s="225"/>
      <c r="AD282" s="225"/>
      <c r="AE282" s="225"/>
      <c r="AH282" s="225"/>
      <c r="AI282" s="225"/>
      <c r="AL282" s="225"/>
      <c r="AM282" s="225"/>
      <c r="AP282" s="225"/>
      <c r="AQ282" s="225"/>
      <c r="AT282" s="225"/>
      <c r="AU282" s="225"/>
      <c r="AX282" s="225"/>
      <c r="AY282" s="225"/>
      <c r="BB282" s="225"/>
      <c r="BC282" s="225"/>
      <c r="BF282" s="225"/>
      <c r="BG282" s="225"/>
      <c r="BJ282" s="225"/>
      <c r="BK282" s="225"/>
      <c r="BN282" s="225"/>
      <c r="BO282" s="225"/>
      <c r="BR282" s="225"/>
      <c r="BS282" s="225"/>
      <c r="BV282" s="225"/>
      <c r="BW282" s="225"/>
      <c r="BZ282" s="225"/>
      <c r="CA282" s="225"/>
      <c r="CD282" s="225"/>
      <c r="CE282" s="225"/>
      <c r="CH282" s="225"/>
      <c r="CI282" s="225"/>
      <c r="CL282" s="225"/>
      <c r="CM282" s="225"/>
      <c r="CP282" s="225"/>
      <c r="CQ282" s="225"/>
      <c r="CT282" s="225"/>
      <c r="CU282" s="225"/>
      <c r="CX282" s="225"/>
      <c r="CY282" s="225"/>
      <c r="DB282" s="225"/>
      <c r="DC282" s="225"/>
      <c r="DF282" s="225"/>
      <c r="DG282" s="225"/>
      <c r="DJ282" s="225"/>
      <c r="DK282" s="225"/>
      <c r="DN282" s="225"/>
      <c r="DO282" s="225"/>
      <c r="DR282" s="225"/>
      <c r="DS282" s="225"/>
      <c r="DV282" s="225"/>
      <c r="DW282" s="225"/>
      <c r="DZ282" s="225"/>
      <c r="EA282" s="225"/>
      <c r="ED282" s="225"/>
      <c r="EE282" s="225"/>
      <c r="EH282" s="225"/>
      <c r="EI282" s="225"/>
      <c r="EL282" s="225"/>
      <c r="EM282" s="225"/>
      <c r="EP282" s="225"/>
      <c r="EQ282" s="225"/>
      <c r="ET282" s="225"/>
      <c r="EU282" s="225"/>
      <c r="EX282" s="225"/>
      <c r="EY282" s="225"/>
      <c r="FB282" s="225"/>
      <c r="FC282" s="225"/>
      <c r="FF282" s="225"/>
      <c r="FG282" s="225"/>
      <c r="FJ282" s="225"/>
      <c r="FK282" s="225"/>
      <c r="FN282" s="225"/>
      <c r="FO282" s="225"/>
      <c r="FR282" s="225"/>
      <c r="FS282" s="225"/>
      <c r="FV282" s="225"/>
      <c r="FW282" s="225"/>
      <c r="FZ282" s="225"/>
      <c r="GA282" s="225"/>
      <c r="GD282" s="225"/>
      <c r="GE282" s="225"/>
      <c r="GH282" s="225"/>
      <c r="GI282" s="225"/>
      <c r="GL282" s="225"/>
      <c r="GM282" s="225"/>
      <c r="GP282" s="225"/>
      <c r="GQ282" s="225"/>
      <c r="GT282" s="225"/>
      <c r="GU282" s="225"/>
      <c r="GX282" s="225"/>
      <c r="GY282" s="225"/>
      <c r="HB282" s="225"/>
      <c r="HC282" s="225"/>
      <c r="HF282" s="225"/>
      <c r="HG282" s="225"/>
      <c r="HJ282" s="225"/>
      <c r="HK282" s="225"/>
      <c r="HN282" s="225"/>
      <c r="HO282" s="225"/>
      <c r="HR282" s="225"/>
      <c r="HS282" s="225"/>
      <c r="HV282" s="225"/>
      <c r="HW282" s="225"/>
      <c r="HZ282" s="225"/>
      <c r="IA282" s="225"/>
      <c r="ID282" s="225"/>
      <c r="IE282" s="225"/>
      <c r="IH282" s="225"/>
      <c r="II282" s="225"/>
      <c r="IL282" s="225"/>
      <c r="IM282" s="225"/>
      <c r="IP282" s="225"/>
      <c r="IQ282" s="225"/>
      <c r="IT282" s="225"/>
      <c r="IU282" s="225"/>
    </row>
    <row r="283" spans="1:256" ht="12.95" customHeight="1">
      <c r="A283" s="94"/>
      <c r="B283" s="95"/>
      <c r="C283" s="95"/>
      <c r="D283" s="94"/>
      <c r="E283" s="94"/>
      <c r="F283" s="95"/>
      <c r="G283" s="95"/>
      <c r="H283" s="94"/>
      <c r="I283" s="94"/>
      <c r="J283" s="95"/>
      <c r="K283" s="95"/>
      <c r="L283" s="94"/>
      <c r="M283" s="94"/>
      <c r="N283" s="95"/>
      <c r="O283" s="95"/>
      <c r="P283" s="94"/>
      <c r="Q283" s="94"/>
      <c r="R283" s="95"/>
      <c r="S283" s="95"/>
      <c r="T283" s="94"/>
      <c r="U283" s="94"/>
      <c r="V283" s="95"/>
      <c r="W283" s="95"/>
      <c r="X283" s="94"/>
      <c r="Y283" s="94"/>
      <c r="Z283" s="95"/>
      <c r="AA283" s="95"/>
      <c r="AB283" s="94"/>
      <c r="AC283" s="94"/>
      <c r="AD283" s="95"/>
      <c r="AE283" s="95"/>
      <c r="AF283" s="94"/>
      <c r="AG283" s="94"/>
      <c r="AH283" s="95"/>
      <c r="AI283" s="95"/>
      <c r="AJ283" s="94"/>
      <c r="AK283" s="94"/>
      <c r="AL283" s="95"/>
      <c r="AM283" s="95"/>
      <c r="AN283" s="94"/>
      <c r="AO283" s="94"/>
      <c r="AP283" s="95"/>
      <c r="AQ283" s="95"/>
      <c r="AR283" s="94"/>
      <c r="AS283" s="94"/>
      <c r="AT283" s="95"/>
      <c r="AU283" s="95"/>
      <c r="AV283" s="94"/>
      <c r="AW283" s="94"/>
      <c r="AX283" s="95"/>
      <c r="AY283" s="95"/>
      <c r="AZ283" s="94"/>
      <c r="BA283" s="94"/>
      <c r="BB283" s="95"/>
      <c r="BC283" s="95"/>
      <c r="BD283" s="94"/>
      <c r="BE283" s="94"/>
      <c r="BF283" s="95"/>
      <c r="BG283" s="95"/>
      <c r="BH283" s="94"/>
      <c r="BI283" s="94"/>
      <c r="BJ283" s="95"/>
      <c r="BK283" s="95"/>
      <c r="BL283" s="94"/>
      <c r="BM283" s="94"/>
      <c r="BN283" s="95"/>
      <c r="BO283" s="95"/>
      <c r="BP283" s="94"/>
      <c r="BQ283" s="94"/>
      <c r="BR283" s="95"/>
      <c r="BS283" s="95"/>
      <c r="BT283" s="94"/>
      <c r="BU283" s="94"/>
      <c r="BV283" s="95"/>
      <c r="BW283" s="95"/>
      <c r="BX283" s="94"/>
      <c r="BY283" s="94"/>
      <c r="BZ283" s="95"/>
      <c r="CA283" s="95"/>
      <c r="CB283" s="94"/>
      <c r="CC283" s="94"/>
      <c r="CD283" s="95"/>
      <c r="CE283" s="95"/>
      <c r="CF283" s="94"/>
      <c r="CG283" s="94"/>
      <c r="CH283" s="95"/>
      <c r="CI283" s="95"/>
      <c r="CJ283" s="94"/>
      <c r="CK283" s="94"/>
      <c r="CL283" s="95"/>
      <c r="CM283" s="95"/>
      <c r="CN283" s="94"/>
      <c r="CO283" s="94"/>
      <c r="CP283" s="95"/>
      <c r="CQ283" s="95"/>
      <c r="CR283" s="94"/>
      <c r="CS283" s="94"/>
      <c r="CT283" s="95"/>
      <c r="CU283" s="95"/>
      <c r="CV283" s="94"/>
      <c r="CW283" s="94"/>
      <c r="CX283" s="95"/>
      <c r="CY283" s="95"/>
      <c r="CZ283" s="94"/>
      <c r="DA283" s="94"/>
      <c r="DB283" s="95"/>
      <c r="DC283" s="95"/>
      <c r="DD283" s="94"/>
      <c r="DE283" s="94"/>
      <c r="DF283" s="95"/>
      <c r="DG283" s="95"/>
      <c r="DH283" s="94"/>
      <c r="DI283" s="94"/>
      <c r="DJ283" s="95"/>
      <c r="DK283" s="95"/>
      <c r="DL283" s="94"/>
      <c r="DM283" s="94"/>
      <c r="DN283" s="95"/>
      <c r="DO283" s="95"/>
      <c r="DP283" s="94"/>
      <c r="DQ283" s="94"/>
      <c r="DR283" s="95"/>
      <c r="DS283" s="95"/>
      <c r="DT283" s="94"/>
      <c r="DU283" s="94"/>
      <c r="DV283" s="95"/>
      <c r="DW283" s="95"/>
      <c r="DX283" s="94"/>
      <c r="DY283" s="94"/>
      <c r="DZ283" s="95"/>
      <c r="EA283" s="95"/>
      <c r="EB283" s="94"/>
      <c r="EC283" s="94"/>
      <c r="ED283" s="95"/>
      <c r="EE283" s="95"/>
      <c r="EF283" s="94"/>
      <c r="EG283" s="94"/>
      <c r="EH283" s="95"/>
      <c r="EI283" s="95"/>
      <c r="EJ283" s="94"/>
      <c r="EK283" s="94"/>
      <c r="EL283" s="95"/>
      <c r="EM283" s="95"/>
      <c r="EN283" s="94"/>
      <c r="EO283" s="94"/>
      <c r="EP283" s="95"/>
      <c r="EQ283" s="95"/>
      <c r="ER283" s="94"/>
      <c r="ES283" s="94"/>
      <c r="ET283" s="95"/>
      <c r="EU283" s="95"/>
      <c r="EV283" s="94"/>
      <c r="EW283" s="94"/>
      <c r="EX283" s="95"/>
      <c r="EY283" s="95"/>
      <c r="EZ283" s="94"/>
      <c r="FA283" s="94"/>
      <c r="FB283" s="95"/>
      <c r="FC283" s="95"/>
      <c r="FD283" s="94"/>
      <c r="FE283" s="94"/>
      <c r="FF283" s="95"/>
      <c r="FG283" s="95"/>
      <c r="FH283" s="94"/>
      <c r="FI283" s="94"/>
      <c r="FJ283" s="95"/>
      <c r="FK283" s="95"/>
      <c r="FL283" s="94"/>
      <c r="FM283" s="94"/>
      <c r="FN283" s="95"/>
      <c r="FO283" s="95"/>
      <c r="FP283" s="94"/>
      <c r="FQ283" s="94"/>
      <c r="FR283" s="95"/>
      <c r="FS283" s="95"/>
      <c r="FT283" s="94"/>
      <c r="FU283" s="94"/>
      <c r="FV283" s="95"/>
      <c r="FW283" s="95"/>
      <c r="FX283" s="94"/>
      <c r="FY283" s="94"/>
      <c r="FZ283" s="95"/>
      <c r="GA283" s="95"/>
      <c r="GB283" s="94"/>
      <c r="GC283" s="94"/>
      <c r="GD283" s="95"/>
      <c r="GE283" s="95"/>
      <c r="GF283" s="94"/>
      <c r="GG283" s="94"/>
      <c r="GH283" s="95"/>
      <c r="GI283" s="95"/>
      <c r="GJ283" s="94"/>
      <c r="GK283" s="94"/>
      <c r="GL283" s="95"/>
      <c r="GM283" s="95"/>
      <c r="GN283" s="94"/>
      <c r="GO283" s="94"/>
      <c r="GP283" s="95"/>
      <c r="GQ283" s="95"/>
      <c r="GR283" s="94"/>
      <c r="GS283" s="94"/>
      <c r="GT283" s="95"/>
      <c r="GU283" s="95"/>
      <c r="GV283" s="94"/>
      <c r="GW283" s="94"/>
      <c r="GX283" s="95"/>
      <c r="GY283" s="95"/>
      <c r="GZ283" s="94"/>
      <c r="HA283" s="94"/>
      <c r="HB283" s="95"/>
      <c r="HC283" s="95"/>
      <c r="HD283" s="94"/>
      <c r="HE283" s="94"/>
      <c r="HF283" s="95"/>
      <c r="HG283" s="95"/>
      <c r="HH283" s="94"/>
      <c r="HI283" s="94"/>
      <c r="HJ283" s="95"/>
      <c r="HK283" s="95"/>
      <c r="HL283" s="94"/>
      <c r="HM283" s="94"/>
      <c r="HN283" s="95"/>
      <c r="HO283" s="95"/>
      <c r="HP283" s="94"/>
      <c r="HQ283" s="94"/>
      <c r="HR283" s="95"/>
      <c r="HS283" s="95"/>
      <c r="HT283" s="94"/>
      <c r="HU283" s="94"/>
      <c r="HV283" s="95"/>
      <c r="HW283" s="95"/>
      <c r="HX283" s="94"/>
      <c r="HY283" s="94"/>
      <c r="HZ283" s="95"/>
      <c r="IA283" s="95"/>
      <c r="IB283" s="94"/>
      <c r="IC283" s="94"/>
      <c r="ID283" s="95"/>
      <c r="IE283" s="95"/>
      <c r="IF283" s="94"/>
      <c r="IG283" s="94"/>
      <c r="IH283" s="95"/>
      <c r="II283" s="95"/>
      <c r="IJ283" s="94"/>
      <c r="IK283" s="94"/>
      <c r="IL283" s="95"/>
      <c r="IM283" s="95"/>
      <c r="IN283" s="94"/>
      <c r="IO283" s="94"/>
      <c r="IP283" s="95"/>
      <c r="IQ283" s="95"/>
      <c r="IR283" s="94"/>
      <c r="IS283" s="94"/>
      <c r="IT283" s="95"/>
      <c r="IU283" s="95"/>
      <c r="IV283" s="94"/>
    </row>
    <row r="284" spans="1:256" ht="12.95" customHeight="1">
      <c r="A284" s="94"/>
      <c r="B284" s="95"/>
      <c r="C284" s="95"/>
      <c r="D284" s="242" t="s">
        <v>725</v>
      </c>
      <c r="E284" s="94"/>
      <c r="F284" s="95"/>
      <c r="G284" s="95"/>
      <c r="H284" s="94"/>
      <c r="I284" s="94"/>
      <c r="J284" s="95"/>
      <c r="K284" s="95"/>
      <c r="L284" s="94"/>
      <c r="M284" s="94"/>
      <c r="N284" s="95"/>
      <c r="O284" s="95"/>
      <c r="P284" s="94"/>
      <c r="Q284" s="94"/>
      <c r="R284" s="95"/>
      <c r="S284" s="95"/>
      <c r="T284" s="94"/>
      <c r="U284" s="94"/>
      <c r="V284" s="95"/>
      <c r="W284" s="95"/>
      <c r="X284" s="94"/>
      <c r="Y284" s="94"/>
      <c r="Z284" s="95"/>
      <c r="AA284" s="95"/>
      <c r="AB284" s="94"/>
      <c r="AC284" s="94"/>
      <c r="AD284" s="95"/>
      <c r="AE284" s="95"/>
      <c r="AF284" s="94"/>
      <c r="AG284" s="94"/>
      <c r="AH284" s="95"/>
      <c r="AI284" s="95"/>
      <c r="AJ284" s="94"/>
      <c r="AK284" s="94"/>
      <c r="AL284" s="95"/>
      <c r="AM284" s="95"/>
      <c r="AN284" s="94"/>
      <c r="AO284" s="94"/>
      <c r="AP284" s="95"/>
      <c r="AQ284" s="95"/>
      <c r="AR284" s="94"/>
      <c r="AS284" s="94"/>
      <c r="AT284" s="95"/>
      <c r="AU284" s="95"/>
      <c r="AV284" s="94"/>
      <c r="AW284" s="94"/>
      <c r="AX284" s="95"/>
      <c r="AY284" s="95"/>
      <c r="AZ284" s="94"/>
      <c r="BA284" s="94"/>
      <c r="BB284" s="95"/>
      <c r="BC284" s="95"/>
      <c r="BD284" s="94"/>
      <c r="BE284" s="94"/>
      <c r="BF284" s="95"/>
      <c r="BG284" s="95"/>
      <c r="BH284" s="94"/>
      <c r="BI284" s="94"/>
      <c r="BJ284" s="95"/>
      <c r="BK284" s="95"/>
      <c r="BL284" s="94"/>
      <c r="BM284" s="94"/>
      <c r="BN284" s="95"/>
      <c r="BO284" s="95"/>
      <c r="BP284" s="94"/>
      <c r="BQ284" s="94"/>
      <c r="BR284" s="95"/>
      <c r="BS284" s="95"/>
      <c r="BT284" s="94"/>
      <c r="BU284" s="94"/>
      <c r="BV284" s="95"/>
      <c r="BW284" s="95"/>
      <c r="BX284" s="94"/>
      <c r="BY284" s="94"/>
      <c r="BZ284" s="95"/>
      <c r="CA284" s="95"/>
      <c r="CB284" s="94"/>
      <c r="CC284" s="94"/>
      <c r="CD284" s="95"/>
      <c r="CE284" s="95"/>
      <c r="CF284" s="94"/>
      <c r="CG284" s="94"/>
      <c r="CH284" s="95"/>
      <c r="CI284" s="95"/>
      <c r="CJ284" s="94"/>
      <c r="CK284" s="94"/>
      <c r="CL284" s="95"/>
      <c r="CM284" s="95"/>
      <c r="CN284" s="94"/>
      <c r="CO284" s="94"/>
      <c r="CP284" s="95"/>
      <c r="CQ284" s="95"/>
      <c r="CR284" s="94"/>
      <c r="CS284" s="94"/>
      <c r="CT284" s="95"/>
      <c r="CU284" s="95"/>
      <c r="CV284" s="94"/>
      <c r="CW284" s="94"/>
      <c r="CX284" s="95"/>
      <c r="CY284" s="95"/>
      <c r="CZ284" s="94"/>
      <c r="DA284" s="94"/>
      <c r="DB284" s="95"/>
      <c r="DC284" s="95"/>
      <c r="DD284" s="94"/>
      <c r="DE284" s="94"/>
      <c r="DF284" s="95"/>
      <c r="DG284" s="95"/>
      <c r="DH284" s="94"/>
      <c r="DI284" s="94"/>
      <c r="DJ284" s="95"/>
      <c r="DK284" s="95"/>
      <c r="DL284" s="94"/>
      <c r="DM284" s="94"/>
      <c r="DN284" s="95"/>
      <c r="DO284" s="95"/>
      <c r="DP284" s="94"/>
      <c r="DQ284" s="94"/>
      <c r="DR284" s="95"/>
      <c r="DS284" s="95"/>
      <c r="DT284" s="94"/>
      <c r="DU284" s="94"/>
      <c r="DV284" s="95"/>
      <c r="DW284" s="95"/>
      <c r="DX284" s="94"/>
      <c r="DY284" s="94"/>
      <c r="DZ284" s="95"/>
      <c r="EA284" s="95"/>
      <c r="EB284" s="94"/>
      <c r="EC284" s="94"/>
      <c r="ED284" s="95"/>
      <c r="EE284" s="95"/>
      <c r="EF284" s="94"/>
      <c r="EG284" s="94"/>
      <c r="EH284" s="95"/>
      <c r="EI284" s="95"/>
      <c r="EJ284" s="94"/>
      <c r="EK284" s="94"/>
      <c r="EL284" s="95"/>
      <c r="EM284" s="95"/>
      <c r="EN284" s="94"/>
      <c r="EO284" s="94"/>
      <c r="EP284" s="95"/>
      <c r="EQ284" s="95"/>
      <c r="ER284" s="94"/>
      <c r="ES284" s="94"/>
      <c r="ET284" s="95"/>
      <c r="EU284" s="95"/>
      <c r="EV284" s="94"/>
      <c r="EW284" s="94"/>
      <c r="EX284" s="95"/>
      <c r="EY284" s="95"/>
      <c r="EZ284" s="94"/>
      <c r="FA284" s="94"/>
      <c r="FB284" s="95"/>
      <c r="FC284" s="95"/>
      <c r="FD284" s="94"/>
      <c r="FE284" s="94"/>
      <c r="FF284" s="95"/>
      <c r="FG284" s="95"/>
      <c r="FH284" s="94"/>
      <c r="FI284" s="94"/>
      <c r="FJ284" s="95"/>
      <c r="FK284" s="95"/>
      <c r="FL284" s="94"/>
      <c r="FM284" s="94"/>
      <c r="FN284" s="95"/>
      <c r="FO284" s="95"/>
      <c r="FP284" s="94"/>
      <c r="FQ284" s="94"/>
      <c r="FR284" s="95"/>
      <c r="FS284" s="95"/>
      <c r="FT284" s="94"/>
      <c r="FU284" s="94"/>
      <c r="FV284" s="95"/>
      <c r="FW284" s="95"/>
      <c r="FX284" s="94"/>
      <c r="FY284" s="94"/>
      <c r="FZ284" s="95"/>
      <c r="GA284" s="95"/>
      <c r="GB284" s="94"/>
      <c r="GC284" s="94"/>
      <c r="GD284" s="95"/>
      <c r="GE284" s="95"/>
      <c r="GF284" s="94"/>
      <c r="GG284" s="94"/>
      <c r="GH284" s="95"/>
      <c r="GI284" s="95"/>
      <c r="GJ284" s="94"/>
      <c r="GK284" s="94"/>
      <c r="GL284" s="95"/>
      <c r="GM284" s="95"/>
      <c r="GN284" s="94"/>
      <c r="GO284" s="94"/>
      <c r="GP284" s="95"/>
      <c r="GQ284" s="95"/>
      <c r="GR284" s="94"/>
      <c r="GS284" s="94"/>
      <c r="GT284" s="95"/>
      <c r="GU284" s="95"/>
      <c r="GV284" s="94"/>
      <c r="GW284" s="94"/>
      <c r="GX284" s="95"/>
      <c r="GY284" s="95"/>
      <c r="GZ284" s="94"/>
      <c r="HA284" s="94"/>
      <c r="HB284" s="95"/>
      <c r="HC284" s="95"/>
      <c r="HD284" s="94"/>
      <c r="HE284" s="94"/>
      <c r="HF284" s="95"/>
      <c r="HG284" s="95"/>
      <c r="HH284" s="94"/>
      <c r="HI284" s="94"/>
      <c r="HJ284" s="95"/>
      <c r="HK284" s="95"/>
      <c r="HL284" s="94"/>
      <c r="HM284" s="94"/>
      <c r="HN284" s="95"/>
      <c r="HO284" s="95"/>
      <c r="HP284" s="94"/>
      <c r="HQ284" s="94"/>
      <c r="HR284" s="95"/>
      <c r="HS284" s="95"/>
      <c r="HT284" s="94"/>
      <c r="HU284" s="94"/>
      <c r="HV284" s="95"/>
      <c r="HW284" s="95"/>
      <c r="HX284" s="94"/>
      <c r="HY284" s="94"/>
      <c r="HZ284" s="95"/>
      <c r="IA284" s="95"/>
      <c r="IB284" s="94"/>
      <c r="IC284" s="94"/>
      <c r="ID284" s="95"/>
      <c r="IE284" s="95"/>
      <c r="IF284" s="94"/>
      <c r="IG284" s="94"/>
      <c r="IH284" s="95"/>
      <c r="II284" s="95"/>
      <c r="IJ284" s="94"/>
      <c r="IK284" s="94"/>
      <c r="IL284" s="95"/>
      <c r="IM284" s="95"/>
      <c r="IN284" s="94"/>
      <c r="IO284" s="94"/>
      <c r="IP284" s="95"/>
      <c r="IQ284" s="95"/>
      <c r="IR284" s="94"/>
      <c r="IS284" s="94"/>
      <c r="IT284" s="95"/>
      <c r="IU284" s="95"/>
      <c r="IV284" s="94"/>
    </row>
    <row r="285" spans="1:256" ht="12.95" customHeight="1">
      <c r="A285" s="94"/>
      <c r="B285" s="95"/>
      <c r="C285" s="95"/>
      <c r="D285" s="243" t="s">
        <v>726</v>
      </c>
      <c r="E285" s="94"/>
      <c r="F285" s="95"/>
      <c r="G285" s="95"/>
      <c r="H285" s="100"/>
      <c r="I285" s="94"/>
      <c r="J285" s="95"/>
      <c r="K285" s="95"/>
      <c r="L285" s="100"/>
      <c r="M285" s="94"/>
      <c r="N285" s="95"/>
      <c r="O285" s="95"/>
      <c r="P285" s="100"/>
      <c r="Q285" s="94"/>
      <c r="R285" s="95"/>
      <c r="S285" s="95"/>
      <c r="T285" s="100"/>
      <c r="U285" s="94"/>
      <c r="V285" s="95"/>
      <c r="W285" s="95"/>
      <c r="X285" s="100"/>
      <c r="Y285" s="94"/>
      <c r="Z285" s="95"/>
      <c r="AA285" s="95"/>
      <c r="AB285" s="100"/>
      <c r="AC285" s="94"/>
      <c r="AD285" s="95"/>
      <c r="AE285" s="95"/>
      <c r="AF285" s="100"/>
      <c r="AG285" s="94"/>
      <c r="AH285" s="95"/>
      <c r="AI285" s="95"/>
      <c r="AJ285" s="100"/>
      <c r="AK285" s="94"/>
      <c r="AL285" s="95"/>
      <c r="AM285" s="95"/>
      <c r="AN285" s="100"/>
      <c r="AO285" s="94"/>
      <c r="AP285" s="95"/>
      <c r="AQ285" s="95"/>
      <c r="AR285" s="100"/>
      <c r="AS285" s="94"/>
      <c r="AT285" s="95"/>
      <c r="AU285" s="95"/>
      <c r="AV285" s="100"/>
      <c r="AW285" s="94"/>
      <c r="AX285" s="95"/>
      <c r="AY285" s="95"/>
      <c r="AZ285" s="100"/>
      <c r="BA285" s="94"/>
      <c r="BB285" s="95"/>
      <c r="BC285" s="95"/>
      <c r="BD285" s="100"/>
      <c r="BE285" s="94"/>
      <c r="BF285" s="95"/>
      <c r="BG285" s="95"/>
      <c r="BH285" s="100"/>
      <c r="BI285" s="94"/>
      <c r="BJ285" s="95"/>
      <c r="BK285" s="95"/>
      <c r="BL285" s="100"/>
      <c r="BM285" s="94"/>
      <c r="BN285" s="95"/>
      <c r="BO285" s="95"/>
      <c r="BP285" s="100"/>
      <c r="BQ285" s="94"/>
      <c r="BR285" s="95"/>
      <c r="BS285" s="95"/>
      <c r="BT285" s="100"/>
      <c r="BU285" s="94"/>
      <c r="BV285" s="95"/>
      <c r="BW285" s="95"/>
      <c r="BX285" s="100"/>
      <c r="BY285" s="94"/>
      <c r="BZ285" s="95"/>
      <c r="CA285" s="95"/>
      <c r="CB285" s="100"/>
      <c r="CC285" s="94"/>
      <c r="CD285" s="95"/>
      <c r="CE285" s="95"/>
      <c r="CF285" s="100"/>
      <c r="CG285" s="94"/>
      <c r="CH285" s="95"/>
      <c r="CI285" s="95"/>
      <c r="CJ285" s="100"/>
      <c r="CK285" s="94"/>
      <c r="CL285" s="95"/>
      <c r="CM285" s="95"/>
      <c r="CN285" s="100"/>
      <c r="CO285" s="94"/>
      <c r="CP285" s="95"/>
      <c r="CQ285" s="95"/>
      <c r="CR285" s="100"/>
      <c r="CS285" s="94"/>
      <c r="CT285" s="95"/>
      <c r="CU285" s="95"/>
      <c r="CV285" s="100"/>
      <c r="CW285" s="94"/>
      <c r="CX285" s="95"/>
      <c r="CY285" s="95"/>
      <c r="CZ285" s="100"/>
      <c r="DA285" s="94"/>
      <c r="DB285" s="95"/>
      <c r="DC285" s="95"/>
      <c r="DD285" s="100"/>
      <c r="DE285" s="94"/>
      <c r="DF285" s="95"/>
      <c r="DG285" s="95"/>
      <c r="DH285" s="100"/>
      <c r="DI285" s="94"/>
      <c r="DJ285" s="95"/>
      <c r="DK285" s="95"/>
      <c r="DL285" s="100"/>
      <c r="DM285" s="94"/>
      <c r="DN285" s="95"/>
      <c r="DO285" s="95"/>
      <c r="DP285" s="100"/>
      <c r="DQ285" s="94"/>
      <c r="DR285" s="95"/>
      <c r="DS285" s="95"/>
      <c r="DT285" s="100"/>
      <c r="DU285" s="94"/>
      <c r="DV285" s="95"/>
      <c r="DW285" s="95"/>
      <c r="DX285" s="100"/>
      <c r="DY285" s="94"/>
      <c r="DZ285" s="95"/>
      <c r="EA285" s="95"/>
      <c r="EB285" s="100"/>
      <c r="EC285" s="94"/>
      <c r="ED285" s="95"/>
      <c r="EE285" s="95"/>
      <c r="EF285" s="100"/>
      <c r="EG285" s="94"/>
      <c r="EH285" s="95"/>
      <c r="EI285" s="95"/>
      <c r="EJ285" s="100"/>
      <c r="EK285" s="94"/>
      <c r="EL285" s="95"/>
      <c r="EM285" s="95"/>
      <c r="EN285" s="100"/>
      <c r="EO285" s="94"/>
      <c r="EP285" s="95"/>
      <c r="EQ285" s="95"/>
      <c r="ER285" s="100"/>
      <c r="ES285" s="94"/>
      <c r="ET285" s="95"/>
      <c r="EU285" s="95"/>
      <c r="EV285" s="100"/>
      <c r="EW285" s="94"/>
      <c r="EX285" s="95"/>
      <c r="EY285" s="95"/>
      <c r="EZ285" s="100"/>
      <c r="FA285" s="94"/>
      <c r="FB285" s="95"/>
      <c r="FC285" s="95"/>
      <c r="FD285" s="100"/>
      <c r="FE285" s="94"/>
      <c r="FF285" s="95"/>
      <c r="FG285" s="95"/>
      <c r="FH285" s="100"/>
      <c r="FI285" s="94"/>
      <c r="FJ285" s="95"/>
      <c r="FK285" s="95"/>
      <c r="FL285" s="100"/>
      <c r="FM285" s="94"/>
      <c r="FN285" s="95"/>
      <c r="FO285" s="95"/>
      <c r="FP285" s="100"/>
      <c r="FQ285" s="94"/>
      <c r="FR285" s="95"/>
      <c r="FS285" s="95"/>
      <c r="FT285" s="100"/>
      <c r="FU285" s="94"/>
      <c r="FV285" s="95"/>
      <c r="FW285" s="95"/>
      <c r="FX285" s="100"/>
      <c r="FY285" s="94"/>
      <c r="FZ285" s="95"/>
      <c r="GA285" s="95"/>
      <c r="GB285" s="100"/>
      <c r="GC285" s="94"/>
      <c r="GD285" s="95"/>
      <c r="GE285" s="95"/>
      <c r="GF285" s="100"/>
      <c r="GG285" s="94"/>
      <c r="GH285" s="95"/>
      <c r="GI285" s="95"/>
      <c r="GJ285" s="100"/>
      <c r="GK285" s="94"/>
      <c r="GL285" s="95"/>
      <c r="GM285" s="95"/>
      <c r="GN285" s="100"/>
      <c r="GO285" s="94"/>
      <c r="GP285" s="95"/>
      <c r="GQ285" s="95"/>
      <c r="GR285" s="100"/>
      <c r="GS285" s="94"/>
      <c r="GT285" s="95"/>
      <c r="GU285" s="95"/>
      <c r="GV285" s="100"/>
      <c r="GW285" s="94"/>
      <c r="GX285" s="95"/>
      <c r="GY285" s="95"/>
      <c r="GZ285" s="100"/>
      <c r="HA285" s="94"/>
      <c r="HB285" s="95"/>
      <c r="HC285" s="95"/>
      <c r="HD285" s="100"/>
      <c r="HE285" s="94"/>
      <c r="HF285" s="95"/>
      <c r="HG285" s="95"/>
      <c r="HH285" s="100"/>
      <c r="HI285" s="94"/>
      <c r="HJ285" s="95"/>
      <c r="HK285" s="95"/>
      <c r="HL285" s="100"/>
      <c r="HM285" s="94"/>
      <c r="HN285" s="95"/>
      <c r="HO285" s="95"/>
      <c r="HP285" s="100"/>
      <c r="HQ285" s="94"/>
      <c r="HR285" s="95"/>
      <c r="HS285" s="95"/>
      <c r="HT285" s="100"/>
      <c r="HU285" s="94"/>
      <c r="HV285" s="95"/>
      <c r="HW285" s="95"/>
      <c r="HX285" s="100"/>
      <c r="HY285" s="94"/>
      <c r="HZ285" s="95"/>
      <c r="IA285" s="95"/>
      <c r="IB285" s="100"/>
      <c r="IC285" s="94"/>
      <c r="ID285" s="95"/>
      <c r="IE285" s="95"/>
      <c r="IF285" s="100"/>
      <c r="IG285" s="94"/>
      <c r="IH285" s="95"/>
      <c r="II285" s="95"/>
      <c r="IJ285" s="100"/>
      <c r="IK285" s="94"/>
      <c r="IL285" s="95"/>
      <c r="IM285" s="95"/>
      <c r="IN285" s="100"/>
      <c r="IO285" s="94"/>
      <c r="IP285" s="95"/>
      <c r="IQ285" s="95"/>
      <c r="IR285" s="100"/>
      <c r="IS285" s="94"/>
      <c r="IT285" s="95"/>
      <c r="IU285" s="95"/>
      <c r="IV285" s="100"/>
    </row>
    <row r="286" spans="1:256" ht="12.95" customHeight="1">
      <c r="A286" s="94"/>
      <c r="B286" s="95"/>
      <c r="C286" s="95"/>
      <c r="D286" s="94"/>
      <c r="E286" s="94"/>
      <c r="F286" s="95"/>
      <c r="G286" s="95"/>
      <c r="H286" s="94"/>
      <c r="I286" s="94"/>
      <c r="J286" s="95"/>
      <c r="K286" s="95"/>
      <c r="L286" s="94"/>
      <c r="M286" s="94"/>
      <c r="N286" s="95"/>
      <c r="O286" s="95"/>
      <c r="P286" s="94"/>
      <c r="Q286" s="94"/>
      <c r="R286" s="95"/>
      <c r="S286" s="95"/>
      <c r="T286" s="94"/>
      <c r="U286" s="94"/>
      <c r="V286" s="95"/>
      <c r="W286" s="95"/>
      <c r="X286" s="94"/>
      <c r="Y286" s="94"/>
      <c r="Z286" s="95"/>
      <c r="AA286" s="95"/>
      <c r="AB286" s="94"/>
      <c r="AC286" s="94"/>
      <c r="AD286" s="95"/>
      <c r="AE286" s="95"/>
      <c r="AF286" s="94"/>
      <c r="AG286" s="94"/>
      <c r="AH286" s="95"/>
      <c r="AI286" s="95"/>
      <c r="AJ286" s="94"/>
      <c r="AK286" s="94"/>
      <c r="AL286" s="95"/>
      <c r="AM286" s="95"/>
      <c r="AN286" s="94"/>
      <c r="AO286" s="94"/>
      <c r="AP286" s="95"/>
      <c r="AQ286" s="95"/>
      <c r="AR286" s="94"/>
      <c r="AS286" s="94"/>
      <c r="AT286" s="95"/>
      <c r="AU286" s="95"/>
      <c r="AV286" s="94"/>
      <c r="AW286" s="94"/>
      <c r="AX286" s="95"/>
      <c r="AY286" s="95"/>
      <c r="AZ286" s="94"/>
      <c r="BA286" s="94"/>
      <c r="BB286" s="95"/>
      <c r="BC286" s="95"/>
      <c r="BD286" s="94"/>
      <c r="BE286" s="94"/>
      <c r="BF286" s="95"/>
      <c r="BG286" s="95"/>
      <c r="BH286" s="94"/>
      <c r="BI286" s="94"/>
      <c r="BJ286" s="95"/>
      <c r="BK286" s="95"/>
      <c r="BL286" s="94"/>
      <c r="BM286" s="94"/>
      <c r="BN286" s="95"/>
      <c r="BO286" s="95"/>
      <c r="BP286" s="94"/>
      <c r="BQ286" s="94"/>
      <c r="BR286" s="95"/>
      <c r="BS286" s="95"/>
      <c r="BT286" s="94"/>
      <c r="BU286" s="94"/>
      <c r="BV286" s="95"/>
      <c r="BW286" s="95"/>
      <c r="BX286" s="94"/>
      <c r="BY286" s="94"/>
      <c r="BZ286" s="95"/>
      <c r="CA286" s="95"/>
      <c r="CB286" s="94"/>
      <c r="CC286" s="94"/>
      <c r="CD286" s="95"/>
      <c r="CE286" s="95"/>
      <c r="CF286" s="94"/>
      <c r="CG286" s="94"/>
      <c r="CH286" s="95"/>
      <c r="CI286" s="95"/>
      <c r="CJ286" s="94"/>
      <c r="CK286" s="94"/>
      <c r="CL286" s="95"/>
      <c r="CM286" s="95"/>
      <c r="CN286" s="94"/>
      <c r="CO286" s="94"/>
      <c r="CP286" s="95"/>
      <c r="CQ286" s="95"/>
      <c r="CR286" s="94"/>
      <c r="CS286" s="94"/>
      <c r="CT286" s="95"/>
      <c r="CU286" s="95"/>
      <c r="CV286" s="94"/>
      <c r="CW286" s="94"/>
      <c r="CX286" s="95"/>
      <c r="CY286" s="95"/>
      <c r="CZ286" s="94"/>
      <c r="DA286" s="94"/>
      <c r="DB286" s="95"/>
      <c r="DC286" s="95"/>
      <c r="DD286" s="94"/>
      <c r="DE286" s="94"/>
      <c r="DF286" s="95"/>
      <c r="DG286" s="95"/>
      <c r="DH286" s="94"/>
      <c r="DI286" s="94"/>
      <c r="DJ286" s="95"/>
      <c r="DK286" s="95"/>
      <c r="DL286" s="94"/>
      <c r="DM286" s="94"/>
      <c r="DN286" s="95"/>
      <c r="DO286" s="95"/>
      <c r="DP286" s="94"/>
      <c r="DQ286" s="94"/>
      <c r="DR286" s="95"/>
      <c r="DS286" s="95"/>
      <c r="DT286" s="94"/>
      <c r="DU286" s="94"/>
      <c r="DV286" s="95"/>
      <c r="DW286" s="95"/>
      <c r="DX286" s="94"/>
      <c r="DY286" s="94"/>
      <c r="DZ286" s="95"/>
      <c r="EA286" s="95"/>
      <c r="EB286" s="94"/>
      <c r="EC286" s="94"/>
      <c r="ED286" s="95"/>
      <c r="EE286" s="95"/>
      <c r="EF286" s="94"/>
      <c r="EG286" s="94"/>
      <c r="EH286" s="95"/>
      <c r="EI286" s="95"/>
      <c r="EJ286" s="94"/>
      <c r="EK286" s="94"/>
      <c r="EL286" s="95"/>
      <c r="EM286" s="95"/>
      <c r="EN286" s="94"/>
      <c r="EO286" s="94"/>
      <c r="EP286" s="95"/>
      <c r="EQ286" s="95"/>
      <c r="ER286" s="94"/>
      <c r="ES286" s="94"/>
      <c r="ET286" s="95"/>
      <c r="EU286" s="95"/>
      <c r="EV286" s="94"/>
      <c r="EW286" s="94"/>
      <c r="EX286" s="95"/>
      <c r="EY286" s="95"/>
      <c r="EZ286" s="94"/>
      <c r="FA286" s="94"/>
      <c r="FB286" s="95"/>
      <c r="FC286" s="95"/>
      <c r="FD286" s="94"/>
      <c r="FE286" s="94"/>
      <c r="FF286" s="95"/>
      <c r="FG286" s="95"/>
      <c r="FH286" s="94"/>
      <c r="FI286" s="94"/>
      <c r="FJ286" s="95"/>
      <c r="FK286" s="95"/>
      <c r="FL286" s="94"/>
      <c r="FM286" s="94"/>
      <c r="FN286" s="95"/>
      <c r="FO286" s="95"/>
      <c r="FP286" s="94"/>
      <c r="FQ286" s="94"/>
      <c r="FR286" s="95"/>
      <c r="FS286" s="95"/>
      <c r="FT286" s="94"/>
      <c r="FU286" s="94"/>
      <c r="FV286" s="95"/>
      <c r="FW286" s="95"/>
      <c r="FX286" s="94"/>
      <c r="FY286" s="94"/>
      <c r="FZ286" s="95"/>
      <c r="GA286" s="95"/>
      <c r="GB286" s="94"/>
      <c r="GC286" s="94"/>
      <c r="GD286" s="95"/>
      <c r="GE286" s="95"/>
      <c r="GF286" s="94"/>
      <c r="GG286" s="94"/>
      <c r="GH286" s="95"/>
      <c r="GI286" s="95"/>
      <c r="GJ286" s="94"/>
      <c r="GK286" s="94"/>
      <c r="GL286" s="95"/>
      <c r="GM286" s="95"/>
      <c r="GN286" s="94"/>
      <c r="GO286" s="94"/>
      <c r="GP286" s="95"/>
      <c r="GQ286" s="95"/>
      <c r="GR286" s="94"/>
      <c r="GS286" s="94"/>
      <c r="GT286" s="95"/>
      <c r="GU286" s="95"/>
      <c r="GV286" s="94"/>
      <c r="GW286" s="94"/>
      <c r="GX286" s="95"/>
      <c r="GY286" s="95"/>
      <c r="GZ286" s="94"/>
      <c r="HA286" s="94"/>
      <c r="HB286" s="95"/>
      <c r="HC286" s="95"/>
      <c r="HD286" s="94"/>
      <c r="HE286" s="94"/>
      <c r="HF286" s="95"/>
      <c r="HG286" s="95"/>
      <c r="HH286" s="94"/>
      <c r="HI286" s="94"/>
      <c r="HJ286" s="95"/>
      <c r="HK286" s="95"/>
      <c r="HL286" s="94"/>
      <c r="HM286" s="94"/>
      <c r="HN286" s="95"/>
      <c r="HO286" s="95"/>
      <c r="HP286" s="94"/>
      <c r="HQ286" s="94"/>
      <c r="HR286" s="95"/>
      <c r="HS286" s="95"/>
      <c r="HT286" s="94"/>
      <c r="HU286" s="94"/>
      <c r="HV286" s="95"/>
      <c r="HW286" s="95"/>
      <c r="HX286" s="94"/>
      <c r="HY286" s="94"/>
      <c r="HZ286" s="95"/>
      <c r="IA286" s="95"/>
      <c r="IB286" s="94"/>
      <c r="IC286" s="94"/>
      <c r="ID286" s="95"/>
      <c r="IE286" s="95"/>
      <c r="IF286" s="94"/>
      <c r="IG286" s="94"/>
      <c r="IH286" s="95"/>
      <c r="II286" s="95"/>
      <c r="IJ286" s="94"/>
      <c r="IK286" s="94"/>
      <c r="IL286" s="95"/>
      <c r="IM286" s="95"/>
      <c r="IN286" s="94"/>
      <c r="IO286" s="94"/>
      <c r="IP286" s="95"/>
      <c r="IQ286" s="95"/>
      <c r="IR286" s="94"/>
      <c r="IS286" s="94"/>
      <c r="IT286" s="95"/>
      <c r="IU286" s="95"/>
      <c r="IV286" s="94"/>
    </row>
    <row r="287" spans="1:256" s="175" customFormat="1" ht="29.1" customHeight="1">
      <c r="A287" s="268" t="s">
        <v>727</v>
      </c>
      <c r="B287" s="268" t="s">
        <v>728</v>
      </c>
      <c r="C287" s="268" t="s">
        <v>333</v>
      </c>
      <c r="D287" s="268" t="s">
        <v>664</v>
      </c>
      <c r="E287" s="268" t="s">
        <v>730</v>
      </c>
      <c r="F287" s="173"/>
      <c r="G287" s="173"/>
      <c r="H287" s="173"/>
      <c r="I287" s="173"/>
      <c r="J287" s="173"/>
      <c r="K287" s="173"/>
      <c r="L287" s="173"/>
      <c r="M287" s="173"/>
      <c r="N287" s="173"/>
      <c r="O287" s="173"/>
      <c r="P287" s="173"/>
      <c r="Q287" s="173"/>
      <c r="R287" s="173"/>
      <c r="S287" s="173"/>
      <c r="T287" s="173"/>
      <c r="U287" s="173"/>
      <c r="V287" s="173"/>
      <c r="W287" s="173"/>
      <c r="X287" s="173"/>
      <c r="Y287" s="173"/>
      <c r="Z287" s="173"/>
      <c r="AA287" s="173"/>
      <c r="AB287" s="173"/>
      <c r="AC287" s="173"/>
      <c r="AD287" s="173"/>
      <c r="AE287" s="173"/>
      <c r="AF287" s="173"/>
      <c r="AG287" s="173"/>
      <c r="AH287" s="173"/>
      <c r="AI287" s="173"/>
      <c r="AJ287" s="173"/>
      <c r="AK287" s="173"/>
      <c r="AL287" s="173"/>
      <c r="AM287" s="173"/>
      <c r="AN287" s="173"/>
      <c r="AO287" s="173"/>
      <c r="AP287" s="173"/>
      <c r="AQ287" s="173"/>
      <c r="AR287" s="173"/>
      <c r="AS287" s="173"/>
      <c r="AT287" s="173"/>
      <c r="AU287" s="173"/>
      <c r="AV287" s="173"/>
      <c r="AW287" s="173"/>
      <c r="AX287" s="173"/>
      <c r="AY287" s="173"/>
      <c r="AZ287" s="173"/>
      <c r="BA287" s="173"/>
      <c r="BB287" s="173"/>
      <c r="BC287" s="173"/>
      <c r="BD287" s="173"/>
      <c r="BE287" s="173"/>
      <c r="BF287" s="173"/>
      <c r="BG287" s="173"/>
      <c r="BH287" s="173"/>
      <c r="BI287" s="173"/>
      <c r="BJ287" s="173"/>
      <c r="BK287" s="173"/>
      <c r="BL287" s="173"/>
      <c r="BM287" s="173"/>
      <c r="BN287" s="173"/>
      <c r="BO287" s="173"/>
      <c r="BP287" s="173"/>
      <c r="BQ287" s="173"/>
      <c r="BR287" s="173"/>
      <c r="BS287" s="173"/>
      <c r="BT287" s="173"/>
      <c r="BU287" s="173"/>
      <c r="BV287" s="173"/>
      <c r="BW287" s="173"/>
      <c r="BX287" s="173"/>
      <c r="BY287" s="173"/>
      <c r="BZ287" s="173"/>
      <c r="CA287" s="173"/>
      <c r="CB287" s="173"/>
      <c r="CC287" s="173"/>
      <c r="CD287" s="173"/>
      <c r="CE287" s="173"/>
      <c r="CF287" s="173"/>
      <c r="CG287" s="173"/>
      <c r="CH287" s="173"/>
      <c r="CI287" s="173"/>
      <c r="CJ287" s="173"/>
      <c r="CK287" s="173"/>
      <c r="CL287" s="173"/>
      <c r="CM287" s="173"/>
      <c r="CN287" s="173"/>
      <c r="CO287" s="173"/>
      <c r="CP287" s="173"/>
      <c r="CQ287" s="173"/>
      <c r="CR287" s="173"/>
      <c r="CS287" s="173"/>
      <c r="CT287" s="173"/>
      <c r="CU287" s="173"/>
      <c r="CV287" s="173"/>
      <c r="CW287" s="173"/>
      <c r="CX287" s="173"/>
      <c r="CY287" s="173"/>
      <c r="CZ287" s="173"/>
      <c r="DA287" s="173"/>
      <c r="DB287" s="173"/>
      <c r="DC287" s="173"/>
      <c r="DD287" s="173"/>
      <c r="DE287" s="173"/>
      <c r="DF287" s="173"/>
      <c r="DG287" s="173"/>
      <c r="DH287" s="173"/>
      <c r="DI287" s="173"/>
      <c r="DJ287" s="173"/>
      <c r="DK287" s="173"/>
      <c r="DL287" s="173"/>
      <c r="DM287" s="173"/>
      <c r="DN287" s="173"/>
      <c r="DO287" s="173"/>
      <c r="DP287" s="173"/>
      <c r="DQ287" s="173"/>
      <c r="DR287" s="173"/>
      <c r="DS287" s="173"/>
      <c r="DT287" s="173"/>
      <c r="DU287" s="173"/>
      <c r="DV287" s="173"/>
      <c r="DW287" s="173"/>
      <c r="DX287" s="173"/>
      <c r="DY287" s="173"/>
      <c r="DZ287" s="173"/>
      <c r="EA287" s="173"/>
      <c r="EB287" s="173"/>
      <c r="EC287" s="173"/>
      <c r="ED287" s="173"/>
      <c r="EE287" s="173"/>
      <c r="EF287" s="173"/>
      <c r="EG287" s="173"/>
      <c r="EH287" s="173"/>
      <c r="EI287" s="173"/>
      <c r="EJ287" s="173"/>
      <c r="EK287" s="173"/>
      <c r="EL287" s="173"/>
      <c r="EM287" s="173"/>
      <c r="EN287" s="173"/>
      <c r="EO287" s="173"/>
      <c r="EP287" s="173"/>
      <c r="EQ287" s="173"/>
      <c r="ER287" s="173"/>
      <c r="ES287" s="173"/>
      <c r="ET287" s="173"/>
      <c r="EU287" s="173"/>
      <c r="EV287" s="173"/>
      <c r="EW287" s="173"/>
      <c r="EX287" s="173"/>
      <c r="EY287" s="173"/>
      <c r="EZ287" s="173"/>
      <c r="FA287" s="173"/>
      <c r="FB287" s="173"/>
      <c r="FC287" s="173"/>
      <c r="FD287" s="173"/>
      <c r="FE287" s="173"/>
      <c r="FF287" s="173"/>
      <c r="FG287" s="173"/>
      <c r="FH287" s="173"/>
      <c r="FI287" s="173"/>
      <c r="FJ287" s="173"/>
      <c r="FK287" s="173"/>
      <c r="FL287" s="173"/>
      <c r="FM287" s="173"/>
      <c r="FN287" s="173"/>
      <c r="FO287" s="173"/>
      <c r="FP287" s="173"/>
      <c r="FQ287" s="173"/>
      <c r="FR287" s="173"/>
      <c r="FS287" s="173"/>
      <c r="FT287" s="173"/>
      <c r="FU287" s="173"/>
      <c r="FV287" s="173"/>
      <c r="FW287" s="173"/>
      <c r="FX287" s="173"/>
      <c r="FY287" s="173"/>
      <c r="FZ287" s="173"/>
      <c r="GA287" s="173"/>
      <c r="GB287" s="173"/>
      <c r="GC287" s="173"/>
      <c r="GD287" s="173"/>
      <c r="GE287" s="173"/>
      <c r="GF287" s="173"/>
      <c r="GG287" s="173"/>
      <c r="GH287" s="173"/>
      <c r="GI287" s="173"/>
      <c r="GJ287" s="173"/>
      <c r="GK287" s="173"/>
      <c r="GL287" s="173"/>
      <c r="GM287" s="173"/>
      <c r="GN287" s="173"/>
      <c r="GO287" s="173"/>
      <c r="GP287" s="173"/>
      <c r="GQ287" s="173"/>
      <c r="GR287" s="173"/>
      <c r="GS287" s="173"/>
      <c r="GT287" s="173"/>
      <c r="GU287" s="173"/>
      <c r="GV287" s="173"/>
      <c r="GW287" s="173"/>
      <c r="GX287" s="173"/>
      <c r="GY287" s="173"/>
      <c r="GZ287" s="173"/>
      <c r="HA287" s="173"/>
      <c r="HB287" s="173"/>
      <c r="HC287" s="173"/>
      <c r="HD287" s="173"/>
      <c r="HE287" s="173"/>
      <c r="HF287" s="173"/>
      <c r="HG287" s="173"/>
      <c r="HH287" s="173"/>
      <c r="HI287" s="173"/>
      <c r="HJ287" s="173"/>
      <c r="HK287" s="173"/>
      <c r="HL287" s="173"/>
      <c r="HM287" s="173"/>
      <c r="HN287" s="173"/>
      <c r="HO287" s="173"/>
      <c r="HP287" s="173"/>
      <c r="HQ287" s="173"/>
      <c r="HR287" s="173"/>
      <c r="HS287" s="173"/>
      <c r="HT287" s="173"/>
      <c r="HU287" s="173"/>
      <c r="HV287" s="173"/>
      <c r="HW287" s="173"/>
      <c r="HX287" s="173"/>
      <c r="HY287" s="173"/>
      <c r="HZ287" s="173"/>
      <c r="IA287" s="173"/>
      <c r="IB287" s="173"/>
      <c r="IC287" s="173"/>
      <c r="ID287" s="173"/>
      <c r="IE287" s="173"/>
      <c r="IF287" s="173"/>
      <c r="IG287" s="173"/>
      <c r="IH287" s="173"/>
      <c r="II287" s="173"/>
      <c r="IJ287" s="173"/>
      <c r="IK287" s="173"/>
      <c r="IL287" s="173"/>
      <c r="IM287" s="173"/>
      <c r="IN287" s="173"/>
      <c r="IO287" s="173"/>
      <c r="IP287" s="173"/>
      <c r="IQ287" s="173"/>
      <c r="IR287" s="173"/>
      <c r="IS287" s="173"/>
      <c r="IT287" s="173"/>
      <c r="IU287" s="173"/>
      <c r="IV287" s="173"/>
    </row>
    <row r="288" spans="1:256" ht="29.1" customHeight="1">
      <c r="A288" s="247"/>
      <c r="B288" s="248"/>
      <c r="C288" s="252" t="s">
        <v>135</v>
      </c>
      <c r="D288" s="250"/>
      <c r="E288" s="266"/>
    </row>
    <row r="289" spans="1:5" ht="29.1" customHeight="1">
      <c r="A289" s="247">
        <v>1239</v>
      </c>
      <c r="B289" s="248">
        <v>231</v>
      </c>
      <c r="C289" s="249" t="s">
        <v>136</v>
      </c>
      <c r="D289" s="250"/>
      <c r="E289" s="266"/>
    </row>
    <row r="290" spans="1:5" ht="29.1" customHeight="1">
      <c r="A290" s="247">
        <v>1239</v>
      </c>
      <c r="B290" s="248">
        <v>26</v>
      </c>
      <c r="C290" s="249" t="s">
        <v>777</v>
      </c>
      <c r="D290" s="250"/>
      <c r="E290" s="266"/>
    </row>
    <row r="291" spans="1:5" ht="29.1" customHeight="1">
      <c r="A291" s="247"/>
      <c r="B291" s="248"/>
      <c r="C291" s="252" t="s">
        <v>138</v>
      </c>
      <c r="D291" s="250"/>
      <c r="E291" s="266"/>
    </row>
    <row r="292" spans="1:5" ht="29.1" customHeight="1">
      <c r="A292" s="247">
        <v>1239</v>
      </c>
      <c r="B292" s="269" t="s">
        <v>778</v>
      </c>
      <c r="C292" s="249" t="s">
        <v>580</v>
      </c>
      <c r="D292" s="250"/>
      <c r="E292" s="266"/>
    </row>
    <row r="293" spans="1:5" ht="30" customHeight="1">
      <c r="A293" s="247">
        <v>1239</v>
      </c>
      <c r="B293" s="248">
        <v>35</v>
      </c>
      <c r="C293" s="249" t="s">
        <v>140</v>
      </c>
      <c r="D293" s="250"/>
      <c r="E293" s="266"/>
    </row>
    <row r="294" spans="1:5" ht="29.1" customHeight="1">
      <c r="A294" s="247"/>
      <c r="B294" s="248"/>
      <c r="C294" s="252" t="s">
        <v>53</v>
      </c>
      <c r="D294" s="250"/>
      <c r="E294" s="266"/>
    </row>
    <row r="295" spans="1:5" ht="29.1" customHeight="1">
      <c r="A295" s="247">
        <v>1239</v>
      </c>
      <c r="B295" s="248">
        <v>229</v>
      </c>
      <c r="C295" s="249" t="s">
        <v>581</v>
      </c>
      <c r="D295" s="250"/>
      <c r="E295" s="266"/>
    </row>
    <row r="296" spans="1:5" ht="29.1" customHeight="1">
      <c r="A296" s="270" t="s">
        <v>742</v>
      </c>
      <c r="B296" s="248"/>
      <c r="C296" s="252" t="s">
        <v>142</v>
      </c>
      <c r="D296" s="250"/>
      <c r="E296" s="266"/>
    </row>
    <row r="297" spans="1:5" ht="29.1" customHeight="1">
      <c r="A297" s="247">
        <v>1239</v>
      </c>
      <c r="B297" s="248" t="s">
        <v>779</v>
      </c>
      <c r="C297" s="249" t="s">
        <v>582</v>
      </c>
      <c r="D297" s="250"/>
      <c r="E297" s="266"/>
    </row>
    <row r="298" spans="1:5" ht="29.1" customHeight="1">
      <c r="A298" s="247">
        <v>1239</v>
      </c>
      <c r="B298" s="248" t="s">
        <v>780</v>
      </c>
      <c r="C298" s="249" t="s">
        <v>583</v>
      </c>
      <c r="D298" s="250"/>
      <c r="E298" s="266"/>
    </row>
    <row r="299" spans="1:5" ht="30" customHeight="1">
      <c r="A299" s="247">
        <v>1239</v>
      </c>
      <c r="B299" s="248">
        <v>235</v>
      </c>
      <c r="C299" s="249" t="s">
        <v>584</v>
      </c>
      <c r="D299" s="250"/>
      <c r="E299" s="266"/>
    </row>
    <row r="300" spans="1:5" ht="29.1" customHeight="1">
      <c r="A300" s="247">
        <v>1239</v>
      </c>
      <c r="B300" s="248">
        <v>43</v>
      </c>
      <c r="C300" s="249" t="s">
        <v>152</v>
      </c>
      <c r="D300" s="250"/>
      <c r="E300" s="266"/>
    </row>
    <row r="301" spans="1:5" ht="29.1" customHeight="1">
      <c r="A301" s="247">
        <v>1239</v>
      </c>
      <c r="B301" s="248" t="s">
        <v>781</v>
      </c>
      <c r="C301" s="249" t="s">
        <v>153</v>
      </c>
      <c r="D301" s="250"/>
      <c r="E301" s="266"/>
    </row>
    <row r="302" spans="1:5" ht="29.1" customHeight="1">
      <c r="A302" s="247">
        <v>1239</v>
      </c>
      <c r="B302" s="269" t="s">
        <v>782</v>
      </c>
      <c r="C302" s="249" t="s">
        <v>585</v>
      </c>
      <c r="D302" s="250"/>
      <c r="E302" s="266"/>
    </row>
    <row r="303" spans="1:5" ht="29.1" customHeight="1">
      <c r="A303" s="247">
        <v>1239</v>
      </c>
      <c r="B303" s="248">
        <v>134</v>
      </c>
      <c r="C303" s="249" t="s">
        <v>586</v>
      </c>
      <c r="D303" s="250"/>
      <c r="E303" s="266"/>
    </row>
    <row r="304" spans="1:5" ht="29.1" customHeight="1">
      <c r="A304" s="247">
        <v>1239</v>
      </c>
      <c r="B304" s="248">
        <v>214</v>
      </c>
      <c r="C304" s="249" t="s">
        <v>587</v>
      </c>
      <c r="D304" s="250"/>
      <c r="E304" s="266"/>
    </row>
    <row r="305" spans="1:5" ht="29.1" customHeight="1">
      <c r="A305" s="247">
        <v>1239</v>
      </c>
      <c r="B305" s="248" t="s">
        <v>783</v>
      </c>
      <c r="C305" s="249" t="s">
        <v>784</v>
      </c>
      <c r="D305" s="250"/>
      <c r="E305" s="266"/>
    </row>
    <row r="306" spans="1:5" ht="29.1" customHeight="1">
      <c r="A306" s="247">
        <v>1239</v>
      </c>
      <c r="B306" s="248">
        <v>40</v>
      </c>
      <c r="C306" s="249" t="s">
        <v>162</v>
      </c>
      <c r="D306" s="250"/>
      <c r="E306" s="266"/>
    </row>
    <row r="307" spans="1:5" ht="29.1" customHeight="1">
      <c r="A307" s="247">
        <v>1239</v>
      </c>
      <c r="B307" s="248">
        <v>257</v>
      </c>
      <c r="C307" s="249" t="s">
        <v>589</v>
      </c>
      <c r="D307" s="250"/>
      <c r="E307" s="266"/>
    </row>
    <row r="308" spans="1:5" ht="29.1" customHeight="1">
      <c r="A308" s="253"/>
      <c r="B308" s="254"/>
      <c r="C308" s="255"/>
      <c r="D308" s="256"/>
      <c r="E308" s="259"/>
    </row>
    <row r="309" spans="1:5" ht="29.1" customHeight="1">
      <c r="A309" s="253"/>
      <c r="B309" s="254"/>
      <c r="C309" s="255"/>
      <c r="D309" s="256"/>
      <c r="E309" s="259"/>
    </row>
    <row r="310" spans="1:5" ht="20.100000000000001" customHeight="1"/>
    <row r="311" spans="1:5" ht="35.1" customHeight="1">
      <c r="C311" s="229"/>
    </row>
    <row r="312" spans="1:5" ht="20.100000000000001" customHeight="1">
      <c r="C312" s="228" t="s">
        <v>714</v>
      </c>
    </row>
    <row r="313" spans="1:5" ht="20.100000000000001" customHeight="1">
      <c r="A313" s="46"/>
      <c r="B313" s="24"/>
      <c r="C313" s="25"/>
      <c r="D313" s="28"/>
    </row>
    <row r="314" spans="1:5" ht="20.100000000000001" customHeight="1">
      <c r="A314" s="94"/>
      <c r="B314" s="95"/>
      <c r="C314" s="236" t="s">
        <v>785</v>
      </c>
      <c r="D314" s="94"/>
    </row>
    <row r="315" spans="1:5" ht="12.95" customHeight="1">
      <c r="A315" s="94"/>
      <c r="B315" s="95"/>
      <c r="C315" s="237" t="s">
        <v>786</v>
      </c>
      <c r="D315" s="94"/>
    </row>
    <row r="316" spans="1:5" ht="12.95" customHeight="1">
      <c r="A316" s="94"/>
      <c r="B316" s="95"/>
      <c r="C316" s="95"/>
      <c r="D316" s="94"/>
    </row>
    <row r="317" spans="1:5" s="224" customFormat="1" ht="18" customHeight="1">
      <c r="A317" s="240" t="s">
        <v>754</v>
      </c>
      <c r="B317" s="241"/>
      <c r="C317" s="241"/>
      <c r="D317" s="240"/>
      <c r="E317" s="259"/>
    </row>
    <row r="318" spans="1:5" s="224" customFormat="1" ht="18" customHeight="1">
      <c r="A318" s="240" t="s">
        <v>755</v>
      </c>
      <c r="B318" s="241"/>
      <c r="C318" s="241"/>
      <c r="D318" s="240"/>
      <c r="E318" s="259"/>
    </row>
    <row r="319" spans="1:5" s="224" customFormat="1" ht="18" customHeight="1">
      <c r="A319" s="240" t="s">
        <v>787</v>
      </c>
      <c r="B319" s="241"/>
      <c r="C319" s="241"/>
      <c r="D319" s="240"/>
      <c r="E319" s="259"/>
    </row>
    <row r="320" spans="1:5" s="224" customFormat="1" ht="18" customHeight="1">
      <c r="A320" s="240" t="s">
        <v>757</v>
      </c>
      <c r="B320" s="241"/>
      <c r="C320" s="241"/>
      <c r="D320" s="240"/>
      <c r="E320" s="259"/>
    </row>
    <row r="321" spans="1:5" s="224" customFormat="1" ht="18" customHeight="1">
      <c r="A321" s="240" t="s">
        <v>758</v>
      </c>
      <c r="B321" s="241"/>
      <c r="C321" s="241"/>
      <c r="D321" s="240"/>
      <c r="E321" s="259"/>
    </row>
    <row r="322" spans="1:5" s="224" customFormat="1" ht="18" customHeight="1">
      <c r="A322" s="240" t="s">
        <v>723</v>
      </c>
      <c r="B322" s="241"/>
      <c r="C322" s="241"/>
      <c r="D322" s="240"/>
      <c r="E322" s="259"/>
    </row>
    <row r="323" spans="1:5" s="224" customFormat="1" ht="18" customHeight="1">
      <c r="A323" s="240" t="s">
        <v>724</v>
      </c>
      <c r="B323" s="241"/>
      <c r="C323" s="241"/>
      <c r="D323" s="240"/>
      <c r="E323" s="259"/>
    </row>
    <row r="324" spans="1:5" s="224" customFormat="1" ht="18" customHeight="1">
      <c r="A324" s="222"/>
      <c r="B324" s="223"/>
      <c r="C324" s="223"/>
      <c r="D324" s="222"/>
    </row>
    <row r="325" spans="1:5" ht="18" customHeight="1">
      <c r="A325" s="94"/>
      <c r="B325" s="95"/>
      <c r="C325" s="95"/>
      <c r="D325" s="94"/>
    </row>
    <row r="326" spans="1:5" ht="12.95" customHeight="1">
      <c r="A326" s="94"/>
      <c r="B326" s="95"/>
      <c r="C326" s="95"/>
      <c r="D326" s="242" t="s">
        <v>725</v>
      </c>
    </row>
    <row r="327" spans="1:5" ht="12.95" customHeight="1">
      <c r="A327" s="94"/>
      <c r="B327" s="95"/>
      <c r="C327" s="95"/>
      <c r="D327" s="243" t="s">
        <v>726</v>
      </c>
    </row>
    <row r="328" spans="1:5" ht="15" customHeight="1">
      <c r="A328" s="94"/>
      <c r="B328" s="95"/>
      <c r="C328" s="95"/>
      <c r="D328" s="100"/>
    </row>
    <row r="329" spans="1:5" s="170" customFormat="1" ht="30" customHeight="1">
      <c r="A329" s="268" t="s">
        <v>727</v>
      </c>
      <c r="B329" s="268" t="s">
        <v>728</v>
      </c>
      <c r="C329" s="268" t="s">
        <v>333</v>
      </c>
      <c r="D329" s="268" t="s">
        <v>729</v>
      </c>
      <c r="E329" s="257" t="s">
        <v>730</v>
      </c>
    </row>
    <row r="330" spans="1:5" ht="30" customHeight="1">
      <c r="A330" s="259"/>
      <c r="B330" s="248"/>
      <c r="C330" s="252" t="s">
        <v>164</v>
      </c>
      <c r="D330" s="250"/>
      <c r="E330" s="266"/>
    </row>
    <row r="331" spans="1:5" ht="30" customHeight="1">
      <c r="A331" s="247">
        <v>1239</v>
      </c>
      <c r="B331" s="248">
        <v>251</v>
      </c>
      <c r="C331" s="249" t="s">
        <v>590</v>
      </c>
      <c r="D331" s="250"/>
      <c r="E331" s="266"/>
    </row>
    <row r="332" spans="1:5" ht="30" customHeight="1">
      <c r="A332" s="247">
        <v>1239</v>
      </c>
      <c r="B332" s="248">
        <v>204</v>
      </c>
      <c r="C332" s="249" t="s">
        <v>591</v>
      </c>
      <c r="D332" s="250"/>
      <c r="E332" s="266"/>
    </row>
    <row r="333" spans="1:5" ht="30" customHeight="1">
      <c r="A333" s="247"/>
      <c r="B333" s="248"/>
      <c r="C333" s="249"/>
      <c r="D333" s="250"/>
      <c r="E333" s="266"/>
    </row>
    <row r="334" spans="1:5" ht="30" customHeight="1">
      <c r="A334" s="259"/>
      <c r="B334" s="248"/>
      <c r="C334" s="252" t="s">
        <v>53</v>
      </c>
      <c r="D334" s="250"/>
      <c r="E334" s="266"/>
    </row>
    <row r="335" spans="1:5" ht="30" customHeight="1">
      <c r="A335" s="247">
        <v>1239</v>
      </c>
      <c r="B335" s="248">
        <v>205</v>
      </c>
      <c r="C335" s="249" t="s">
        <v>788</v>
      </c>
      <c r="D335" s="250"/>
      <c r="E335" s="266"/>
    </row>
    <row r="336" spans="1:5" ht="30" customHeight="1">
      <c r="A336" s="247">
        <v>1239</v>
      </c>
      <c r="B336" s="248">
        <v>173</v>
      </c>
      <c r="C336" s="249" t="s">
        <v>167</v>
      </c>
      <c r="D336" s="250"/>
      <c r="E336" s="266"/>
    </row>
    <row r="337" spans="1:5" ht="30" customHeight="1">
      <c r="A337" s="247"/>
      <c r="B337" s="248"/>
      <c r="C337" s="252" t="s">
        <v>168</v>
      </c>
      <c r="D337" s="250"/>
      <c r="E337" s="266"/>
    </row>
    <row r="338" spans="1:5" ht="30" customHeight="1">
      <c r="A338" s="247">
        <v>1239</v>
      </c>
      <c r="B338" s="248">
        <v>127</v>
      </c>
      <c r="C338" s="249" t="s">
        <v>594</v>
      </c>
      <c r="D338" s="250"/>
      <c r="E338" s="266"/>
    </row>
    <row r="339" spans="1:5" ht="30" customHeight="1">
      <c r="A339" s="247">
        <v>1239</v>
      </c>
      <c r="B339" s="248" t="s">
        <v>789</v>
      </c>
      <c r="C339" s="249" t="s">
        <v>595</v>
      </c>
      <c r="D339" s="250"/>
      <c r="E339" s="266"/>
    </row>
    <row r="340" spans="1:5" ht="30" customHeight="1">
      <c r="A340" s="247">
        <v>1239</v>
      </c>
      <c r="B340" s="248">
        <v>200</v>
      </c>
      <c r="C340" s="249" t="s">
        <v>596</v>
      </c>
      <c r="D340" s="250"/>
      <c r="E340" s="266"/>
    </row>
    <row r="341" spans="1:5" ht="30" customHeight="1">
      <c r="A341" s="247">
        <v>1239</v>
      </c>
      <c r="B341" s="248">
        <v>201</v>
      </c>
      <c r="C341" s="249" t="s">
        <v>173</v>
      </c>
      <c r="D341" s="250"/>
      <c r="E341" s="266"/>
    </row>
    <row r="342" spans="1:5" ht="30" customHeight="1">
      <c r="A342" s="247">
        <v>1239</v>
      </c>
      <c r="B342" s="248">
        <v>87</v>
      </c>
      <c r="C342" s="249" t="s">
        <v>174</v>
      </c>
      <c r="D342" s="250"/>
      <c r="E342" s="266"/>
    </row>
    <row r="343" spans="1:5" ht="30" customHeight="1">
      <c r="A343" s="247">
        <v>1239</v>
      </c>
      <c r="B343" s="248">
        <v>86</v>
      </c>
      <c r="C343" s="249" t="s">
        <v>694</v>
      </c>
      <c r="D343" s="250"/>
      <c r="E343" s="266"/>
    </row>
    <row r="344" spans="1:5" ht="30" customHeight="1">
      <c r="A344" s="247">
        <v>1239</v>
      </c>
      <c r="B344" s="248" t="s">
        <v>790</v>
      </c>
      <c r="C344" s="249" t="s">
        <v>791</v>
      </c>
      <c r="D344" s="250"/>
      <c r="E344" s="266"/>
    </row>
    <row r="345" spans="1:5" ht="30" customHeight="1">
      <c r="A345" s="247">
        <v>1239</v>
      </c>
      <c r="B345" s="248">
        <v>159</v>
      </c>
      <c r="C345" s="249" t="s">
        <v>792</v>
      </c>
      <c r="D345" s="250"/>
      <c r="E345" s="266"/>
    </row>
    <row r="346" spans="1:5" ht="30" customHeight="1">
      <c r="A346" s="247">
        <v>1239</v>
      </c>
      <c r="B346" s="248">
        <v>233</v>
      </c>
      <c r="C346" s="249" t="s">
        <v>600</v>
      </c>
      <c r="D346" s="250"/>
      <c r="E346" s="266"/>
    </row>
    <row r="347" spans="1:5" ht="30" customHeight="1">
      <c r="A347" s="247">
        <v>1239</v>
      </c>
      <c r="B347" s="248">
        <v>60</v>
      </c>
      <c r="C347" s="249" t="s">
        <v>179</v>
      </c>
      <c r="D347" s="250"/>
      <c r="E347" s="266"/>
    </row>
    <row r="348" spans="1:5" ht="30" customHeight="1">
      <c r="A348" s="247">
        <v>1239</v>
      </c>
      <c r="B348" s="248">
        <v>61</v>
      </c>
      <c r="C348" s="249" t="s">
        <v>180</v>
      </c>
      <c r="D348" s="250"/>
      <c r="E348" s="266"/>
    </row>
    <row r="349" spans="1:5" ht="30" customHeight="1">
      <c r="A349" s="253"/>
      <c r="B349" s="254"/>
      <c r="C349" s="255"/>
      <c r="D349" s="256"/>
      <c r="E349" s="259"/>
    </row>
    <row r="350" spans="1:5" ht="30" customHeight="1">
      <c r="A350" s="253"/>
      <c r="B350" s="254"/>
      <c r="C350" s="255"/>
      <c r="D350" s="256"/>
      <c r="E350" s="259"/>
    </row>
    <row r="351" spans="1:5" ht="30" customHeight="1"/>
    <row r="352" spans="1:5" ht="30" customHeight="1">
      <c r="C352" s="229"/>
    </row>
    <row r="353" spans="1:5" ht="30" customHeight="1">
      <c r="C353" s="228" t="s">
        <v>714</v>
      </c>
    </row>
    <row r="354" spans="1:5" ht="18" customHeight="1">
      <c r="A354" s="46"/>
      <c r="B354" s="24"/>
      <c r="C354" s="25"/>
      <c r="D354" s="28"/>
    </row>
    <row r="355" spans="1:5" ht="18" customHeight="1">
      <c r="A355" s="94"/>
      <c r="B355" s="95"/>
      <c r="C355" s="236" t="s">
        <v>785</v>
      </c>
      <c r="D355" s="94"/>
    </row>
    <row r="356" spans="1:5" ht="18" customHeight="1">
      <c r="A356" s="94"/>
      <c r="B356" s="95"/>
      <c r="C356" s="217" t="s">
        <v>793</v>
      </c>
      <c r="D356" s="94"/>
    </row>
    <row r="357" spans="1:5" ht="18" customHeight="1">
      <c r="A357" s="94"/>
      <c r="B357" s="95"/>
      <c r="C357" s="95"/>
      <c r="D357" s="94"/>
    </row>
    <row r="358" spans="1:5" ht="18" customHeight="1">
      <c r="A358" s="240" t="s">
        <v>754</v>
      </c>
      <c r="B358" s="241"/>
      <c r="C358" s="241"/>
      <c r="D358" s="240"/>
      <c r="E358" s="259"/>
    </row>
    <row r="359" spans="1:5" ht="18" customHeight="1">
      <c r="A359" s="240" t="s">
        <v>794</v>
      </c>
      <c r="B359" s="241"/>
      <c r="C359" s="241"/>
      <c r="D359" s="240"/>
      <c r="E359" s="259"/>
    </row>
    <row r="360" spans="1:5" ht="18" customHeight="1">
      <c r="A360" s="240" t="s">
        <v>787</v>
      </c>
      <c r="B360" s="241"/>
      <c r="C360" s="241"/>
      <c r="D360" s="240"/>
      <c r="E360" s="259"/>
    </row>
    <row r="361" spans="1:5" ht="18" customHeight="1">
      <c r="A361" s="240" t="s">
        <v>757</v>
      </c>
      <c r="B361" s="241"/>
      <c r="C361" s="241"/>
      <c r="D361" s="240"/>
      <c r="E361" s="259"/>
    </row>
    <row r="362" spans="1:5" ht="18" customHeight="1">
      <c r="A362" s="240" t="s">
        <v>758</v>
      </c>
      <c r="B362" s="241"/>
      <c r="C362" s="241"/>
      <c r="D362" s="240"/>
      <c r="E362" s="259"/>
    </row>
    <row r="363" spans="1:5" ht="18" customHeight="1">
      <c r="A363" s="240" t="s">
        <v>723</v>
      </c>
      <c r="B363" s="241"/>
      <c r="C363" s="241"/>
      <c r="D363" s="240"/>
      <c r="E363" s="259"/>
    </row>
    <row r="364" spans="1:5" ht="18" customHeight="1">
      <c r="A364" s="240" t="s">
        <v>724</v>
      </c>
      <c r="B364" s="241"/>
      <c r="C364" s="241"/>
      <c r="D364" s="240"/>
      <c r="E364" s="259"/>
    </row>
    <row r="365" spans="1:5" ht="18" customHeight="1">
      <c r="A365" s="222"/>
      <c r="B365" s="223"/>
      <c r="C365" s="223"/>
      <c r="D365" s="222"/>
      <c r="E365" s="224"/>
    </row>
    <row r="366" spans="1:5" ht="18" customHeight="1">
      <c r="A366" s="94"/>
      <c r="B366" s="95"/>
      <c r="C366" s="95"/>
      <c r="D366" s="94"/>
    </row>
    <row r="367" spans="1:5" ht="18" customHeight="1">
      <c r="A367" s="94"/>
      <c r="B367" s="95"/>
      <c r="C367" s="95"/>
      <c r="D367" s="242" t="s">
        <v>725</v>
      </c>
    </row>
    <row r="368" spans="1:5" ht="18" customHeight="1">
      <c r="A368" s="94"/>
      <c r="B368" s="95"/>
      <c r="C368" s="95"/>
      <c r="D368" s="243" t="s">
        <v>726</v>
      </c>
    </row>
    <row r="369" spans="1:5" ht="9.9499999999999993" customHeight="1">
      <c r="A369" s="94"/>
      <c r="B369" s="95"/>
      <c r="C369" s="95"/>
      <c r="D369" s="100"/>
    </row>
    <row r="370" spans="1:5" ht="30" customHeight="1">
      <c r="A370" s="247"/>
      <c r="B370" s="248"/>
      <c r="C370" s="249"/>
      <c r="D370" s="250"/>
      <c r="E370" s="266"/>
    </row>
    <row r="371" spans="1:5" s="85" customFormat="1" ht="30" customHeight="1">
      <c r="A371" s="244" t="s">
        <v>727</v>
      </c>
      <c r="B371" s="245" t="s">
        <v>728</v>
      </c>
      <c r="C371" s="244" t="s">
        <v>333</v>
      </c>
      <c r="D371" s="244" t="s">
        <v>729</v>
      </c>
      <c r="E371" s="244" t="s">
        <v>730</v>
      </c>
    </row>
    <row r="372" spans="1:5" ht="30" customHeight="1">
      <c r="A372" s="247">
        <v>1239</v>
      </c>
      <c r="B372" s="248">
        <v>62</v>
      </c>
      <c r="C372" s="249" t="s">
        <v>181</v>
      </c>
      <c r="D372" s="250"/>
      <c r="E372" s="266"/>
    </row>
    <row r="373" spans="1:5" ht="30" customHeight="1">
      <c r="A373" s="247">
        <v>1239</v>
      </c>
      <c r="B373" s="248">
        <v>63</v>
      </c>
      <c r="C373" s="249" t="s">
        <v>795</v>
      </c>
      <c r="D373" s="250"/>
      <c r="E373" s="266"/>
    </row>
    <row r="374" spans="1:5" ht="30" customHeight="1">
      <c r="A374" s="247">
        <v>1239</v>
      </c>
      <c r="B374" s="248" t="s">
        <v>796</v>
      </c>
      <c r="C374" s="249" t="s">
        <v>183</v>
      </c>
      <c r="D374" s="250"/>
      <c r="E374" s="266"/>
    </row>
    <row r="375" spans="1:5" ht="21.95" customHeight="1">
      <c r="A375" s="46"/>
      <c r="B375" s="24"/>
      <c r="C375" s="25"/>
      <c r="D375" s="28"/>
    </row>
    <row r="376" spans="1:5" ht="21.95" customHeight="1">
      <c r="A376" s="46"/>
      <c r="B376" s="24"/>
      <c r="C376" s="25"/>
      <c r="D376" s="28"/>
    </row>
    <row r="377" spans="1:5" ht="21.95" customHeight="1">
      <c r="A377" s="46"/>
      <c r="B377" s="24"/>
      <c r="C377" s="25"/>
      <c r="D377" s="28"/>
    </row>
    <row r="378" spans="1:5" ht="21.95" customHeight="1">
      <c r="A378" s="46"/>
      <c r="B378" s="24"/>
      <c r="C378" s="25"/>
      <c r="D378" s="28"/>
    </row>
    <row r="379" spans="1:5" ht="21.95" customHeight="1">
      <c r="A379" s="46"/>
      <c r="B379" s="24"/>
      <c r="C379" s="25"/>
      <c r="D379" s="28"/>
    </row>
    <row r="380" spans="1:5" ht="21.95" customHeight="1">
      <c r="A380" s="46"/>
      <c r="B380" s="24"/>
      <c r="C380" s="25"/>
      <c r="D380" s="28"/>
    </row>
    <row r="381" spans="1:5" ht="21.95" customHeight="1">
      <c r="A381" s="46"/>
      <c r="B381" s="24"/>
      <c r="C381" s="25"/>
      <c r="D381" s="28"/>
    </row>
    <row r="382" spans="1:5" ht="21.95" customHeight="1">
      <c r="A382" s="46"/>
      <c r="B382" s="24"/>
      <c r="C382" s="25"/>
      <c r="D382" s="28"/>
    </row>
    <row r="383" spans="1:5" ht="21.95" customHeight="1">
      <c r="A383" s="46"/>
      <c r="B383" s="24"/>
      <c r="C383" s="25"/>
      <c r="D383" s="28"/>
    </row>
    <row r="384" spans="1:5" ht="21.95" customHeight="1">
      <c r="A384" s="46"/>
      <c r="B384" s="24"/>
      <c r="C384" s="25"/>
      <c r="D384" s="28"/>
    </row>
    <row r="385" spans="1:4" ht="21.95" customHeight="1">
      <c r="A385" s="46"/>
      <c r="B385" s="24"/>
      <c r="C385" s="25"/>
      <c r="D385" s="28"/>
    </row>
    <row r="386" spans="1:4" ht="21.95" customHeight="1">
      <c r="A386" s="46"/>
      <c r="B386" s="24"/>
      <c r="C386" s="25"/>
      <c r="D386" s="28"/>
    </row>
    <row r="387" spans="1:4" ht="21.95" customHeight="1">
      <c r="A387" s="46"/>
      <c r="B387" s="24"/>
      <c r="C387" s="25"/>
      <c r="D387" s="28"/>
    </row>
    <row r="388" spans="1:4" ht="21.95" customHeight="1">
      <c r="A388" s="46"/>
      <c r="B388" s="24"/>
      <c r="C388" s="25"/>
      <c r="D388" s="28"/>
    </row>
    <row r="389" spans="1:4" ht="21.95" customHeight="1">
      <c r="A389" s="46"/>
      <c r="B389" s="24"/>
      <c r="C389" s="25"/>
      <c r="D389" s="28"/>
    </row>
    <row r="390" spans="1:4" ht="21.95" customHeight="1">
      <c r="A390" s="46"/>
      <c r="B390" s="24"/>
      <c r="C390" s="25"/>
      <c r="D390" s="28"/>
    </row>
    <row r="391" spans="1:4" ht="21.95" customHeight="1">
      <c r="A391" s="46"/>
      <c r="B391" s="24"/>
      <c r="C391" s="25"/>
      <c r="D391" s="28"/>
    </row>
    <row r="392" spans="1:4" ht="21.95" customHeight="1">
      <c r="A392" s="46"/>
      <c r="B392" s="24"/>
      <c r="C392" s="25"/>
      <c r="D392" s="28"/>
    </row>
    <row r="393" spans="1:4" ht="21.95" customHeight="1">
      <c r="A393" s="46"/>
      <c r="B393" s="24"/>
      <c r="C393" s="25"/>
      <c r="D393" s="28"/>
    </row>
    <row r="394" spans="1:4" ht="21.95" customHeight="1">
      <c r="A394" s="46"/>
      <c r="B394" s="24"/>
      <c r="C394" s="25"/>
      <c r="D394" s="28"/>
    </row>
    <row r="395" spans="1:4" ht="21.95" customHeight="1">
      <c r="A395" s="46"/>
      <c r="B395" s="24"/>
      <c r="C395" s="25"/>
      <c r="D395" s="28"/>
    </row>
    <row r="396" spans="1:4" ht="21.95" customHeight="1"/>
    <row r="397" spans="1:4" ht="30" customHeight="1">
      <c r="C397" s="229"/>
    </row>
    <row r="398" spans="1:4" ht="21.95" customHeight="1">
      <c r="C398" s="228" t="s">
        <v>714</v>
      </c>
    </row>
    <row r="399" spans="1:4" ht="21.95" customHeight="1">
      <c r="A399" s="46"/>
      <c r="B399" s="24"/>
      <c r="C399" s="25"/>
      <c r="D399" s="28"/>
    </row>
    <row r="400" spans="1:4" ht="20.100000000000001" customHeight="1">
      <c r="A400" s="94"/>
      <c r="B400" s="95"/>
      <c r="C400" s="236" t="s">
        <v>785</v>
      </c>
      <c r="D400" s="94"/>
    </row>
    <row r="401" spans="1:5" ht="12.95" customHeight="1">
      <c r="A401" s="94"/>
      <c r="B401" s="95"/>
      <c r="C401" s="217" t="s">
        <v>797</v>
      </c>
      <c r="D401" s="94"/>
    </row>
    <row r="402" spans="1:5" ht="12.95" customHeight="1">
      <c r="A402" s="94"/>
      <c r="B402" s="95"/>
      <c r="C402" s="95"/>
      <c r="D402" s="94"/>
    </row>
    <row r="403" spans="1:5" s="224" customFormat="1" ht="18" customHeight="1">
      <c r="A403" s="240" t="s">
        <v>798</v>
      </c>
      <c r="B403" s="241"/>
      <c r="C403" s="241"/>
      <c r="D403" s="240"/>
      <c r="E403" s="259"/>
    </row>
    <row r="404" spans="1:5" s="224" customFormat="1" ht="18" customHeight="1">
      <c r="A404" s="240" t="s">
        <v>755</v>
      </c>
      <c r="B404" s="241"/>
      <c r="C404" s="241"/>
      <c r="D404" s="240"/>
      <c r="E404" s="259"/>
    </row>
    <row r="405" spans="1:5" s="224" customFormat="1" ht="18" customHeight="1">
      <c r="A405" s="240" t="s">
        <v>799</v>
      </c>
      <c r="B405" s="241"/>
      <c r="C405" s="241"/>
      <c r="D405" s="240"/>
      <c r="E405" s="259"/>
    </row>
    <row r="406" spans="1:5" s="224" customFormat="1" ht="18" customHeight="1">
      <c r="A406" s="240" t="s">
        <v>772</v>
      </c>
      <c r="B406" s="241"/>
      <c r="C406" s="241"/>
      <c r="D406" s="240"/>
      <c r="E406" s="259"/>
    </row>
    <row r="407" spans="1:5" s="224" customFormat="1" ht="18" customHeight="1">
      <c r="A407" s="240" t="s">
        <v>722</v>
      </c>
      <c r="B407" s="241"/>
      <c r="C407" s="241"/>
      <c r="D407" s="240"/>
      <c r="E407" s="259"/>
    </row>
    <row r="408" spans="1:5" s="224" customFormat="1" ht="18" customHeight="1">
      <c r="A408" s="240" t="s">
        <v>759</v>
      </c>
      <c r="B408" s="241"/>
      <c r="C408" s="241"/>
      <c r="D408" s="240"/>
      <c r="E408" s="259"/>
    </row>
    <row r="409" spans="1:5" s="224" customFormat="1" ht="18" customHeight="1">
      <c r="A409" s="240" t="s">
        <v>724</v>
      </c>
      <c r="B409" s="241"/>
      <c r="C409" s="241"/>
      <c r="D409" s="240"/>
      <c r="E409" s="259"/>
    </row>
    <row r="410" spans="1:5" s="224" customFormat="1" ht="18" customHeight="1">
      <c r="A410" s="222"/>
      <c r="B410" s="223"/>
      <c r="C410" s="223"/>
      <c r="D410" s="222"/>
    </row>
    <row r="411" spans="1:5" ht="12.95" customHeight="1">
      <c r="A411" s="94"/>
      <c r="B411" s="95"/>
      <c r="C411" s="95"/>
      <c r="D411" s="242" t="s">
        <v>725</v>
      </c>
    </row>
    <row r="412" spans="1:5" ht="12.95" customHeight="1">
      <c r="A412" s="94"/>
      <c r="B412" s="95"/>
      <c r="C412" s="95"/>
      <c r="D412" s="243" t="s">
        <v>726</v>
      </c>
    </row>
    <row r="413" spans="1:5" ht="12.95" customHeight="1">
      <c r="A413" s="94"/>
      <c r="B413" s="95"/>
      <c r="C413" s="95"/>
      <c r="D413" s="100"/>
    </row>
    <row r="414" spans="1:5" s="175" customFormat="1" ht="30" customHeight="1">
      <c r="A414" s="257" t="s">
        <v>727</v>
      </c>
      <c r="B414" s="258" t="s">
        <v>728</v>
      </c>
      <c r="C414" s="258" t="s">
        <v>800</v>
      </c>
      <c r="D414" s="257" t="s">
        <v>729</v>
      </c>
      <c r="E414" s="257" t="s">
        <v>730</v>
      </c>
    </row>
    <row r="415" spans="1:5" ht="30" customHeight="1">
      <c r="A415" s="247">
        <v>1239</v>
      </c>
      <c r="B415" s="248">
        <v>177</v>
      </c>
      <c r="C415" s="249" t="s">
        <v>185</v>
      </c>
      <c r="D415" s="250"/>
      <c r="E415" s="266"/>
    </row>
    <row r="416" spans="1:5" ht="30" customHeight="1">
      <c r="A416" s="247">
        <v>1239</v>
      </c>
      <c r="B416" s="248">
        <v>104</v>
      </c>
      <c r="C416" s="249" t="s">
        <v>186</v>
      </c>
      <c r="D416" s="250"/>
      <c r="E416" s="266"/>
    </row>
    <row r="417" spans="1:5" ht="30" customHeight="1">
      <c r="A417" s="247"/>
      <c r="B417" s="248"/>
      <c r="C417" s="252" t="s">
        <v>187</v>
      </c>
      <c r="D417" s="250"/>
      <c r="E417" s="266"/>
    </row>
    <row r="418" spans="1:5" ht="30" customHeight="1">
      <c r="A418" s="247">
        <v>1239</v>
      </c>
      <c r="B418" s="248">
        <v>101</v>
      </c>
      <c r="C418" s="249" t="s">
        <v>602</v>
      </c>
      <c r="D418" s="250"/>
      <c r="E418" s="266"/>
    </row>
    <row r="419" spans="1:5" ht="30" customHeight="1">
      <c r="A419" s="247">
        <v>1239</v>
      </c>
      <c r="B419" s="248">
        <v>66</v>
      </c>
      <c r="C419" s="249" t="s">
        <v>603</v>
      </c>
      <c r="D419" s="250"/>
      <c r="E419" s="266"/>
    </row>
    <row r="420" spans="1:5" ht="30" customHeight="1">
      <c r="A420" s="247">
        <v>1239</v>
      </c>
      <c r="B420" s="248">
        <v>196</v>
      </c>
      <c r="C420" s="249" t="s">
        <v>604</v>
      </c>
      <c r="D420" s="250"/>
      <c r="E420" s="266"/>
    </row>
    <row r="421" spans="1:5" ht="30" customHeight="1">
      <c r="A421" s="247">
        <v>1239</v>
      </c>
      <c r="B421" s="248">
        <v>238</v>
      </c>
      <c r="C421" s="249" t="s">
        <v>696</v>
      </c>
      <c r="D421" s="250"/>
      <c r="E421" s="266"/>
    </row>
    <row r="422" spans="1:5" ht="30" customHeight="1">
      <c r="A422" s="259"/>
      <c r="B422" s="248"/>
      <c r="C422" s="252" t="s">
        <v>53</v>
      </c>
      <c r="D422" s="250"/>
      <c r="E422" s="266"/>
    </row>
    <row r="423" spans="1:5" ht="30" customHeight="1">
      <c r="A423" s="247">
        <v>1239</v>
      </c>
      <c r="B423" s="248">
        <v>69</v>
      </c>
      <c r="C423" s="249" t="s">
        <v>606</v>
      </c>
      <c r="D423" s="250"/>
      <c r="E423" s="266"/>
    </row>
    <row r="424" spans="1:5" ht="30" customHeight="1">
      <c r="A424" s="247">
        <v>1239</v>
      </c>
      <c r="B424" s="248">
        <v>230</v>
      </c>
      <c r="C424" s="249" t="s">
        <v>607</v>
      </c>
      <c r="D424" s="250"/>
      <c r="E424" s="266"/>
    </row>
    <row r="425" spans="1:5" ht="30" customHeight="1">
      <c r="A425" s="247">
        <v>1239</v>
      </c>
      <c r="B425" s="248">
        <v>179</v>
      </c>
      <c r="C425" s="249" t="s">
        <v>606</v>
      </c>
      <c r="D425" s="250"/>
      <c r="E425" s="266"/>
    </row>
    <row r="426" spans="1:5" ht="30" customHeight="1">
      <c r="A426" s="247">
        <v>1239</v>
      </c>
      <c r="B426" s="248">
        <v>172</v>
      </c>
      <c r="C426" s="249" t="s">
        <v>608</v>
      </c>
      <c r="D426" s="250"/>
      <c r="E426" s="266"/>
    </row>
    <row r="427" spans="1:5" ht="30" customHeight="1">
      <c r="A427" s="247">
        <v>1239</v>
      </c>
      <c r="B427" s="248">
        <v>168</v>
      </c>
      <c r="C427" s="249" t="s">
        <v>609</v>
      </c>
      <c r="D427" s="250"/>
      <c r="E427" s="266"/>
    </row>
    <row r="428" spans="1:5" ht="30" customHeight="1">
      <c r="A428" s="247">
        <v>1239</v>
      </c>
      <c r="B428" s="248">
        <v>167</v>
      </c>
      <c r="C428" s="249" t="s">
        <v>198</v>
      </c>
      <c r="D428" s="250"/>
      <c r="E428" s="266"/>
    </row>
    <row r="429" spans="1:5" ht="30" customHeight="1">
      <c r="A429" s="247">
        <v>1239</v>
      </c>
      <c r="B429" s="248">
        <v>221</v>
      </c>
      <c r="C429" s="249" t="s">
        <v>610</v>
      </c>
      <c r="D429" s="250"/>
      <c r="E429" s="266"/>
    </row>
    <row r="430" spans="1:5" ht="30" customHeight="1">
      <c r="A430" s="247">
        <v>1239</v>
      </c>
      <c r="B430" s="248" t="s">
        <v>801</v>
      </c>
      <c r="C430" s="249" t="s">
        <v>210</v>
      </c>
      <c r="D430" s="250"/>
      <c r="E430" s="266"/>
    </row>
    <row r="431" spans="1:5" ht="30" customHeight="1">
      <c r="A431" s="247">
        <v>1239</v>
      </c>
      <c r="B431" s="248" t="s">
        <v>802</v>
      </c>
      <c r="C431" s="249" t="s">
        <v>201</v>
      </c>
      <c r="D431" s="250"/>
      <c r="E431" s="266"/>
    </row>
    <row r="432" spans="1:5" ht="30" customHeight="1">
      <c r="A432" s="247"/>
      <c r="B432" s="248"/>
      <c r="C432" s="252" t="s">
        <v>202</v>
      </c>
      <c r="D432" s="250"/>
      <c r="E432" s="266"/>
    </row>
    <row r="433" spans="1:5" ht="30" customHeight="1">
      <c r="A433" s="247">
        <v>1239</v>
      </c>
      <c r="B433" s="248" t="s">
        <v>803</v>
      </c>
      <c r="C433" s="249" t="s">
        <v>203</v>
      </c>
      <c r="D433" s="250"/>
      <c r="E433" s="266"/>
    </row>
    <row r="434" spans="1:5" ht="30" customHeight="1">
      <c r="A434" s="247">
        <v>1239</v>
      </c>
      <c r="B434" s="248">
        <v>198</v>
      </c>
      <c r="C434" s="249" t="s">
        <v>804</v>
      </c>
      <c r="D434" s="250"/>
      <c r="E434" s="266"/>
    </row>
    <row r="435" spans="1:5" ht="9.9499999999999993" customHeight="1">
      <c r="A435" s="46"/>
      <c r="B435" s="24"/>
      <c r="C435" s="25"/>
      <c r="D435" s="28"/>
    </row>
    <row r="436" spans="1:5" ht="9.9499999999999993" customHeight="1">
      <c r="A436" s="46"/>
      <c r="B436" s="24"/>
      <c r="C436" s="25"/>
      <c r="D436" s="28"/>
    </row>
    <row r="437" spans="1:5" ht="9.9499999999999993" customHeight="1">
      <c r="A437" s="46"/>
      <c r="B437" s="24"/>
      <c r="C437" s="25"/>
      <c r="D437" s="28"/>
    </row>
    <row r="438" spans="1:5" ht="9.9499999999999993" customHeight="1">
      <c r="A438" s="46"/>
      <c r="B438" s="24"/>
      <c r="C438" s="25"/>
      <c r="D438" s="28"/>
    </row>
    <row r="439" spans="1:5" ht="9.9499999999999993" customHeight="1">
      <c r="A439" s="46"/>
      <c r="B439" s="24"/>
      <c r="C439" s="25"/>
      <c r="D439" s="28"/>
    </row>
    <row r="440" spans="1:5" ht="9.9499999999999993" customHeight="1">
      <c r="A440" s="46"/>
      <c r="B440" s="24"/>
      <c r="C440" s="25"/>
      <c r="D440" s="28"/>
    </row>
    <row r="441" spans="1:5" ht="9.9499999999999993" customHeight="1"/>
    <row r="442" spans="1:5" ht="9.9499999999999993" customHeight="1"/>
    <row r="443" spans="1:5" ht="30" customHeight="1">
      <c r="C443" s="229"/>
    </row>
    <row r="444" spans="1:5" ht="30" customHeight="1">
      <c r="C444" s="228" t="s">
        <v>714</v>
      </c>
    </row>
    <row r="445" spans="1:5" ht="18" customHeight="1">
      <c r="A445" s="46"/>
      <c r="B445" s="24"/>
      <c r="C445" s="25"/>
      <c r="D445" s="28"/>
    </row>
    <row r="446" spans="1:5" ht="18" customHeight="1">
      <c r="A446" s="94"/>
      <c r="B446" s="95"/>
      <c r="C446" s="236" t="s">
        <v>752</v>
      </c>
      <c r="D446" s="94"/>
    </row>
    <row r="447" spans="1:5" ht="18" customHeight="1">
      <c r="A447" s="94"/>
      <c r="B447" s="95"/>
      <c r="C447" s="217" t="s">
        <v>797</v>
      </c>
      <c r="D447" s="94"/>
    </row>
    <row r="448" spans="1:5" ht="18" customHeight="1">
      <c r="A448" s="94"/>
      <c r="B448" s="95"/>
      <c r="C448" s="95"/>
      <c r="D448" s="94"/>
    </row>
    <row r="449" spans="1:5" ht="18" customHeight="1">
      <c r="A449" s="240" t="s">
        <v>754</v>
      </c>
      <c r="B449" s="241"/>
      <c r="C449" s="241"/>
      <c r="D449" s="240"/>
      <c r="E449" s="259"/>
    </row>
    <row r="450" spans="1:5" ht="18" customHeight="1">
      <c r="A450" s="240" t="s">
        <v>794</v>
      </c>
      <c r="B450" s="241"/>
      <c r="C450" s="241"/>
      <c r="D450" s="240"/>
      <c r="E450" s="259"/>
    </row>
    <row r="451" spans="1:5" ht="18" customHeight="1">
      <c r="A451" s="240" t="s">
        <v>799</v>
      </c>
      <c r="B451" s="241"/>
      <c r="C451" s="241"/>
      <c r="D451" s="240"/>
      <c r="E451" s="259"/>
    </row>
    <row r="452" spans="1:5" ht="18" customHeight="1">
      <c r="A452" s="240" t="s">
        <v>772</v>
      </c>
      <c r="B452" s="241"/>
      <c r="C452" s="241"/>
      <c r="D452" s="240"/>
      <c r="E452" s="259"/>
    </row>
    <row r="453" spans="1:5" ht="18" customHeight="1">
      <c r="A453" s="240" t="s">
        <v>758</v>
      </c>
      <c r="B453" s="241"/>
      <c r="C453" s="241"/>
      <c r="D453" s="240"/>
      <c r="E453" s="259"/>
    </row>
    <row r="454" spans="1:5" ht="18" customHeight="1">
      <c r="A454" s="240" t="s">
        <v>759</v>
      </c>
      <c r="B454" s="241"/>
      <c r="C454" s="241"/>
      <c r="D454" s="240"/>
      <c r="E454" s="259"/>
    </row>
    <row r="455" spans="1:5" ht="18" customHeight="1">
      <c r="A455" s="240" t="s">
        <v>724</v>
      </c>
      <c r="B455" s="241"/>
      <c r="C455" s="241"/>
      <c r="D455" s="240"/>
      <c r="E455" s="259"/>
    </row>
    <row r="456" spans="1:5" ht="18" customHeight="1">
      <c r="A456" s="222"/>
      <c r="B456" s="223"/>
      <c r="C456" s="223"/>
      <c r="D456" s="222"/>
      <c r="E456" s="224"/>
    </row>
    <row r="457" spans="1:5" ht="18" customHeight="1">
      <c r="A457" s="94"/>
      <c r="B457" s="95"/>
      <c r="C457" s="95"/>
      <c r="D457" s="94"/>
    </row>
    <row r="458" spans="1:5" ht="18" customHeight="1">
      <c r="A458" s="94"/>
      <c r="B458" s="95"/>
      <c r="C458" s="95"/>
      <c r="D458" s="242" t="s">
        <v>725</v>
      </c>
    </row>
    <row r="459" spans="1:5" ht="18" customHeight="1">
      <c r="A459" s="94"/>
      <c r="B459" s="95"/>
      <c r="C459" s="95"/>
      <c r="D459" s="243" t="s">
        <v>726</v>
      </c>
    </row>
    <row r="460" spans="1:5" ht="9.9499999999999993" customHeight="1">
      <c r="A460" s="94"/>
      <c r="B460" s="95"/>
      <c r="C460" s="95"/>
      <c r="D460" s="100"/>
    </row>
    <row r="461" spans="1:5" s="85" customFormat="1" ht="30" customHeight="1">
      <c r="A461" s="244" t="s">
        <v>727</v>
      </c>
      <c r="B461" s="245" t="s">
        <v>728</v>
      </c>
      <c r="C461" s="244" t="s">
        <v>333</v>
      </c>
      <c r="D461" s="244" t="s">
        <v>729</v>
      </c>
      <c r="E461" s="244" t="s">
        <v>730</v>
      </c>
    </row>
    <row r="462" spans="1:5" ht="30" customHeight="1">
      <c r="A462" s="247"/>
      <c r="B462" s="248"/>
      <c r="C462" s="252" t="s">
        <v>53</v>
      </c>
      <c r="D462" s="250"/>
      <c r="E462" s="266"/>
    </row>
    <row r="463" spans="1:5" ht="30" customHeight="1">
      <c r="A463" s="247">
        <v>1239</v>
      </c>
      <c r="B463" s="248">
        <v>156</v>
      </c>
      <c r="C463" s="249" t="s">
        <v>206</v>
      </c>
      <c r="D463" s="250"/>
      <c r="E463" s="266"/>
    </row>
    <row r="464" spans="1:5" ht="30" customHeight="1">
      <c r="A464" s="247">
        <v>1239</v>
      </c>
      <c r="B464" s="248">
        <v>215</v>
      </c>
      <c r="C464" s="249" t="s">
        <v>207</v>
      </c>
      <c r="D464" s="250"/>
      <c r="E464" s="266"/>
    </row>
    <row r="465" spans="1:5" ht="30" customHeight="1">
      <c r="A465" s="247">
        <v>1239</v>
      </c>
      <c r="B465" s="269" t="s">
        <v>805</v>
      </c>
      <c r="C465" s="249" t="s">
        <v>616</v>
      </c>
      <c r="D465" s="250"/>
      <c r="E465" s="266"/>
    </row>
    <row r="466" spans="1:5" ht="30" customHeight="1">
      <c r="A466" s="247">
        <v>1239</v>
      </c>
      <c r="B466" s="248">
        <v>68</v>
      </c>
      <c r="C466" s="249" t="s">
        <v>211</v>
      </c>
      <c r="D466" s="250"/>
      <c r="E466" s="266"/>
    </row>
    <row r="467" spans="1:5" ht="30" customHeight="1">
      <c r="A467" s="247">
        <v>1239</v>
      </c>
      <c r="B467" s="248" t="s">
        <v>806</v>
      </c>
      <c r="C467" s="249" t="s">
        <v>163</v>
      </c>
      <c r="D467" s="250"/>
      <c r="E467" s="266"/>
    </row>
    <row r="468" spans="1:5" ht="30" customHeight="1">
      <c r="A468" s="247">
        <v>1239</v>
      </c>
      <c r="B468" s="248">
        <v>281</v>
      </c>
      <c r="C468" s="249" t="s">
        <v>212</v>
      </c>
      <c r="D468" s="250"/>
      <c r="E468" s="266"/>
    </row>
    <row r="469" spans="1:5" ht="30" customHeight="1">
      <c r="A469" s="247">
        <v>1239</v>
      </c>
      <c r="B469" s="248">
        <v>259</v>
      </c>
      <c r="C469" s="249" t="s">
        <v>807</v>
      </c>
      <c r="D469" s="250"/>
      <c r="E469" s="266"/>
    </row>
    <row r="470" spans="1:5" ht="30" customHeight="1">
      <c r="A470" s="247">
        <v>1239</v>
      </c>
      <c r="B470" s="248" t="s">
        <v>808</v>
      </c>
      <c r="C470" s="249" t="s">
        <v>809</v>
      </c>
      <c r="D470" s="250"/>
      <c r="E470" s="266"/>
    </row>
    <row r="471" spans="1:5" ht="9.9499999999999993" customHeight="1">
      <c r="A471" s="46"/>
      <c r="B471" s="24"/>
      <c r="C471" s="25"/>
      <c r="D471" s="28"/>
    </row>
    <row r="472" spans="1:5" ht="9.9499999999999993" customHeight="1">
      <c r="A472" s="46"/>
      <c r="B472" s="24"/>
      <c r="C472" s="25"/>
      <c r="D472" s="28"/>
    </row>
    <row r="473" spans="1:5" ht="9.9499999999999993" customHeight="1">
      <c r="A473" s="46"/>
      <c r="B473" s="24"/>
      <c r="C473" s="25"/>
      <c r="D473" s="28"/>
    </row>
    <row r="474" spans="1:5" ht="9.9499999999999993" customHeight="1">
      <c r="A474" s="46"/>
      <c r="B474" s="24"/>
      <c r="C474" s="25"/>
      <c r="D474" s="28"/>
    </row>
    <row r="475" spans="1:5" ht="24.95" customHeight="1">
      <c r="A475" s="46"/>
      <c r="B475" s="24"/>
      <c r="C475" s="25"/>
      <c r="D475" s="28"/>
    </row>
    <row r="476" spans="1:5" ht="24.95" customHeight="1">
      <c r="A476" s="46"/>
      <c r="B476" s="24"/>
      <c r="C476" s="25"/>
      <c r="D476" s="28"/>
    </row>
    <row r="477" spans="1:5" ht="24.95" customHeight="1">
      <c r="A477" s="46"/>
      <c r="B477" s="24"/>
      <c r="C477" s="25"/>
      <c r="D477" s="28"/>
    </row>
    <row r="478" spans="1:5" ht="24.95" customHeight="1">
      <c r="A478" s="46"/>
      <c r="B478" s="24"/>
      <c r="C478" s="25"/>
      <c r="D478" s="28"/>
    </row>
    <row r="479" spans="1:5" ht="24.95" customHeight="1">
      <c r="A479" s="46"/>
      <c r="B479" s="24"/>
      <c r="C479" s="25"/>
      <c r="D479" s="28"/>
    </row>
    <row r="480" spans="1:5" ht="24.95" customHeight="1">
      <c r="A480" s="46"/>
      <c r="B480" s="24"/>
      <c r="C480" s="25"/>
      <c r="D480" s="28"/>
    </row>
    <row r="481" spans="1:4" ht="24.95" customHeight="1">
      <c r="A481" s="46"/>
      <c r="B481" s="24"/>
      <c r="C481" s="25"/>
      <c r="D481" s="28"/>
    </row>
    <row r="482" spans="1:4" ht="24.95" customHeight="1">
      <c r="A482" s="46"/>
      <c r="B482" s="24"/>
      <c r="C482" s="25"/>
      <c r="D482" s="28"/>
    </row>
    <row r="483" spans="1:4" ht="24.95" customHeight="1">
      <c r="A483" s="46"/>
      <c r="B483" s="24"/>
      <c r="C483" s="25"/>
      <c r="D483" s="28"/>
    </row>
    <row r="484" spans="1:4" ht="24.95" customHeight="1">
      <c r="A484" s="46"/>
      <c r="B484" s="24"/>
      <c r="C484" s="25"/>
      <c r="D484" s="28"/>
    </row>
    <row r="485" spans="1:4" ht="24.95" customHeight="1">
      <c r="A485" s="46"/>
      <c r="B485" s="24"/>
      <c r="C485" s="25"/>
      <c r="D485" s="28"/>
    </row>
    <row r="486" spans="1:4" ht="5.0999999999999996" customHeight="1">
      <c r="A486" s="46"/>
      <c r="B486" s="24"/>
      <c r="C486" s="25"/>
      <c r="D486" s="28"/>
    </row>
    <row r="487" spans="1:4" ht="15" customHeight="1">
      <c r="A487" s="46"/>
      <c r="B487" s="24"/>
      <c r="C487" s="25"/>
      <c r="D487" s="28"/>
    </row>
    <row r="488" spans="1:4" ht="15" customHeight="1">
      <c r="A488" s="46"/>
      <c r="B488" s="24"/>
      <c r="C488" s="25"/>
      <c r="D488" s="28"/>
    </row>
    <row r="489" spans="1:4" ht="15" customHeight="1">
      <c r="A489" s="46"/>
      <c r="B489" s="24"/>
      <c r="C489" s="25"/>
      <c r="D489" s="28"/>
    </row>
    <row r="490" spans="1:4" ht="24.95" customHeight="1"/>
    <row r="491" spans="1:4" ht="24.95" customHeight="1">
      <c r="C491" s="229"/>
    </row>
    <row r="492" spans="1:4" ht="24.95" customHeight="1">
      <c r="C492" s="228" t="s">
        <v>714</v>
      </c>
    </row>
    <row r="493" spans="1:4" ht="24.95" customHeight="1">
      <c r="A493" s="46"/>
      <c r="B493" s="24"/>
      <c r="C493" s="25"/>
      <c r="D493" s="28"/>
    </row>
    <row r="494" spans="1:4" ht="12.95" customHeight="1">
      <c r="A494" s="94"/>
      <c r="B494" s="95"/>
      <c r="C494" s="238" t="s">
        <v>752</v>
      </c>
      <c r="D494" s="94"/>
    </row>
    <row r="495" spans="1:4" ht="12.95" customHeight="1">
      <c r="A495" s="94"/>
      <c r="B495" s="95"/>
      <c r="C495" s="221" t="s">
        <v>810</v>
      </c>
      <c r="D495" s="94"/>
    </row>
    <row r="496" spans="1:4" ht="12.95" customHeight="1">
      <c r="A496" s="94"/>
      <c r="B496" s="95"/>
      <c r="C496" s="95"/>
      <c r="D496" s="94"/>
    </row>
    <row r="497" spans="1:5" s="224" customFormat="1" ht="18" customHeight="1">
      <c r="A497" s="240" t="s">
        <v>811</v>
      </c>
      <c r="B497" s="241"/>
      <c r="C497" s="241"/>
      <c r="D497" s="240"/>
      <c r="E497" s="259"/>
    </row>
    <row r="498" spans="1:5" ht="18" customHeight="1">
      <c r="A498" s="240" t="s">
        <v>794</v>
      </c>
      <c r="B498" s="241"/>
      <c r="C498" s="241"/>
      <c r="D498" s="240"/>
      <c r="E498" s="259"/>
    </row>
    <row r="499" spans="1:5" s="224" customFormat="1" ht="18" customHeight="1">
      <c r="A499" s="240" t="s">
        <v>812</v>
      </c>
      <c r="B499" s="241"/>
      <c r="C499" s="241"/>
      <c r="D499" s="240"/>
      <c r="E499" s="259"/>
    </row>
    <row r="500" spans="1:5" s="224" customFormat="1" ht="18" customHeight="1">
      <c r="A500" s="240" t="s">
        <v>757</v>
      </c>
      <c r="B500" s="241"/>
      <c r="C500" s="241"/>
      <c r="D500" s="240"/>
      <c r="E500" s="259"/>
    </row>
    <row r="501" spans="1:5" s="224" customFormat="1" ht="18" customHeight="1">
      <c r="A501" s="240" t="s">
        <v>758</v>
      </c>
      <c r="B501" s="241"/>
      <c r="C501" s="241"/>
      <c r="D501" s="240"/>
      <c r="E501" s="259"/>
    </row>
    <row r="502" spans="1:5" s="224" customFormat="1" ht="18" customHeight="1">
      <c r="A502" s="240" t="s">
        <v>723</v>
      </c>
      <c r="B502" s="241"/>
      <c r="C502" s="241"/>
      <c r="D502" s="240"/>
      <c r="E502" s="259"/>
    </row>
    <row r="503" spans="1:5" s="224" customFormat="1" ht="18" customHeight="1">
      <c r="A503" s="240" t="s">
        <v>724</v>
      </c>
      <c r="B503" s="241"/>
      <c r="C503" s="241"/>
      <c r="D503" s="240"/>
      <c r="E503" s="259"/>
    </row>
    <row r="504" spans="1:5" s="224" customFormat="1" ht="18" customHeight="1">
      <c r="A504" s="222"/>
      <c r="B504" s="223"/>
      <c r="C504" s="223"/>
      <c r="D504" s="222"/>
    </row>
    <row r="505" spans="1:5" ht="18" customHeight="1">
      <c r="A505" s="94"/>
      <c r="B505" s="95"/>
      <c r="C505" s="95"/>
      <c r="D505" s="242" t="s">
        <v>725</v>
      </c>
    </row>
    <row r="506" spans="1:5" ht="12.95" customHeight="1">
      <c r="A506" s="94"/>
      <c r="B506" s="95"/>
      <c r="C506" s="95"/>
      <c r="D506" s="243" t="s">
        <v>726</v>
      </c>
    </row>
    <row r="507" spans="1:5" ht="12.95" customHeight="1">
      <c r="A507" s="94"/>
      <c r="B507" s="95"/>
      <c r="C507" s="95"/>
      <c r="D507" s="100"/>
    </row>
    <row r="508" spans="1:5" s="51" customFormat="1" ht="30" customHeight="1">
      <c r="A508" s="244" t="s">
        <v>727</v>
      </c>
      <c r="B508" s="245" t="s">
        <v>728</v>
      </c>
      <c r="C508" s="245" t="s">
        <v>800</v>
      </c>
      <c r="D508" s="244" t="s">
        <v>729</v>
      </c>
      <c r="E508" s="244" t="s">
        <v>730</v>
      </c>
    </row>
    <row r="509" spans="1:5" s="85" customFormat="1" ht="30" customHeight="1">
      <c r="A509" s="247">
        <v>1240</v>
      </c>
      <c r="B509" s="248">
        <v>130</v>
      </c>
      <c r="C509" s="249" t="s">
        <v>618</v>
      </c>
      <c r="D509" s="271"/>
      <c r="E509" s="266"/>
    </row>
    <row r="510" spans="1:5" s="85" customFormat="1" ht="30" customHeight="1">
      <c r="A510" s="247">
        <v>1240</v>
      </c>
      <c r="B510" s="272">
        <v>10</v>
      </c>
      <c r="C510" s="249" t="s">
        <v>221</v>
      </c>
      <c r="D510" s="271"/>
      <c r="E510" s="266"/>
    </row>
    <row r="511" spans="1:5" s="85" customFormat="1" ht="30" customHeight="1">
      <c r="A511" s="247">
        <v>1240</v>
      </c>
      <c r="B511" s="248">
        <v>122</v>
      </c>
      <c r="C511" s="249" t="s">
        <v>222</v>
      </c>
      <c r="D511" s="271"/>
      <c r="E511" s="266"/>
    </row>
    <row r="512" spans="1:5" s="85" customFormat="1" ht="30" customHeight="1">
      <c r="A512" s="247">
        <v>1240</v>
      </c>
      <c r="B512" s="248">
        <v>120</v>
      </c>
      <c r="C512" s="249" t="s">
        <v>223</v>
      </c>
      <c r="D512" s="271"/>
      <c r="E512" s="266"/>
    </row>
    <row r="513" spans="1:5" s="85" customFormat="1" ht="30" customHeight="1">
      <c r="A513" s="247">
        <v>1240</v>
      </c>
      <c r="B513" s="248">
        <v>7</v>
      </c>
      <c r="C513" s="249" t="s">
        <v>224</v>
      </c>
      <c r="D513" s="271"/>
      <c r="E513" s="266"/>
    </row>
    <row r="514" spans="1:5" s="85" customFormat="1" ht="30" customHeight="1">
      <c r="A514" s="247">
        <v>1240</v>
      </c>
      <c r="B514" s="272">
        <v>129</v>
      </c>
      <c r="C514" s="249" t="s">
        <v>225</v>
      </c>
      <c r="D514" s="271"/>
      <c r="E514" s="266"/>
    </row>
    <row r="515" spans="1:5" s="85" customFormat="1" ht="30" customHeight="1">
      <c r="A515" s="247">
        <v>1240</v>
      </c>
      <c r="B515" s="248" t="s">
        <v>813</v>
      </c>
      <c r="C515" s="249" t="s">
        <v>226</v>
      </c>
      <c r="D515" s="271"/>
      <c r="E515" s="266"/>
    </row>
    <row r="516" spans="1:5" s="85" customFormat="1" ht="30" customHeight="1">
      <c r="A516" s="247">
        <v>1240</v>
      </c>
      <c r="B516" s="248">
        <v>17</v>
      </c>
      <c r="C516" s="249" t="s">
        <v>227</v>
      </c>
      <c r="D516" s="271"/>
      <c r="E516" s="266"/>
    </row>
    <row r="517" spans="1:5" s="85" customFormat="1" ht="30" customHeight="1">
      <c r="A517" s="247">
        <v>1240</v>
      </c>
      <c r="B517" s="272" t="s">
        <v>814</v>
      </c>
      <c r="C517" s="249" t="s">
        <v>228</v>
      </c>
      <c r="D517" s="271"/>
      <c r="E517" s="266"/>
    </row>
    <row r="518" spans="1:5" s="85" customFormat="1" ht="30" customHeight="1">
      <c r="A518" s="247"/>
      <c r="B518" s="248"/>
      <c r="C518" s="273" t="s">
        <v>815</v>
      </c>
      <c r="D518" s="271"/>
      <c r="E518" s="266"/>
    </row>
    <row r="519" spans="1:5" s="85" customFormat="1" ht="30" customHeight="1">
      <c r="A519" s="247">
        <v>1240</v>
      </c>
      <c r="B519" s="272">
        <v>70</v>
      </c>
      <c r="C519" s="249" t="s">
        <v>230</v>
      </c>
      <c r="D519" s="271"/>
      <c r="E519" s="266"/>
    </row>
    <row r="520" spans="1:5" s="85" customFormat="1" ht="30" customHeight="1">
      <c r="A520" s="247">
        <v>1240</v>
      </c>
      <c r="B520" s="272">
        <v>69</v>
      </c>
      <c r="C520" s="249" t="s">
        <v>231</v>
      </c>
      <c r="D520" s="271"/>
      <c r="E520" s="266"/>
    </row>
    <row r="521" spans="1:5" s="85" customFormat="1" ht="30" customHeight="1">
      <c r="A521" s="247">
        <v>1240</v>
      </c>
      <c r="B521" s="248">
        <v>138</v>
      </c>
      <c r="C521" s="249" t="s">
        <v>234</v>
      </c>
      <c r="D521" s="271"/>
      <c r="E521" s="266"/>
    </row>
    <row r="522" spans="1:5" s="85" customFormat="1" ht="30" customHeight="1">
      <c r="A522" s="247">
        <v>1240</v>
      </c>
      <c r="B522" s="248">
        <v>23</v>
      </c>
      <c r="C522" s="249" t="s">
        <v>816</v>
      </c>
      <c r="D522" s="271"/>
      <c r="E522" s="266"/>
    </row>
    <row r="523" spans="1:5" s="85" customFormat="1" ht="30" customHeight="1">
      <c r="A523" s="250"/>
      <c r="B523" s="248"/>
      <c r="C523" s="249" t="s">
        <v>817</v>
      </c>
      <c r="D523" s="271"/>
      <c r="E523" s="266"/>
    </row>
    <row r="524" spans="1:5" s="85" customFormat="1" ht="30" customHeight="1">
      <c r="A524" s="247">
        <v>1240</v>
      </c>
      <c r="B524" s="272" t="s">
        <v>818</v>
      </c>
      <c r="C524" s="249" t="s">
        <v>236</v>
      </c>
      <c r="D524" s="271"/>
      <c r="E524" s="266"/>
    </row>
    <row r="525" spans="1:5" ht="30" customHeight="1">
      <c r="A525" s="247"/>
      <c r="B525" s="248"/>
      <c r="C525" s="273" t="s">
        <v>819</v>
      </c>
      <c r="D525" s="274"/>
      <c r="E525" s="266"/>
    </row>
    <row r="526" spans="1:5" ht="30" customHeight="1">
      <c r="A526" s="247">
        <v>1240</v>
      </c>
      <c r="B526" s="248">
        <v>2</v>
      </c>
      <c r="C526" s="249" t="s">
        <v>260</v>
      </c>
      <c r="D526" s="274"/>
      <c r="E526" s="266"/>
    </row>
    <row r="527" spans="1:5" ht="30" customHeight="1">
      <c r="A527" s="247">
        <v>1240</v>
      </c>
      <c r="B527" s="248">
        <v>82</v>
      </c>
      <c r="C527" s="249" t="s">
        <v>239</v>
      </c>
      <c r="D527" s="274"/>
      <c r="E527" s="266"/>
    </row>
    <row r="528" spans="1:5" ht="15" customHeight="1">
      <c r="A528" s="46"/>
      <c r="B528" s="24"/>
      <c r="C528" s="25"/>
      <c r="D528" s="231"/>
    </row>
    <row r="529" spans="1:5" ht="15" customHeight="1">
      <c r="A529" s="46"/>
      <c r="B529" s="24"/>
      <c r="C529" s="25"/>
      <c r="D529" s="231"/>
    </row>
    <row r="530" spans="1:5" ht="15" customHeight="1">
      <c r="A530" s="46"/>
      <c r="B530" s="24"/>
      <c r="C530" s="25"/>
      <c r="D530" s="231"/>
    </row>
    <row r="531" spans="1:5" ht="15" customHeight="1">
      <c r="A531" s="46"/>
      <c r="B531" s="24"/>
      <c r="C531" s="25"/>
      <c r="D531" s="231"/>
    </row>
    <row r="532" spans="1:5" ht="18" customHeight="1"/>
    <row r="533" spans="1:5" ht="30" customHeight="1">
      <c r="C533" s="229"/>
    </row>
    <row r="534" spans="1:5" ht="30" customHeight="1">
      <c r="C534" s="228" t="s">
        <v>714</v>
      </c>
    </row>
    <row r="535" spans="1:5" ht="18" customHeight="1">
      <c r="A535" s="46"/>
      <c r="B535" s="24"/>
      <c r="C535" s="25"/>
      <c r="D535" s="28"/>
    </row>
    <row r="536" spans="1:5" ht="18" customHeight="1">
      <c r="A536" s="94"/>
      <c r="B536" s="95"/>
      <c r="C536" s="238" t="s">
        <v>820</v>
      </c>
      <c r="D536" s="94"/>
    </row>
    <row r="537" spans="1:5" ht="18" customHeight="1">
      <c r="A537" s="94"/>
      <c r="B537" s="95"/>
      <c r="C537" s="239" t="s">
        <v>821</v>
      </c>
      <c r="D537" s="94"/>
    </row>
    <row r="538" spans="1:5" ht="18" customHeight="1">
      <c r="A538" s="94"/>
      <c r="B538" s="95"/>
      <c r="C538" s="95"/>
      <c r="D538" s="94"/>
    </row>
    <row r="539" spans="1:5" ht="18" customHeight="1">
      <c r="A539" s="240" t="s">
        <v>811</v>
      </c>
      <c r="B539" s="241"/>
      <c r="C539" s="241"/>
      <c r="D539" s="240"/>
      <c r="E539" s="259"/>
    </row>
    <row r="540" spans="1:5" ht="18" customHeight="1">
      <c r="A540" s="240" t="s">
        <v>822</v>
      </c>
      <c r="B540" s="241"/>
      <c r="C540" s="241"/>
      <c r="D540" s="240"/>
      <c r="E540" s="259"/>
    </row>
    <row r="541" spans="1:5" ht="18" customHeight="1">
      <c r="A541" s="240" t="s">
        <v>812</v>
      </c>
      <c r="B541" s="241"/>
      <c r="C541" s="241"/>
      <c r="D541" s="240"/>
      <c r="E541" s="259"/>
    </row>
    <row r="542" spans="1:5" ht="18" customHeight="1">
      <c r="A542" s="240" t="s">
        <v>772</v>
      </c>
      <c r="B542" s="241"/>
      <c r="C542" s="241"/>
      <c r="D542" s="240"/>
      <c r="E542" s="259"/>
    </row>
    <row r="543" spans="1:5" ht="18" customHeight="1">
      <c r="A543" s="240" t="s">
        <v>758</v>
      </c>
      <c r="B543" s="241"/>
      <c r="C543" s="241"/>
      <c r="D543" s="240"/>
      <c r="E543" s="259"/>
    </row>
    <row r="544" spans="1:5" ht="18" customHeight="1">
      <c r="A544" s="240" t="s">
        <v>723</v>
      </c>
      <c r="B544" s="241"/>
      <c r="C544" s="241"/>
      <c r="D544" s="240"/>
      <c r="E544" s="259"/>
    </row>
    <row r="545" spans="1:5" ht="18" customHeight="1">
      <c r="A545" s="240" t="s">
        <v>724</v>
      </c>
      <c r="B545" s="241"/>
      <c r="C545" s="241"/>
      <c r="D545" s="240"/>
      <c r="E545" s="259"/>
    </row>
    <row r="546" spans="1:5" ht="24.95" customHeight="1">
      <c r="A546" s="222"/>
      <c r="B546" s="223"/>
      <c r="C546" s="223"/>
      <c r="D546" s="222"/>
      <c r="E546" s="224"/>
    </row>
    <row r="547" spans="1:5" ht="18" customHeight="1">
      <c r="A547" s="94"/>
      <c r="B547" s="95"/>
      <c r="C547" s="95"/>
      <c r="D547" s="242" t="s">
        <v>725</v>
      </c>
    </row>
    <row r="548" spans="1:5" ht="18" customHeight="1">
      <c r="A548" s="94"/>
      <c r="B548" s="95"/>
      <c r="C548" s="95"/>
      <c r="D548" s="243" t="s">
        <v>726</v>
      </c>
    </row>
    <row r="549" spans="1:5" ht="9.9499999999999993" customHeight="1">
      <c r="A549" s="94"/>
      <c r="B549" s="95"/>
      <c r="C549" s="95"/>
      <c r="D549" s="100"/>
    </row>
    <row r="550" spans="1:5" ht="30" customHeight="1">
      <c r="A550" s="247"/>
      <c r="B550" s="248"/>
      <c r="C550" s="249"/>
      <c r="D550" s="274"/>
      <c r="E550" s="266"/>
    </row>
    <row r="551" spans="1:5" s="85" customFormat="1" ht="30" customHeight="1">
      <c r="A551" s="244" t="s">
        <v>727</v>
      </c>
      <c r="B551" s="245" t="s">
        <v>728</v>
      </c>
      <c r="C551" s="244" t="s">
        <v>333</v>
      </c>
      <c r="D551" s="244" t="s">
        <v>729</v>
      </c>
      <c r="E551" s="244" t="s">
        <v>730</v>
      </c>
    </row>
    <row r="552" spans="1:5" ht="30" customHeight="1">
      <c r="A552" s="247">
        <v>1240</v>
      </c>
      <c r="B552" s="248">
        <v>83</v>
      </c>
      <c r="C552" s="249" t="s">
        <v>240</v>
      </c>
      <c r="D552" s="274"/>
      <c r="E552" s="266"/>
    </row>
    <row r="553" spans="1:5" ht="30" customHeight="1">
      <c r="A553" s="247">
        <v>1240</v>
      </c>
      <c r="B553" s="272">
        <v>73</v>
      </c>
      <c r="C553" s="249" t="s">
        <v>241</v>
      </c>
      <c r="D553" s="274"/>
      <c r="E553" s="266"/>
    </row>
    <row r="554" spans="1:5" ht="30" customHeight="1">
      <c r="A554" s="247">
        <v>1240</v>
      </c>
      <c r="B554" s="248">
        <v>75</v>
      </c>
      <c r="C554" s="249" t="s">
        <v>243</v>
      </c>
      <c r="D554" s="266"/>
      <c r="E554" s="266"/>
    </row>
    <row r="555" spans="1:5" ht="30" customHeight="1">
      <c r="A555" s="247">
        <v>1240</v>
      </c>
      <c r="B555" s="272">
        <v>24</v>
      </c>
      <c r="C555" s="249" t="s">
        <v>244</v>
      </c>
      <c r="D555" s="260"/>
      <c r="E555" s="266"/>
    </row>
    <row r="556" spans="1:5" ht="30" customHeight="1">
      <c r="A556" s="247">
        <v>1240</v>
      </c>
      <c r="B556" s="248">
        <v>25</v>
      </c>
      <c r="C556" s="249" t="s">
        <v>245</v>
      </c>
      <c r="D556" s="266"/>
      <c r="E556" s="266"/>
    </row>
    <row r="557" spans="1:5" s="175" customFormat="1" ht="30" customHeight="1">
      <c r="A557" s="247">
        <v>1240</v>
      </c>
      <c r="B557" s="248">
        <v>1240</v>
      </c>
      <c r="C557" s="249" t="s">
        <v>246</v>
      </c>
      <c r="D557" s="275"/>
      <c r="E557" s="257"/>
    </row>
    <row r="558" spans="1:5" ht="30" customHeight="1">
      <c r="A558" s="247"/>
      <c r="B558" s="248"/>
      <c r="C558" s="252" t="s">
        <v>823</v>
      </c>
      <c r="D558" s="271"/>
      <c r="E558" s="266"/>
    </row>
    <row r="559" spans="1:5" ht="30" customHeight="1">
      <c r="A559" s="247">
        <v>1240</v>
      </c>
      <c r="B559" s="248">
        <v>28</v>
      </c>
      <c r="C559" s="249" t="s">
        <v>248</v>
      </c>
      <c r="D559" s="266"/>
      <c r="E559" s="266"/>
    </row>
    <row r="560" spans="1:5" ht="30" customHeight="1">
      <c r="A560" s="247">
        <v>1240</v>
      </c>
      <c r="B560" s="248">
        <v>134</v>
      </c>
      <c r="C560" s="249" t="s">
        <v>623</v>
      </c>
      <c r="D560" s="266"/>
      <c r="E560" s="266"/>
    </row>
    <row r="561" spans="1:3" ht="21.95" customHeight="1">
      <c r="A561" s="28"/>
      <c r="B561" s="24"/>
      <c r="C561" s="25"/>
    </row>
    <row r="562" spans="1:3" ht="21.95" customHeight="1">
      <c r="A562" s="28"/>
      <c r="B562" s="24"/>
      <c r="C562" s="25"/>
    </row>
    <row r="563" spans="1:3" ht="21.95" customHeight="1">
      <c r="A563" s="28"/>
      <c r="B563" s="24"/>
      <c r="C563" s="25"/>
    </row>
    <row r="564" spans="1:3" ht="51" customHeight="1">
      <c r="A564" s="28"/>
      <c r="B564" s="24"/>
      <c r="C564" s="25"/>
    </row>
    <row r="565" spans="1:3" ht="51" customHeight="1">
      <c r="A565" s="28"/>
      <c r="B565" s="24"/>
      <c r="C565" s="25"/>
    </row>
    <row r="566" spans="1:3" ht="51" customHeight="1">
      <c r="A566" s="28"/>
      <c r="B566" s="24"/>
      <c r="C566" s="25"/>
    </row>
    <row r="567" spans="1:3" ht="9.9499999999999993" customHeight="1">
      <c r="A567" s="28"/>
      <c r="B567" s="24"/>
      <c r="C567" s="25"/>
    </row>
    <row r="568" spans="1:3" ht="9.9499999999999993" customHeight="1">
      <c r="A568" s="28"/>
      <c r="B568" s="24"/>
      <c r="C568" s="25"/>
    </row>
    <row r="569" spans="1:3" ht="9.9499999999999993" customHeight="1">
      <c r="A569" s="28"/>
      <c r="B569" s="24"/>
      <c r="C569" s="25"/>
    </row>
    <row r="570" spans="1:3" ht="9.9499999999999993" customHeight="1">
      <c r="A570" s="28"/>
      <c r="B570" s="24"/>
      <c r="C570" s="25"/>
    </row>
    <row r="571" spans="1:3" ht="9.9499999999999993" customHeight="1">
      <c r="A571" s="28"/>
      <c r="B571" s="24"/>
      <c r="C571" s="25"/>
    </row>
    <row r="572" spans="1:3" ht="9.9499999999999993" customHeight="1">
      <c r="A572" s="28"/>
      <c r="B572" s="24"/>
      <c r="C572" s="25"/>
    </row>
    <row r="573" spans="1:3" ht="9.9499999999999993" customHeight="1">
      <c r="A573" s="28"/>
      <c r="B573" s="24"/>
      <c r="C573" s="25"/>
    </row>
    <row r="574" spans="1:3" ht="9.9499999999999993" customHeight="1">
      <c r="A574" s="28"/>
      <c r="B574" s="24"/>
      <c r="C574" s="25"/>
    </row>
    <row r="575" spans="1:3" ht="9.9499999999999993" customHeight="1">
      <c r="A575" s="28"/>
      <c r="B575" s="24"/>
      <c r="C575" s="25"/>
    </row>
    <row r="576" spans="1:3" ht="21.95" customHeight="1"/>
    <row r="577" spans="1:256" ht="30" customHeight="1">
      <c r="C577" s="229"/>
    </row>
    <row r="578" spans="1:256" ht="21.95" customHeight="1">
      <c r="C578" s="228" t="s">
        <v>714</v>
      </c>
    </row>
    <row r="579" spans="1:256" ht="17.25" customHeight="1">
      <c r="A579" s="28"/>
      <c r="B579" s="24"/>
      <c r="C579" s="25"/>
    </row>
    <row r="580" spans="1:256" ht="15" customHeight="1">
      <c r="A580" s="94"/>
      <c r="B580" s="95"/>
      <c r="C580" s="236" t="s">
        <v>752</v>
      </c>
      <c r="D580" s="94"/>
      <c r="E580" s="94"/>
      <c r="F580" s="95"/>
      <c r="G580" s="171"/>
      <c r="H580" s="94"/>
      <c r="I580" s="94"/>
      <c r="J580" s="95"/>
      <c r="K580" s="171"/>
      <c r="L580" s="94"/>
      <c r="M580" s="94"/>
      <c r="N580" s="95"/>
      <c r="O580" s="171"/>
      <c r="P580" s="94"/>
      <c r="Q580" s="94"/>
      <c r="R580" s="95"/>
      <c r="S580" s="171"/>
      <c r="T580" s="94"/>
      <c r="U580" s="94"/>
      <c r="V580" s="95"/>
      <c r="W580" s="171"/>
      <c r="X580" s="94"/>
      <c r="Y580" s="94"/>
      <c r="Z580" s="95"/>
      <c r="AA580" s="171"/>
      <c r="AB580" s="94"/>
      <c r="AC580" s="94"/>
      <c r="AD580" s="95"/>
      <c r="AE580" s="171"/>
      <c r="AF580" s="94"/>
      <c r="AG580" s="94"/>
      <c r="AH580" s="95"/>
      <c r="AI580" s="171"/>
      <c r="AJ580" s="94"/>
      <c r="AK580" s="94"/>
      <c r="AL580" s="95"/>
      <c r="AM580" s="171"/>
      <c r="AN580" s="94"/>
      <c r="AO580" s="94"/>
      <c r="AP580" s="95"/>
      <c r="AQ580" s="171"/>
      <c r="AR580" s="94"/>
      <c r="AS580" s="94"/>
      <c r="AT580" s="95"/>
      <c r="AU580" s="171"/>
      <c r="AV580" s="94"/>
      <c r="AW580" s="94"/>
      <c r="AX580" s="95"/>
      <c r="AY580" s="171"/>
      <c r="AZ580" s="94"/>
      <c r="BA580" s="94"/>
      <c r="BB580" s="95"/>
      <c r="BC580" s="171"/>
      <c r="BD580" s="94"/>
      <c r="BE580" s="94"/>
      <c r="BF580" s="95"/>
      <c r="BG580" s="171"/>
      <c r="BH580" s="94"/>
      <c r="BI580" s="94"/>
      <c r="BJ580" s="95"/>
      <c r="BK580" s="171"/>
      <c r="BL580" s="94"/>
      <c r="BM580" s="94"/>
      <c r="BN580" s="95"/>
      <c r="BO580" s="171"/>
      <c r="BP580" s="94"/>
      <c r="BQ580" s="94"/>
      <c r="BR580" s="95"/>
      <c r="BS580" s="171"/>
      <c r="BT580" s="94"/>
      <c r="BU580" s="94"/>
      <c r="BV580" s="95"/>
      <c r="BW580" s="171"/>
      <c r="BX580" s="94"/>
      <c r="BY580" s="94"/>
      <c r="BZ580" s="95"/>
      <c r="CA580" s="171"/>
      <c r="CB580" s="94"/>
      <c r="CC580" s="94"/>
      <c r="CD580" s="95"/>
      <c r="CE580" s="171"/>
      <c r="CF580" s="94"/>
      <c r="CG580" s="94"/>
      <c r="CH580" s="95"/>
      <c r="CI580" s="171"/>
      <c r="CJ580" s="94"/>
      <c r="CK580" s="94"/>
      <c r="CL580" s="95"/>
      <c r="CM580" s="171"/>
      <c r="CN580" s="94"/>
      <c r="CO580" s="94"/>
      <c r="CP580" s="95"/>
      <c r="CQ580" s="171"/>
      <c r="CR580" s="94"/>
      <c r="CS580" s="94"/>
      <c r="CT580" s="95"/>
      <c r="CU580" s="171"/>
      <c r="CV580" s="94"/>
      <c r="CW580" s="94"/>
      <c r="CX580" s="95"/>
      <c r="CY580" s="171"/>
      <c r="CZ580" s="94"/>
      <c r="DA580" s="94"/>
      <c r="DB580" s="95"/>
      <c r="DC580" s="171"/>
      <c r="DD580" s="94"/>
      <c r="DE580" s="94"/>
      <c r="DF580" s="95"/>
      <c r="DG580" s="171"/>
      <c r="DH580" s="94"/>
      <c r="DI580" s="94"/>
      <c r="DJ580" s="95"/>
      <c r="DK580" s="171"/>
      <c r="DL580" s="94"/>
      <c r="DM580" s="94"/>
      <c r="DN580" s="95"/>
      <c r="DO580" s="171"/>
      <c r="DP580" s="94"/>
      <c r="DQ580" s="94"/>
      <c r="DR580" s="95"/>
      <c r="DS580" s="171"/>
      <c r="DT580" s="94"/>
      <c r="DU580" s="94"/>
      <c r="DV580" s="95"/>
      <c r="DW580" s="171"/>
      <c r="DX580" s="94"/>
      <c r="DY580" s="94"/>
      <c r="DZ580" s="95"/>
      <c r="EA580" s="171"/>
      <c r="EB580" s="94"/>
      <c r="EC580" s="94"/>
      <c r="ED580" s="95"/>
      <c r="EE580" s="171"/>
      <c r="EF580" s="94"/>
      <c r="EG580" s="94"/>
      <c r="EH580" s="95"/>
      <c r="EI580" s="171"/>
      <c r="EJ580" s="94"/>
      <c r="EK580" s="94"/>
      <c r="EL580" s="95"/>
      <c r="EM580" s="171"/>
      <c r="EN580" s="94"/>
      <c r="EO580" s="94"/>
      <c r="EP580" s="95"/>
      <c r="EQ580" s="171"/>
      <c r="ER580" s="94"/>
      <c r="ES580" s="94"/>
      <c r="ET580" s="95"/>
      <c r="EU580" s="171"/>
      <c r="EV580" s="94"/>
      <c r="EW580" s="94"/>
      <c r="EX580" s="95"/>
      <c r="EY580" s="171"/>
      <c r="EZ580" s="94"/>
      <c r="FA580" s="94"/>
      <c r="FB580" s="95"/>
      <c r="FC580" s="171"/>
      <c r="FD580" s="94"/>
      <c r="FE580" s="94"/>
      <c r="FF580" s="95"/>
      <c r="FG580" s="171"/>
      <c r="FH580" s="94"/>
      <c r="FI580" s="94"/>
      <c r="FJ580" s="95"/>
      <c r="FK580" s="171"/>
      <c r="FL580" s="94"/>
      <c r="FM580" s="94"/>
      <c r="FN580" s="95"/>
      <c r="FO580" s="171"/>
      <c r="FP580" s="94"/>
      <c r="FQ580" s="94"/>
      <c r="FR580" s="95"/>
      <c r="FS580" s="171"/>
      <c r="FT580" s="94"/>
      <c r="FU580" s="94"/>
      <c r="FV580" s="95"/>
      <c r="FW580" s="171"/>
      <c r="FX580" s="94"/>
      <c r="FY580" s="94"/>
      <c r="FZ580" s="95"/>
      <c r="GA580" s="171"/>
      <c r="GB580" s="94"/>
      <c r="GC580" s="94"/>
      <c r="GD580" s="95"/>
      <c r="GE580" s="171"/>
      <c r="GF580" s="94"/>
      <c r="GG580" s="94"/>
      <c r="GH580" s="95"/>
      <c r="GI580" s="171"/>
      <c r="GJ580" s="94"/>
      <c r="GK580" s="94"/>
      <c r="GL580" s="95"/>
      <c r="GM580" s="171"/>
      <c r="GN580" s="94"/>
      <c r="GO580" s="94"/>
      <c r="GP580" s="95"/>
      <c r="GQ580" s="171"/>
      <c r="GR580" s="94"/>
      <c r="GS580" s="94"/>
      <c r="GT580" s="95"/>
      <c r="GU580" s="171"/>
      <c r="GV580" s="94"/>
      <c r="GW580" s="94"/>
      <c r="GX580" s="95"/>
      <c r="GY580" s="171"/>
      <c r="GZ580" s="94"/>
      <c r="HA580" s="94"/>
      <c r="HB580" s="95"/>
      <c r="HC580" s="171"/>
      <c r="HD580" s="94"/>
      <c r="HE580" s="94"/>
      <c r="HF580" s="95"/>
      <c r="HG580" s="171"/>
      <c r="HH580" s="94"/>
      <c r="HI580" s="94"/>
      <c r="HJ580" s="95"/>
      <c r="HK580" s="171"/>
      <c r="HL580" s="94"/>
      <c r="HM580" s="94"/>
      <c r="HN580" s="95"/>
      <c r="HO580" s="171"/>
      <c r="HP580" s="94"/>
      <c r="HQ580" s="94"/>
      <c r="HR580" s="95"/>
      <c r="HS580" s="171"/>
      <c r="HT580" s="94"/>
      <c r="HU580" s="94"/>
      <c r="HV580" s="95"/>
      <c r="HW580" s="171"/>
      <c r="HX580" s="94"/>
      <c r="HY580" s="94"/>
      <c r="HZ580" s="95"/>
      <c r="IA580" s="171"/>
      <c r="IB580" s="94"/>
      <c r="IC580" s="94"/>
      <c r="ID580" s="95"/>
      <c r="IE580" s="171"/>
      <c r="IF580" s="94"/>
      <c r="IG580" s="94"/>
      <c r="IH580" s="95"/>
      <c r="II580" s="171"/>
      <c r="IJ580" s="94"/>
      <c r="IK580" s="94"/>
      <c r="IL580" s="95"/>
      <c r="IM580" s="171"/>
      <c r="IN580" s="94"/>
      <c r="IO580" s="94"/>
      <c r="IP580" s="95"/>
      <c r="IQ580" s="171"/>
      <c r="IR580" s="94"/>
      <c r="IS580" s="94"/>
      <c r="IT580" s="95"/>
      <c r="IU580" s="171"/>
      <c r="IV580" s="94"/>
    </row>
    <row r="581" spans="1:256" ht="15" customHeight="1">
      <c r="A581" s="94"/>
      <c r="B581" s="95"/>
      <c r="C581" s="217" t="s">
        <v>775</v>
      </c>
      <c r="D581" s="94"/>
      <c r="E581" s="94"/>
      <c r="F581" s="95"/>
      <c r="G581" s="172"/>
      <c r="H581" s="94"/>
      <c r="I581" s="94"/>
      <c r="J581" s="95"/>
      <c r="K581" s="172"/>
      <c r="L581" s="94"/>
      <c r="M581" s="94"/>
      <c r="N581" s="95"/>
      <c r="O581" s="172"/>
      <c r="P581" s="94"/>
      <c r="Q581" s="94"/>
      <c r="R581" s="95"/>
      <c r="S581" s="172"/>
      <c r="T581" s="94"/>
      <c r="U581" s="94"/>
      <c r="V581" s="95"/>
      <c r="W581" s="172"/>
      <c r="X581" s="94"/>
      <c r="Y581" s="94"/>
      <c r="Z581" s="95"/>
      <c r="AA581" s="172"/>
      <c r="AB581" s="94"/>
      <c r="AC581" s="94"/>
      <c r="AD581" s="95"/>
      <c r="AE581" s="172"/>
      <c r="AF581" s="94"/>
      <c r="AG581" s="94"/>
      <c r="AH581" s="95"/>
      <c r="AI581" s="172"/>
      <c r="AJ581" s="94"/>
      <c r="AK581" s="94"/>
      <c r="AL581" s="95"/>
      <c r="AM581" s="172"/>
      <c r="AN581" s="94"/>
      <c r="AO581" s="94"/>
      <c r="AP581" s="95"/>
      <c r="AQ581" s="172"/>
      <c r="AR581" s="94"/>
      <c r="AS581" s="94"/>
      <c r="AT581" s="95"/>
      <c r="AU581" s="172"/>
      <c r="AV581" s="94"/>
      <c r="AW581" s="94"/>
      <c r="AX581" s="95"/>
      <c r="AY581" s="172"/>
      <c r="AZ581" s="94"/>
      <c r="BA581" s="94"/>
      <c r="BB581" s="95"/>
      <c r="BC581" s="172"/>
      <c r="BD581" s="94"/>
      <c r="BE581" s="94"/>
      <c r="BF581" s="95"/>
      <c r="BG581" s="172"/>
      <c r="BH581" s="94"/>
      <c r="BI581" s="94"/>
      <c r="BJ581" s="95"/>
      <c r="BK581" s="172"/>
      <c r="BL581" s="94"/>
      <c r="BM581" s="94"/>
      <c r="BN581" s="95"/>
      <c r="BO581" s="172"/>
      <c r="BP581" s="94"/>
      <c r="BQ581" s="94"/>
      <c r="BR581" s="95"/>
      <c r="BS581" s="172"/>
      <c r="BT581" s="94"/>
      <c r="BU581" s="94"/>
      <c r="BV581" s="95"/>
      <c r="BW581" s="172"/>
      <c r="BX581" s="94"/>
      <c r="BY581" s="94"/>
      <c r="BZ581" s="95"/>
      <c r="CA581" s="172"/>
      <c r="CB581" s="94"/>
      <c r="CC581" s="94"/>
      <c r="CD581" s="95"/>
      <c r="CE581" s="172"/>
      <c r="CF581" s="94"/>
      <c r="CG581" s="94"/>
      <c r="CH581" s="95"/>
      <c r="CI581" s="172"/>
      <c r="CJ581" s="94"/>
      <c r="CK581" s="94"/>
      <c r="CL581" s="95"/>
      <c r="CM581" s="172"/>
      <c r="CN581" s="94"/>
      <c r="CO581" s="94"/>
      <c r="CP581" s="95"/>
      <c r="CQ581" s="172"/>
      <c r="CR581" s="94"/>
      <c r="CS581" s="94"/>
      <c r="CT581" s="95"/>
      <c r="CU581" s="172"/>
      <c r="CV581" s="94"/>
      <c r="CW581" s="94"/>
      <c r="CX581" s="95"/>
      <c r="CY581" s="172"/>
      <c r="CZ581" s="94"/>
      <c r="DA581" s="94"/>
      <c r="DB581" s="95"/>
      <c r="DC581" s="172"/>
      <c r="DD581" s="94"/>
      <c r="DE581" s="94"/>
      <c r="DF581" s="95"/>
      <c r="DG581" s="172"/>
      <c r="DH581" s="94"/>
      <c r="DI581" s="94"/>
      <c r="DJ581" s="95"/>
      <c r="DK581" s="172"/>
      <c r="DL581" s="94"/>
      <c r="DM581" s="94"/>
      <c r="DN581" s="95"/>
      <c r="DO581" s="172"/>
      <c r="DP581" s="94"/>
      <c r="DQ581" s="94"/>
      <c r="DR581" s="95"/>
      <c r="DS581" s="172"/>
      <c r="DT581" s="94"/>
      <c r="DU581" s="94"/>
      <c r="DV581" s="95"/>
      <c r="DW581" s="172"/>
      <c r="DX581" s="94"/>
      <c r="DY581" s="94"/>
      <c r="DZ581" s="95"/>
      <c r="EA581" s="172"/>
      <c r="EB581" s="94"/>
      <c r="EC581" s="94"/>
      <c r="ED581" s="95"/>
      <c r="EE581" s="172"/>
      <c r="EF581" s="94"/>
      <c r="EG581" s="94"/>
      <c r="EH581" s="95"/>
      <c r="EI581" s="172"/>
      <c r="EJ581" s="94"/>
      <c r="EK581" s="94"/>
      <c r="EL581" s="95"/>
      <c r="EM581" s="172"/>
      <c r="EN581" s="94"/>
      <c r="EO581" s="94"/>
      <c r="EP581" s="95"/>
      <c r="EQ581" s="172"/>
      <c r="ER581" s="94"/>
      <c r="ES581" s="94"/>
      <c r="ET581" s="95"/>
      <c r="EU581" s="172"/>
      <c r="EV581" s="94"/>
      <c r="EW581" s="94"/>
      <c r="EX581" s="95"/>
      <c r="EY581" s="172"/>
      <c r="EZ581" s="94"/>
      <c r="FA581" s="94"/>
      <c r="FB581" s="95"/>
      <c r="FC581" s="172"/>
      <c r="FD581" s="94"/>
      <c r="FE581" s="94"/>
      <c r="FF581" s="95"/>
      <c r="FG581" s="172"/>
      <c r="FH581" s="94"/>
      <c r="FI581" s="94"/>
      <c r="FJ581" s="95"/>
      <c r="FK581" s="172"/>
      <c r="FL581" s="94"/>
      <c r="FM581" s="94"/>
      <c r="FN581" s="95"/>
      <c r="FO581" s="172"/>
      <c r="FP581" s="94"/>
      <c r="FQ581" s="94"/>
      <c r="FR581" s="95"/>
      <c r="FS581" s="172"/>
      <c r="FT581" s="94"/>
      <c r="FU581" s="94"/>
      <c r="FV581" s="95"/>
      <c r="FW581" s="172"/>
      <c r="FX581" s="94"/>
      <c r="FY581" s="94"/>
      <c r="FZ581" s="95"/>
      <c r="GA581" s="172"/>
      <c r="GB581" s="94"/>
      <c r="GC581" s="94"/>
      <c r="GD581" s="95"/>
      <c r="GE581" s="172"/>
      <c r="GF581" s="94"/>
      <c r="GG581" s="94"/>
      <c r="GH581" s="95"/>
      <c r="GI581" s="172"/>
      <c r="GJ581" s="94"/>
      <c r="GK581" s="94"/>
      <c r="GL581" s="95"/>
      <c r="GM581" s="172"/>
      <c r="GN581" s="94"/>
      <c r="GO581" s="94"/>
      <c r="GP581" s="95"/>
      <c r="GQ581" s="172"/>
      <c r="GR581" s="94"/>
      <c r="GS581" s="94"/>
      <c r="GT581" s="95"/>
      <c r="GU581" s="172"/>
      <c r="GV581" s="94"/>
      <c r="GW581" s="94"/>
      <c r="GX581" s="95"/>
      <c r="GY581" s="172"/>
      <c r="GZ581" s="94"/>
      <c r="HA581" s="94"/>
      <c r="HB581" s="95"/>
      <c r="HC581" s="172"/>
      <c r="HD581" s="94"/>
      <c r="HE581" s="94"/>
      <c r="HF581" s="95"/>
      <c r="HG581" s="172"/>
      <c r="HH581" s="94"/>
      <c r="HI581" s="94"/>
      <c r="HJ581" s="95"/>
      <c r="HK581" s="172"/>
      <c r="HL581" s="94"/>
      <c r="HM581" s="94"/>
      <c r="HN581" s="95"/>
      <c r="HO581" s="172"/>
      <c r="HP581" s="94"/>
      <c r="HQ581" s="94"/>
      <c r="HR581" s="95"/>
      <c r="HS581" s="172"/>
      <c r="HT581" s="94"/>
      <c r="HU581" s="94"/>
      <c r="HV581" s="95"/>
      <c r="HW581" s="172"/>
      <c r="HX581" s="94"/>
      <c r="HY581" s="94"/>
      <c r="HZ581" s="95"/>
      <c r="IA581" s="172"/>
      <c r="IB581" s="94"/>
      <c r="IC581" s="94"/>
      <c r="ID581" s="95"/>
      <c r="IE581" s="172"/>
      <c r="IF581" s="94"/>
      <c r="IG581" s="94"/>
      <c r="IH581" s="95"/>
      <c r="II581" s="172"/>
      <c r="IJ581" s="94"/>
      <c r="IK581" s="94"/>
      <c r="IL581" s="95"/>
      <c r="IM581" s="172"/>
      <c r="IN581" s="94"/>
      <c r="IO581" s="94"/>
      <c r="IP581" s="95"/>
      <c r="IQ581" s="172"/>
      <c r="IR581" s="94"/>
      <c r="IS581" s="94"/>
      <c r="IT581" s="95"/>
      <c r="IU581" s="172"/>
      <c r="IV581" s="94"/>
    </row>
    <row r="582" spans="1:256" ht="15" customHeight="1">
      <c r="A582" s="94"/>
      <c r="B582" s="95"/>
      <c r="C582" s="217"/>
      <c r="D582" s="94"/>
      <c r="E582" s="94"/>
      <c r="F582" s="95"/>
      <c r="G582" s="172"/>
      <c r="H582" s="94"/>
      <c r="I582" s="94"/>
      <c r="J582" s="95"/>
      <c r="K582" s="172"/>
      <c r="L582" s="94"/>
      <c r="M582" s="94"/>
      <c r="N582" s="95"/>
      <c r="O582" s="172"/>
      <c r="P582" s="94"/>
      <c r="Q582" s="94"/>
      <c r="R582" s="95"/>
      <c r="S582" s="172"/>
      <c r="T582" s="94"/>
      <c r="U582" s="94"/>
      <c r="V582" s="95"/>
      <c r="W582" s="172"/>
      <c r="X582" s="94"/>
      <c r="Y582" s="94"/>
      <c r="Z582" s="95"/>
      <c r="AA582" s="172"/>
      <c r="AB582" s="94"/>
      <c r="AC582" s="94"/>
      <c r="AD582" s="95"/>
      <c r="AE582" s="172"/>
      <c r="AF582" s="94"/>
      <c r="AG582" s="94"/>
      <c r="AH582" s="95"/>
      <c r="AI582" s="172"/>
      <c r="AJ582" s="94"/>
      <c r="AK582" s="94"/>
      <c r="AL582" s="95"/>
      <c r="AM582" s="172"/>
      <c r="AN582" s="94"/>
      <c r="AO582" s="94"/>
      <c r="AP582" s="95"/>
      <c r="AQ582" s="172"/>
      <c r="AR582" s="94"/>
      <c r="AS582" s="94"/>
      <c r="AT582" s="95"/>
      <c r="AU582" s="172"/>
      <c r="AV582" s="94"/>
      <c r="AW582" s="94"/>
      <c r="AX582" s="95"/>
      <c r="AY582" s="172"/>
      <c r="AZ582" s="94"/>
      <c r="BA582" s="94"/>
      <c r="BB582" s="95"/>
      <c r="BC582" s="172"/>
      <c r="BD582" s="94"/>
      <c r="BE582" s="94"/>
      <c r="BF582" s="95"/>
      <c r="BG582" s="172"/>
      <c r="BH582" s="94"/>
      <c r="BI582" s="94"/>
      <c r="BJ582" s="95"/>
      <c r="BK582" s="172"/>
      <c r="BL582" s="94"/>
      <c r="BM582" s="94"/>
      <c r="BN582" s="95"/>
      <c r="BO582" s="172"/>
      <c r="BP582" s="94"/>
      <c r="BQ582" s="94"/>
      <c r="BR582" s="95"/>
      <c r="BS582" s="172"/>
      <c r="BT582" s="94"/>
      <c r="BU582" s="94"/>
      <c r="BV582" s="95"/>
      <c r="BW582" s="172"/>
      <c r="BX582" s="94"/>
      <c r="BY582" s="94"/>
      <c r="BZ582" s="95"/>
      <c r="CA582" s="172"/>
      <c r="CB582" s="94"/>
      <c r="CC582" s="94"/>
      <c r="CD582" s="95"/>
      <c r="CE582" s="172"/>
      <c r="CF582" s="94"/>
      <c r="CG582" s="94"/>
      <c r="CH582" s="95"/>
      <c r="CI582" s="172"/>
      <c r="CJ582" s="94"/>
      <c r="CK582" s="94"/>
      <c r="CL582" s="95"/>
      <c r="CM582" s="172"/>
      <c r="CN582" s="94"/>
      <c r="CO582" s="94"/>
      <c r="CP582" s="95"/>
      <c r="CQ582" s="172"/>
      <c r="CR582" s="94"/>
      <c r="CS582" s="94"/>
      <c r="CT582" s="95"/>
      <c r="CU582" s="172"/>
      <c r="CV582" s="94"/>
      <c r="CW582" s="94"/>
      <c r="CX582" s="95"/>
      <c r="CY582" s="172"/>
      <c r="CZ582" s="94"/>
      <c r="DA582" s="94"/>
      <c r="DB582" s="95"/>
      <c r="DC582" s="172"/>
      <c r="DD582" s="94"/>
      <c r="DE582" s="94"/>
      <c r="DF582" s="95"/>
      <c r="DG582" s="172"/>
      <c r="DH582" s="94"/>
      <c r="DI582" s="94"/>
      <c r="DJ582" s="95"/>
      <c r="DK582" s="172"/>
      <c r="DL582" s="94"/>
      <c r="DM582" s="94"/>
      <c r="DN582" s="95"/>
      <c r="DO582" s="172"/>
      <c r="DP582" s="94"/>
      <c r="DQ582" s="94"/>
      <c r="DR582" s="95"/>
      <c r="DS582" s="172"/>
      <c r="DT582" s="94"/>
      <c r="DU582" s="94"/>
      <c r="DV582" s="95"/>
      <c r="DW582" s="172"/>
      <c r="DX582" s="94"/>
      <c r="DY582" s="94"/>
      <c r="DZ582" s="95"/>
      <c r="EA582" s="172"/>
      <c r="EB582" s="94"/>
      <c r="EC582" s="94"/>
      <c r="ED582" s="95"/>
      <c r="EE582" s="172"/>
      <c r="EF582" s="94"/>
      <c r="EG582" s="94"/>
      <c r="EH582" s="95"/>
      <c r="EI582" s="172"/>
      <c r="EJ582" s="94"/>
      <c r="EK582" s="94"/>
      <c r="EL582" s="95"/>
      <c r="EM582" s="172"/>
      <c r="EN582" s="94"/>
      <c r="EO582" s="94"/>
      <c r="EP582" s="95"/>
      <c r="EQ582" s="172"/>
      <c r="ER582" s="94"/>
      <c r="ES582" s="94"/>
      <c r="ET582" s="95"/>
      <c r="EU582" s="172"/>
      <c r="EV582" s="94"/>
      <c r="EW582" s="94"/>
      <c r="EX582" s="95"/>
      <c r="EY582" s="172"/>
      <c r="EZ582" s="94"/>
      <c r="FA582" s="94"/>
      <c r="FB582" s="95"/>
      <c r="FC582" s="172"/>
      <c r="FD582" s="94"/>
      <c r="FE582" s="94"/>
      <c r="FF582" s="95"/>
      <c r="FG582" s="172"/>
      <c r="FH582" s="94"/>
      <c r="FI582" s="94"/>
      <c r="FJ582" s="95"/>
      <c r="FK582" s="172"/>
      <c r="FL582" s="94"/>
      <c r="FM582" s="94"/>
      <c r="FN582" s="95"/>
      <c r="FO582" s="172"/>
      <c r="FP582" s="94"/>
      <c r="FQ582" s="94"/>
      <c r="FR582" s="95"/>
      <c r="FS582" s="172"/>
      <c r="FT582" s="94"/>
      <c r="FU582" s="94"/>
      <c r="FV582" s="95"/>
      <c r="FW582" s="172"/>
      <c r="FX582" s="94"/>
      <c r="FY582" s="94"/>
      <c r="FZ582" s="95"/>
      <c r="GA582" s="172"/>
      <c r="GB582" s="94"/>
      <c r="GC582" s="94"/>
      <c r="GD582" s="95"/>
      <c r="GE582" s="172"/>
      <c r="GF582" s="94"/>
      <c r="GG582" s="94"/>
      <c r="GH582" s="95"/>
      <c r="GI582" s="172"/>
      <c r="GJ582" s="94"/>
      <c r="GK582" s="94"/>
      <c r="GL582" s="95"/>
      <c r="GM582" s="172"/>
      <c r="GN582" s="94"/>
      <c r="GO582" s="94"/>
      <c r="GP582" s="95"/>
      <c r="GQ582" s="172"/>
      <c r="GR582" s="94"/>
      <c r="GS582" s="94"/>
      <c r="GT582" s="95"/>
      <c r="GU582" s="172"/>
      <c r="GV582" s="94"/>
      <c r="GW582" s="94"/>
      <c r="GX582" s="95"/>
      <c r="GY582" s="172"/>
      <c r="GZ582" s="94"/>
      <c r="HA582" s="94"/>
      <c r="HB582" s="95"/>
      <c r="HC582" s="172"/>
      <c r="HD582" s="94"/>
      <c r="HE582" s="94"/>
      <c r="HF582" s="95"/>
      <c r="HG582" s="172"/>
      <c r="HH582" s="94"/>
      <c r="HI582" s="94"/>
      <c r="HJ582" s="95"/>
      <c r="HK582" s="172"/>
      <c r="HL582" s="94"/>
      <c r="HM582" s="94"/>
      <c r="HN582" s="95"/>
      <c r="HO582" s="172"/>
      <c r="HP582" s="94"/>
      <c r="HQ582" s="94"/>
      <c r="HR582" s="95"/>
      <c r="HS582" s="172"/>
      <c r="HT582" s="94"/>
      <c r="HU582" s="94"/>
      <c r="HV582" s="95"/>
      <c r="HW582" s="172"/>
      <c r="HX582" s="94"/>
      <c r="HY582" s="94"/>
      <c r="HZ582" s="95"/>
      <c r="IA582" s="172"/>
      <c r="IB582" s="94"/>
      <c r="IC582" s="94"/>
      <c r="ID582" s="95"/>
      <c r="IE582" s="172"/>
      <c r="IF582" s="94"/>
      <c r="IG582" s="94"/>
      <c r="IH582" s="95"/>
      <c r="II582" s="172"/>
      <c r="IJ582" s="94"/>
      <c r="IK582" s="94"/>
      <c r="IL582" s="95"/>
      <c r="IM582" s="172"/>
      <c r="IN582" s="94"/>
      <c r="IO582" s="94"/>
      <c r="IP582" s="95"/>
      <c r="IQ582" s="172"/>
      <c r="IR582" s="94"/>
      <c r="IS582" s="94"/>
      <c r="IT582" s="95"/>
      <c r="IU582" s="172"/>
      <c r="IV582" s="94"/>
    </row>
    <row r="583" spans="1:256" s="224" customFormat="1" ht="18" customHeight="1">
      <c r="A583" s="222" t="s">
        <v>824</v>
      </c>
      <c r="B583" s="223"/>
      <c r="C583" s="223"/>
      <c r="D583" s="222"/>
      <c r="E583" s="222"/>
      <c r="F583" s="223"/>
      <c r="G583" s="223"/>
      <c r="H583" s="222"/>
      <c r="I583" s="222"/>
      <c r="J583" s="223"/>
      <c r="K583" s="223"/>
      <c r="L583" s="222"/>
      <c r="M583" s="222"/>
      <c r="N583" s="223"/>
      <c r="O583" s="223"/>
      <c r="P583" s="222"/>
      <c r="Q583" s="222"/>
      <c r="R583" s="223"/>
      <c r="S583" s="223"/>
      <c r="T583" s="222"/>
      <c r="U583" s="222"/>
      <c r="V583" s="223"/>
      <c r="W583" s="223"/>
      <c r="X583" s="222"/>
      <c r="Y583" s="222"/>
      <c r="Z583" s="223"/>
      <c r="AA583" s="223"/>
      <c r="AB583" s="222"/>
      <c r="AC583" s="222"/>
      <c r="AD583" s="223"/>
      <c r="AE583" s="223"/>
      <c r="AF583" s="222"/>
      <c r="AG583" s="222"/>
      <c r="AH583" s="223"/>
      <c r="AI583" s="223"/>
      <c r="AJ583" s="222"/>
      <c r="AK583" s="222"/>
      <c r="AL583" s="223"/>
      <c r="AM583" s="223"/>
      <c r="AN583" s="222"/>
      <c r="AO583" s="222"/>
      <c r="AP583" s="223"/>
      <c r="AQ583" s="223"/>
      <c r="AR583" s="222"/>
      <c r="AS583" s="222"/>
      <c r="AT583" s="223"/>
      <c r="AU583" s="223"/>
      <c r="AV583" s="222"/>
      <c r="AW583" s="222"/>
      <c r="AX583" s="223"/>
      <c r="AY583" s="223"/>
      <c r="AZ583" s="222"/>
      <c r="BA583" s="222"/>
      <c r="BB583" s="223"/>
      <c r="BC583" s="223"/>
      <c r="BD583" s="222"/>
      <c r="BE583" s="222"/>
      <c r="BF583" s="223"/>
      <c r="BG583" s="223"/>
      <c r="BH583" s="222"/>
      <c r="BI583" s="222"/>
      <c r="BJ583" s="223"/>
      <c r="BK583" s="223"/>
      <c r="BL583" s="222"/>
      <c r="BM583" s="222"/>
      <c r="BN583" s="223"/>
      <c r="BO583" s="223"/>
      <c r="BP583" s="222"/>
      <c r="BQ583" s="222"/>
      <c r="BR583" s="223"/>
      <c r="BS583" s="223"/>
      <c r="BT583" s="222"/>
      <c r="BU583" s="222"/>
      <c r="BV583" s="223"/>
      <c r="BW583" s="223"/>
      <c r="BX583" s="222"/>
      <c r="BY583" s="222"/>
      <c r="BZ583" s="223"/>
      <c r="CA583" s="223"/>
      <c r="CB583" s="222"/>
      <c r="CC583" s="222"/>
      <c r="CD583" s="223"/>
      <c r="CE583" s="223"/>
      <c r="CF583" s="222"/>
      <c r="CG583" s="222"/>
      <c r="CH583" s="223"/>
      <c r="CI583" s="223"/>
      <c r="CJ583" s="222"/>
      <c r="CK583" s="222"/>
      <c r="CL583" s="223"/>
      <c r="CM583" s="223"/>
      <c r="CN583" s="222"/>
      <c r="CO583" s="222"/>
      <c r="CP583" s="223"/>
      <c r="CQ583" s="223"/>
      <c r="CR583" s="222"/>
      <c r="CS583" s="222"/>
      <c r="CT583" s="223"/>
      <c r="CU583" s="223"/>
      <c r="CV583" s="222"/>
      <c r="CW583" s="222"/>
      <c r="CX583" s="223"/>
      <c r="CY583" s="223"/>
      <c r="CZ583" s="222"/>
      <c r="DA583" s="222"/>
      <c r="DB583" s="223"/>
      <c r="DC583" s="223"/>
      <c r="DD583" s="222"/>
      <c r="DE583" s="222"/>
      <c r="DF583" s="223"/>
      <c r="DG583" s="223"/>
      <c r="DH583" s="222"/>
      <c r="DI583" s="222"/>
      <c r="DJ583" s="223"/>
      <c r="DK583" s="223"/>
      <c r="DL583" s="222"/>
      <c r="DM583" s="222"/>
      <c r="DN583" s="223"/>
      <c r="DO583" s="223"/>
      <c r="DP583" s="222"/>
      <c r="DQ583" s="222"/>
      <c r="DR583" s="223"/>
      <c r="DS583" s="223"/>
      <c r="DT583" s="222"/>
      <c r="DU583" s="222"/>
      <c r="DV583" s="223"/>
      <c r="DW583" s="223"/>
      <c r="DX583" s="222"/>
      <c r="DY583" s="222"/>
      <c r="DZ583" s="223"/>
      <c r="EA583" s="223"/>
      <c r="EB583" s="222"/>
      <c r="EC583" s="222"/>
      <c r="ED583" s="223"/>
      <c r="EE583" s="223"/>
      <c r="EF583" s="222"/>
      <c r="EG583" s="222"/>
      <c r="EH583" s="223"/>
      <c r="EI583" s="223"/>
      <c r="EJ583" s="222"/>
      <c r="EK583" s="222"/>
      <c r="EL583" s="223"/>
      <c r="EM583" s="223"/>
      <c r="EN583" s="222"/>
      <c r="EO583" s="222"/>
      <c r="EP583" s="223"/>
      <c r="EQ583" s="223"/>
      <c r="ER583" s="222"/>
      <c r="ES583" s="222"/>
      <c r="ET583" s="223"/>
      <c r="EU583" s="223"/>
      <c r="EV583" s="222"/>
      <c r="EW583" s="222"/>
      <c r="EX583" s="223"/>
      <c r="EY583" s="223"/>
      <c r="EZ583" s="222"/>
      <c r="FA583" s="222"/>
      <c r="FB583" s="223"/>
      <c r="FC583" s="223"/>
      <c r="FD583" s="222"/>
      <c r="FE583" s="222"/>
      <c r="FF583" s="223"/>
      <c r="FG583" s="223"/>
      <c r="FH583" s="222"/>
      <c r="FI583" s="222"/>
      <c r="FJ583" s="223"/>
      <c r="FK583" s="223"/>
      <c r="FL583" s="222"/>
      <c r="FM583" s="222"/>
      <c r="FN583" s="223"/>
      <c r="FO583" s="223"/>
      <c r="FP583" s="222"/>
      <c r="FQ583" s="222"/>
      <c r="FR583" s="223"/>
      <c r="FS583" s="223"/>
      <c r="FT583" s="222"/>
      <c r="FU583" s="222"/>
      <c r="FV583" s="223"/>
      <c r="FW583" s="223"/>
      <c r="FX583" s="222"/>
      <c r="FY583" s="222"/>
      <c r="FZ583" s="223"/>
      <c r="GA583" s="223"/>
      <c r="GB583" s="222"/>
      <c r="GC583" s="222"/>
      <c r="GD583" s="223"/>
      <c r="GE583" s="223"/>
      <c r="GF583" s="222"/>
      <c r="GG583" s="222"/>
      <c r="GH583" s="223"/>
      <c r="GI583" s="223"/>
      <c r="GJ583" s="222"/>
      <c r="GK583" s="222"/>
      <c r="GL583" s="223"/>
      <c r="GM583" s="223"/>
      <c r="GN583" s="222"/>
      <c r="GO583" s="222"/>
      <c r="GP583" s="223"/>
      <c r="GQ583" s="223"/>
      <c r="GR583" s="222"/>
      <c r="GS583" s="222"/>
      <c r="GT583" s="223"/>
      <c r="GU583" s="223"/>
      <c r="GV583" s="222"/>
      <c r="GW583" s="222"/>
      <c r="GX583" s="223"/>
      <c r="GY583" s="223"/>
      <c r="GZ583" s="222"/>
      <c r="HA583" s="222"/>
      <c r="HB583" s="223"/>
      <c r="HC583" s="223"/>
      <c r="HD583" s="222"/>
      <c r="HE583" s="222"/>
      <c r="HF583" s="223"/>
      <c r="HG583" s="223"/>
      <c r="HH583" s="222"/>
      <c r="HI583" s="222"/>
      <c r="HJ583" s="223"/>
      <c r="HK583" s="223"/>
      <c r="HL583" s="222"/>
      <c r="HM583" s="222"/>
      <c r="HN583" s="223"/>
      <c r="HO583" s="223"/>
      <c r="HP583" s="222"/>
      <c r="HQ583" s="222"/>
      <c r="HR583" s="223"/>
      <c r="HS583" s="223"/>
      <c r="HT583" s="222"/>
      <c r="HU583" s="222"/>
      <c r="HV583" s="223"/>
      <c r="HW583" s="223"/>
      <c r="HX583" s="222"/>
      <c r="HY583" s="222"/>
      <c r="HZ583" s="223"/>
      <c r="IA583" s="223"/>
      <c r="IB583" s="222"/>
      <c r="IC583" s="222"/>
      <c r="ID583" s="223"/>
      <c r="IE583" s="223"/>
      <c r="IF583" s="222"/>
      <c r="IG583" s="222"/>
      <c r="IH583" s="223"/>
      <c r="II583" s="223"/>
      <c r="IJ583" s="222"/>
      <c r="IK583" s="222"/>
      <c r="IL583" s="223"/>
      <c r="IM583" s="223"/>
      <c r="IN583" s="222"/>
      <c r="IO583" s="222"/>
      <c r="IP583" s="223"/>
      <c r="IQ583" s="223"/>
      <c r="IR583" s="222"/>
      <c r="IS583" s="222"/>
      <c r="IT583" s="223"/>
      <c r="IU583" s="223"/>
      <c r="IV583" s="222"/>
    </row>
    <row r="584" spans="1:256" s="224" customFormat="1" ht="18" customHeight="1">
      <c r="A584" s="222" t="s">
        <v>825</v>
      </c>
      <c r="B584" s="223"/>
      <c r="C584" s="223"/>
      <c r="D584" s="222"/>
      <c r="E584" s="222"/>
      <c r="F584" s="223"/>
      <c r="G584" s="223"/>
      <c r="H584" s="222"/>
      <c r="I584" s="222"/>
      <c r="J584" s="223"/>
      <c r="K584" s="223"/>
      <c r="L584" s="222"/>
      <c r="M584" s="222"/>
      <c r="N584" s="223"/>
      <c r="O584" s="223"/>
      <c r="P584" s="222"/>
      <c r="Q584" s="222"/>
      <c r="R584" s="223"/>
      <c r="S584" s="223"/>
      <c r="T584" s="222"/>
      <c r="U584" s="222"/>
      <c r="V584" s="223"/>
      <c r="W584" s="223"/>
      <c r="X584" s="222"/>
      <c r="Y584" s="222"/>
      <c r="Z584" s="223"/>
      <c r="AA584" s="223"/>
      <c r="AB584" s="222"/>
      <c r="AC584" s="222"/>
      <c r="AD584" s="223"/>
      <c r="AE584" s="223"/>
      <c r="AF584" s="222"/>
      <c r="AG584" s="222"/>
      <c r="AH584" s="223"/>
      <c r="AI584" s="223"/>
      <c r="AJ584" s="222"/>
      <c r="AK584" s="222"/>
      <c r="AL584" s="223"/>
      <c r="AM584" s="223"/>
      <c r="AN584" s="222"/>
      <c r="AO584" s="222"/>
      <c r="AP584" s="223"/>
      <c r="AQ584" s="223"/>
      <c r="AR584" s="222"/>
      <c r="AS584" s="222"/>
      <c r="AT584" s="223"/>
      <c r="AU584" s="223"/>
      <c r="AV584" s="222"/>
      <c r="AW584" s="222"/>
      <c r="AX584" s="223"/>
      <c r="AY584" s="223"/>
      <c r="AZ584" s="222"/>
      <c r="BA584" s="222"/>
      <c r="BB584" s="223"/>
      <c r="BC584" s="223"/>
      <c r="BD584" s="222"/>
      <c r="BE584" s="222"/>
      <c r="BF584" s="223"/>
      <c r="BG584" s="223"/>
      <c r="BH584" s="222"/>
      <c r="BI584" s="222"/>
      <c r="BJ584" s="223"/>
      <c r="BK584" s="223"/>
      <c r="BL584" s="222"/>
      <c r="BM584" s="222"/>
      <c r="BN584" s="223"/>
      <c r="BO584" s="223"/>
      <c r="BP584" s="222"/>
      <c r="BQ584" s="222"/>
      <c r="BR584" s="223"/>
      <c r="BS584" s="223"/>
      <c r="BT584" s="222"/>
      <c r="BU584" s="222"/>
      <c r="BV584" s="223"/>
      <c r="BW584" s="223"/>
      <c r="BX584" s="222"/>
      <c r="BY584" s="222"/>
      <c r="BZ584" s="223"/>
      <c r="CA584" s="223"/>
      <c r="CB584" s="222"/>
      <c r="CC584" s="222"/>
      <c r="CD584" s="223"/>
      <c r="CE584" s="223"/>
      <c r="CF584" s="222"/>
      <c r="CG584" s="222"/>
      <c r="CH584" s="223"/>
      <c r="CI584" s="223"/>
      <c r="CJ584" s="222"/>
      <c r="CK584" s="222"/>
      <c r="CL584" s="223"/>
      <c r="CM584" s="223"/>
      <c r="CN584" s="222"/>
      <c r="CO584" s="222"/>
      <c r="CP584" s="223"/>
      <c r="CQ584" s="223"/>
      <c r="CR584" s="222"/>
      <c r="CS584" s="222"/>
      <c r="CT584" s="223"/>
      <c r="CU584" s="223"/>
      <c r="CV584" s="222"/>
      <c r="CW584" s="222"/>
      <c r="CX584" s="223"/>
      <c r="CY584" s="223"/>
      <c r="CZ584" s="222"/>
      <c r="DA584" s="222"/>
      <c r="DB584" s="223"/>
      <c r="DC584" s="223"/>
      <c r="DD584" s="222"/>
      <c r="DE584" s="222"/>
      <c r="DF584" s="223"/>
      <c r="DG584" s="223"/>
      <c r="DH584" s="222"/>
      <c r="DI584" s="222"/>
      <c r="DJ584" s="223"/>
      <c r="DK584" s="223"/>
      <c r="DL584" s="222"/>
      <c r="DM584" s="222"/>
      <c r="DN584" s="223"/>
      <c r="DO584" s="223"/>
      <c r="DP584" s="222"/>
      <c r="DQ584" s="222"/>
      <c r="DR584" s="223"/>
      <c r="DS584" s="223"/>
      <c r="DT584" s="222"/>
      <c r="DU584" s="222"/>
      <c r="DV584" s="223"/>
      <c r="DW584" s="223"/>
      <c r="DX584" s="222"/>
      <c r="DY584" s="222"/>
      <c r="DZ584" s="223"/>
      <c r="EA584" s="223"/>
      <c r="EB584" s="222"/>
      <c r="EC584" s="222"/>
      <c r="ED584" s="223"/>
      <c r="EE584" s="223"/>
      <c r="EF584" s="222"/>
      <c r="EG584" s="222"/>
      <c r="EH584" s="223"/>
      <c r="EI584" s="223"/>
      <c r="EJ584" s="222"/>
      <c r="EK584" s="222"/>
      <c r="EL584" s="223"/>
      <c r="EM584" s="223"/>
      <c r="EN584" s="222"/>
      <c r="EO584" s="222"/>
      <c r="EP584" s="223"/>
      <c r="EQ584" s="223"/>
      <c r="ER584" s="222"/>
      <c r="ES584" s="222"/>
      <c r="ET584" s="223"/>
      <c r="EU584" s="223"/>
      <c r="EV584" s="222"/>
      <c r="EW584" s="222"/>
      <c r="EX584" s="223"/>
      <c r="EY584" s="223"/>
      <c r="EZ584" s="222"/>
      <c r="FA584" s="222"/>
      <c r="FB584" s="223"/>
      <c r="FC584" s="223"/>
      <c r="FD584" s="222"/>
      <c r="FE584" s="222"/>
      <c r="FF584" s="223"/>
      <c r="FG584" s="223"/>
      <c r="FH584" s="222"/>
      <c r="FI584" s="222"/>
      <c r="FJ584" s="223"/>
      <c r="FK584" s="223"/>
      <c r="FL584" s="222"/>
      <c r="FM584" s="222"/>
      <c r="FN584" s="223"/>
      <c r="FO584" s="223"/>
      <c r="FP584" s="222"/>
      <c r="FQ584" s="222"/>
      <c r="FR584" s="223"/>
      <c r="FS584" s="223"/>
      <c r="FT584" s="222"/>
      <c r="FU584" s="222"/>
      <c r="FV584" s="223"/>
      <c r="FW584" s="223"/>
      <c r="FX584" s="222"/>
      <c r="FY584" s="222"/>
      <c r="FZ584" s="223"/>
      <c r="GA584" s="223"/>
      <c r="GB584" s="222"/>
      <c r="GC584" s="222"/>
      <c r="GD584" s="223"/>
      <c r="GE584" s="223"/>
      <c r="GF584" s="222"/>
      <c r="GG584" s="222"/>
      <c r="GH584" s="223"/>
      <c r="GI584" s="223"/>
      <c r="GJ584" s="222"/>
      <c r="GK584" s="222"/>
      <c r="GL584" s="223"/>
      <c r="GM584" s="223"/>
      <c r="GN584" s="222"/>
      <c r="GO584" s="222"/>
      <c r="GP584" s="223"/>
      <c r="GQ584" s="223"/>
      <c r="GR584" s="222"/>
      <c r="GS584" s="222"/>
      <c r="GT584" s="223"/>
      <c r="GU584" s="223"/>
      <c r="GV584" s="222"/>
      <c r="GW584" s="222"/>
      <c r="GX584" s="223"/>
      <c r="GY584" s="223"/>
      <c r="GZ584" s="222"/>
      <c r="HA584" s="222"/>
      <c r="HB584" s="223"/>
      <c r="HC584" s="223"/>
      <c r="HD584" s="222"/>
      <c r="HE584" s="222"/>
      <c r="HF584" s="223"/>
      <c r="HG584" s="223"/>
      <c r="HH584" s="222"/>
      <c r="HI584" s="222"/>
      <c r="HJ584" s="223"/>
      <c r="HK584" s="223"/>
      <c r="HL584" s="222"/>
      <c r="HM584" s="222"/>
      <c r="HN584" s="223"/>
      <c r="HO584" s="223"/>
      <c r="HP584" s="222"/>
      <c r="HQ584" s="222"/>
      <c r="HR584" s="223"/>
      <c r="HS584" s="223"/>
      <c r="HT584" s="222"/>
      <c r="HU584" s="222"/>
      <c r="HV584" s="223"/>
      <c r="HW584" s="223"/>
      <c r="HX584" s="222"/>
      <c r="HY584" s="222"/>
      <c r="HZ584" s="223"/>
      <c r="IA584" s="223"/>
      <c r="IB584" s="222"/>
      <c r="IC584" s="222"/>
      <c r="ID584" s="223"/>
      <c r="IE584" s="223"/>
      <c r="IF584" s="222"/>
      <c r="IG584" s="222"/>
      <c r="IH584" s="223"/>
      <c r="II584" s="223"/>
      <c r="IJ584" s="222"/>
      <c r="IK584" s="222"/>
      <c r="IL584" s="223"/>
      <c r="IM584" s="223"/>
      <c r="IN584" s="222"/>
      <c r="IO584" s="222"/>
      <c r="IP584" s="223"/>
      <c r="IQ584" s="223"/>
      <c r="IR584" s="222"/>
      <c r="IS584" s="222"/>
      <c r="IT584" s="223"/>
      <c r="IU584" s="223"/>
      <c r="IV584" s="222"/>
    </row>
    <row r="585" spans="1:256" s="224" customFormat="1" ht="18" customHeight="1">
      <c r="A585" s="222" t="s">
        <v>826</v>
      </c>
      <c r="B585" s="223"/>
      <c r="C585" s="223"/>
      <c r="D585" s="222"/>
      <c r="E585" s="222"/>
      <c r="F585" s="223"/>
      <c r="G585" s="223"/>
      <c r="H585" s="222"/>
      <c r="I585" s="222"/>
      <c r="J585" s="223"/>
      <c r="K585" s="223"/>
      <c r="L585" s="222"/>
      <c r="M585" s="222"/>
      <c r="N585" s="223"/>
      <c r="O585" s="223"/>
      <c r="P585" s="222"/>
      <c r="Q585" s="222"/>
      <c r="R585" s="223"/>
      <c r="S585" s="223"/>
      <c r="T585" s="222"/>
      <c r="U585" s="222"/>
      <c r="V585" s="223"/>
      <c r="W585" s="223"/>
      <c r="X585" s="222"/>
      <c r="Y585" s="222"/>
      <c r="Z585" s="223"/>
      <c r="AA585" s="223"/>
      <c r="AB585" s="222"/>
      <c r="AC585" s="222"/>
      <c r="AD585" s="223"/>
      <c r="AE585" s="223"/>
      <c r="AF585" s="222"/>
      <c r="AG585" s="222"/>
      <c r="AH585" s="223"/>
      <c r="AI585" s="223"/>
      <c r="AJ585" s="222"/>
      <c r="AK585" s="222"/>
      <c r="AL585" s="223"/>
      <c r="AM585" s="223"/>
      <c r="AN585" s="222"/>
      <c r="AO585" s="222"/>
      <c r="AP585" s="223"/>
      <c r="AQ585" s="223"/>
      <c r="AR585" s="222"/>
      <c r="AS585" s="222"/>
      <c r="AT585" s="223"/>
      <c r="AU585" s="223"/>
      <c r="AV585" s="222"/>
      <c r="AW585" s="222"/>
      <c r="AX585" s="223"/>
      <c r="AY585" s="223"/>
      <c r="AZ585" s="222"/>
      <c r="BA585" s="222"/>
      <c r="BB585" s="223"/>
      <c r="BC585" s="223"/>
      <c r="BD585" s="222"/>
      <c r="BE585" s="222"/>
      <c r="BF585" s="223"/>
      <c r="BG585" s="223"/>
      <c r="BH585" s="222"/>
      <c r="BI585" s="222"/>
      <c r="BJ585" s="223"/>
      <c r="BK585" s="223"/>
      <c r="BL585" s="222"/>
      <c r="BM585" s="222"/>
      <c r="BN585" s="223"/>
      <c r="BO585" s="223"/>
      <c r="BP585" s="222"/>
      <c r="BQ585" s="222"/>
      <c r="BR585" s="223"/>
      <c r="BS585" s="223"/>
      <c r="BT585" s="222"/>
      <c r="BU585" s="222"/>
      <c r="BV585" s="223"/>
      <c r="BW585" s="223"/>
      <c r="BX585" s="222"/>
      <c r="BY585" s="222"/>
      <c r="BZ585" s="223"/>
      <c r="CA585" s="223"/>
      <c r="CB585" s="222"/>
      <c r="CC585" s="222"/>
      <c r="CD585" s="223"/>
      <c r="CE585" s="223"/>
      <c r="CF585" s="222"/>
      <c r="CG585" s="222"/>
      <c r="CH585" s="223"/>
      <c r="CI585" s="223"/>
      <c r="CJ585" s="222"/>
      <c r="CK585" s="222"/>
      <c r="CL585" s="223"/>
      <c r="CM585" s="223"/>
      <c r="CN585" s="222"/>
      <c r="CO585" s="222"/>
      <c r="CP585" s="223"/>
      <c r="CQ585" s="223"/>
      <c r="CR585" s="222"/>
      <c r="CS585" s="222"/>
      <c r="CT585" s="223"/>
      <c r="CU585" s="223"/>
      <c r="CV585" s="222"/>
      <c r="CW585" s="222"/>
      <c r="CX585" s="223"/>
      <c r="CY585" s="223"/>
      <c r="CZ585" s="222"/>
      <c r="DA585" s="222"/>
      <c r="DB585" s="223"/>
      <c r="DC585" s="223"/>
      <c r="DD585" s="222"/>
      <c r="DE585" s="222"/>
      <c r="DF585" s="223"/>
      <c r="DG585" s="223"/>
      <c r="DH585" s="222"/>
      <c r="DI585" s="222"/>
      <c r="DJ585" s="223"/>
      <c r="DK585" s="223"/>
      <c r="DL585" s="222"/>
      <c r="DM585" s="222"/>
      <c r="DN585" s="223"/>
      <c r="DO585" s="223"/>
      <c r="DP585" s="222"/>
      <c r="DQ585" s="222"/>
      <c r="DR585" s="223"/>
      <c r="DS585" s="223"/>
      <c r="DT585" s="222"/>
      <c r="DU585" s="222"/>
      <c r="DV585" s="223"/>
      <c r="DW585" s="223"/>
      <c r="DX585" s="222"/>
      <c r="DY585" s="222"/>
      <c r="DZ585" s="223"/>
      <c r="EA585" s="223"/>
      <c r="EB585" s="222"/>
      <c r="EC585" s="222"/>
      <c r="ED585" s="223"/>
      <c r="EE585" s="223"/>
      <c r="EF585" s="222"/>
      <c r="EG585" s="222"/>
      <c r="EH585" s="223"/>
      <c r="EI585" s="223"/>
      <c r="EJ585" s="222"/>
      <c r="EK585" s="222"/>
      <c r="EL585" s="223"/>
      <c r="EM585" s="223"/>
      <c r="EN585" s="222"/>
      <c r="EO585" s="222"/>
      <c r="EP585" s="223"/>
      <c r="EQ585" s="223"/>
      <c r="ER585" s="222"/>
      <c r="ES585" s="222"/>
      <c r="ET585" s="223"/>
      <c r="EU585" s="223"/>
      <c r="EV585" s="222"/>
      <c r="EW585" s="222"/>
      <c r="EX585" s="223"/>
      <c r="EY585" s="223"/>
      <c r="EZ585" s="222"/>
      <c r="FA585" s="222"/>
      <c r="FB585" s="223"/>
      <c r="FC585" s="223"/>
      <c r="FD585" s="222"/>
      <c r="FE585" s="222"/>
      <c r="FF585" s="223"/>
      <c r="FG585" s="223"/>
      <c r="FH585" s="222"/>
      <c r="FI585" s="222"/>
      <c r="FJ585" s="223"/>
      <c r="FK585" s="223"/>
      <c r="FL585" s="222"/>
      <c r="FM585" s="222"/>
      <c r="FN585" s="223"/>
      <c r="FO585" s="223"/>
      <c r="FP585" s="222"/>
      <c r="FQ585" s="222"/>
      <c r="FR585" s="223"/>
      <c r="FS585" s="223"/>
      <c r="FT585" s="222"/>
      <c r="FU585" s="222"/>
      <c r="FV585" s="223"/>
      <c r="FW585" s="223"/>
      <c r="FX585" s="222"/>
      <c r="FY585" s="222"/>
      <c r="FZ585" s="223"/>
      <c r="GA585" s="223"/>
      <c r="GB585" s="222"/>
      <c r="GC585" s="222"/>
      <c r="GD585" s="223"/>
      <c r="GE585" s="223"/>
      <c r="GF585" s="222"/>
      <c r="GG585" s="222"/>
      <c r="GH585" s="223"/>
      <c r="GI585" s="223"/>
      <c r="GJ585" s="222"/>
      <c r="GK585" s="222"/>
      <c r="GL585" s="223"/>
      <c r="GM585" s="223"/>
      <c r="GN585" s="222"/>
      <c r="GO585" s="222"/>
      <c r="GP585" s="223"/>
      <c r="GQ585" s="223"/>
      <c r="GR585" s="222"/>
      <c r="GS585" s="222"/>
      <c r="GT585" s="223"/>
      <c r="GU585" s="223"/>
      <c r="GV585" s="222"/>
      <c r="GW585" s="222"/>
      <c r="GX585" s="223"/>
      <c r="GY585" s="223"/>
      <c r="GZ585" s="222"/>
      <c r="HA585" s="222"/>
      <c r="HB585" s="223"/>
      <c r="HC585" s="223"/>
      <c r="HD585" s="222"/>
      <c r="HE585" s="222"/>
      <c r="HF585" s="223"/>
      <c r="HG585" s="223"/>
      <c r="HH585" s="222"/>
      <c r="HI585" s="222"/>
      <c r="HJ585" s="223"/>
      <c r="HK585" s="223"/>
      <c r="HL585" s="222"/>
      <c r="HM585" s="222"/>
      <c r="HN585" s="223"/>
      <c r="HO585" s="223"/>
      <c r="HP585" s="222"/>
      <c r="HQ585" s="222"/>
      <c r="HR585" s="223"/>
      <c r="HS585" s="223"/>
      <c r="HT585" s="222"/>
      <c r="HU585" s="222"/>
      <c r="HV585" s="223"/>
      <c r="HW585" s="223"/>
      <c r="HX585" s="222"/>
      <c r="HY585" s="222"/>
      <c r="HZ585" s="223"/>
      <c r="IA585" s="223"/>
      <c r="IB585" s="222"/>
      <c r="IC585" s="222"/>
      <c r="ID585" s="223"/>
      <c r="IE585" s="223"/>
      <c r="IF585" s="222"/>
      <c r="IG585" s="222"/>
      <c r="IH585" s="223"/>
      <c r="II585" s="223"/>
      <c r="IJ585" s="222"/>
      <c r="IK585" s="222"/>
      <c r="IL585" s="223"/>
      <c r="IM585" s="223"/>
      <c r="IN585" s="222"/>
      <c r="IO585" s="222"/>
      <c r="IP585" s="223"/>
      <c r="IQ585" s="223"/>
      <c r="IR585" s="222"/>
      <c r="IS585" s="222"/>
      <c r="IT585" s="223"/>
      <c r="IU585" s="223"/>
      <c r="IV585" s="222"/>
    </row>
    <row r="586" spans="1:256" s="224" customFormat="1" ht="18" customHeight="1">
      <c r="A586" s="222" t="s">
        <v>827</v>
      </c>
      <c r="B586" s="223"/>
      <c r="C586" s="223"/>
      <c r="D586" s="222"/>
      <c r="E586" s="222"/>
      <c r="F586" s="223"/>
      <c r="G586" s="223"/>
      <c r="H586" s="222"/>
      <c r="I586" s="222"/>
      <c r="J586" s="223"/>
      <c r="K586" s="223"/>
      <c r="L586" s="222"/>
      <c r="M586" s="222"/>
      <c r="N586" s="223"/>
      <c r="O586" s="223"/>
      <c r="P586" s="222"/>
      <c r="Q586" s="222"/>
      <c r="R586" s="223"/>
      <c r="S586" s="223"/>
      <c r="T586" s="222"/>
      <c r="U586" s="222"/>
      <c r="V586" s="223"/>
      <c r="W586" s="223"/>
      <c r="X586" s="222"/>
      <c r="Y586" s="222"/>
      <c r="Z586" s="223"/>
      <c r="AA586" s="223"/>
      <c r="AB586" s="222"/>
      <c r="AC586" s="222"/>
      <c r="AD586" s="223"/>
      <c r="AE586" s="223"/>
      <c r="AF586" s="222"/>
      <c r="AG586" s="222"/>
      <c r="AH586" s="223"/>
      <c r="AI586" s="223"/>
      <c r="AJ586" s="222"/>
      <c r="AK586" s="222"/>
      <c r="AL586" s="223"/>
      <c r="AM586" s="223"/>
      <c r="AN586" s="222"/>
      <c r="AO586" s="222"/>
      <c r="AP586" s="223"/>
      <c r="AQ586" s="223"/>
      <c r="AR586" s="222"/>
      <c r="AS586" s="222"/>
      <c r="AT586" s="223"/>
      <c r="AU586" s="223"/>
      <c r="AV586" s="222"/>
      <c r="AW586" s="222"/>
      <c r="AX586" s="223"/>
      <c r="AY586" s="223"/>
      <c r="AZ586" s="222"/>
      <c r="BA586" s="222"/>
      <c r="BB586" s="223"/>
      <c r="BC586" s="223"/>
      <c r="BD586" s="222"/>
      <c r="BE586" s="222"/>
      <c r="BF586" s="223"/>
      <c r="BG586" s="223"/>
      <c r="BH586" s="222"/>
      <c r="BI586" s="222"/>
      <c r="BJ586" s="223"/>
      <c r="BK586" s="223"/>
      <c r="BL586" s="222"/>
      <c r="BM586" s="222"/>
      <c r="BN586" s="223"/>
      <c r="BO586" s="223"/>
      <c r="BP586" s="222"/>
      <c r="BQ586" s="222"/>
      <c r="BR586" s="223"/>
      <c r="BS586" s="223"/>
      <c r="BT586" s="222"/>
      <c r="BU586" s="222"/>
      <c r="BV586" s="223"/>
      <c r="BW586" s="223"/>
      <c r="BX586" s="222"/>
      <c r="BY586" s="222"/>
      <c r="BZ586" s="223"/>
      <c r="CA586" s="223"/>
      <c r="CB586" s="222"/>
      <c r="CC586" s="222"/>
      <c r="CD586" s="223"/>
      <c r="CE586" s="223"/>
      <c r="CF586" s="222"/>
      <c r="CG586" s="222"/>
      <c r="CH586" s="223"/>
      <c r="CI586" s="223"/>
      <c r="CJ586" s="222"/>
      <c r="CK586" s="222"/>
      <c r="CL586" s="223"/>
      <c r="CM586" s="223"/>
      <c r="CN586" s="222"/>
      <c r="CO586" s="222"/>
      <c r="CP586" s="223"/>
      <c r="CQ586" s="223"/>
      <c r="CR586" s="222"/>
      <c r="CS586" s="222"/>
      <c r="CT586" s="223"/>
      <c r="CU586" s="223"/>
      <c r="CV586" s="222"/>
      <c r="CW586" s="222"/>
      <c r="CX586" s="223"/>
      <c r="CY586" s="223"/>
      <c r="CZ586" s="222"/>
      <c r="DA586" s="222"/>
      <c r="DB586" s="223"/>
      <c r="DC586" s="223"/>
      <c r="DD586" s="222"/>
      <c r="DE586" s="222"/>
      <c r="DF586" s="223"/>
      <c r="DG586" s="223"/>
      <c r="DH586" s="222"/>
      <c r="DI586" s="222"/>
      <c r="DJ586" s="223"/>
      <c r="DK586" s="223"/>
      <c r="DL586" s="222"/>
      <c r="DM586" s="222"/>
      <c r="DN586" s="223"/>
      <c r="DO586" s="223"/>
      <c r="DP586" s="222"/>
      <c r="DQ586" s="222"/>
      <c r="DR586" s="223"/>
      <c r="DS586" s="223"/>
      <c r="DT586" s="222"/>
      <c r="DU586" s="222"/>
      <c r="DV586" s="223"/>
      <c r="DW586" s="223"/>
      <c r="DX586" s="222"/>
      <c r="DY586" s="222"/>
      <c r="DZ586" s="223"/>
      <c r="EA586" s="223"/>
      <c r="EB586" s="222"/>
      <c r="EC586" s="222"/>
      <c r="ED586" s="223"/>
      <c r="EE586" s="223"/>
      <c r="EF586" s="222"/>
      <c r="EG586" s="222"/>
      <c r="EH586" s="223"/>
      <c r="EI586" s="223"/>
      <c r="EJ586" s="222"/>
      <c r="EK586" s="222"/>
      <c r="EL586" s="223"/>
      <c r="EM586" s="223"/>
      <c r="EN586" s="222"/>
      <c r="EO586" s="222"/>
      <c r="EP586" s="223"/>
      <c r="EQ586" s="223"/>
      <c r="ER586" s="222"/>
      <c r="ES586" s="222"/>
      <c r="ET586" s="223"/>
      <c r="EU586" s="223"/>
      <c r="EV586" s="222"/>
      <c r="EW586" s="222"/>
      <c r="EX586" s="223"/>
      <c r="EY586" s="223"/>
      <c r="EZ586" s="222"/>
      <c r="FA586" s="222"/>
      <c r="FB586" s="223"/>
      <c r="FC586" s="223"/>
      <c r="FD586" s="222"/>
      <c r="FE586" s="222"/>
      <c r="FF586" s="223"/>
      <c r="FG586" s="223"/>
      <c r="FH586" s="222"/>
      <c r="FI586" s="222"/>
      <c r="FJ586" s="223"/>
      <c r="FK586" s="223"/>
      <c r="FL586" s="222"/>
      <c r="FM586" s="222"/>
      <c r="FN586" s="223"/>
      <c r="FO586" s="223"/>
      <c r="FP586" s="222"/>
      <c r="FQ586" s="222"/>
      <c r="FR586" s="223"/>
      <c r="FS586" s="223"/>
      <c r="FT586" s="222"/>
      <c r="FU586" s="222"/>
      <c r="FV586" s="223"/>
      <c r="FW586" s="223"/>
      <c r="FX586" s="222"/>
      <c r="FY586" s="222"/>
      <c r="FZ586" s="223"/>
      <c r="GA586" s="223"/>
      <c r="GB586" s="222"/>
      <c r="GC586" s="222"/>
      <c r="GD586" s="223"/>
      <c r="GE586" s="223"/>
      <c r="GF586" s="222"/>
      <c r="GG586" s="222"/>
      <c r="GH586" s="223"/>
      <c r="GI586" s="223"/>
      <c r="GJ586" s="222"/>
      <c r="GK586" s="222"/>
      <c r="GL586" s="223"/>
      <c r="GM586" s="223"/>
      <c r="GN586" s="222"/>
      <c r="GO586" s="222"/>
      <c r="GP586" s="223"/>
      <c r="GQ586" s="223"/>
      <c r="GR586" s="222"/>
      <c r="GS586" s="222"/>
      <c r="GT586" s="223"/>
      <c r="GU586" s="223"/>
      <c r="GV586" s="222"/>
      <c r="GW586" s="222"/>
      <c r="GX586" s="223"/>
      <c r="GY586" s="223"/>
      <c r="GZ586" s="222"/>
      <c r="HA586" s="222"/>
      <c r="HB586" s="223"/>
      <c r="HC586" s="223"/>
      <c r="HD586" s="222"/>
      <c r="HE586" s="222"/>
      <c r="HF586" s="223"/>
      <c r="HG586" s="223"/>
      <c r="HH586" s="222"/>
      <c r="HI586" s="222"/>
      <c r="HJ586" s="223"/>
      <c r="HK586" s="223"/>
      <c r="HL586" s="222"/>
      <c r="HM586" s="222"/>
      <c r="HN586" s="223"/>
      <c r="HO586" s="223"/>
      <c r="HP586" s="222"/>
      <c r="HQ586" s="222"/>
      <c r="HR586" s="223"/>
      <c r="HS586" s="223"/>
      <c r="HT586" s="222"/>
      <c r="HU586" s="222"/>
      <c r="HV586" s="223"/>
      <c r="HW586" s="223"/>
      <c r="HX586" s="222"/>
      <c r="HY586" s="222"/>
      <c r="HZ586" s="223"/>
      <c r="IA586" s="223"/>
      <c r="IB586" s="222"/>
      <c r="IC586" s="222"/>
      <c r="ID586" s="223"/>
      <c r="IE586" s="223"/>
      <c r="IF586" s="222"/>
      <c r="IG586" s="222"/>
      <c r="IH586" s="223"/>
      <c r="II586" s="223"/>
      <c r="IJ586" s="222"/>
      <c r="IK586" s="222"/>
      <c r="IL586" s="223"/>
      <c r="IM586" s="223"/>
      <c r="IN586" s="222"/>
      <c r="IO586" s="222"/>
      <c r="IP586" s="223"/>
      <c r="IQ586" s="223"/>
      <c r="IR586" s="222"/>
      <c r="IS586" s="222"/>
      <c r="IT586" s="223"/>
      <c r="IU586" s="223"/>
      <c r="IV586" s="222"/>
    </row>
    <row r="587" spans="1:256" s="224" customFormat="1" ht="18" customHeight="1">
      <c r="A587" s="222" t="s">
        <v>828</v>
      </c>
      <c r="B587" s="223"/>
      <c r="C587" s="223"/>
      <c r="D587" s="222"/>
      <c r="E587" s="222"/>
      <c r="F587" s="223"/>
      <c r="G587" s="223"/>
      <c r="H587" s="222"/>
      <c r="I587" s="222"/>
      <c r="J587" s="223"/>
      <c r="K587" s="223"/>
      <c r="L587" s="222"/>
      <c r="M587" s="222"/>
      <c r="N587" s="223"/>
      <c r="O587" s="223"/>
      <c r="P587" s="222"/>
      <c r="Q587" s="222"/>
      <c r="R587" s="223"/>
      <c r="S587" s="223"/>
      <c r="T587" s="222"/>
      <c r="U587" s="222"/>
      <c r="V587" s="223"/>
      <c r="W587" s="223"/>
      <c r="X587" s="222"/>
      <c r="Y587" s="222"/>
      <c r="Z587" s="223"/>
      <c r="AA587" s="223"/>
      <c r="AB587" s="222"/>
      <c r="AC587" s="222"/>
      <c r="AD587" s="223"/>
      <c r="AE587" s="223"/>
      <c r="AF587" s="222"/>
      <c r="AG587" s="222"/>
      <c r="AH587" s="223"/>
      <c r="AI587" s="223"/>
      <c r="AJ587" s="222"/>
      <c r="AK587" s="222"/>
      <c r="AL587" s="223"/>
      <c r="AM587" s="223"/>
      <c r="AN587" s="222"/>
      <c r="AO587" s="222"/>
      <c r="AP587" s="223"/>
      <c r="AQ587" s="223"/>
      <c r="AR587" s="222"/>
      <c r="AS587" s="222"/>
      <c r="AT587" s="223"/>
      <c r="AU587" s="223"/>
      <c r="AV587" s="222"/>
      <c r="AW587" s="222"/>
      <c r="AX587" s="223"/>
      <c r="AY587" s="223"/>
      <c r="AZ587" s="222"/>
      <c r="BA587" s="222"/>
      <c r="BB587" s="223"/>
      <c r="BC587" s="223"/>
      <c r="BD587" s="222"/>
      <c r="BE587" s="222"/>
      <c r="BF587" s="223"/>
      <c r="BG587" s="223"/>
      <c r="BH587" s="222"/>
      <c r="BI587" s="222"/>
      <c r="BJ587" s="223"/>
      <c r="BK587" s="223"/>
      <c r="BL587" s="222"/>
      <c r="BM587" s="222"/>
      <c r="BN587" s="223"/>
      <c r="BO587" s="223"/>
      <c r="BP587" s="222"/>
      <c r="BQ587" s="222"/>
      <c r="BR587" s="223"/>
      <c r="BS587" s="223"/>
      <c r="BT587" s="222"/>
      <c r="BU587" s="222"/>
      <c r="BV587" s="223"/>
      <c r="BW587" s="223"/>
      <c r="BX587" s="222"/>
      <c r="BY587" s="222"/>
      <c r="BZ587" s="223"/>
      <c r="CA587" s="223"/>
      <c r="CB587" s="222"/>
      <c r="CC587" s="222"/>
      <c r="CD587" s="223"/>
      <c r="CE587" s="223"/>
      <c r="CF587" s="222"/>
      <c r="CG587" s="222"/>
      <c r="CH587" s="223"/>
      <c r="CI587" s="223"/>
      <c r="CJ587" s="222"/>
      <c r="CK587" s="222"/>
      <c r="CL587" s="223"/>
      <c r="CM587" s="223"/>
      <c r="CN587" s="222"/>
      <c r="CO587" s="222"/>
      <c r="CP587" s="223"/>
      <c r="CQ587" s="223"/>
      <c r="CR587" s="222"/>
      <c r="CS587" s="222"/>
      <c r="CT587" s="223"/>
      <c r="CU587" s="223"/>
      <c r="CV587" s="222"/>
      <c r="CW587" s="222"/>
      <c r="CX587" s="223"/>
      <c r="CY587" s="223"/>
      <c r="CZ587" s="222"/>
      <c r="DA587" s="222"/>
      <c r="DB587" s="223"/>
      <c r="DC587" s="223"/>
      <c r="DD587" s="222"/>
      <c r="DE587" s="222"/>
      <c r="DF587" s="223"/>
      <c r="DG587" s="223"/>
      <c r="DH587" s="222"/>
      <c r="DI587" s="222"/>
      <c r="DJ587" s="223"/>
      <c r="DK587" s="223"/>
      <c r="DL587" s="222"/>
      <c r="DM587" s="222"/>
      <c r="DN587" s="223"/>
      <c r="DO587" s="223"/>
      <c r="DP587" s="222"/>
      <c r="DQ587" s="222"/>
      <c r="DR587" s="223"/>
      <c r="DS587" s="223"/>
      <c r="DT587" s="222"/>
      <c r="DU587" s="222"/>
      <c r="DV587" s="223"/>
      <c r="DW587" s="223"/>
      <c r="DX587" s="222"/>
      <c r="DY587" s="222"/>
      <c r="DZ587" s="223"/>
      <c r="EA587" s="223"/>
      <c r="EB587" s="222"/>
      <c r="EC587" s="222"/>
      <c r="ED587" s="223"/>
      <c r="EE587" s="223"/>
      <c r="EF587" s="222"/>
      <c r="EG587" s="222"/>
      <c r="EH587" s="223"/>
      <c r="EI587" s="223"/>
      <c r="EJ587" s="222"/>
      <c r="EK587" s="222"/>
      <c r="EL587" s="223"/>
      <c r="EM587" s="223"/>
      <c r="EN587" s="222"/>
      <c r="EO587" s="222"/>
      <c r="EP587" s="223"/>
      <c r="EQ587" s="223"/>
      <c r="ER587" s="222"/>
      <c r="ES587" s="222"/>
      <c r="ET587" s="223"/>
      <c r="EU587" s="223"/>
      <c r="EV587" s="222"/>
      <c r="EW587" s="222"/>
      <c r="EX587" s="223"/>
      <c r="EY587" s="223"/>
      <c r="EZ587" s="222"/>
      <c r="FA587" s="222"/>
      <c r="FB587" s="223"/>
      <c r="FC587" s="223"/>
      <c r="FD587" s="222"/>
      <c r="FE587" s="222"/>
      <c r="FF587" s="223"/>
      <c r="FG587" s="223"/>
      <c r="FH587" s="222"/>
      <c r="FI587" s="222"/>
      <c r="FJ587" s="223"/>
      <c r="FK587" s="223"/>
      <c r="FL587" s="222"/>
      <c r="FM587" s="222"/>
      <c r="FN587" s="223"/>
      <c r="FO587" s="223"/>
      <c r="FP587" s="222"/>
      <c r="FQ587" s="222"/>
      <c r="FR587" s="223"/>
      <c r="FS587" s="223"/>
      <c r="FT587" s="222"/>
      <c r="FU587" s="222"/>
      <c r="FV587" s="223"/>
      <c r="FW587" s="223"/>
      <c r="FX587" s="222"/>
      <c r="FY587" s="222"/>
      <c r="FZ587" s="223"/>
      <c r="GA587" s="223"/>
      <c r="GB587" s="222"/>
      <c r="GC587" s="222"/>
      <c r="GD587" s="223"/>
      <c r="GE587" s="223"/>
      <c r="GF587" s="222"/>
      <c r="GG587" s="222"/>
      <c r="GH587" s="223"/>
      <c r="GI587" s="223"/>
      <c r="GJ587" s="222"/>
      <c r="GK587" s="222"/>
      <c r="GL587" s="223"/>
      <c r="GM587" s="223"/>
      <c r="GN587" s="222"/>
      <c r="GO587" s="222"/>
      <c r="GP587" s="223"/>
      <c r="GQ587" s="223"/>
      <c r="GR587" s="222"/>
      <c r="GS587" s="222"/>
      <c r="GT587" s="223"/>
      <c r="GU587" s="223"/>
      <c r="GV587" s="222"/>
      <c r="GW587" s="222"/>
      <c r="GX587" s="223"/>
      <c r="GY587" s="223"/>
      <c r="GZ587" s="222"/>
      <c r="HA587" s="222"/>
      <c r="HB587" s="223"/>
      <c r="HC587" s="223"/>
      <c r="HD587" s="222"/>
      <c r="HE587" s="222"/>
      <c r="HF587" s="223"/>
      <c r="HG587" s="223"/>
      <c r="HH587" s="222"/>
      <c r="HI587" s="222"/>
      <c r="HJ587" s="223"/>
      <c r="HK587" s="223"/>
      <c r="HL587" s="222"/>
      <c r="HM587" s="222"/>
      <c r="HN587" s="223"/>
      <c r="HO587" s="223"/>
      <c r="HP587" s="222"/>
      <c r="HQ587" s="222"/>
      <c r="HR587" s="223"/>
      <c r="HS587" s="223"/>
      <c r="HT587" s="222"/>
      <c r="HU587" s="222"/>
      <c r="HV587" s="223"/>
      <c r="HW587" s="223"/>
      <c r="HX587" s="222"/>
      <c r="HY587" s="222"/>
      <c r="HZ587" s="223"/>
      <c r="IA587" s="223"/>
      <c r="IB587" s="222"/>
      <c r="IC587" s="222"/>
      <c r="ID587" s="223"/>
      <c r="IE587" s="223"/>
      <c r="IF587" s="222"/>
      <c r="IG587" s="222"/>
      <c r="IH587" s="223"/>
      <c r="II587" s="223"/>
      <c r="IJ587" s="222"/>
      <c r="IK587" s="222"/>
      <c r="IL587" s="223"/>
      <c r="IM587" s="223"/>
      <c r="IN587" s="222"/>
      <c r="IO587" s="222"/>
      <c r="IP587" s="223"/>
      <c r="IQ587" s="223"/>
      <c r="IR587" s="222"/>
      <c r="IS587" s="222"/>
      <c r="IT587" s="223"/>
      <c r="IU587" s="223"/>
      <c r="IV587" s="222"/>
    </row>
    <row r="588" spans="1:256" s="224" customFormat="1" ht="18" customHeight="1">
      <c r="A588" s="222" t="s">
        <v>759</v>
      </c>
      <c r="B588" s="223"/>
      <c r="C588" s="223"/>
      <c r="D588" s="222"/>
      <c r="E588" s="222"/>
      <c r="F588" s="223"/>
      <c r="G588" s="223"/>
      <c r="H588" s="222"/>
      <c r="I588" s="222"/>
      <c r="J588" s="223"/>
      <c r="K588" s="223"/>
      <c r="L588" s="222"/>
      <c r="M588" s="222"/>
      <c r="N588" s="223"/>
      <c r="O588" s="223"/>
      <c r="P588" s="222"/>
      <c r="Q588" s="222"/>
      <c r="R588" s="223"/>
      <c r="S588" s="223"/>
      <c r="T588" s="222"/>
      <c r="U588" s="222"/>
      <c r="V588" s="223"/>
      <c r="W588" s="223"/>
      <c r="X588" s="222"/>
      <c r="Y588" s="222"/>
      <c r="Z588" s="223"/>
      <c r="AA588" s="223"/>
      <c r="AB588" s="222"/>
      <c r="AC588" s="222"/>
      <c r="AD588" s="223"/>
      <c r="AE588" s="223"/>
      <c r="AF588" s="222"/>
      <c r="AG588" s="222"/>
      <c r="AH588" s="223"/>
      <c r="AI588" s="223"/>
      <c r="AJ588" s="222"/>
      <c r="AK588" s="222"/>
      <c r="AL588" s="223"/>
      <c r="AM588" s="223"/>
      <c r="AN588" s="222"/>
      <c r="AO588" s="222"/>
      <c r="AP588" s="223"/>
      <c r="AQ588" s="223"/>
      <c r="AR588" s="222"/>
      <c r="AS588" s="222"/>
      <c r="AT588" s="223"/>
      <c r="AU588" s="223"/>
      <c r="AV588" s="222"/>
      <c r="AW588" s="222"/>
      <c r="AX588" s="223"/>
      <c r="AY588" s="223"/>
      <c r="AZ588" s="222"/>
      <c r="BA588" s="222"/>
      <c r="BB588" s="223"/>
      <c r="BC588" s="223"/>
      <c r="BD588" s="222"/>
      <c r="BE588" s="222"/>
      <c r="BF588" s="223"/>
      <c r="BG588" s="223"/>
      <c r="BH588" s="222"/>
      <c r="BI588" s="222"/>
      <c r="BJ588" s="223"/>
      <c r="BK588" s="223"/>
      <c r="BL588" s="222"/>
      <c r="BM588" s="222"/>
      <c r="BN588" s="223"/>
      <c r="BO588" s="223"/>
      <c r="BP588" s="222"/>
      <c r="BQ588" s="222"/>
      <c r="BR588" s="223"/>
      <c r="BS588" s="223"/>
      <c r="BT588" s="222"/>
      <c r="BU588" s="222"/>
      <c r="BV588" s="223"/>
      <c r="BW588" s="223"/>
      <c r="BX588" s="222"/>
      <c r="BY588" s="222"/>
      <c r="BZ588" s="223"/>
      <c r="CA588" s="223"/>
      <c r="CB588" s="222"/>
      <c r="CC588" s="222"/>
      <c r="CD588" s="223"/>
      <c r="CE588" s="223"/>
      <c r="CF588" s="222"/>
      <c r="CG588" s="222"/>
      <c r="CH588" s="223"/>
      <c r="CI588" s="223"/>
      <c r="CJ588" s="222"/>
      <c r="CK588" s="222"/>
      <c r="CL588" s="223"/>
      <c r="CM588" s="223"/>
      <c r="CN588" s="222"/>
      <c r="CO588" s="222"/>
      <c r="CP588" s="223"/>
      <c r="CQ588" s="223"/>
      <c r="CR588" s="222"/>
      <c r="CS588" s="222"/>
      <c r="CT588" s="223"/>
      <c r="CU588" s="223"/>
      <c r="CV588" s="222"/>
      <c r="CW588" s="222"/>
      <c r="CX588" s="223"/>
      <c r="CY588" s="223"/>
      <c r="CZ588" s="222"/>
      <c r="DA588" s="222"/>
      <c r="DB588" s="223"/>
      <c r="DC588" s="223"/>
      <c r="DD588" s="222"/>
      <c r="DE588" s="222"/>
      <c r="DF588" s="223"/>
      <c r="DG588" s="223"/>
      <c r="DH588" s="222"/>
      <c r="DI588" s="222"/>
      <c r="DJ588" s="223"/>
      <c r="DK588" s="223"/>
      <c r="DL588" s="222"/>
      <c r="DM588" s="222"/>
      <c r="DN588" s="223"/>
      <c r="DO588" s="223"/>
      <c r="DP588" s="222"/>
      <c r="DQ588" s="222"/>
      <c r="DR588" s="223"/>
      <c r="DS588" s="223"/>
      <c r="DT588" s="222"/>
      <c r="DU588" s="222"/>
      <c r="DV588" s="223"/>
      <c r="DW588" s="223"/>
      <c r="DX588" s="222"/>
      <c r="DY588" s="222"/>
      <c r="DZ588" s="223"/>
      <c r="EA588" s="223"/>
      <c r="EB588" s="222"/>
      <c r="EC588" s="222"/>
      <c r="ED588" s="223"/>
      <c r="EE588" s="223"/>
      <c r="EF588" s="222"/>
      <c r="EG588" s="222"/>
      <c r="EH588" s="223"/>
      <c r="EI588" s="223"/>
      <c r="EJ588" s="222"/>
      <c r="EK588" s="222"/>
      <c r="EL588" s="223"/>
      <c r="EM588" s="223"/>
      <c r="EN588" s="222"/>
      <c r="EO588" s="222"/>
      <c r="EP588" s="223"/>
      <c r="EQ588" s="223"/>
      <c r="ER588" s="222"/>
      <c r="ES588" s="222"/>
      <c r="ET588" s="223"/>
      <c r="EU588" s="223"/>
      <c r="EV588" s="222"/>
      <c r="EW588" s="222"/>
      <c r="EX588" s="223"/>
      <c r="EY588" s="223"/>
      <c r="EZ588" s="222"/>
      <c r="FA588" s="222"/>
      <c r="FB588" s="223"/>
      <c r="FC588" s="223"/>
      <c r="FD588" s="222"/>
      <c r="FE588" s="222"/>
      <c r="FF588" s="223"/>
      <c r="FG588" s="223"/>
      <c r="FH588" s="222"/>
      <c r="FI588" s="222"/>
      <c r="FJ588" s="223"/>
      <c r="FK588" s="223"/>
      <c r="FL588" s="222"/>
      <c r="FM588" s="222"/>
      <c r="FN588" s="223"/>
      <c r="FO588" s="223"/>
      <c r="FP588" s="222"/>
      <c r="FQ588" s="222"/>
      <c r="FR588" s="223"/>
      <c r="FS588" s="223"/>
      <c r="FT588" s="222"/>
      <c r="FU588" s="222"/>
      <c r="FV588" s="223"/>
      <c r="FW588" s="223"/>
      <c r="FX588" s="222"/>
      <c r="FY588" s="222"/>
      <c r="FZ588" s="223"/>
      <c r="GA588" s="223"/>
      <c r="GB588" s="222"/>
      <c r="GC588" s="222"/>
      <c r="GD588" s="223"/>
      <c r="GE588" s="223"/>
      <c r="GF588" s="222"/>
      <c r="GG588" s="222"/>
      <c r="GH588" s="223"/>
      <c r="GI588" s="223"/>
      <c r="GJ588" s="222"/>
      <c r="GK588" s="222"/>
      <c r="GL588" s="223"/>
      <c r="GM588" s="223"/>
      <c r="GN588" s="222"/>
      <c r="GO588" s="222"/>
      <c r="GP588" s="223"/>
      <c r="GQ588" s="223"/>
      <c r="GR588" s="222"/>
      <c r="GS588" s="222"/>
      <c r="GT588" s="223"/>
      <c r="GU588" s="223"/>
      <c r="GV588" s="222"/>
      <c r="GW588" s="222"/>
      <c r="GX588" s="223"/>
      <c r="GY588" s="223"/>
      <c r="GZ588" s="222"/>
      <c r="HA588" s="222"/>
      <c r="HB588" s="223"/>
      <c r="HC588" s="223"/>
      <c r="HD588" s="222"/>
      <c r="HE588" s="222"/>
      <c r="HF588" s="223"/>
      <c r="HG588" s="223"/>
      <c r="HH588" s="222"/>
      <c r="HI588" s="222"/>
      <c r="HJ588" s="223"/>
      <c r="HK588" s="223"/>
      <c r="HL588" s="222"/>
      <c r="HM588" s="222"/>
      <c r="HN588" s="223"/>
      <c r="HO588" s="223"/>
      <c r="HP588" s="222"/>
      <c r="HQ588" s="222"/>
      <c r="HR588" s="223"/>
      <c r="HS588" s="223"/>
      <c r="HT588" s="222"/>
      <c r="HU588" s="222"/>
      <c r="HV588" s="223"/>
      <c r="HW588" s="223"/>
      <c r="HX588" s="222"/>
      <c r="HY588" s="222"/>
      <c r="HZ588" s="223"/>
      <c r="IA588" s="223"/>
      <c r="IB588" s="222"/>
      <c r="IC588" s="222"/>
      <c r="ID588" s="223"/>
      <c r="IE588" s="223"/>
      <c r="IF588" s="222"/>
      <c r="IG588" s="222"/>
      <c r="IH588" s="223"/>
      <c r="II588" s="223"/>
      <c r="IJ588" s="222"/>
      <c r="IK588" s="222"/>
      <c r="IL588" s="223"/>
      <c r="IM588" s="223"/>
      <c r="IN588" s="222"/>
      <c r="IO588" s="222"/>
      <c r="IP588" s="223"/>
      <c r="IQ588" s="223"/>
      <c r="IR588" s="222"/>
      <c r="IS588" s="222"/>
      <c r="IT588" s="223"/>
      <c r="IU588" s="223"/>
      <c r="IV588" s="222"/>
    </row>
    <row r="589" spans="1:256" s="224" customFormat="1" ht="18" customHeight="1">
      <c r="A589" s="222" t="s">
        <v>724</v>
      </c>
      <c r="B589" s="223"/>
      <c r="C589" s="223"/>
      <c r="D589" s="222"/>
      <c r="E589" s="222"/>
      <c r="F589" s="223"/>
      <c r="G589" s="223"/>
      <c r="H589" s="222"/>
      <c r="I589" s="222"/>
      <c r="J589" s="223"/>
      <c r="K589" s="223"/>
      <c r="L589" s="222"/>
      <c r="M589" s="222"/>
      <c r="N589" s="223"/>
      <c r="O589" s="223"/>
      <c r="P589" s="222"/>
      <c r="Q589" s="222"/>
      <c r="R589" s="223"/>
      <c r="S589" s="223"/>
      <c r="T589" s="222"/>
      <c r="U589" s="222"/>
      <c r="V589" s="223"/>
      <c r="W589" s="223"/>
      <c r="X589" s="222"/>
      <c r="Y589" s="222"/>
      <c r="Z589" s="223"/>
      <c r="AA589" s="223"/>
      <c r="AB589" s="222"/>
      <c r="AC589" s="222"/>
      <c r="AD589" s="223"/>
      <c r="AE589" s="223"/>
      <c r="AF589" s="222"/>
      <c r="AG589" s="222"/>
      <c r="AH589" s="223"/>
      <c r="AI589" s="223"/>
      <c r="AJ589" s="222"/>
      <c r="AK589" s="222"/>
      <c r="AL589" s="223"/>
      <c r="AM589" s="223"/>
      <c r="AN589" s="222"/>
      <c r="AO589" s="222"/>
      <c r="AP589" s="223"/>
      <c r="AQ589" s="223"/>
      <c r="AR589" s="222"/>
      <c r="AS589" s="222"/>
      <c r="AT589" s="223"/>
      <c r="AU589" s="223"/>
      <c r="AV589" s="222"/>
      <c r="AW589" s="222"/>
      <c r="AX589" s="223"/>
      <c r="AY589" s="223"/>
      <c r="AZ589" s="222"/>
      <c r="BA589" s="222"/>
      <c r="BB589" s="223"/>
      <c r="BC589" s="223"/>
      <c r="BD589" s="222"/>
      <c r="BE589" s="222"/>
      <c r="BF589" s="223"/>
      <c r="BG589" s="223"/>
      <c r="BH589" s="222"/>
      <c r="BI589" s="222"/>
      <c r="BJ589" s="223"/>
      <c r="BK589" s="223"/>
      <c r="BL589" s="222"/>
      <c r="BM589" s="222"/>
      <c r="BN589" s="223"/>
      <c r="BO589" s="223"/>
      <c r="BP589" s="222"/>
      <c r="BQ589" s="222"/>
      <c r="BR589" s="223"/>
      <c r="BS589" s="223"/>
      <c r="BT589" s="222"/>
      <c r="BU589" s="222"/>
      <c r="BV589" s="223"/>
      <c r="BW589" s="223"/>
      <c r="BX589" s="222"/>
      <c r="BY589" s="222"/>
      <c r="BZ589" s="223"/>
      <c r="CA589" s="223"/>
      <c r="CB589" s="222"/>
      <c r="CC589" s="222"/>
      <c r="CD589" s="223"/>
      <c r="CE589" s="223"/>
      <c r="CF589" s="222"/>
      <c r="CG589" s="222"/>
      <c r="CH589" s="223"/>
      <c r="CI589" s="223"/>
      <c r="CJ589" s="222"/>
      <c r="CK589" s="222"/>
      <c r="CL589" s="223"/>
      <c r="CM589" s="223"/>
      <c r="CN589" s="222"/>
      <c r="CO589" s="222"/>
      <c r="CP589" s="223"/>
      <c r="CQ589" s="223"/>
      <c r="CR589" s="222"/>
      <c r="CS589" s="222"/>
      <c r="CT589" s="223"/>
      <c r="CU589" s="223"/>
      <c r="CV589" s="222"/>
      <c r="CW589" s="222"/>
      <c r="CX589" s="223"/>
      <c r="CY589" s="223"/>
      <c r="CZ589" s="222"/>
      <c r="DA589" s="222"/>
      <c r="DB589" s="223"/>
      <c r="DC589" s="223"/>
      <c r="DD589" s="222"/>
      <c r="DE589" s="222"/>
      <c r="DF589" s="223"/>
      <c r="DG589" s="223"/>
      <c r="DH589" s="222"/>
      <c r="DI589" s="222"/>
      <c r="DJ589" s="223"/>
      <c r="DK589" s="223"/>
      <c r="DL589" s="222"/>
      <c r="DM589" s="222"/>
      <c r="DN589" s="223"/>
      <c r="DO589" s="223"/>
      <c r="DP589" s="222"/>
      <c r="DQ589" s="222"/>
      <c r="DR589" s="223"/>
      <c r="DS589" s="223"/>
      <c r="DT589" s="222"/>
      <c r="DU589" s="222"/>
      <c r="DV589" s="223"/>
      <c r="DW589" s="223"/>
      <c r="DX589" s="222"/>
      <c r="DY589" s="222"/>
      <c r="DZ589" s="223"/>
      <c r="EA589" s="223"/>
      <c r="EB589" s="222"/>
      <c r="EC589" s="222"/>
      <c r="ED589" s="223"/>
      <c r="EE589" s="223"/>
      <c r="EF589" s="222"/>
      <c r="EG589" s="222"/>
      <c r="EH589" s="223"/>
      <c r="EI589" s="223"/>
      <c r="EJ589" s="222"/>
      <c r="EK589" s="222"/>
      <c r="EL589" s="223"/>
      <c r="EM589" s="223"/>
      <c r="EN589" s="222"/>
      <c r="EO589" s="222"/>
      <c r="EP589" s="223"/>
      <c r="EQ589" s="223"/>
      <c r="ER589" s="222"/>
      <c r="ES589" s="222"/>
      <c r="ET589" s="223"/>
      <c r="EU589" s="223"/>
      <c r="EV589" s="222"/>
      <c r="EW589" s="222"/>
      <c r="EX589" s="223"/>
      <c r="EY589" s="223"/>
      <c r="EZ589" s="222"/>
      <c r="FA589" s="222"/>
      <c r="FB589" s="223"/>
      <c r="FC589" s="223"/>
      <c r="FD589" s="222"/>
      <c r="FE589" s="222"/>
      <c r="FF589" s="223"/>
      <c r="FG589" s="223"/>
      <c r="FH589" s="222"/>
      <c r="FI589" s="222"/>
      <c r="FJ589" s="223"/>
      <c r="FK589" s="223"/>
      <c r="FL589" s="222"/>
      <c r="FM589" s="222"/>
      <c r="FN589" s="223"/>
      <c r="FO589" s="223"/>
      <c r="FP589" s="222"/>
      <c r="FQ589" s="222"/>
      <c r="FR589" s="223"/>
      <c r="FS589" s="223"/>
      <c r="FT589" s="222"/>
      <c r="FU589" s="222"/>
      <c r="FV589" s="223"/>
      <c r="FW589" s="223"/>
      <c r="FX589" s="222"/>
      <c r="FY589" s="222"/>
      <c r="FZ589" s="223"/>
      <c r="GA589" s="223"/>
      <c r="GB589" s="222"/>
      <c r="GC589" s="222"/>
      <c r="GD589" s="223"/>
      <c r="GE589" s="223"/>
      <c r="GF589" s="222"/>
      <c r="GG589" s="222"/>
      <c r="GH589" s="223"/>
      <c r="GI589" s="223"/>
      <c r="GJ589" s="222"/>
      <c r="GK589" s="222"/>
      <c r="GL589" s="223"/>
      <c r="GM589" s="223"/>
      <c r="GN589" s="222"/>
      <c r="GO589" s="222"/>
      <c r="GP589" s="223"/>
      <c r="GQ589" s="223"/>
      <c r="GR589" s="222"/>
      <c r="GS589" s="222"/>
      <c r="GT589" s="223"/>
      <c r="GU589" s="223"/>
      <c r="GV589" s="222"/>
      <c r="GW589" s="222"/>
      <c r="GX589" s="223"/>
      <c r="GY589" s="223"/>
      <c r="GZ589" s="222"/>
      <c r="HA589" s="222"/>
      <c r="HB589" s="223"/>
      <c r="HC589" s="223"/>
      <c r="HD589" s="222"/>
      <c r="HE589" s="222"/>
      <c r="HF589" s="223"/>
      <c r="HG589" s="223"/>
      <c r="HH589" s="222"/>
      <c r="HI589" s="222"/>
      <c r="HJ589" s="223"/>
      <c r="HK589" s="223"/>
      <c r="HL589" s="222"/>
      <c r="HM589" s="222"/>
      <c r="HN589" s="223"/>
      <c r="HO589" s="223"/>
      <c r="HP589" s="222"/>
      <c r="HQ589" s="222"/>
      <c r="HR589" s="223"/>
      <c r="HS589" s="223"/>
      <c r="HT589" s="222"/>
      <c r="HU589" s="222"/>
      <c r="HV589" s="223"/>
      <c r="HW589" s="223"/>
      <c r="HX589" s="222"/>
      <c r="HY589" s="222"/>
      <c r="HZ589" s="223"/>
      <c r="IA589" s="223"/>
      <c r="IB589" s="222"/>
      <c r="IC589" s="222"/>
      <c r="ID589" s="223"/>
      <c r="IE589" s="223"/>
      <c r="IF589" s="222"/>
      <c r="IG589" s="222"/>
      <c r="IH589" s="223"/>
      <c r="II589" s="223"/>
      <c r="IJ589" s="222"/>
      <c r="IK589" s="222"/>
      <c r="IL589" s="223"/>
      <c r="IM589" s="223"/>
      <c r="IN589" s="222"/>
      <c r="IO589" s="222"/>
      <c r="IP589" s="223"/>
      <c r="IQ589" s="223"/>
      <c r="IR589" s="222"/>
      <c r="IS589" s="222"/>
      <c r="IT589" s="223"/>
      <c r="IU589" s="223"/>
      <c r="IV589" s="222"/>
    </row>
    <row r="590" spans="1:256" s="224" customFormat="1" ht="18" customHeight="1">
      <c r="A590" s="222"/>
      <c r="B590" s="223"/>
      <c r="C590" s="223"/>
      <c r="D590" s="222"/>
      <c r="E590" s="222"/>
      <c r="F590" s="223"/>
      <c r="G590" s="223"/>
      <c r="H590" s="222"/>
      <c r="I590" s="222"/>
      <c r="J590" s="223"/>
      <c r="K590" s="223"/>
      <c r="L590" s="222"/>
      <c r="M590" s="222"/>
      <c r="N590" s="223"/>
      <c r="O590" s="223"/>
      <c r="P590" s="222"/>
      <c r="Q590" s="222"/>
      <c r="R590" s="223"/>
      <c r="S590" s="223"/>
      <c r="T590" s="222"/>
      <c r="U590" s="222"/>
      <c r="V590" s="223"/>
      <c r="W590" s="223"/>
      <c r="X590" s="222"/>
      <c r="Y590" s="222"/>
      <c r="Z590" s="223"/>
      <c r="AA590" s="223"/>
      <c r="AB590" s="222"/>
      <c r="AC590" s="222"/>
      <c r="AD590" s="223"/>
      <c r="AE590" s="223"/>
      <c r="AF590" s="222"/>
      <c r="AG590" s="222"/>
      <c r="AH590" s="223"/>
      <c r="AI590" s="223"/>
      <c r="AJ590" s="222"/>
      <c r="AK590" s="222"/>
      <c r="AL590" s="223"/>
      <c r="AM590" s="223"/>
      <c r="AN590" s="222"/>
      <c r="AO590" s="222"/>
      <c r="AP590" s="223"/>
      <c r="AQ590" s="223"/>
      <c r="AR590" s="222"/>
      <c r="AS590" s="222"/>
      <c r="AT590" s="223"/>
      <c r="AU590" s="223"/>
      <c r="AV590" s="222"/>
      <c r="AW590" s="222"/>
      <c r="AX590" s="223"/>
      <c r="AY590" s="223"/>
      <c r="AZ590" s="222"/>
      <c r="BA590" s="222"/>
      <c r="BB590" s="223"/>
      <c r="BC590" s="223"/>
      <c r="BD590" s="222"/>
      <c r="BE590" s="222"/>
      <c r="BF590" s="223"/>
      <c r="BG590" s="223"/>
      <c r="BH590" s="222"/>
      <c r="BI590" s="222"/>
      <c r="BJ590" s="223"/>
      <c r="BK590" s="223"/>
      <c r="BL590" s="222"/>
      <c r="BM590" s="222"/>
      <c r="BN590" s="223"/>
      <c r="BO590" s="223"/>
      <c r="BP590" s="222"/>
      <c r="BQ590" s="222"/>
      <c r="BR590" s="223"/>
      <c r="BS590" s="223"/>
      <c r="BT590" s="222"/>
      <c r="BU590" s="222"/>
      <c r="BV590" s="223"/>
      <c r="BW590" s="223"/>
      <c r="BX590" s="222"/>
      <c r="BY590" s="222"/>
      <c r="BZ590" s="223"/>
      <c r="CA590" s="223"/>
      <c r="CB590" s="222"/>
      <c r="CC590" s="222"/>
      <c r="CD590" s="223"/>
      <c r="CE590" s="223"/>
      <c r="CF590" s="222"/>
      <c r="CG590" s="222"/>
      <c r="CH590" s="223"/>
      <c r="CI590" s="223"/>
      <c r="CJ590" s="222"/>
      <c r="CK590" s="222"/>
      <c r="CL590" s="223"/>
      <c r="CM590" s="223"/>
      <c r="CN590" s="222"/>
      <c r="CO590" s="222"/>
      <c r="CP590" s="223"/>
      <c r="CQ590" s="223"/>
      <c r="CR590" s="222"/>
      <c r="CS590" s="222"/>
      <c r="CT590" s="223"/>
      <c r="CU590" s="223"/>
      <c r="CV590" s="222"/>
      <c r="CW590" s="222"/>
      <c r="CX590" s="223"/>
      <c r="CY590" s="223"/>
      <c r="CZ590" s="222"/>
      <c r="DA590" s="222"/>
      <c r="DB590" s="223"/>
      <c r="DC590" s="223"/>
      <c r="DD590" s="222"/>
      <c r="DE590" s="222"/>
      <c r="DF590" s="223"/>
      <c r="DG590" s="223"/>
      <c r="DH590" s="222"/>
      <c r="DI590" s="222"/>
      <c r="DJ590" s="223"/>
      <c r="DK590" s="223"/>
      <c r="DL590" s="222"/>
      <c r="DM590" s="222"/>
      <c r="DN590" s="223"/>
      <c r="DO590" s="223"/>
      <c r="DP590" s="222"/>
      <c r="DQ590" s="222"/>
      <c r="DR590" s="223"/>
      <c r="DS590" s="223"/>
      <c r="DT590" s="222"/>
      <c r="DU590" s="222"/>
      <c r="DV590" s="223"/>
      <c r="DW590" s="223"/>
      <c r="DX590" s="222"/>
      <c r="DY590" s="222"/>
      <c r="DZ590" s="223"/>
      <c r="EA590" s="223"/>
      <c r="EB590" s="222"/>
      <c r="EC590" s="222"/>
      <c r="ED590" s="223"/>
      <c r="EE590" s="223"/>
      <c r="EF590" s="222"/>
      <c r="EG590" s="222"/>
      <c r="EH590" s="223"/>
      <c r="EI590" s="223"/>
      <c r="EJ590" s="222"/>
      <c r="EK590" s="222"/>
      <c r="EL590" s="223"/>
      <c r="EM590" s="223"/>
      <c r="EN590" s="222"/>
      <c r="EO590" s="222"/>
      <c r="EP590" s="223"/>
      <c r="EQ590" s="223"/>
      <c r="ER590" s="222"/>
      <c r="ES590" s="222"/>
      <c r="ET590" s="223"/>
      <c r="EU590" s="223"/>
      <c r="EV590" s="222"/>
      <c r="EW590" s="222"/>
      <c r="EX590" s="223"/>
      <c r="EY590" s="223"/>
      <c r="EZ590" s="222"/>
      <c r="FA590" s="222"/>
      <c r="FB590" s="223"/>
      <c r="FC590" s="223"/>
      <c r="FD590" s="222"/>
      <c r="FE590" s="222"/>
      <c r="FF590" s="223"/>
      <c r="FG590" s="223"/>
      <c r="FH590" s="222"/>
      <c r="FI590" s="222"/>
      <c r="FJ590" s="223"/>
      <c r="FK590" s="223"/>
      <c r="FL590" s="222"/>
      <c r="FM590" s="222"/>
      <c r="FN590" s="223"/>
      <c r="FO590" s="223"/>
      <c r="FP590" s="222"/>
      <c r="FQ590" s="222"/>
      <c r="FR590" s="223"/>
      <c r="FS590" s="223"/>
      <c r="FT590" s="222"/>
      <c r="FU590" s="222"/>
      <c r="FV590" s="223"/>
      <c r="FW590" s="223"/>
      <c r="FX590" s="222"/>
      <c r="FY590" s="222"/>
      <c r="FZ590" s="223"/>
      <c r="GA590" s="223"/>
      <c r="GB590" s="222"/>
      <c r="GC590" s="222"/>
      <c r="GD590" s="223"/>
      <c r="GE590" s="223"/>
      <c r="GF590" s="222"/>
      <c r="GG590" s="222"/>
      <c r="GH590" s="223"/>
      <c r="GI590" s="223"/>
      <c r="GJ590" s="222"/>
      <c r="GK590" s="222"/>
      <c r="GL590" s="223"/>
      <c r="GM590" s="223"/>
      <c r="GN590" s="222"/>
      <c r="GO590" s="222"/>
      <c r="GP590" s="223"/>
      <c r="GQ590" s="223"/>
      <c r="GR590" s="222"/>
      <c r="GS590" s="222"/>
      <c r="GT590" s="223"/>
      <c r="GU590" s="223"/>
      <c r="GV590" s="222"/>
      <c r="GW590" s="222"/>
      <c r="GX590" s="223"/>
      <c r="GY590" s="223"/>
      <c r="GZ590" s="222"/>
      <c r="HA590" s="222"/>
      <c r="HB590" s="223"/>
      <c r="HC590" s="223"/>
      <c r="HD590" s="222"/>
      <c r="HE590" s="222"/>
      <c r="HF590" s="223"/>
      <c r="HG590" s="223"/>
      <c r="HH590" s="222"/>
      <c r="HI590" s="222"/>
      <c r="HJ590" s="223"/>
      <c r="HK590" s="223"/>
      <c r="HL590" s="222"/>
      <c r="HM590" s="222"/>
      <c r="HN590" s="223"/>
      <c r="HO590" s="223"/>
      <c r="HP590" s="222"/>
      <c r="HQ590" s="222"/>
      <c r="HR590" s="223"/>
      <c r="HS590" s="223"/>
      <c r="HT590" s="222"/>
      <c r="HU590" s="222"/>
      <c r="HV590" s="223"/>
      <c r="HW590" s="223"/>
      <c r="HX590" s="222"/>
      <c r="HY590" s="222"/>
      <c r="HZ590" s="223"/>
      <c r="IA590" s="223"/>
      <c r="IB590" s="222"/>
      <c r="IC590" s="222"/>
      <c r="ID590" s="223"/>
      <c r="IE590" s="223"/>
      <c r="IF590" s="222"/>
      <c r="IG590" s="222"/>
      <c r="IH590" s="223"/>
      <c r="II590" s="223"/>
      <c r="IJ590" s="222"/>
      <c r="IK590" s="222"/>
      <c r="IL590" s="223"/>
      <c r="IM590" s="223"/>
      <c r="IN590" s="222"/>
      <c r="IO590" s="222"/>
      <c r="IP590" s="223"/>
      <c r="IQ590" s="223"/>
      <c r="IR590" s="222"/>
      <c r="IS590" s="222"/>
      <c r="IT590" s="223"/>
      <c r="IU590" s="223"/>
      <c r="IV590" s="222"/>
    </row>
    <row r="591" spans="1:256" ht="18" customHeight="1">
      <c r="A591" s="94"/>
      <c r="B591" s="95"/>
      <c r="C591" s="95"/>
      <c r="D591" s="94"/>
      <c r="E591" s="94"/>
      <c r="F591" s="95"/>
      <c r="G591" s="95"/>
      <c r="H591" s="94"/>
      <c r="I591" s="94"/>
      <c r="J591" s="95"/>
      <c r="K591" s="95"/>
      <c r="L591" s="94"/>
      <c r="M591" s="94"/>
      <c r="N591" s="95"/>
      <c r="O591" s="95"/>
      <c r="P591" s="94"/>
      <c r="Q591" s="94"/>
      <c r="R591" s="95"/>
      <c r="S591" s="95"/>
      <c r="T591" s="94"/>
      <c r="U591" s="94"/>
      <c r="V591" s="95"/>
      <c r="W591" s="95"/>
      <c r="X591" s="94"/>
      <c r="Y591" s="94"/>
      <c r="Z591" s="95"/>
      <c r="AA591" s="95"/>
      <c r="AB591" s="94"/>
      <c r="AC591" s="94"/>
      <c r="AD591" s="95"/>
      <c r="AE591" s="95"/>
      <c r="AF591" s="94"/>
      <c r="AG591" s="94"/>
      <c r="AH591" s="95"/>
      <c r="AI591" s="95"/>
      <c r="AJ591" s="94"/>
      <c r="AK591" s="94"/>
      <c r="AL591" s="95"/>
      <c r="AM591" s="95"/>
      <c r="AN591" s="94"/>
      <c r="AO591" s="94"/>
      <c r="AP591" s="95"/>
      <c r="AQ591" s="95"/>
      <c r="AR591" s="94"/>
      <c r="AS591" s="94"/>
      <c r="AT591" s="95"/>
      <c r="AU591" s="95"/>
      <c r="AV591" s="94"/>
      <c r="AW591" s="94"/>
      <c r="AX591" s="95"/>
      <c r="AY591" s="95"/>
      <c r="AZ591" s="94"/>
      <c r="BA591" s="94"/>
      <c r="BB591" s="95"/>
      <c r="BC591" s="95"/>
      <c r="BD591" s="94"/>
      <c r="BE591" s="94"/>
      <c r="BF591" s="95"/>
      <c r="BG591" s="95"/>
      <c r="BH591" s="94"/>
      <c r="BI591" s="94"/>
      <c r="BJ591" s="95"/>
      <c r="BK591" s="95"/>
      <c r="BL591" s="94"/>
      <c r="BM591" s="94"/>
      <c r="BN591" s="95"/>
      <c r="BO591" s="95"/>
      <c r="BP591" s="94"/>
      <c r="BQ591" s="94"/>
      <c r="BR591" s="95"/>
      <c r="BS591" s="95"/>
      <c r="BT591" s="94"/>
      <c r="BU591" s="94"/>
      <c r="BV591" s="95"/>
      <c r="BW591" s="95"/>
      <c r="BX591" s="94"/>
      <c r="BY591" s="94"/>
      <c r="BZ591" s="95"/>
      <c r="CA591" s="95"/>
      <c r="CB591" s="94"/>
      <c r="CC591" s="94"/>
      <c r="CD591" s="95"/>
      <c r="CE591" s="95"/>
      <c r="CF591" s="94"/>
      <c r="CG591" s="94"/>
      <c r="CH591" s="95"/>
      <c r="CI591" s="95"/>
      <c r="CJ591" s="94"/>
      <c r="CK591" s="94"/>
      <c r="CL591" s="95"/>
      <c r="CM591" s="95"/>
      <c r="CN591" s="94"/>
      <c r="CO591" s="94"/>
      <c r="CP591" s="95"/>
      <c r="CQ591" s="95"/>
      <c r="CR591" s="94"/>
      <c r="CS591" s="94"/>
      <c r="CT591" s="95"/>
      <c r="CU591" s="95"/>
      <c r="CV591" s="94"/>
      <c r="CW591" s="94"/>
      <c r="CX591" s="95"/>
      <c r="CY591" s="95"/>
      <c r="CZ591" s="94"/>
      <c r="DA591" s="94"/>
      <c r="DB591" s="95"/>
      <c r="DC591" s="95"/>
      <c r="DD591" s="94"/>
      <c r="DE591" s="94"/>
      <c r="DF591" s="95"/>
      <c r="DG591" s="95"/>
      <c r="DH591" s="94"/>
      <c r="DI591" s="94"/>
      <c r="DJ591" s="95"/>
      <c r="DK591" s="95"/>
      <c r="DL591" s="94"/>
      <c r="DM591" s="94"/>
      <c r="DN591" s="95"/>
      <c r="DO591" s="95"/>
      <c r="DP591" s="94"/>
      <c r="DQ591" s="94"/>
      <c r="DR591" s="95"/>
      <c r="DS591" s="95"/>
      <c r="DT591" s="94"/>
      <c r="DU591" s="94"/>
      <c r="DV591" s="95"/>
      <c r="DW591" s="95"/>
      <c r="DX591" s="94"/>
      <c r="DY591" s="94"/>
      <c r="DZ591" s="95"/>
      <c r="EA591" s="95"/>
      <c r="EB591" s="94"/>
      <c r="EC591" s="94"/>
      <c r="ED591" s="95"/>
      <c r="EE591" s="95"/>
      <c r="EF591" s="94"/>
      <c r="EG591" s="94"/>
      <c r="EH591" s="95"/>
      <c r="EI591" s="95"/>
      <c r="EJ591" s="94"/>
      <c r="EK591" s="94"/>
      <c r="EL591" s="95"/>
      <c r="EM591" s="95"/>
      <c r="EN591" s="94"/>
      <c r="EO591" s="94"/>
      <c r="EP591" s="95"/>
      <c r="EQ591" s="95"/>
      <c r="ER591" s="94"/>
      <c r="ES591" s="94"/>
      <c r="ET591" s="95"/>
      <c r="EU591" s="95"/>
      <c r="EV591" s="94"/>
      <c r="EW591" s="94"/>
      <c r="EX591" s="95"/>
      <c r="EY591" s="95"/>
      <c r="EZ591" s="94"/>
      <c r="FA591" s="94"/>
      <c r="FB591" s="95"/>
      <c r="FC591" s="95"/>
      <c r="FD591" s="94"/>
      <c r="FE591" s="94"/>
      <c r="FF591" s="95"/>
      <c r="FG591" s="95"/>
      <c r="FH591" s="94"/>
      <c r="FI591" s="94"/>
      <c r="FJ591" s="95"/>
      <c r="FK591" s="95"/>
      <c r="FL591" s="94"/>
      <c r="FM591" s="94"/>
      <c r="FN591" s="95"/>
      <c r="FO591" s="95"/>
      <c r="FP591" s="94"/>
      <c r="FQ591" s="94"/>
      <c r="FR591" s="95"/>
      <c r="FS591" s="95"/>
      <c r="FT591" s="94"/>
      <c r="FU591" s="94"/>
      <c r="FV591" s="95"/>
      <c r="FW591" s="95"/>
      <c r="FX591" s="94"/>
      <c r="FY591" s="94"/>
      <c r="FZ591" s="95"/>
      <c r="GA591" s="95"/>
      <c r="GB591" s="94"/>
      <c r="GC591" s="94"/>
      <c r="GD591" s="95"/>
      <c r="GE591" s="95"/>
      <c r="GF591" s="94"/>
      <c r="GG591" s="94"/>
      <c r="GH591" s="95"/>
      <c r="GI591" s="95"/>
      <c r="GJ591" s="94"/>
      <c r="GK591" s="94"/>
      <c r="GL591" s="95"/>
      <c r="GM591" s="95"/>
      <c r="GN591" s="94"/>
      <c r="GO591" s="94"/>
      <c r="GP591" s="95"/>
      <c r="GQ591" s="95"/>
      <c r="GR591" s="94"/>
      <c r="GS591" s="94"/>
      <c r="GT591" s="95"/>
      <c r="GU591" s="95"/>
      <c r="GV591" s="94"/>
      <c r="GW591" s="94"/>
      <c r="GX591" s="95"/>
      <c r="GY591" s="95"/>
      <c r="GZ591" s="94"/>
      <c r="HA591" s="94"/>
      <c r="HB591" s="95"/>
      <c r="HC591" s="95"/>
      <c r="HD591" s="94"/>
      <c r="HE591" s="94"/>
      <c r="HF591" s="95"/>
      <c r="HG591" s="95"/>
      <c r="HH591" s="94"/>
      <c r="HI591" s="94"/>
      <c r="HJ591" s="95"/>
      <c r="HK591" s="95"/>
      <c r="HL591" s="94"/>
      <c r="HM591" s="94"/>
      <c r="HN591" s="95"/>
      <c r="HO591" s="95"/>
      <c r="HP591" s="94"/>
      <c r="HQ591" s="94"/>
      <c r="HR591" s="95"/>
      <c r="HS591" s="95"/>
      <c r="HT591" s="94"/>
      <c r="HU591" s="94"/>
      <c r="HV591" s="95"/>
      <c r="HW591" s="95"/>
      <c r="HX591" s="94"/>
      <c r="HY591" s="94"/>
      <c r="HZ591" s="95"/>
      <c r="IA591" s="95"/>
      <c r="IB591" s="94"/>
      <c r="IC591" s="94"/>
      <c r="ID591" s="95"/>
      <c r="IE591" s="95"/>
      <c r="IF591" s="94"/>
      <c r="IG591" s="94"/>
      <c r="IH591" s="95"/>
      <c r="II591" s="95"/>
      <c r="IJ591" s="94"/>
      <c r="IK591" s="94"/>
      <c r="IL591" s="95"/>
      <c r="IM591" s="95"/>
      <c r="IN591" s="94"/>
      <c r="IO591" s="94"/>
      <c r="IP591" s="95"/>
      <c r="IQ591" s="95"/>
      <c r="IR591" s="94"/>
      <c r="IS591" s="94"/>
      <c r="IT591" s="95"/>
      <c r="IU591" s="95"/>
      <c r="IV591" s="94"/>
    </row>
    <row r="592" spans="1:256" ht="15" customHeight="1">
      <c r="A592" s="94"/>
      <c r="B592" s="95"/>
      <c r="C592" s="95"/>
      <c r="D592" s="242" t="s">
        <v>725</v>
      </c>
      <c r="E592" s="94"/>
      <c r="F592" s="95"/>
      <c r="G592" s="95"/>
      <c r="H592" s="100"/>
      <c r="I592" s="94"/>
      <c r="J592" s="95"/>
      <c r="K592" s="95"/>
      <c r="L592" s="100"/>
      <c r="M592" s="94"/>
      <c r="N592" s="95"/>
      <c r="O592" s="95"/>
      <c r="P592" s="100"/>
      <c r="Q592" s="94"/>
      <c r="R592" s="95"/>
      <c r="S592" s="95"/>
      <c r="T592" s="100"/>
      <c r="U592" s="94"/>
      <c r="V592" s="95"/>
      <c r="W592" s="95"/>
      <c r="X592" s="100"/>
      <c r="Y592" s="94"/>
      <c r="Z592" s="95"/>
      <c r="AA592" s="95"/>
      <c r="AB592" s="100"/>
      <c r="AC592" s="94"/>
      <c r="AD592" s="95"/>
      <c r="AE592" s="95"/>
      <c r="AF592" s="100"/>
      <c r="AG592" s="94"/>
      <c r="AH592" s="95"/>
      <c r="AI592" s="95"/>
      <c r="AJ592" s="100"/>
      <c r="AK592" s="94"/>
      <c r="AL592" s="95"/>
      <c r="AM592" s="95"/>
      <c r="AN592" s="100"/>
      <c r="AO592" s="94"/>
      <c r="AP592" s="95"/>
      <c r="AQ592" s="95"/>
      <c r="AR592" s="100"/>
      <c r="AS592" s="94"/>
      <c r="AT592" s="95"/>
      <c r="AU592" s="95"/>
      <c r="AV592" s="100"/>
      <c r="AW592" s="94"/>
      <c r="AX592" s="95"/>
      <c r="AY592" s="95"/>
      <c r="AZ592" s="100"/>
      <c r="BA592" s="94"/>
      <c r="BB592" s="95"/>
      <c r="BC592" s="95"/>
      <c r="BD592" s="100"/>
      <c r="BE592" s="94"/>
      <c r="BF592" s="95"/>
      <c r="BG592" s="95"/>
      <c r="BH592" s="100"/>
      <c r="BI592" s="94"/>
      <c r="BJ592" s="95"/>
      <c r="BK592" s="95"/>
      <c r="BL592" s="100"/>
      <c r="BM592" s="94"/>
      <c r="BN592" s="95"/>
      <c r="BO592" s="95"/>
      <c r="BP592" s="100"/>
      <c r="BQ592" s="94"/>
      <c r="BR592" s="95"/>
      <c r="BS592" s="95"/>
      <c r="BT592" s="100"/>
      <c r="BU592" s="94"/>
      <c r="BV592" s="95"/>
      <c r="BW592" s="95"/>
      <c r="BX592" s="100"/>
      <c r="BY592" s="94"/>
      <c r="BZ592" s="95"/>
      <c r="CA592" s="95"/>
      <c r="CB592" s="100"/>
      <c r="CC592" s="94"/>
      <c r="CD592" s="95"/>
      <c r="CE592" s="95"/>
      <c r="CF592" s="100"/>
      <c r="CG592" s="94"/>
      <c r="CH592" s="95"/>
      <c r="CI592" s="95"/>
      <c r="CJ592" s="100"/>
      <c r="CK592" s="94"/>
      <c r="CL592" s="95"/>
      <c r="CM592" s="95"/>
      <c r="CN592" s="100"/>
      <c r="CO592" s="94"/>
      <c r="CP592" s="95"/>
      <c r="CQ592" s="95"/>
      <c r="CR592" s="100"/>
      <c r="CS592" s="94"/>
      <c r="CT592" s="95"/>
      <c r="CU592" s="95"/>
      <c r="CV592" s="100"/>
      <c r="CW592" s="94"/>
      <c r="CX592" s="95"/>
      <c r="CY592" s="95"/>
      <c r="CZ592" s="100"/>
      <c r="DA592" s="94"/>
      <c r="DB592" s="95"/>
      <c r="DC592" s="95"/>
      <c r="DD592" s="100"/>
      <c r="DE592" s="94"/>
      <c r="DF592" s="95"/>
      <c r="DG592" s="95"/>
      <c r="DH592" s="100"/>
      <c r="DI592" s="94"/>
      <c r="DJ592" s="95"/>
      <c r="DK592" s="95"/>
      <c r="DL592" s="100"/>
      <c r="DM592" s="94"/>
      <c r="DN592" s="95"/>
      <c r="DO592" s="95"/>
      <c r="DP592" s="100"/>
      <c r="DQ592" s="94"/>
      <c r="DR592" s="95"/>
      <c r="DS592" s="95"/>
      <c r="DT592" s="100"/>
      <c r="DU592" s="94"/>
      <c r="DV592" s="95"/>
      <c r="DW592" s="95"/>
      <c r="DX592" s="100"/>
      <c r="DY592" s="94"/>
      <c r="DZ592" s="95"/>
      <c r="EA592" s="95"/>
      <c r="EB592" s="100"/>
      <c r="EC592" s="94"/>
      <c r="ED592" s="95"/>
      <c r="EE592" s="95"/>
      <c r="EF592" s="100"/>
      <c r="EG592" s="94"/>
      <c r="EH592" s="95"/>
      <c r="EI592" s="95"/>
      <c r="EJ592" s="100"/>
      <c r="EK592" s="94"/>
      <c r="EL592" s="95"/>
      <c r="EM592" s="95"/>
      <c r="EN592" s="100"/>
      <c r="EO592" s="94"/>
      <c r="EP592" s="95"/>
      <c r="EQ592" s="95"/>
      <c r="ER592" s="100"/>
      <c r="ES592" s="94"/>
      <c r="ET592" s="95"/>
      <c r="EU592" s="95"/>
      <c r="EV592" s="100"/>
      <c r="EW592" s="94"/>
      <c r="EX592" s="95"/>
      <c r="EY592" s="95"/>
      <c r="EZ592" s="100"/>
      <c r="FA592" s="94"/>
      <c r="FB592" s="95"/>
      <c r="FC592" s="95"/>
      <c r="FD592" s="100"/>
      <c r="FE592" s="94"/>
      <c r="FF592" s="95"/>
      <c r="FG592" s="95"/>
      <c r="FH592" s="100"/>
      <c r="FI592" s="94"/>
      <c r="FJ592" s="95"/>
      <c r="FK592" s="95"/>
      <c r="FL592" s="100"/>
      <c r="FM592" s="94"/>
      <c r="FN592" s="95"/>
      <c r="FO592" s="95"/>
      <c r="FP592" s="100"/>
      <c r="FQ592" s="94"/>
      <c r="FR592" s="95"/>
      <c r="FS592" s="95"/>
      <c r="FT592" s="100"/>
      <c r="FU592" s="94"/>
      <c r="FV592" s="95"/>
      <c r="FW592" s="95"/>
      <c r="FX592" s="100"/>
      <c r="FY592" s="94"/>
      <c r="FZ592" s="95"/>
      <c r="GA592" s="95"/>
      <c r="GB592" s="100"/>
      <c r="GC592" s="94"/>
      <c r="GD592" s="95"/>
      <c r="GE592" s="95"/>
      <c r="GF592" s="100"/>
      <c r="GG592" s="94"/>
      <c r="GH592" s="95"/>
      <c r="GI592" s="95"/>
      <c r="GJ592" s="100"/>
      <c r="GK592" s="94"/>
      <c r="GL592" s="95"/>
      <c r="GM592" s="95"/>
      <c r="GN592" s="100"/>
      <c r="GO592" s="94"/>
      <c r="GP592" s="95"/>
      <c r="GQ592" s="95"/>
      <c r="GR592" s="100"/>
      <c r="GS592" s="94"/>
      <c r="GT592" s="95"/>
      <c r="GU592" s="95"/>
      <c r="GV592" s="100"/>
      <c r="GW592" s="94"/>
      <c r="GX592" s="95"/>
      <c r="GY592" s="95"/>
      <c r="GZ592" s="100"/>
      <c r="HA592" s="94"/>
      <c r="HB592" s="95"/>
      <c r="HC592" s="95"/>
      <c r="HD592" s="100"/>
      <c r="HE592" s="94"/>
      <c r="HF592" s="95"/>
      <c r="HG592" s="95"/>
      <c r="HH592" s="100"/>
      <c r="HI592" s="94"/>
      <c r="HJ592" s="95"/>
      <c r="HK592" s="95"/>
      <c r="HL592" s="100"/>
      <c r="HM592" s="94"/>
      <c r="HN592" s="95"/>
      <c r="HO592" s="95"/>
      <c r="HP592" s="100"/>
      <c r="HQ592" s="94"/>
      <c r="HR592" s="95"/>
      <c r="HS592" s="95"/>
      <c r="HT592" s="100"/>
      <c r="HU592" s="94"/>
      <c r="HV592" s="95"/>
      <c r="HW592" s="95"/>
      <c r="HX592" s="100"/>
      <c r="HY592" s="94"/>
      <c r="HZ592" s="95"/>
      <c r="IA592" s="95"/>
      <c r="IB592" s="100"/>
      <c r="IC592" s="94"/>
      <c r="ID592" s="95"/>
      <c r="IE592" s="95"/>
      <c r="IF592" s="100"/>
      <c r="IG592" s="94"/>
      <c r="IH592" s="95"/>
      <c r="II592" s="95"/>
      <c r="IJ592" s="100"/>
      <c r="IK592" s="94"/>
      <c r="IL592" s="95"/>
      <c r="IM592" s="95"/>
      <c r="IN592" s="100"/>
      <c r="IO592" s="94"/>
      <c r="IP592" s="95"/>
      <c r="IQ592" s="95"/>
      <c r="IR592" s="100"/>
      <c r="IS592" s="94"/>
      <c r="IT592" s="95"/>
      <c r="IU592" s="95"/>
      <c r="IV592" s="100"/>
    </row>
    <row r="593" spans="1:256" ht="15" customHeight="1">
      <c r="A593" s="94"/>
      <c r="B593" s="95"/>
      <c r="C593" s="95"/>
      <c r="D593" s="243" t="s">
        <v>726</v>
      </c>
      <c r="E593" s="94"/>
      <c r="F593" s="95"/>
      <c r="G593" s="95"/>
      <c r="H593" s="94"/>
      <c r="I593" s="94"/>
      <c r="J593" s="95"/>
      <c r="K593" s="95"/>
      <c r="L593" s="94"/>
      <c r="M593" s="94"/>
      <c r="N593" s="95"/>
      <c r="O593" s="95"/>
      <c r="P593" s="94"/>
      <c r="Q593" s="94"/>
      <c r="R593" s="95"/>
      <c r="S593" s="95"/>
      <c r="T593" s="94"/>
      <c r="U593" s="94"/>
      <c r="V593" s="95"/>
      <c r="W593" s="95"/>
      <c r="X593" s="94"/>
      <c r="Y593" s="94"/>
      <c r="Z593" s="95"/>
      <c r="AA593" s="95"/>
      <c r="AB593" s="94"/>
      <c r="AC593" s="94"/>
      <c r="AD593" s="95"/>
      <c r="AE593" s="95"/>
      <c r="AF593" s="94"/>
      <c r="AG593" s="94"/>
      <c r="AH593" s="95"/>
      <c r="AI593" s="95"/>
      <c r="AJ593" s="94"/>
      <c r="AK593" s="94"/>
      <c r="AL593" s="95"/>
      <c r="AM593" s="95"/>
      <c r="AN593" s="94"/>
      <c r="AO593" s="94"/>
      <c r="AP593" s="95"/>
      <c r="AQ593" s="95"/>
      <c r="AR593" s="94"/>
      <c r="AS593" s="94"/>
      <c r="AT593" s="95"/>
      <c r="AU593" s="95"/>
      <c r="AV593" s="94"/>
      <c r="AW593" s="94"/>
      <c r="AX593" s="95"/>
      <c r="AY593" s="95"/>
      <c r="AZ593" s="94"/>
      <c r="BA593" s="94"/>
      <c r="BB593" s="95"/>
      <c r="BC593" s="95"/>
      <c r="BD593" s="94"/>
      <c r="BE593" s="94"/>
      <c r="BF593" s="95"/>
      <c r="BG593" s="95"/>
      <c r="BH593" s="94"/>
      <c r="BI593" s="94"/>
      <c r="BJ593" s="95"/>
      <c r="BK593" s="95"/>
      <c r="BL593" s="94"/>
      <c r="BM593" s="94"/>
      <c r="BN593" s="95"/>
      <c r="BO593" s="95"/>
      <c r="BP593" s="94"/>
      <c r="BQ593" s="94"/>
      <c r="BR593" s="95"/>
      <c r="BS593" s="95"/>
      <c r="BT593" s="94"/>
      <c r="BU593" s="94"/>
      <c r="BV593" s="95"/>
      <c r="BW593" s="95"/>
      <c r="BX593" s="94"/>
      <c r="BY593" s="94"/>
      <c r="BZ593" s="95"/>
      <c r="CA593" s="95"/>
      <c r="CB593" s="94"/>
      <c r="CC593" s="94"/>
      <c r="CD593" s="95"/>
      <c r="CE593" s="95"/>
      <c r="CF593" s="94"/>
      <c r="CG593" s="94"/>
      <c r="CH593" s="95"/>
      <c r="CI593" s="95"/>
      <c r="CJ593" s="94"/>
      <c r="CK593" s="94"/>
      <c r="CL593" s="95"/>
      <c r="CM593" s="95"/>
      <c r="CN593" s="94"/>
      <c r="CO593" s="94"/>
      <c r="CP593" s="95"/>
      <c r="CQ593" s="95"/>
      <c r="CR593" s="94"/>
      <c r="CS593" s="94"/>
      <c r="CT593" s="95"/>
      <c r="CU593" s="95"/>
      <c r="CV593" s="94"/>
      <c r="CW593" s="94"/>
      <c r="CX593" s="95"/>
      <c r="CY593" s="95"/>
      <c r="CZ593" s="94"/>
      <c r="DA593" s="94"/>
      <c r="DB593" s="95"/>
      <c r="DC593" s="95"/>
      <c r="DD593" s="94"/>
      <c r="DE593" s="94"/>
      <c r="DF593" s="95"/>
      <c r="DG593" s="95"/>
      <c r="DH593" s="94"/>
      <c r="DI593" s="94"/>
      <c r="DJ593" s="95"/>
      <c r="DK593" s="95"/>
      <c r="DL593" s="94"/>
      <c r="DM593" s="94"/>
      <c r="DN593" s="95"/>
      <c r="DO593" s="95"/>
      <c r="DP593" s="94"/>
      <c r="DQ593" s="94"/>
      <c r="DR593" s="95"/>
      <c r="DS593" s="95"/>
      <c r="DT593" s="94"/>
      <c r="DU593" s="94"/>
      <c r="DV593" s="95"/>
      <c r="DW593" s="95"/>
      <c r="DX593" s="94"/>
      <c r="DY593" s="94"/>
      <c r="DZ593" s="95"/>
      <c r="EA593" s="95"/>
      <c r="EB593" s="94"/>
      <c r="EC593" s="94"/>
      <c r="ED593" s="95"/>
      <c r="EE593" s="95"/>
      <c r="EF593" s="94"/>
      <c r="EG593" s="94"/>
      <c r="EH593" s="95"/>
      <c r="EI593" s="95"/>
      <c r="EJ593" s="94"/>
      <c r="EK593" s="94"/>
      <c r="EL593" s="95"/>
      <c r="EM593" s="95"/>
      <c r="EN593" s="94"/>
      <c r="EO593" s="94"/>
      <c r="EP593" s="95"/>
      <c r="EQ593" s="95"/>
      <c r="ER593" s="94"/>
      <c r="ES593" s="94"/>
      <c r="ET593" s="95"/>
      <c r="EU593" s="95"/>
      <c r="EV593" s="94"/>
      <c r="EW593" s="94"/>
      <c r="EX593" s="95"/>
      <c r="EY593" s="95"/>
      <c r="EZ593" s="94"/>
      <c r="FA593" s="94"/>
      <c r="FB593" s="95"/>
      <c r="FC593" s="95"/>
      <c r="FD593" s="94"/>
      <c r="FE593" s="94"/>
      <c r="FF593" s="95"/>
      <c r="FG593" s="95"/>
      <c r="FH593" s="94"/>
      <c r="FI593" s="94"/>
      <c r="FJ593" s="95"/>
      <c r="FK593" s="95"/>
      <c r="FL593" s="94"/>
      <c r="FM593" s="94"/>
      <c r="FN593" s="95"/>
      <c r="FO593" s="95"/>
      <c r="FP593" s="94"/>
      <c r="FQ593" s="94"/>
      <c r="FR593" s="95"/>
      <c r="FS593" s="95"/>
      <c r="FT593" s="94"/>
      <c r="FU593" s="94"/>
      <c r="FV593" s="95"/>
      <c r="FW593" s="95"/>
      <c r="FX593" s="94"/>
      <c r="FY593" s="94"/>
      <c r="FZ593" s="95"/>
      <c r="GA593" s="95"/>
      <c r="GB593" s="94"/>
      <c r="GC593" s="94"/>
      <c r="GD593" s="95"/>
      <c r="GE593" s="95"/>
      <c r="GF593" s="94"/>
      <c r="GG593" s="94"/>
      <c r="GH593" s="95"/>
      <c r="GI593" s="95"/>
      <c r="GJ593" s="94"/>
      <c r="GK593" s="94"/>
      <c r="GL593" s="95"/>
      <c r="GM593" s="95"/>
      <c r="GN593" s="94"/>
      <c r="GO593" s="94"/>
      <c r="GP593" s="95"/>
      <c r="GQ593" s="95"/>
      <c r="GR593" s="94"/>
      <c r="GS593" s="94"/>
      <c r="GT593" s="95"/>
      <c r="GU593" s="95"/>
      <c r="GV593" s="94"/>
      <c r="GW593" s="94"/>
      <c r="GX593" s="95"/>
      <c r="GY593" s="95"/>
      <c r="GZ593" s="94"/>
      <c r="HA593" s="94"/>
      <c r="HB593" s="95"/>
      <c r="HC593" s="95"/>
      <c r="HD593" s="94"/>
      <c r="HE593" s="94"/>
      <c r="HF593" s="95"/>
      <c r="HG593" s="95"/>
      <c r="HH593" s="94"/>
      <c r="HI593" s="94"/>
      <c r="HJ593" s="95"/>
      <c r="HK593" s="95"/>
      <c r="HL593" s="94"/>
      <c r="HM593" s="94"/>
      <c r="HN593" s="95"/>
      <c r="HO593" s="95"/>
      <c r="HP593" s="94"/>
      <c r="HQ593" s="94"/>
      <c r="HR593" s="95"/>
      <c r="HS593" s="95"/>
      <c r="HT593" s="94"/>
      <c r="HU593" s="94"/>
      <c r="HV593" s="95"/>
      <c r="HW593" s="95"/>
      <c r="HX593" s="94"/>
      <c r="HY593" s="94"/>
      <c r="HZ593" s="95"/>
      <c r="IA593" s="95"/>
      <c r="IB593" s="94"/>
      <c r="IC593" s="94"/>
      <c r="ID593" s="95"/>
      <c r="IE593" s="95"/>
      <c r="IF593" s="94"/>
      <c r="IG593" s="94"/>
      <c r="IH593" s="95"/>
      <c r="II593" s="95"/>
      <c r="IJ593" s="94"/>
      <c r="IK593" s="94"/>
      <c r="IL593" s="95"/>
      <c r="IM593" s="95"/>
      <c r="IN593" s="94"/>
      <c r="IO593" s="94"/>
      <c r="IP593" s="95"/>
      <c r="IQ593" s="95"/>
      <c r="IR593" s="94"/>
      <c r="IS593" s="94"/>
      <c r="IT593" s="95"/>
      <c r="IU593" s="95"/>
      <c r="IV593" s="94"/>
    </row>
    <row r="594" spans="1:256" ht="15" customHeight="1">
      <c r="A594" s="94"/>
      <c r="B594" s="95"/>
      <c r="C594" s="95"/>
      <c r="D594" s="100"/>
      <c r="E594" s="94"/>
      <c r="F594" s="95"/>
      <c r="G594" s="95"/>
      <c r="H594" s="94"/>
      <c r="I594" s="94"/>
      <c r="J594" s="95"/>
      <c r="K594" s="95"/>
      <c r="L594" s="94"/>
      <c r="M594" s="94"/>
      <c r="N594" s="95"/>
      <c r="O594" s="95"/>
      <c r="P594" s="94"/>
      <c r="Q594" s="94"/>
      <c r="R594" s="95"/>
      <c r="S594" s="95"/>
      <c r="T594" s="94"/>
      <c r="U594" s="94"/>
      <c r="V594" s="95"/>
      <c r="W594" s="95"/>
      <c r="X594" s="94"/>
      <c r="Y594" s="94"/>
      <c r="Z594" s="95"/>
      <c r="AA594" s="95"/>
      <c r="AB594" s="94"/>
      <c r="AC594" s="94"/>
      <c r="AD594" s="95"/>
      <c r="AE594" s="95"/>
      <c r="AF594" s="94"/>
      <c r="AG594" s="94"/>
      <c r="AH594" s="95"/>
      <c r="AI594" s="95"/>
      <c r="AJ594" s="94"/>
      <c r="AK594" s="94"/>
      <c r="AL594" s="95"/>
      <c r="AM594" s="95"/>
      <c r="AN594" s="94"/>
      <c r="AO594" s="94"/>
      <c r="AP594" s="95"/>
      <c r="AQ594" s="95"/>
      <c r="AR594" s="94"/>
      <c r="AS594" s="94"/>
      <c r="AT594" s="95"/>
      <c r="AU594" s="95"/>
      <c r="AV594" s="94"/>
      <c r="AW594" s="94"/>
      <c r="AX594" s="95"/>
      <c r="AY594" s="95"/>
      <c r="AZ594" s="94"/>
      <c r="BA594" s="94"/>
      <c r="BB594" s="95"/>
      <c r="BC594" s="95"/>
      <c r="BD594" s="94"/>
      <c r="BE594" s="94"/>
      <c r="BF594" s="95"/>
      <c r="BG594" s="95"/>
      <c r="BH594" s="94"/>
      <c r="BI594" s="94"/>
      <c r="BJ594" s="95"/>
      <c r="BK594" s="95"/>
      <c r="BL594" s="94"/>
      <c r="BM594" s="94"/>
      <c r="BN594" s="95"/>
      <c r="BO594" s="95"/>
      <c r="BP594" s="94"/>
      <c r="BQ594" s="94"/>
      <c r="BR594" s="95"/>
      <c r="BS594" s="95"/>
      <c r="BT594" s="94"/>
      <c r="BU594" s="94"/>
      <c r="BV594" s="95"/>
      <c r="BW594" s="95"/>
      <c r="BX594" s="94"/>
      <c r="BY594" s="94"/>
      <c r="BZ594" s="95"/>
      <c r="CA594" s="95"/>
      <c r="CB594" s="94"/>
      <c r="CC594" s="94"/>
      <c r="CD594" s="95"/>
      <c r="CE594" s="95"/>
      <c r="CF594" s="94"/>
      <c r="CG594" s="94"/>
      <c r="CH594" s="95"/>
      <c r="CI594" s="95"/>
      <c r="CJ594" s="94"/>
      <c r="CK594" s="94"/>
      <c r="CL594" s="95"/>
      <c r="CM594" s="95"/>
      <c r="CN594" s="94"/>
      <c r="CO594" s="94"/>
      <c r="CP594" s="95"/>
      <c r="CQ594" s="95"/>
      <c r="CR594" s="94"/>
      <c r="CS594" s="94"/>
      <c r="CT594" s="95"/>
      <c r="CU594" s="95"/>
      <c r="CV594" s="94"/>
      <c r="CW594" s="94"/>
      <c r="CX594" s="95"/>
      <c r="CY594" s="95"/>
      <c r="CZ594" s="94"/>
      <c r="DA594" s="94"/>
      <c r="DB594" s="95"/>
      <c r="DC594" s="95"/>
      <c r="DD594" s="94"/>
      <c r="DE594" s="94"/>
      <c r="DF594" s="95"/>
      <c r="DG594" s="95"/>
      <c r="DH594" s="94"/>
      <c r="DI594" s="94"/>
      <c r="DJ594" s="95"/>
      <c r="DK594" s="95"/>
      <c r="DL594" s="94"/>
      <c r="DM594" s="94"/>
      <c r="DN594" s="95"/>
      <c r="DO594" s="95"/>
      <c r="DP594" s="94"/>
      <c r="DQ594" s="94"/>
      <c r="DR594" s="95"/>
      <c r="DS594" s="95"/>
      <c r="DT594" s="94"/>
      <c r="DU594" s="94"/>
      <c r="DV594" s="95"/>
      <c r="DW594" s="95"/>
      <c r="DX594" s="94"/>
      <c r="DY594" s="94"/>
      <c r="DZ594" s="95"/>
      <c r="EA594" s="95"/>
      <c r="EB594" s="94"/>
      <c r="EC594" s="94"/>
      <c r="ED594" s="95"/>
      <c r="EE594" s="95"/>
      <c r="EF594" s="94"/>
      <c r="EG594" s="94"/>
      <c r="EH594" s="95"/>
      <c r="EI594" s="95"/>
      <c r="EJ594" s="94"/>
      <c r="EK594" s="94"/>
      <c r="EL594" s="95"/>
      <c r="EM594" s="95"/>
      <c r="EN594" s="94"/>
      <c r="EO594" s="94"/>
      <c r="EP594" s="95"/>
      <c r="EQ594" s="95"/>
      <c r="ER594" s="94"/>
      <c r="ES594" s="94"/>
      <c r="ET594" s="95"/>
      <c r="EU594" s="95"/>
      <c r="EV594" s="94"/>
      <c r="EW594" s="94"/>
      <c r="EX594" s="95"/>
      <c r="EY594" s="95"/>
      <c r="EZ594" s="94"/>
      <c r="FA594" s="94"/>
      <c r="FB594" s="95"/>
      <c r="FC594" s="95"/>
      <c r="FD594" s="94"/>
      <c r="FE594" s="94"/>
      <c r="FF594" s="95"/>
      <c r="FG594" s="95"/>
      <c r="FH594" s="94"/>
      <c r="FI594" s="94"/>
      <c r="FJ594" s="95"/>
      <c r="FK594" s="95"/>
      <c r="FL594" s="94"/>
      <c r="FM594" s="94"/>
      <c r="FN594" s="95"/>
      <c r="FO594" s="95"/>
      <c r="FP594" s="94"/>
      <c r="FQ594" s="94"/>
      <c r="FR594" s="95"/>
      <c r="FS594" s="95"/>
      <c r="FT594" s="94"/>
      <c r="FU594" s="94"/>
      <c r="FV594" s="95"/>
      <c r="FW594" s="95"/>
      <c r="FX594" s="94"/>
      <c r="FY594" s="94"/>
      <c r="FZ594" s="95"/>
      <c r="GA594" s="95"/>
      <c r="GB594" s="94"/>
      <c r="GC594" s="94"/>
      <c r="GD594" s="95"/>
      <c r="GE594" s="95"/>
      <c r="GF594" s="94"/>
      <c r="GG594" s="94"/>
      <c r="GH594" s="95"/>
      <c r="GI594" s="95"/>
      <c r="GJ594" s="94"/>
      <c r="GK594" s="94"/>
      <c r="GL594" s="95"/>
      <c r="GM594" s="95"/>
      <c r="GN594" s="94"/>
      <c r="GO594" s="94"/>
      <c r="GP594" s="95"/>
      <c r="GQ594" s="95"/>
      <c r="GR594" s="94"/>
      <c r="GS594" s="94"/>
      <c r="GT594" s="95"/>
      <c r="GU594" s="95"/>
      <c r="GV594" s="94"/>
      <c r="GW594" s="94"/>
      <c r="GX594" s="95"/>
      <c r="GY594" s="95"/>
      <c r="GZ594" s="94"/>
      <c r="HA594" s="94"/>
      <c r="HB594" s="95"/>
      <c r="HC594" s="95"/>
      <c r="HD594" s="94"/>
      <c r="HE594" s="94"/>
      <c r="HF594" s="95"/>
      <c r="HG594" s="95"/>
      <c r="HH594" s="94"/>
      <c r="HI594" s="94"/>
      <c r="HJ594" s="95"/>
      <c r="HK594" s="95"/>
      <c r="HL594" s="94"/>
      <c r="HM594" s="94"/>
      <c r="HN594" s="95"/>
      <c r="HO594" s="95"/>
      <c r="HP594" s="94"/>
      <c r="HQ594" s="94"/>
      <c r="HR594" s="95"/>
      <c r="HS594" s="95"/>
      <c r="HT594" s="94"/>
      <c r="HU594" s="94"/>
      <c r="HV594" s="95"/>
      <c r="HW594" s="95"/>
      <c r="HX594" s="94"/>
      <c r="HY594" s="94"/>
      <c r="HZ594" s="95"/>
      <c r="IA594" s="95"/>
      <c r="IB594" s="94"/>
      <c r="IC594" s="94"/>
      <c r="ID594" s="95"/>
      <c r="IE594" s="95"/>
      <c r="IF594" s="94"/>
      <c r="IG594" s="94"/>
      <c r="IH594" s="95"/>
      <c r="II594" s="95"/>
      <c r="IJ594" s="94"/>
      <c r="IK594" s="94"/>
      <c r="IL594" s="95"/>
      <c r="IM594" s="95"/>
      <c r="IN594" s="94"/>
      <c r="IO594" s="94"/>
      <c r="IP594" s="95"/>
      <c r="IQ594" s="95"/>
      <c r="IR594" s="94"/>
      <c r="IS594" s="94"/>
      <c r="IT594" s="95"/>
      <c r="IU594" s="95"/>
      <c r="IV594" s="94"/>
    </row>
    <row r="595" spans="1:256" ht="30" customHeight="1">
      <c r="A595" s="257" t="s">
        <v>727</v>
      </c>
      <c r="B595" s="258" t="s">
        <v>728</v>
      </c>
      <c r="C595" s="258" t="s">
        <v>800</v>
      </c>
      <c r="D595" s="257" t="s">
        <v>729</v>
      </c>
      <c r="E595" s="257" t="s">
        <v>730</v>
      </c>
      <c r="F595" s="171"/>
      <c r="G595" s="171"/>
      <c r="H595" s="175"/>
      <c r="I595" s="175"/>
      <c r="J595" s="171"/>
      <c r="K595" s="171"/>
      <c r="L595" s="175"/>
      <c r="M595" s="175"/>
      <c r="N595" s="171"/>
      <c r="O595" s="171"/>
      <c r="P595" s="175"/>
      <c r="Q595" s="175"/>
      <c r="R595" s="171"/>
      <c r="S595" s="171"/>
      <c r="T595" s="175"/>
      <c r="U595" s="175"/>
      <c r="V595" s="171"/>
      <c r="W595" s="171"/>
      <c r="X595" s="175"/>
      <c r="Y595" s="175"/>
      <c r="Z595" s="171"/>
      <c r="AA595" s="171"/>
      <c r="AB595" s="175"/>
      <c r="AC595" s="175"/>
      <c r="AD595" s="171"/>
      <c r="AE595" s="171"/>
      <c r="AF595" s="175"/>
      <c r="AG595" s="175"/>
      <c r="AH595" s="171"/>
      <c r="AI595" s="171"/>
      <c r="AJ595" s="175"/>
      <c r="AK595" s="175"/>
      <c r="AL595" s="171"/>
      <c r="AM595" s="171"/>
      <c r="AN595" s="175"/>
      <c r="AO595" s="175"/>
      <c r="AP595" s="171"/>
      <c r="AQ595" s="171"/>
      <c r="AR595" s="175"/>
      <c r="AS595" s="175"/>
      <c r="AT595" s="171"/>
      <c r="AU595" s="171"/>
      <c r="AV595" s="175"/>
      <c r="AW595" s="175"/>
      <c r="AX595" s="171"/>
      <c r="AY595" s="171"/>
      <c r="AZ595" s="175"/>
      <c r="BA595" s="175"/>
      <c r="BB595" s="171"/>
      <c r="BC595" s="171"/>
      <c r="BD595" s="175"/>
      <c r="BE595" s="175"/>
      <c r="BF595" s="171"/>
      <c r="BG595" s="171"/>
      <c r="BH595" s="175"/>
      <c r="BI595" s="175"/>
      <c r="BJ595" s="171"/>
      <c r="BK595" s="171"/>
      <c r="BL595" s="175"/>
      <c r="BM595" s="175"/>
      <c r="BN595" s="171"/>
      <c r="BO595" s="171"/>
      <c r="BP595" s="175"/>
      <c r="BQ595" s="175"/>
      <c r="BR595" s="171"/>
      <c r="BS595" s="171"/>
      <c r="BT595" s="175"/>
      <c r="BU595" s="175"/>
      <c r="BV595" s="171"/>
      <c r="BW595" s="171"/>
      <c r="BX595" s="175"/>
      <c r="BY595" s="175"/>
      <c r="BZ595" s="171"/>
      <c r="CA595" s="171"/>
      <c r="CB595" s="175"/>
      <c r="CC595" s="175"/>
      <c r="CD595" s="171"/>
      <c r="CE595" s="171"/>
      <c r="CF595" s="175"/>
      <c r="CG595" s="175"/>
      <c r="CH595" s="171"/>
      <c r="CI595" s="171"/>
      <c r="CJ595" s="175"/>
      <c r="CK595" s="175"/>
      <c r="CL595" s="171"/>
      <c r="CM595" s="171"/>
      <c r="CN595" s="175"/>
      <c r="CO595" s="175"/>
      <c r="CP595" s="171"/>
      <c r="CQ595" s="171"/>
      <c r="CR595" s="175"/>
      <c r="CS595" s="175"/>
      <c r="CT595" s="171"/>
      <c r="CU595" s="171"/>
      <c r="CV595" s="175"/>
      <c r="CW595" s="175"/>
      <c r="CX595" s="171"/>
      <c r="CY595" s="171"/>
      <c r="CZ595" s="175"/>
      <c r="DA595" s="175"/>
      <c r="DB595" s="171"/>
      <c r="DC595" s="171"/>
      <c r="DD595" s="175"/>
      <c r="DE595" s="175"/>
      <c r="DF595" s="171"/>
      <c r="DG595" s="171"/>
      <c r="DH595" s="175"/>
      <c r="DI595" s="175"/>
      <c r="DJ595" s="171"/>
      <c r="DK595" s="171"/>
      <c r="DL595" s="175"/>
      <c r="DM595" s="175"/>
      <c r="DN595" s="171"/>
      <c r="DO595" s="171"/>
      <c r="DP595" s="175"/>
      <c r="DQ595" s="175"/>
      <c r="DR595" s="171"/>
      <c r="DS595" s="171"/>
      <c r="DT595" s="175"/>
      <c r="DU595" s="175"/>
      <c r="DV595" s="171"/>
      <c r="DW595" s="171"/>
      <c r="DX595" s="175"/>
      <c r="DY595" s="175"/>
      <c r="DZ595" s="171"/>
      <c r="EA595" s="171"/>
      <c r="EB595" s="175"/>
      <c r="EC595" s="175"/>
      <c r="ED595" s="171"/>
      <c r="EE595" s="171"/>
      <c r="EF595" s="175"/>
      <c r="EG595" s="175"/>
      <c r="EH595" s="171"/>
      <c r="EI595" s="171"/>
      <c r="EJ595" s="175"/>
      <c r="EK595" s="175"/>
      <c r="EL595" s="171"/>
      <c r="EM595" s="171"/>
      <c r="EN595" s="175"/>
      <c r="EO595" s="175"/>
      <c r="EP595" s="171"/>
      <c r="EQ595" s="171"/>
      <c r="ER595" s="175"/>
      <c r="ES595" s="175"/>
      <c r="ET595" s="171"/>
      <c r="EU595" s="171"/>
      <c r="EV595" s="175"/>
      <c r="EW595" s="175"/>
      <c r="EX595" s="171"/>
      <c r="EY595" s="171"/>
      <c r="EZ595" s="175"/>
      <c r="FA595" s="175"/>
      <c r="FB595" s="171"/>
      <c r="FC595" s="171"/>
      <c r="FD595" s="175"/>
      <c r="FE595" s="175"/>
      <c r="FF595" s="171"/>
      <c r="FG595" s="171"/>
      <c r="FH595" s="175"/>
      <c r="FI595" s="175"/>
      <c r="FJ595" s="171"/>
      <c r="FK595" s="171"/>
      <c r="FL595" s="175"/>
      <c r="FM595" s="175"/>
      <c r="FN595" s="171"/>
      <c r="FO595" s="171"/>
      <c r="FP595" s="175"/>
      <c r="FQ595" s="175"/>
      <c r="FR595" s="171"/>
      <c r="FS595" s="171"/>
      <c r="FT595" s="175"/>
      <c r="FU595" s="175"/>
      <c r="FV595" s="171"/>
      <c r="FW595" s="171"/>
      <c r="FX595" s="175"/>
      <c r="FY595" s="175"/>
      <c r="FZ595" s="171"/>
      <c r="GA595" s="171"/>
      <c r="GB595" s="175"/>
      <c r="GC595" s="175"/>
      <c r="GD595" s="171"/>
      <c r="GE595" s="171"/>
      <c r="GF595" s="175"/>
      <c r="GG595" s="175"/>
      <c r="GH595" s="171"/>
      <c r="GI595" s="171"/>
      <c r="GJ595" s="175"/>
      <c r="GK595" s="175"/>
      <c r="GL595" s="171"/>
      <c r="GM595" s="171"/>
      <c r="GN595" s="175"/>
      <c r="GO595" s="175"/>
      <c r="GP595" s="171"/>
      <c r="GQ595" s="171"/>
      <c r="GR595" s="175"/>
      <c r="GS595" s="175"/>
      <c r="GT595" s="171"/>
      <c r="GU595" s="171"/>
      <c r="GV595" s="175"/>
      <c r="GW595" s="175"/>
      <c r="GX595" s="171"/>
      <c r="GY595" s="171"/>
      <c r="GZ595" s="175"/>
      <c r="HA595" s="175"/>
      <c r="HB595" s="171"/>
      <c r="HC595" s="171"/>
      <c r="HD595" s="175"/>
      <c r="HE595" s="175"/>
      <c r="HF595" s="171"/>
      <c r="HG595" s="171"/>
      <c r="HH595" s="175"/>
      <c r="HI595" s="175"/>
      <c r="HJ595" s="171"/>
      <c r="HK595" s="171"/>
      <c r="HL595" s="175"/>
      <c r="HM595" s="175"/>
      <c r="HN595" s="171"/>
      <c r="HO595" s="171"/>
      <c r="HP595" s="175"/>
      <c r="HQ595" s="175"/>
      <c r="HR595" s="171"/>
      <c r="HS595" s="171"/>
      <c r="HT595" s="175"/>
      <c r="HU595" s="175"/>
      <c r="HV595" s="171"/>
      <c r="HW595" s="171"/>
      <c r="HX595" s="175"/>
      <c r="HY595" s="175"/>
      <c r="HZ595" s="171"/>
      <c r="IA595" s="171"/>
      <c r="IB595" s="175"/>
      <c r="IC595" s="175"/>
      <c r="ID595" s="171"/>
      <c r="IE595" s="171"/>
      <c r="IF595" s="175"/>
      <c r="IG595" s="175"/>
      <c r="IH595" s="171"/>
      <c r="II595" s="171"/>
      <c r="IJ595" s="175"/>
      <c r="IK595" s="175"/>
      <c r="IL595" s="171"/>
      <c r="IM595" s="171"/>
      <c r="IN595" s="175"/>
      <c r="IO595" s="175"/>
      <c r="IP595" s="171"/>
      <c r="IQ595" s="171"/>
      <c r="IR595" s="175"/>
      <c r="IS595" s="175"/>
      <c r="IT595" s="171"/>
      <c r="IU595" s="171"/>
      <c r="IV595" s="175"/>
    </row>
    <row r="596" spans="1:256" ht="30" customHeight="1">
      <c r="A596" s="247">
        <v>1240</v>
      </c>
      <c r="B596" s="248">
        <v>133</v>
      </c>
      <c r="C596" s="249" t="s">
        <v>251</v>
      </c>
      <c r="D596" s="266"/>
      <c r="E596" s="266"/>
    </row>
    <row r="597" spans="1:256" ht="30" customHeight="1">
      <c r="A597" s="247"/>
      <c r="B597" s="248"/>
      <c r="C597" s="252" t="s">
        <v>829</v>
      </c>
      <c r="D597" s="266"/>
      <c r="E597" s="266"/>
    </row>
    <row r="598" spans="1:256" ht="30" customHeight="1">
      <c r="A598" s="247">
        <v>1240</v>
      </c>
      <c r="B598" s="272">
        <v>26</v>
      </c>
      <c r="C598" s="249" t="s">
        <v>253</v>
      </c>
      <c r="D598" s="266"/>
      <c r="E598" s="266"/>
    </row>
    <row r="599" spans="1:256" ht="30" customHeight="1">
      <c r="A599" s="247">
        <v>1240</v>
      </c>
      <c r="B599" s="248">
        <v>132</v>
      </c>
      <c r="C599" s="249" t="s">
        <v>254</v>
      </c>
      <c r="D599" s="266"/>
      <c r="E599" s="266"/>
    </row>
    <row r="600" spans="1:256" ht="30" customHeight="1">
      <c r="A600" s="247">
        <v>1240</v>
      </c>
      <c r="B600" s="272">
        <v>3</v>
      </c>
      <c r="C600" s="249" t="s">
        <v>255</v>
      </c>
      <c r="D600" s="266"/>
      <c r="E600" s="266"/>
    </row>
    <row r="601" spans="1:256" ht="30" customHeight="1">
      <c r="A601" s="247">
        <v>1240</v>
      </c>
      <c r="B601" s="248">
        <v>1</v>
      </c>
      <c r="C601" s="249" t="s">
        <v>256</v>
      </c>
      <c r="D601" s="266"/>
      <c r="E601" s="266"/>
    </row>
    <row r="602" spans="1:256" ht="30" customHeight="1">
      <c r="A602" s="247">
        <v>1240</v>
      </c>
      <c r="B602" s="248">
        <v>14</v>
      </c>
      <c r="C602" s="249" t="s">
        <v>257</v>
      </c>
      <c r="D602" s="266"/>
      <c r="E602" s="266"/>
    </row>
    <row r="603" spans="1:256" ht="30" customHeight="1">
      <c r="A603" s="247">
        <v>1240</v>
      </c>
      <c r="B603" s="248">
        <v>74</v>
      </c>
      <c r="C603" s="249" t="s">
        <v>258</v>
      </c>
      <c r="D603" s="266"/>
      <c r="E603" s="266"/>
    </row>
    <row r="604" spans="1:256" ht="30" customHeight="1">
      <c r="A604" s="250"/>
      <c r="B604" s="248"/>
      <c r="C604" s="273" t="s">
        <v>830</v>
      </c>
      <c r="D604" s="266"/>
      <c r="E604" s="266"/>
    </row>
    <row r="605" spans="1:256" ht="30" customHeight="1">
      <c r="A605" s="247">
        <v>1240</v>
      </c>
      <c r="B605" s="248">
        <v>32</v>
      </c>
      <c r="C605" s="249" t="s">
        <v>831</v>
      </c>
      <c r="D605" s="266"/>
      <c r="E605" s="266"/>
    </row>
    <row r="606" spans="1:256" ht="30" customHeight="1">
      <c r="A606" s="247">
        <v>1240</v>
      </c>
      <c r="B606" s="272">
        <v>151</v>
      </c>
      <c r="C606" s="249" t="s">
        <v>262</v>
      </c>
      <c r="D606" s="266"/>
      <c r="E606" s="266"/>
    </row>
    <row r="607" spans="1:256" ht="30" customHeight="1">
      <c r="A607" s="247">
        <v>1240</v>
      </c>
      <c r="B607" s="248">
        <v>107</v>
      </c>
      <c r="C607" s="249" t="s">
        <v>263</v>
      </c>
      <c r="D607" s="266"/>
      <c r="E607" s="266"/>
    </row>
    <row r="608" spans="1:256" ht="30" customHeight="1">
      <c r="A608" s="247">
        <v>1240</v>
      </c>
      <c r="B608" s="248">
        <v>108</v>
      </c>
      <c r="C608" s="249" t="s">
        <v>264</v>
      </c>
      <c r="D608" s="266"/>
      <c r="E608" s="266"/>
    </row>
    <row r="609" spans="1:5" ht="30" customHeight="1">
      <c r="A609" s="247">
        <v>1240</v>
      </c>
      <c r="B609" s="248">
        <v>106</v>
      </c>
      <c r="C609" s="249" t="s">
        <v>628</v>
      </c>
      <c r="D609" s="266"/>
      <c r="E609" s="266"/>
    </row>
    <row r="610" spans="1:5" ht="30" customHeight="1">
      <c r="A610" s="247">
        <v>1240</v>
      </c>
      <c r="B610" s="248">
        <v>105</v>
      </c>
      <c r="C610" s="249" t="s">
        <v>265</v>
      </c>
      <c r="D610" s="266"/>
      <c r="E610" s="266"/>
    </row>
    <row r="611" spans="1:5" ht="30" customHeight="1">
      <c r="A611" s="247">
        <v>1240</v>
      </c>
      <c r="B611" s="248">
        <v>147</v>
      </c>
      <c r="C611" s="249" t="s">
        <v>266</v>
      </c>
      <c r="D611" s="266"/>
      <c r="E611" s="266"/>
    </row>
    <row r="612" spans="1:5" ht="30" customHeight="1">
      <c r="A612" s="247">
        <v>1240</v>
      </c>
      <c r="B612" s="248">
        <v>97</v>
      </c>
      <c r="C612" s="249" t="s">
        <v>267</v>
      </c>
      <c r="D612" s="266"/>
      <c r="E612" s="266"/>
    </row>
    <row r="613" spans="1:5" ht="30" customHeight="1">
      <c r="A613" s="247">
        <v>1240</v>
      </c>
      <c r="B613" s="248">
        <v>99</v>
      </c>
      <c r="C613" s="249" t="s">
        <v>268</v>
      </c>
      <c r="D613" s="266"/>
      <c r="E613" s="266"/>
    </row>
    <row r="614" spans="1:5" ht="30" customHeight="1">
      <c r="A614" s="247">
        <v>1240</v>
      </c>
      <c r="B614" s="272">
        <v>100</v>
      </c>
      <c r="C614" s="249" t="s">
        <v>269</v>
      </c>
      <c r="D614" s="266"/>
      <c r="E614" s="266"/>
    </row>
    <row r="615" spans="1:5" ht="9.9499999999999993" customHeight="1">
      <c r="A615" s="46"/>
      <c r="B615" s="230"/>
      <c r="C615" s="25"/>
    </row>
    <row r="616" spans="1:5" ht="9.9499999999999993" customHeight="1">
      <c r="A616" s="46"/>
      <c r="B616" s="230"/>
      <c r="C616" s="25"/>
    </row>
    <row r="617" spans="1:5" ht="9.9499999999999993" customHeight="1">
      <c r="A617" s="46"/>
      <c r="B617" s="230"/>
      <c r="C617" s="25"/>
    </row>
    <row r="618" spans="1:5" ht="9.9499999999999993" customHeight="1">
      <c r="A618" s="46"/>
      <c r="B618" s="230"/>
      <c r="C618" s="25"/>
    </row>
    <row r="619" spans="1:5" ht="9.9499999999999993" customHeight="1">
      <c r="A619" s="46"/>
      <c r="B619" s="230"/>
      <c r="C619" s="25"/>
    </row>
    <row r="620" spans="1:5" ht="9.9499999999999993" customHeight="1">
      <c r="A620" s="46"/>
      <c r="B620" s="230"/>
      <c r="C620" s="25"/>
    </row>
    <row r="621" spans="1:5" ht="9.9499999999999993" customHeight="1">
      <c r="A621" s="46"/>
      <c r="B621" s="230"/>
      <c r="C621" s="25"/>
    </row>
    <row r="622" spans="1:5" ht="9.9499999999999993" customHeight="1"/>
    <row r="623" spans="1:5" ht="9.9499999999999993" customHeight="1"/>
    <row r="624" spans="1:5" ht="30" customHeight="1">
      <c r="C624" s="229"/>
    </row>
    <row r="625" spans="1:5" ht="30" customHeight="1">
      <c r="C625" s="228" t="s">
        <v>714</v>
      </c>
    </row>
    <row r="626" spans="1:5" ht="18" customHeight="1">
      <c r="A626" s="28"/>
      <c r="B626" s="24"/>
      <c r="C626" s="25"/>
    </row>
    <row r="627" spans="1:5" ht="30" customHeight="1">
      <c r="A627" s="94"/>
      <c r="B627" s="95"/>
      <c r="C627" s="236" t="s">
        <v>752</v>
      </c>
      <c r="D627" s="94"/>
      <c r="E627" s="94"/>
    </row>
    <row r="628" spans="1:5" ht="30" customHeight="1">
      <c r="A628" s="94"/>
      <c r="B628" s="95"/>
      <c r="C628" s="217" t="s">
        <v>797</v>
      </c>
      <c r="D628" s="94"/>
      <c r="E628" s="94"/>
    </row>
    <row r="629" spans="1:5" ht="15" customHeight="1">
      <c r="A629" s="94"/>
      <c r="B629" s="95"/>
      <c r="C629" s="217"/>
      <c r="D629" s="94"/>
      <c r="E629" s="94"/>
    </row>
    <row r="630" spans="1:5" ht="18" customHeight="1">
      <c r="A630" s="240" t="s">
        <v>811</v>
      </c>
      <c r="B630" s="241"/>
      <c r="C630" s="241"/>
      <c r="D630" s="240"/>
      <c r="E630" s="240"/>
    </row>
    <row r="631" spans="1:5" ht="18" customHeight="1">
      <c r="A631" s="240" t="s">
        <v>832</v>
      </c>
      <c r="B631" s="241"/>
      <c r="C631" s="241"/>
      <c r="D631" s="240"/>
      <c r="E631" s="240"/>
    </row>
    <row r="632" spans="1:5" ht="18" customHeight="1">
      <c r="A632" s="240" t="s">
        <v>826</v>
      </c>
      <c r="B632" s="241"/>
      <c r="C632" s="241"/>
      <c r="D632" s="240"/>
      <c r="E632" s="240"/>
    </row>
    <row r="633" spans="1:5" ht="18" customHeight="1">
      <c r="A633" s="240" t="s">
        <v>772</v>
      </c>
      <c r="B633" s="241"/>
      <c r="C633" s="241"/>
      <c r="D633" s="240"/>
      <c r="E633" s="240"/>
    </row>
    <row r="634" spans="1:5" ht="18" customHeight="1">
      <c r="A634" s="240" t="s">
        <v>758</v>
      </c>
      <c r="B634" s="241"/>
      <c r="C634" s="241"/>
      <c r="D634" s="240"/>
      <c r="E634" s="240"/>
    </row>
    <row r="635" spans="1:5" ht="18" customHeight="1">
      <c r="A635" s="240" t="s">
        <v>759</v>
      </c>
      <c r="B635" s="241"/>
      <c r="C635" s="241"/>
      <c r="D635" s="240"/>
      <c r="E635" s="240"/>
    </row>
    <row r="636" spans="1:5" ht="18" customHeight="1">
      <c r="A636" s="240" t="s">
        <v>724</v>
      </c>
      <c r="B636" s="241"/>
      <c r="C636" s="241"/>
      <c r="D636" s="240"/>
      <c r="E636" s="240"/>
    </row>
    <row r="637" spans="1:5" ht="15" customHeight="1">
      <c r="A637" s="222"/>
      <c r="B637" s="223"/>
      <c r="C637" s="223"/>
      <c r="D637" s="222"/>
      <c r="E637" s="222"/>
    </row>
    <row r="638" spans="1:5" ht="15" customHeight="1">
      <c r="A638" s="94"/>
      <c r="B638" s="95"/>
      <c r="C638" s="95"/>
      <c r="D638" s="94"/>
      <c r="E638" s="94"/>
    </row>
    <row r="639" spans="1:5" ht="18" customHeight="1">
      <c r="A639" s="94"/>
      <c r="B639" s="95"/>
      <c r="C639" s="95"/>
      <c r="D639" s="242" t="s">
        <v>725</v>
      </c>
      <c r="E639" s="94"/>
    </row>
    <row r="640" spans="1:5" ht="18" customHeight="1">
      <c r="A640" s="94"/>
      <c r="B640" s="95"/>
      <c r="C640" s="95"/>
      <c r="D640" s="243" t="s">
        <v>726</v>
      </c>
      <c r="E640" s="94"/>
    </row>
    <row r="641" spans="1:5" ht="9.9499999999999993" customHeight="1">
      <c r="A641" s="46"/>
      <c r="B641" s="230"/>
      <c r="C641" s="25"/>
    </row>
    <row r="642" spans="1:5" s="85" customFormat="1" ht="30" customHeight="1">
      <c r="A642" s="244" t="s">
        <v>727</v>
      </c>
      <c r="B642" s="276" t="s">
        <v>728</v>
      </c>
      <c r="C642" s="244" t="s">
        <v>333</v>
      </c>
      <c r="D642" s="244" t="s">
        <v>729</v>
      </c>
      <c r="E642" s="244" t="s">
        <v>730</v>
      </c>
    </row>
    <row r="643" spans="1:5" ht="30" customHeight="1">
      <c r="A643" s="247"/>
      <c r="B643" s="248"/>
      <c r="C643" s="249" t="s">
        <v>833</v>
      </c>
      <c r="D643" s="266"/>
      <c r="E643" s="266"/>
    </row>
    <row r="644" spans="1:5" ht="30" customHeight="1">
      <c r="A644" s="247">
        <v>1240</v>
      </c>
      <c r="B644" s="248">
        <v>135</v>
      </c>
      <c r="C644" s="249" t="s">
        <v>271</v>
      </c>
      <c r="D644" s="266"/>
      <c r="E644" s="266"/>
    </row>
    <row r="645" spans="1:5" ht="30" customHeight="1">
      <c r="A645" s="247">
        <v>1240</v>
      </c>
      <c r="B645" s="248" t="s">
        <v>834</v>
      </c>
      <c r="C645" s="249" t="s">
        <v>272</v>
      </c>
      <c r="D645" s="266"/>
      <c r="E645" s="266"/>
    </row>
    <row r="646" spans="1:5" ht="30" customHeight="1">
      <c r="A646" s="247">
        <v>1240</v>
      </c>
      <c r="B646" s="248">
        <v>121</v>
      </c>
      <c r="C646" s="249" t="s">
        <v>273</v>
      </c>
      <c r="D646" s="266"/>
      <c r="E646" s="266"/>
    </row>
    <row r="647" spans="1:5" ht="30" customHeight="1">
      <c r="A647" s="247">
        <v>1240</v>
      </c>
      <c r="B647" s="248">
        <v>42</v>
      </c>
      <c r="C647" s="249" t="s">
        <v>274</v>
      </c>
      <c r="D647" s="266"/>
      <c r="E647" s="266"/>
    </row>
    <row r="648" spans="1:5" ht="30" customHeight="1">
      <c r="A648" s="247">
        <v>1240</v>
      </c>
      <c r="B648" s="248">
        <v>118</v>
      </c>
      <c r="C648" s="249" t="s">
        <v>267</v>
      </c>
      <c r="D648" s="266"/>
      <c r="E648" s="266"/>
    </row>
    <row r="649" spans="1:5" ht="30" customHeight="1">
      <c r="A649" s="247">
        <v>1240</v>
      </c>
      <c r="B649" s="248">
        <v>87</v>
      </c>
      <c r="C649" s="249" t="s">
        <v>276</v>
      </c>
      <c r="D649" s="266"/>
      <c r="E649" s="266"/>
    </row>
    <row r="650" spans="1:5" ht="30" customHeight="1">
      <c r="A650" s="247">
        <v>1240</v>
      </c>
      <c r="B650" s="248">
        <v>88</v>
      </c>
      <c r="C650" s="249" t="s">
        <v>277</v>
      </c>
      <c r="D650" s="266"/>
      <c r="E650" s="266"/>
    </row>
    <row r="651" spans="1:5" ht="30" customHeight="1">
      <c r="A651" s="28"/>
      <c r="B651" s="24"/>
      <c r="C651" s="25"/>
    </row>
    <row r="652" spans="1:5" ht="21.95" customHeight="1">
      <c r="A652" s="28"/>
      <c r="B652" s="24"/>
      <c r="C652" s="25"/>
    </row>
    <row r="653" spans="1:5" ht="21.95" customHeight="1">
      <c r="A653" s="28"/>
      <c r="B653" s="24"/>
      <c r="C653" s="25"/>
    </row>
    <row r="654" spans="1:5" ht="21.95" customHeight="1">
      <c r="A654" s="28"/>
      <c r="B654" s="24"/>
      <c r="C654" s="25"/>
    </row>
    <row r="655" spans="1:5" ht="21.95" customHeight="1">
      <c r="A655" s="28"/>
      <c r="B655" s="24"/>
      <c r="C655" s="25"/>
    </row>
    <row r="656" spans="1:5" ht="21.95" customHeight="1">
      <c r="A656" s="28"/>
      <c r="B656" s="24"/>
      <c r="C656" s="25"/>
    </row>
    <row r="657" spans="1:4" ht="21.95" customHeight="1">
      <c r="A657" s="28"/>
      <c r="B657" s="24"/>
      <c r="C657" s="25"/>
    </row>
    <row r="658" spans="1:4" ht="21.95" customHeight="1">
      <c r="A658" s="28"/>
      <c r="B658" s="24"/>
      <c r="C658" s="25"/>
    </row>
    <row r="659" spans="1:4" ht="21.95" customHeight="1">
      <c r="A659" s="28"/>
      <c r="B659" s="24"/>
      <c r="C659" s="25"/>
    </row>
    <row r="660" spans="1:4" ht="21.95" customHeight="1">
      <c r="A660" s="28"/>
      <c r="B660" s="24"/>
      <c r="C660" s="25"/>
    </row>
    <row r="661" spans="1:4" ht="21.95" customHeight="1">
      <c r="A661" s="28"/>
      <c r="B661" s="24"/>
      <c r="C661" s="25"/>
    </row>
    <row r="662" spans="1:4" ht="21.95" customHeight="1">
      <c r="A662" s="28"/>
      <c r="B662" s="24"/>
      <c r="C662" s="25"/>
    </row>
    <row r="663" spans="1:4" ht="21.95" customHeight="1">
      <c r="A663" s="28"/>
      <c r="B663" s="24"/>
      <c r="C663" s="25"/>
    </row>
    <row r="664" spans="1:4" ht="21.95" customHeight="1">
      <c r="A664" s="28"/>
      <c r="B664" s="24"/>
      <c r="C664" s="25"/>
    </row>
    <row r="665" spans="1:4" ht="21.95" customHeight="1">
      <c r="A665" s="28"/>
      <c r="B665" s="24"/>
      <c r="C665" s="25"/>
    </row>
    <row r="666" spans="1:4" ht="21.95" customHeight="1">
      <c r="A666" s="28"/>
      <c r="B666" s="24"/>
      <c r="C666" s="25"/>
    </row>
    <row r="667" spans="1:4" ht="21.95" customHeight="1"/>
    <row r="668" spans="1:4" ht="23.25" customHeight="1">
      <c r="C668" s="229"/>
    </row>
    <row r="669" spans="1:4" ht="21.95" customHeight="1">
      <c r="C669" s="228" t="s">
        <v>714</v>
      </c>
    </row>
    <row r="670" spans="1:4" ht="13.5" customHeight="1">
      <c r="A670" s="28"/>
      <c r="B670" s="24"/>
      <c r="C670" s="25"/>
    </row>
    <row r="671" spans="1:4" ht="20.100000000000001" customHeight="1">
      <c r="A671" s="94"/>
      <c r="B671" s="95"/>
      <c r="C671" s="236" t="s">
        <v>752</v>
      </c>
      <c r="D671" s="94"/>
    </row>
    <row r="672" spans="1:4" ht="20.100000000000001" customHeight="1">
      <c r="A672" s="94"/>
      <c r="B672" s="95"/>
      <c r="C672" s="217" t="s">
        <v>797</v>
      </c>
      <c r="D672" s="94"/>
    </row>
    <row r="673" spans="1:5" ht="15" customHeight="1">
      <c r="A673" s="94"/>
      <c r="B673" s="95"/>
      <c r="C673" s="217"/>
      <c r="D673" s="94"/>
    </row>
    <row r="674" spans="1:5" s="224" customFormat="1" ht="18" customHeight="1">
      <c r="A674" s="240" t="s">
        <v>811</v>
      </c>
      <c r="B674" s="241"/>
      <c r="C674" s="241"/>
      <c r="D674" s="240"/>
      <c r="E674" s="259"/>
    </row>
    <row r="675" spans="1:5" s="224" customFormat="1" ht="18" customHeight="1">
      <c r="A675" s="240" t="s">
        <v>832</v>
      </c>
      <c r="B675" s="241"/>
      <c r="C675" s="241"/>
      <c r="D675" s="240"/>
      <c r="E675" s="259"/>
    </row>
    <row r="676" spans="1:5" s="224" customFormat="1" ht="18" customHeight="1">
      <c r="A676" s="240" t="s">
        <v>835</v>
      </c>
      <c r="B676" s="241"/>
      <c r="C676" s="241"/>
      <c r="D676" s="240"/>
      <c r="E676" s="259"/>
    </row>
    <row r="677" spans="1:5" s="224" customFormat="1" ht="18" customHeight="1">
      <c r="A677" s="240" t="s">
        <v>772</v>
      </c>
      <c r="B677" s="241"/>
      <c r="C677" s="241"/>
      <c r="D677" s="240"/>
      <c r="E677" s="259"/>
    </row>
    <row r="678" spans="1:5" s="224" customFormat="1" ht="18" customHeight="1">
      <c r="A678" s="240" t="s">
        <v>758</v>
      </c>
      <c r="B678" s="241"/>
      <c r="C678" s="241"/>
      <c r="D678" s="240"/>
      <c r="E678" s="259"/>
    </row>
    <row r="679" spans="1:5" s="224" customFormat="1" ht="18" customHeight="1">
      <c r="A679" s="240" t="s">
        <v>723</v>
      </c>
      <c r="B679" s="241"/>
      <c r="C679" s="241"/>
      <c r="D679" s="240"/>
      <c r="E679" s="259"/>
    </row>
    <row r="680" spans="1:5" s="224" customFormat="1" ht="18" customHeight="1">
      <c r="A680" s="240" t="s">
        <v>724</v>
      </c>
      <c r="B680" s="241"/>
      <c r="C680" s="241"/>
      <c r="D680" s="240"/>
      <c r="E680" s="259"/>
    </row>
    <row r="681" spans="1:5" ht="15" customHeight="1">
      <c r="A681" s="94"/>
      <c r="B681" s="95"/>
      <c r="C681" s="95"/>
      <c r="D681" s="94"/>
    </row>
    <row r="682" spans="1:5" ht="15" customHeight="1">
      <c r="A682" s="94"/>
      <c r="B682" s="95"/>
      <c r="C682" s="95"/>
      <c r="D682" s="242" t="s">
        <v>725</v>
      </c>
    </row>
    <row r="683" spans="1:5" ht="15" customHeight="1">
      <c r="A683" s="94"/>
      <c r="B683" s="95"/>
      <c r="C683" s="95"/>
      <c r="D683" s="243" t="s">
        <v>726</v>
      </c>
    </row>
    <row r="684" spans="1:5" ht="15" customHeight="1">
      <c r="A684" s="94"/>
      <c r="B684" s="95"/>
      <c r="C684" s="95"/>
      <c r="D684" s="100"/>
    </row>
    <row r="685" spans="1:5" s="232" customFormat="1" ht="24.75" customHeight="1">
      <c r="A685" s="244" t="s">
        <v>727</v>
      </c>
      <c r="B685" s="245" t="s">
        <v>728</v>
      </c>
      <c r="C685" s="245" t="s">
        <v>800</v>
      </c>
      <c r="D685" s="244" t="s">
        <v>729</v>
      </c>
      <c r="E685" s="244" t="s">
        <v>730</v>
      </c>
    </row>
    <row r="686" spans="1:5" ht="25.5" customHeight="1">
      <c r="A686" s="250"/>
      <c r="B686" s="248"/>
      <c r="C686" s="273" t="s">
        <v>836</v>
      </c>
      <c r="D686" s="266"/>
      <c r="E686" s="266"/>
    </row>
    <row r="687" spans="1:5" ht="27.75" customHeight="1">
      <c r="A687" s="247">
        <v>1240</v>
      </c>
      <c r="B687" s="248" t="s">
        <v>837</v>
      </c>
      <c r="C687" s="249" t="s">
        <v>633</v>
      </c>
      <c r="D687" s="266"/>
      <c r="E687" s="266"/>
    </row>
    <row r="688" spans="1:5" ht="27.75" customHeight="1">
      <c r="A688" s="247">
        <v>1240</v>
      </c>
      <c r="B688" s="248">
        <v>79</v>
      </c>
      <c r="C688" s="249" t="s">
        <v>281</v>
      </c>
      <c r="D688" s="266"/>
      <c r="E688" s="266"/>
    </row>
    <row r="689" spans="1:5" ht="27.75" customHeight="1">
      <c r="A689" s="247">
        <v>1240</v>
      </c>
      <c r="B689" s="248">
        <v>119</v>
      </c>
      <c r="C689" s="249" t="s">
        <v>282</v>
      </c>
      <c r="D689" s="266"/>
      <c r="E689" s="266"/>
    </row>
    <row r="690" spans="1:5" ht="27.75" customHeight="1">
      <c r="A690" s="247">
        <v>1240</v>
      </c>
      <c r="B690" s="248">
        <v>91</v>
      </c>
      <c r="C690" s="249" t="s">
        <v>283</v>
      </c>
      <c r="D690" s="259"/>
      <c r="E690" s="266"/>
    </row>
    <row r="691" spans="1:5" ht="27.75" customHeight="1">
      <c r="A691" s="247">
        <v>1240</v>
      </c>
      <c r="B691" s="248">
        <v>45</v>
      </c>
      <c r="C691" s="249" t="s">
        <v>284</v>
      </c>
      <c r="D691" s="266"/>
      <c r="E691" s="266"/>
    </row>
    <row r="692" spans="1:5" ht="27.75" customHeight="1">
      <c r="A692" s="247">
        <v>1240</v>
      </c>
      <c r="B692" s="248">
        <v>46</v>
      </c>
      <c r="C692" s="249" t="s">
        <v>208</v>
      </c>
      <c r="D692" s="266"/>
      <c r="E692" s="266"/>
    </row>
    <row r="693" spans="1:5" ht="27.75" customHeight="1">
      <c r="A693" s="247">
        <v>1240</v>
      </c>
      <c r="B693" s="248">
        <v>48</v>
      </c>
      <c r="C693" s="249" t="s">
        <v>636</v>
      </c>
      <c r="D693" s="266"/>
      <c r="E693" s="266"/>
    </row>
    <row r="694" spans="1:5" ht="27.75" customHeight="1">
      <c r="A694" s="247">
        <v>1240</v>
      </c>
      <c r="B694" s="272">
        <v>49</v>
      </c>
      <c r="C694" s="249" t="s">
        <v>286</v>
      </c>
      <c r="D694" s="266"/>
      <c r="E694" s="266"/>
    </row>
    <row r="695" spans="1:5" ht="27.75" customHeight="1">
      <c r="A695" s="247">
        <v>1240</v>
      </c>
      <c r="B695" s="248">
        <v>50</v>
      </c>
      <c r="C695" s="249" t="s">
        <v>209</v>
      </c>
      <c r="D695" s="266"/>
      <c r="E695" s="266"/>
    </row>
    <row r="696" spans="1:5" ht="27.75" customHeight="1">
      <c r="A696" s="247">
        <v>1240</v>
      </c>
      <c r="B696" s="248">
        <v>51</v>
      </c>
      <c r="C696" s="249" t="s">
        <v>838</v>
      </c>
      <c r="D696" s="266"/>
      <c r="E696" s="266"/>
    </row>
    <row r="697" spans="1:5" ht="24" customHeight="1">
      <c r="A697" s="247"/>
      <c r="B697" s="248"/>
      <c r="C697" s="273" t="s">
        <v>53</v>
      </c>
      <c r="D697" s="266"/>
      <c r="E697" s="266"/>
    </row>
    <row r="698" spans="1:5" ht="27.75" customHeight="1">
      <c r="A698" s="247">
        <v>1240</v>
      </c>
      <c r="B698" s="248" t="s">
        <v>839</v>
      </c>
      <c r="C698" s="249" t="s">
        <v>292</v>
      </c>
      <c r="D698" s="266"/>
      <c r="E698" s="266"/>
    </row>
    <row r="699" spans="1:5" ht="27.75" customHeight="1">
      <c r="A699" s="247">
        <v>1240</v>
      </c>
      <c r="B699" s="272">
        <v>13</v>
      </c>
      <c r="C699" s="249" t="s">
        <v>288</v>
      </c>
      <c r="D699" s="266"/>
      <c r="E699" s="266"/>
    </row>
    <row r="700" spans="1:5" ht="27.75" customHeight="1">
      <c r="A700" s="247">
        <v>1240</v>
      </c>
      <c r="B700" s="248">
        <v>54</v>
      </c>
      <c r="C700" s="249" t="s">
        <v>289</v>
      </c>
      <c r="D700" s="266"/>
      <c r="E700" s="266"/>
    </row>
    <row r="701" spans="1:5" ht="27.75" customHeight="1">
      <c r="A701" s="247">
        <v>1240</v>
      </c>
      <c r="B701" s="248">
        <v>9</v>
      </c>
      <c r="C701" s="249" t="s">
        <v>290</v>
      </c>
      <c r="D701" s="266"/>
      <c r="E701" s="266"/>
    </row>
    <row r="702" spans="1:5" ht="27.75" customHeight="1">
      <c r="A702" s="247">
        <v>1240</v>
      </c>
      <c r="B702" s="248">
        <v>115</v>
      </c>
      <c r="C702" s="249" t="s">
        <v>291</v>
      </c>
      <c r="D702" s="266"/>
      <c r="E702" s="266"/>
    </row>
    <row r="703" spans="1:5" ht="27.75" customHeight="1">
      <c r="A703" s="247">
        <v>1240</v>
      </c>
      <c r="B703" s="248" t="s">
        <v>840</v>
      </c>
      <c r="C703" s="249" t="s">
        <v>292</v>
      </c>
      <c r="D703" s="266"/>
      <c r="E703" s="266"/>
    </row>
    <row r="704" spans="1:5" ht="27.75" customHeight="1">
      <c r="A704" s="247">
        <v>1240</v>
      </c>
      <c r="B704" s="248">
        <v>11</v>
      </c>
      <c r="C704" s="249" t="s">
        <v>293</v>
      </c>
      <c r="D704" s="266"/>
      <c r="E704" s="266"/>
    </row>
    <row r="705" spans="1:5" ht="27.75" customHeight="1">
      <c r="A705" s="247">
        <v>1240</v>
      </c>
      <c r="B705" s="248" t="s">
        <v>841</v>
      </c>
      <c r="C705" s="249" t="s">
        <v>294</v>
      </c>
      <c r="D705" s="266"/>
      <c r="E705" s="266"/>
    </row>
    <row r="706" spans="1:5" ht="30" customHeight="1"/>
    <row r="707" spans="1:5" ht="30" customHeight="1"/>
    <row r="708" spans="1:5" ht="30" customHeight="1"/>
    <row r="709" spans="1:5" ht="30" customHeight="1">
      <c r="C709" s="229"/>
    </row>
    <row r="710" spans="1:5" ht="24" customHeight="1">
      <c r="C710" s="229"/>
    </row>
    <row r="711" spans="1:5" ht="14.25" customHeight="1">
      <c r="C711" s="229"/>
    </row>
    <row r="712" spans="1:5" ht="30" customHeight="1">
      <c r="C712" s="228" t="s">
        <v>714</v>
      </c>
    </row>
    <row r="713" spans="1:5" ht="15" customHeight="1">
      <c r="A713" s="28"/>
      <c r="B713" s="24"/>
      <c r="C713" s="25"/>
    </row>
    <row r="714" spans="1:5" ht="30" customHeight="1">
      <c r="A714" s="94"/>
      <c r="B714" s="95"/>
      <c r="C714" s="236" t="s">
        <v>820</v>
      </c>
      <c r="D714" s="94"/>
    </row>
    <row r="715" spans="1:5" ht="30" customHeight="1">
      <c r="A715" s="94"/>
      <c r="B715" s="95"/>
      <c r="C715" s="217" t="s">
        <v>842</v>
      </c>
      <c r="D715" s="94"/>
    </row>
    <row r="716" spans="1:5" ht="15" customHeight="1">
      <c r="A716" s="94"/>
      <c r="B716" s="95"/>
      <c r="C716" s="217"/>
      <c r="D716" s="94"/>
    </row>
    <row r="717" spans="1:5" ht="18" customHeight="1">
      <c r="A717" s="240" t="s">
        <v>811</v>
      </c>
      <c r="B717" s="241"/>
      <c r="C717" s="241"/>
      <c r="D717" s="240"/>
      <c r="E717" s="259"/>
    </row>
    <row r="718" spans="1:5" ht="18" customHeight="1">
      <c r="A718" s="240" t="s">
        <v>843</v>
      </c>
      <c r="B718" s="241"/>
      <c r="C718" s="241"/>
      <c r="D718" s="240"/>
      <c r="E718" s="259"/>
    </row>
    <row r="719" spans="1:5" ht="18" customHeight="1">
      <c r="A719" s="240" t="s">
        <v>835</v>
      </c>
      <c r="B719" s="241"/>
      <c r="C719" s="241"/>
      <c r="D719" s="240"/>
      <c r="E719" s="259"/>
    </row>
    <row r="720" spans="1:5" ht="18" customHeight="1">
      <c r="A720" s="240" t="s">
        <v>772</v>
      </c>
      <c r="B720" s="241"/>
      <c r="C720" s="241"/>
      <c r="D720" s="240"/>
      <c r="E720" s="259"/>
    </row>
    <row r="721" spans="1:5" ht="18" customHeight="1">
      <c r="A721" s="240" t="s">
        <v>758</v>
      </c>
      <c r="B721" s="241"/>
      <c r="C721" s="241"/>
      <c r="D721" s="240"/>
      <c r="E721" s="259"/>
    </row>
    <row r="722" spans="1:5" ht="18" customHeight="1">
      <c r="A722" s="240" t="s">
        <v>723</v>
      </c>
      <c r="B722" s="241"/>
      <c r="C722" s="241"/>
      <c r="D722" s="240"/>
      <c r="E722" s="259"/>
    </row>
    <row r="723" spans="1:5" ht="18" customHeight="1">
      <c r="A723" s="240" t="s">
        <v>724</v>
      </c>
      <c r="B723" s="241"/>
      <c r="C723" s="241"/>
      <c r="D723" s="240"/>
      <c r="E723" s="259"/>
    </row>
    <row r="724" spans="1:5" ht="15" customHeight="1">
      <c r="A724" s="94"/>
      <c r="B724" s="95"/>
      <c r="C724" s="95"/>
      <c r="D724" s="94"/>
    </row>
    <row r="725" spans="1:5" ht="15" customHeight="1">
      <c r="A725" s="94"/>
      <c r="B725" s="95"/>
      <c r="C725" s="95"/>
      <c r="D725" s="94"/>
    </row>
    <row r="726" spans="1:5" ht="18" customHeight="1">
      <c r="A726" s="94"/>
      <c r="B726" s="95"/>
      <c r="C726" s="95"/>
      <c r="D726" s="242" t="s">
        <v>725</v>
      </c>
    </row>
    <row r="727" spans="1:5" ht="18" customHeight="1">
      <c r="A727" s="94"/>
      <c r="B727" s="95"/>
      <c r="C727" s="95"/>
      <c r="D727" s="243" t="s">
        <v>726</v>
      </c>
    </row>
    <row r="728" spans="1:5" ht="18" customHeight="1">
      <c r="A728" s="94"/>
      <c r="B728" s="95"/>
      <c r="C728" s="95"/>
      <c r="D728" s="100"/>
    </row>
    <row r="729" spans="1:5" s="85" customFormat="1" ht="30" customHeight="1">
      <c r="A729" s="244" t="s">
        <v>727</v>
      </c>
      <c r="B729" s="245" t="s">
        <v>728</v>
      </c>
      <c r="C729" s="244" t="s">
        <v>333</v>
      </c>
      <c r="D729" s="244" t="s">
        <v>729</v>
      </c>
      <c r="E729" s="244" t="s">
        <v>730</v>
      </c>
    </row>
    <row r="730" spans="1:5" ht="30" customHeight="1">
      <c r="A730" s="247"/>
      <c r="B730" s="248"/>
      <c r="C730" s="273" t="s">
        <v>844</v>
      </c>
      <c r="D730" s="266"/>
      <c r="E730" s="266"/>
    </row>
    <row r="731" spans="1:5" ht="30" customHeight="1">
      <c r="A731" s="247">
        <v>1240</v>
      </c>
      <c r="B731" s="248">
        <v>139</v>
      </c>
      <c r="C731" s="249" t="s">
        <v>296</v>
      </c>
      <c r="D731" s="266"/>
      <c r="E731" s="266"/>
    </row>
    <row r="732" spans="1:5" ht="30" customHeight="1">
      <c r="A732" s="247">
        <v>1240</v>
      </c>
      <c r="B732" s="248">
        <v>64</v>
      </c>
      <c r="C732" s="249" t="s">
        <v>297</v>
      </c>
      <c r="D732" s="266"/>
      <c r="E732" s="266"/>
    </row>
    <row r="733" spans="1:5" ht="30" customHeight="1">
      <c r="A733" s="247">
        <v>1240</v>
      </c>
      <c r="B733" s="248">
        <v>60</v>
      </c>
      <c r="C733" s="249" t="s">
        <v>298</v>
      </c>
      <c r="D733" s="266"/>
      <c r="E733" s="266"/>
    </row>
    <row r="734" spans="1:5" ht="30" customHeight="1">
      <c r="A734" s="247">
        <v>1240</v>
      </c>
      <c r="B734" s="248">
        <v>66</v>
      </c>
      <c r="C734" s="249" t="s">
        <v>845</v>
      </c>
      <c r="D734" s="266"/>
      <c r="E734" s="266"/>
    </row>
    <row r="735" spans="1:5" ht="30" customHeight="1">
      <c r="A735" s="247">
        <v>1240</v>
      </c>
      <c r="B735" s="248">
        <v>67</v>
      </c>
      <c r="C735" s="249" t="s">
        <v>294</v>
      </c>
      <c r="D735" s="266"/>
      <c r="E735" s="266"/>
    </row>
    <row r="736" spans="1:5" ht="30" customHeight="1">
      <c r="A736" s="247">
        <v>1240</v>
      </c>
      <c r="B736" s="272">
        <v>126</v>
      </c>
      <c r="C736" s="249" t="s">
        <v>301</v>
      </c>
      <c r="D736" s="266"/>
      <c r="E736" s="266"/>
    </row>
    <row r="737" spans="1:5" ht="30" customHeight="1">
      <c r="A737" s="247">
        <v>1240</v>
      </c>
      <c r="B737" s="248">
        <v>125</v>
      </c>
      <c r="C737" s="249" t="s">
        <v>302</v>
      </c>
      <c r="D737" s="266"/>
      <c r="E737" s="266"/>
    </row>
    <row r="738" spans="1:5" ht="24.95" customHeight="1">
      <c r="A738" s="28"/>
      <c r="B738" s="24"/>
      <c r="C738" s="25"/>
    </row>
    <row r="739" spans="1:5" ht="24.95" customHeight="1">
      <c r="A739" s="28"/>
      <c r="B739" s="24"/>
      <c r="C739" s="25"/>
    </row>
    <row r="740" spans="1:5" ht="24.95" customHeight="1">
      <c r="A740" s="28"/>
      <c r="B740" s="24"/>
      <c r="C740" s="25"/>
    </row>
    <row r="741" spans="1:5" ht="24.95" customHeight="1">
      <c r="A741" s="28"/>
      <c r="B741" s="24"/>
      <c r="C741" s="25"/>
    </row>
    <row r="742" spans="1:5" ht="24.95" customHeight="1">
      <c r="A742" s="28"/>
      <c r="B742" s="24"/>
      <c r="C742" s="25"/>
    </row>
    <row r="743" spans="1:5" ht="24.95" customHeight="1">
      <c r="A743" s="28"/>
      <c r="B743" s="24"/>
      <c r="C743" s="25"/>
    </row>
    <row r="744" spans="1:5" ht="24.95" customHeight="1">
      <c r="A744" s="28"/>
      <c r="B744" s="24"/>
      <c r="C744" s="25"/>
    </row>
    <row r="745" spans="1:5" ht="24.95" customHeight="1">
      <c r="A745" s="28"/>
      <c r="B745" s="24"/>
      <c r="C745" s="25"/>
    </row>
    <row r="746" spans="1:5" ht="24.95" customHeight="1">
      <c r="A746" s="28"/>
      <c r="B746" s="24"/>
      <c r="C746" s="25"/>
    </row>
    <row r="747" spans="1:5" ht="24.95" customHeight="1">
      <c r="A747" s="28"/>
      <c r="B747" s="24"/>
      <c r="C747" s="25"/>
    </row>
    <row r="748" spans="1:5" ht="24.95" customHeight="1">
      <c r="A748" s="28"/>
      <c r="B748" s="24"/>
      <c r="C748" s="25"/>
    </row>
    <row r="749" spans="1:5" ht="24.95" customHeight="1">
      <c r="A749" s="28"/>
      <c r="B749" s="24"/>
      <c r="C749" s="25"/>
    </row>
    <row r="750" spans="1:5" ht="24.95" customHeight="1">
      <c r="A750" s="28"/>
      <c r="B750" s="24"/>
      <c r="C750" s="25"/>
    </row>
    <row r="751" spans="1:5" ht="24.95" customHeight="1"/>
    <row r="752" spans="1:5" ht="24.95" customHeight="1">
      <c r="C752" s="229"/>
    </row>
    <row r="753" spans="1:5" ht="24.95" customHeight="1">
      <c r="C753" s="228" t="s">
        <v>714</v>
      </c>
    </row>
    <row r="754" spans="1:5" ht="24.95" customHeight="1">
      <c r="A754" s="28"/>
      <c r="B754" s="24"/>
      <c r="C754" s="25"/>
    </row>
    <row r="755" spans="1:5" ht="15" customHeight="1">
      <c r="A755" s="94"/>
      <c r="B755" s="95"/>
      <c r="C755" s="238" t="s">
        <v>846</v>
      </c>
      <c r="D755" s="94"/>
    </row>
    <row r="756" spans="1:5" ht="15" customHeight="1">
      <c r="A756" s="94"/>
      <c r="B756" s="95"/>
      <c r="C756" s="221" t="s">
        <v>847</v>
      </c>
      <c r="D756" s="94"/>
    </row>
    <row r="757" spans="1:5" ht="15" customHeight="1">
      <c r="A757" s="94"/>
      <c r="B757" s="95"/>
      <c r="C757" s="221"/>
      <c r="D757" s="94"/>
    </row>
    <row r="758" spans="1:5" s="224" customFormat="1" ht="18" customHeight="1">
      <c r="A758" s="240" t="s">
        <v>848</v>
      </c>
      <c r="B758" s="241"/>
      <c r="C758" s="241"/>
      <c r="D758" s="240"/>
      <c r="E758" s="259"/>
    </row>
    <row r="759" spans="1:5" s="224" customFormat="1" ht="18" customHeight="1">
      <c r="A759" s="240" t="s">
        <v>849</v>
      </c>
      <c r="B759" s="241"/>
      <c r="C759" s="241"/>
      <c r="D759" s="240"/>
      <c r="E759" s="259"/>
    </row>
    <row r="760" spans="1:5" s="224" customFormat="1" ht="18" customHeight="1">
      <c r="A760" s="240" t="s">
        <v>850</v>
      </c>
      <c r="B760" s="241"/>
      <c r="C760" s="241"/>
      <c r="D760" s="240"/>
      <c r="E760" s="259"/>
    </row>
    <row r="761" spans="1:5" s="224" customFormat="1" ht="18" customHeight="1">
      <c r="A761" s="240" t="s">
        <v>772</v>
      </c>
      <c r="B761" s="241"/>
      <c r="C761" s="241"/>
      <c r="D761" s="240"/>
      <c r="E761" s="259"/>
    </row>
    <row r="762" spans="1:5" s="224" customFormat="1" ht="18" customHeight="1">
      <c r="A762" s="240" t="s">
        <v>758</v>
      </c>
      <c r="B762" s="241"/>
      <c r="C762" s="241"/>
      <c r="D762" s="240"/>
      <c r="E762" s="259"/>
    </row>
    <row r="763" spans="1:5" s="224" customFormat="1" ht="18" customHeight="1">
      <c r="A763" s="240" t="s">
        <v>759</v>
      </c>
      <c r="B763" s="241"/>
      <c r="C763" s="241"/>
      <c r="D763" s="240"/>
      <c r="E763" s="259"/>
    </row>
    <row r="764" spans="1:5" s="224" customFormat="1" ht="18" customHeight="1">
      <c r="A764" s="240" t="s">
        <v>724</v>
      </c>
      <c r="B764" s="241"/>
      <c r="C764" s="241"/>
      <c r="D764" s="240"/>
      <c r="E764" s="259"/>
    </row>
    <row r="765" spans="1:5" s="224" customFormat="1" ht="18" customHeight="1">
      <c r="A765" s="222"/>
      <c r="B765" s="223"/>
      <c r="C765" s="223"/>
      <c r="D765" s="222"/>
    </row>
    <row r="766" spans="1:5" s="224" customFormat="1" ht="18" customHeight="1">
      <c r="A766" s="222"/>
      <c r="B766" s="223"/>
      <c r="C766" s="223"/>
      <c r="D766" s="222"/>
    </row>
    <row r="767" spans="1:5" ht="15" customHeight="1">
      <c r="A767" s="94"/>
      <c r="B767" s="95"/>
      <c r="C767" s="95"/>
      <c r="D767" s="242" t="s">
        <v>725</v>
      </c>
    </row>
    <row r="768" spans="1:5" ht="15" customHeight="1">
      <c r="A768" s="94"/>
      <c r="B768" s="95"/>
      <c r="C768" s="95"/>
      <c r="D768" s="243" t="s">
        <v>726</v>
      </c>
    </row>
    <row r="769" spans="1:5" ht="15" customHeight="1">
      <c r="A769" s="94"/>
      <c r="B769" s="95"/>
      <c r="C769" s="95"/>
      <c r="D769" s="100"/>
    </row>
    <row r="770" spans="1:5" s="232" customFormat="1" ht="30" customHeight="1">
      <c r="A770" s="244" t="s">
        <v>727</v>
      </c>
      <c r="B770" s="245" t="s">
        <v>728</v>
      </c>
      <c r="C770" s="245" t="s">
        <v>800</v>
      </c>
      <c r="D770" s="244" t="s">
        <v>729</v>
      </c>
      <c r="E770" s="244" t="s">
        <v>730</v>
      </c>
    </row>
    <row r="771" spans="1:5" ht="30" customHeight="1">
      <c r="A771" s="247">
        <v>1241</v>
      </c>
      <c r="B771" s="248">
        <v>63</v>
      </c>
      <c r="C771" s="249" t="s">
        <v>308</v>
      </c>
      <c r="D771" s="266"/>
      <c r="E771" s="266"/>
    </row>
    <row r="772" spans="1:5" ht="30" customHeight="1">
      <c r="A772" s="260">
        <v>1241</v>
      </c>
      <c r="B772" s="248">
        <v>23</v>
      </c>
      <c r="C772" s="249" t="s">
        <v>310</v>
      </c>
      <c r="D772" s="266"/>
      <c r="E772" s="266"/>
    </row>
    <row r="773" spans="1:5" ht="30" customHeight="1">
      <c r="A773" s="247">
        <v>1241</v>
      </c>
      <c r="B773" s="248">
        <v>21</v>
      </c>
      <c r="C773" s="277" t="s">
        <v>309</v>
      </c>
      <c r="D773" s="266"/>
      <c r="E773" s="266"/>
    </row>
    <row r="774" spans="1:5" ht="30" customHeight="1">
      <c r="A774" s="260">
        <v>1241</v>
      </c>
      <c r="B774" s="248">
        <v>47</v>
      </c>
      <c r="C774" s="249" t="s">
        <v>311</v>
      </c>
      <c r="D774" s="266"/>
      <c r="E774" s="266"/>
    </row>
    <row r="775" spans="1:5" ht="30" customHeight="1">
      <c r="A775" s="247">
        <v>1241</v>
      </c>
      <c r="B775" s="248">
        <v>50</v>
      </c>
      <c r="C775" s="249" t="s">
        <v>312</v>
      </c>
      <c r="D775" s="266"/>
      <c r="E775" s="266"/>
    </row>
    <row r="776" spans="1:5" ht="30" customHeight="1">
      <c r="A776" s="260">
        <v>1241</v>
      </c>
      <c r="B776" s="248">
        <v>51</v>
      </c>
      <c r="C776" s="249" t="s">
        <v>312</v>
      </c>
      <c r="D776" s="266"/>
      <c r="E776" s="266"/>
    </row>
    <row r="777" spans="1:5" ht="30" customHeight="1">
      <c r="A777" s="247">
        <v>1241</v>
      </c>
      <c r="B777" s="248">
        <v>20</v>
      </c>
      <c r="C777" s="249" t="s">
        <v>313</v>
      </c>
      <c r="D777" s="266"/>
      <c r="E777" s="266"/>
    </row>
    <row r="778" spans="1:5" ht="30" customHeight="1">
      <c r="A778" s="260">
        <v>1241</v>
      </c>
      <c r="B778" s="248">
        <v>26</v>
      </c>
      <c r="C778" s="249" t="s">
        <v>314</v>
      </c>
      <c r="D778" s="266"/>
      <c r="E778" s="266"/>
    </row>
    <row r="779" spans="1:5" ht="30" customHeight="1">
      <c r="A779" s="247">
        <v>1241</v>
      </c>
      <c r="B779" s="248">
        <v>54</v>
      </c>
      <c r="C779" s="249" t="s">
        <v>315</v>
      </c>
      <c r="D779" s="266"/>
      <c r="E779" s="266"/>
    </row>
    <row r="780" spans="1:5" ht="30" customHeight="1">
      <c r="A780" s="260">
        <v>1241</v>
      </c>
      <c r="B780" s="248">
        <v>45</v>
      </c>
      <c r="C780" s="249" t="s">
        <v>316</v>
      </c>
      <c r="D780" s="266"/>
      <c r="E780" s="266"/>
    </row>
    <row r="781" spans="1:5" ht="30" customHeight="1">
      <c r="A781" s="260"/>
      <c r="B781" s="251"/>
      <c r="C781" s="252" t="s">
        <v>851</v>
      </c>
      <c r="D781" s="266"/>
      <c r="E781" s="266"/>
    </row>
    <row r="782" spans="1:5" ht="30" customHeight="1">
      <c r="A782" s="260">
        <v>1241</v>
      </c>
      <c r="B782" s="248">
        <v>56</v>
      </c>
      <c r="C782" s="249" t="s">
        <v>318</v>
      </c>
      <c r="D782" s="266"/>
      <c r="E782" s="266"/>
    </row>
    <row r="783" spans="1:5" ht="30" customHeight="1">
      <c r="A783" s="247">
        <v>1241</v>
      </c>
      <c r="B783" s="272">
        <v>55</v>
      </c>
      <c r="C783" s="249" t="s">
        <v>647</v>
      </c>
      <c r="D783" s="266"/>
      <c r="E783" s="266"/>
    </row>
    <row r="784" spans="1:5" ht="30" customHeight="1">
      <c r="A784" s="247">
        <v>1241</v>
      </c>
      <c r="B784" s="248">
        <v>38</v>
      </c>
      <c r="C784" s="249" t="s">
        <v>320</v>
      </c>
      <c r="D784" s="266"/>
      <c r="E784" s="266"/>
    </row>
    <row r="785" spans="1:5" ht="30" customHeight="1">
      <c r="A785" s="260">
        <v>1241</v>
      </c>
      <c r="B785" s="248">
        <v>60</v>
      </c>
      <c r="C785" s="249" t="s">
        <v>115</v>
      </c>
      <c r="D785" s="266"/>
      <c r="E785" s="266"/>
    </row>
    <row r="786" spans="1:5" ht="30" customHeight="1">
      <c r="A786" s="247">
        <v>1241</v>
      </c>
      <c r="B786" s="248">
        <v>58</v>
      </c>
      <c r="C786" s="249" t="s">
        <v>321</v>
      </c>
      <c r="D786" s="266"/>
      <c r="E786" s="266"/>
    </row>
    <row r="787" spans="1:5" ht="30" customHeight="1">
      <c r="A787" s="260">
        <v>1241</v>
      </c>
      <c r="B787" s="248">
        <v>57</v>
      </c>
      <c r="C787" s="249" t="s">
        <v>322</v>
      </c>
      <c r="D787" s="266"/>
      <c r="E787" s="266"/>
    </row>
    <row r="788" spans="1:5" ht="30" customHeight="1">
      <c r="A788" s="260">
        <v>1241</v>
      </c>
      <c r="B788" s="248">
        <v>52</v>
      </c>
      <c r="C788" s="249" t="s">
        <v>323</v>
      </c>
      <c r="D788" s="266"/>
      <c r="E788" s="266"/>
    </row>
    <row r="789" spans="1:5" ht="30" customHeight="1">
      <c r="A789" s="247">
        <v>1241</v>
      </c>
      <c r="B789" s="248">
        <v>43</v>
      </c>
      <c r="C789" s="249" t="s">
        <v>324</v>
      </c>
      <c r="D789" s="266"/>
      <c r="E789" s="266"/>
    </row>
    <row r="790" spans="1:5" ht="30" customHeight="1">
      <c r="A790" s="253"/>
      <c r="B790" s="254"/>
      <c r="C790" s="255"/>
      <c r="D790" s="259"/>
      <c r="E790" s="259"/>
    </row>
    <row r="791" spans="1:5" ht="30" customHeight="1">
      <c r="A791" s="253"/>
      <c r="B791" s="254"/>
      <c r="C791" s="255"/>
      <c r="D791" s="259"/>
      <c r="E791" s="259"/>
    </row>
    <row r="792" spans="1:5" ht="30" customHeight="1"/>
    <row r="793" spans="1:5" ht="30" customHeight="1">
      <c r="C793" s="229"/>
    </row>
    <row r="794" spans="1:5" ht="30" customHeight="1">
      <c r="C794" s="228" t="s">
        <v>714</v>
      </c>
    </row>
    <row r="795" spans="1:5" ht="30" customHeight="1">
      <c r="A795" s="28"/>
      <c r="B795" s="24"/>
      <c r="C795" s="25"/>
    </row>
    <row r="796" spans="1:5" ht="30" customHeight="1">
      <c r="A796" s="94"/>
      <c r="B796" s="95"/>
      <c r="C796" s="238" t="s">
        <v>820</v>
      </c>
      <c r="D796" s="94"/>
    </row>
    <row r="797" spans="1:5" ht="30" customHeight="1">
      <c r="A797" s="94"/>
      <c r="B797" s="95"/>
      <c r="C797" s="221" t="s">
        <v>852</v>
      </c>
      <c r="D797" s="94"/>
    </row>
    <row r="798" spans="1:5" ht="15" customHeight="1">
      <c r="A798" s="94"/>
      <c r="B798" s="95"/>
      <c r="C798" s="221"/>
      <c r="D798" s="94"/>
    </row>
    <row r="799" spans="1:5" ht="18" customHeight="1">
      <c r="A799" s="240" t="s">
        <v>848</v>
      </c>
      <c r="B799" s="241"/>
      <c r="C799" s="241"/>
      <c r="D799" s="240"/>
      <c r="E799" s="259"/>
    </row>
    <row r="800" spans="1:5" ht="18" customHeight="1">
      <c r="A800" s="240" t="s">
        <v>849</v>
      </c>
      <c r="B800" s="241"/>
      <c r="C800" s="241"/>
      <c r="D800" s="240"/>
      <c r="E800" s="259"/>
    </row>
    <row r="801" spans="1:5" ht="18" customHeight="1">
      <c r="A801" s="240" t="s">
        <v>850</v>
      </c>
      <c r="B801" s="241"/>
      <c r="C801" s="241"/>
      <c r="D801" s="240"/>
      <c r="E801" s="259"/>
    </row>
    <row r="802" spans="1:5" ht="18" customHeight="1">
      <c r="A802" s="240" t="s">
        <v>772</v>
      </c>
      <c r="B802" s="241"/>
      <c r="C802" s="241"/>
      <c r="D802" s="240"/>
      <c r="E802" s="259"/>
    </row>
    <row r="803" spans="1:5" ht="18" customHeight="1">
      <c r="A803" s="240" t="s">
        <v>758</v>
      </c>
      <c r="B803" s="241"/>
      <c r="C803" s="241"/>
      <c r="D803" s="240"/>
      <c r="E803" s="259"/>
    </row>
    <row r="804" spans="1:5" ht="18" customHeight="1">
      <c r="A804" s="240" t="s">
        <v>759</v>
      </c>
      <c r="B804" s="241"/>
      <c r="C804" s="241"/>
      <c r="D804" s="240"/>
      <c r="E804" s="259"/>
    </row>
    <row r="805" spans="1:5" ht="18" customHeight="1">
      <c r="A805" s="240" t="s">
        <v>724</v>
      </c>
      <c r="B805" s="241"/>
      <c r="C805" s="241"/>
      <c r="D805" s="240"/>
      <c r="E805" s="259"/>
    </row>
    <row r="806" spans="1:5" ht="30" customHeight="1">
      <c r="A806" s="222"/>
      <c r="B806" s="223"/>
      <c r="C806" s="223"/>
      <c r="D806" s="222"/>
      <c r="E806" s="224"/>
    </row>
    <row r="807" spans="1:5" ht="30" customHeight="1">
      <c r="A807" s="222"/>
      <c r="B807" s="223"/>
      <c r="C807" s="223"/>
      <c r="D807" s="222"/>
      <c r="E807" s="224"/>
    </row>
    <row r="808" spans="1:5" ht="9.9499999999999993" customHeight="1">
      <c r="A808" s="94"/>
      <c r="B808" s="95"/>
      <c r="C808" s="95"/>
      <c r="D808" s="242" t="s">
        <v>725</v>
      </c>
    </row>
    <row r="809" spans="1:5" ht="9.9499999999999993" customHeight="1">
      <c r="A809" s="94"/>
      <c r="B809" s="95"/>
      <c r="C809" s="95"/>
      <c r="D809" s="243" t="s">
        <v>726</v>
      </c>
    </row>
    <row r="810" spans="1:5" ht="9.9499999999999993" customHeight="1">
      <c r="A810" s="94"/>
      <c r="B810" s="95"/>
      <c r="C810" s="95"/>
      <c r="D810" s="100"/>
    </row>
    <row r="811" spans="1:5" s="85" customFormat="1" ht="30" customHeight="1">
      <c r="A811" s="244" t="s">
        <v>727</v>
      </c>
      <c r="B811" s="245" t="s">
        <v>728</v>
      </c>
      <c r="C811" s="244" t="s">
        <v>333</v>
      </c>
      <c r="D811" s="244" t="s">
        <v>729</v>
      </c>
      <c r="E811" s="244" t="s">
        <v>730</v>
      </c>
    </row>
    <row r="812" spans="1:5" ht="30" customHeight="1">
      <c r="A812" s="260">
        <v>1241</v>
      </c>
      <c r="B812" s="248">
        <v>46</v>
      </c>
      <c r="C812" s="249" t="s">
        <v>324</v>
      </c>
      <c r="D812" s="266"/>
      <c r="E812" s="266"/>
    </row>
    <row r="813" spans="1:5" ht="30" customHeight="1">
      <c r="A813" s="260"/>
      <c r="B813" s="248"/>
      <c r="C813" s="252" t="s">
        <v>853</v>
      </c>
      <c r="D813" s="266"/>
      <c r="E813" s="266"/>
    </row>
    <row r="814" spans="1:5" ht="30" customHeight="1">
      <c r="A814" s="260">
        <v>1241</v>
      </c>
      <c r="B814" s="248">
        <v>59</v>
      </c>
      <c r="C814" s="249" t="s">
        <v>297</v>
      </c>
      <c r="D814" s="266"/>
      <c r="E814" s="266"/>
    </row>
    <row r="815" spans="1:5" ht="30" customHeight="1">
      <c r="A815" s="247">
        <v>1241</v>
      </c>
      <c r="B815" s="248">
        <v>12</v>
      </c>
      <c r="C815" s="249" t="s">
        <v>245</v>
      </c>
      <c r="D815" s="266"/>
      <c r="E815" s="266"/>
    </row>
    <row r="816" spans="1:5" ht="30" customHeight="1">
      <c r="A816" s="260"/>
      <c r="B816" s="245"/>
      <c r="C816" s="252" t="s">
        <v>53</v>
      </c>
      <c r="D816" s="266"/>
      <c r="E816" s="266"/>
    </row>
    <row r="817" spans="1:5" ht="30" customHeight="1">
      <c r="A817" s="260">
        <v>1241</v>
      </c>
      <c r="B817" s="248">
        <v>53</v>
      </c>
      <c r="C817" s="249" t="s">
        <v>326</v>
      </c>
      <c r="D817" s="266"/>
      <c r="E817" s="266"/>
    </row>
    <row r="818" spans="1:5" ht="30" customHeight="1">
      <c r="A818" s="247">
        <v>1241</v>
      </c>
      <c r="B818" s="248">
        <v>3</v>
      </c>
      <c r="C818" s="249" t="s">
        <v>327</v>
      </c>
      <c r="D818" s="266"/>
      <c r="E818" s="266"/>
    </row>
    <row r="819" spans="1:5" ht="21.95" customHeight="1">
      <c r="A819" s="28"/>
      <c r="B819" s="24"/>
      <c r="C819" s="25"/>
    </row>
    <row r="820" spans="1:5" ht="21.95" customHeight="1">
      <c r="A820" s="28"/>
      <c r="B820" s="24"/>
      <c r="C820" s="25"/>
    </row>
    <row r="821" spans="1:5" ht="21.95" customHeight="1">
      <c r="A821" s="28"/>
      <c r="B821" s="24"/>
      <c r="C821" s="25"/>
    </row>
    <row r="822" spans="1:5" ht="21.95" customHeight="1">
      <c r="A822" s="28"/>
      <c r="B822" s="24"/>
      <c r="C822" s="25"/>
    </row>
    <row r="823" spans="1:5" ht="21.95" customHeight="1">
      <c r="A823" s="28"/>
      <c r="B823" s="24"/>
      <c r="C823" s="25"/>
    </row>
    <row r="824" spans="1:5" ht="21.95" customHeight="1">
      <c r="A824" s="28"/>
      <c r="B824" s="24"/>
      <c r="C824" s="25"/>
    </row>
    <row r="825" spans="1:5" ht="21.95" customHeight="1">
      <c r="A825" s="28"/>
      <c r="B825" s="24"/>
      <c r="C825" s="25"/>
    </row>
    <row r="826" spans="1:5" ht="21.95" customHeight="1">
      <c r="A826" s="28"/>
      <c r="B826" s="24"/>
      <c r="C826" s="25"/>
    </row>
    <row r="827" spans="1:5" ht="21.95" customHeight="1">
      <c r="A827" s="28"/>
      <c r="B827" s="24"/>
      <c r="C827" s="25"/>
    </row>
    <row r="828" spans="1:5" ht="21.95" customHeight="1">
      <c r="A828" s="28"/>
      <c r="B828" s="24"/>
      <c r="C828" s="25"/>
    </row>
    <row r="829" spans="1:5" ht="21.95" customHeight="1">
      <c r="A829" s="28"/>
      <c r="B829" s="24"/>
      <c r="C829" s="25"/>
    </row>
    <row r="830" spans="1:5" ht="21.95" customHeight="1">
      <c r="A830" s="28"/>
      <c r="B830" s="24"/>
      <c r="C830" s="25"/>
    </row>
    <row r="831" spans="1:5" ht="21.95" customHeight="1">
      <c r="A831" s="28"/>
      <c r="B831" s="24"/>
      <c r="C831" s="25"/>
    </row>
    <row r="832" spans="1:5" ht="15" customHeight="1">
      <c r="A832" s="28"/>
      <c r="B832" s="24"/>
      <c r="C832" s="25"/>
    </row>
    <row r="833" spans="1:5" ht="15" customHeight="1">
      <c r="A833" s="28"/>
      <c r="B833" s="24"/>
      <c r="C833" s="25"/>
    </row>
    <row r="834" spans="1:5" ht="15" customHeight="1">
      <c r="A834" s="28"/>
      <c r="B834" s="24"/>
      <c r="C834" s="25"/>
    </row>
    <row r="835" spans="1:5" ht="15" customHeight="1">
      <c r="A835" s="28"/>
      <c r="B835" s="24"/>
      <c r="C835" s="25"/>
    </row>
    <row r="836" spans="1:5" ht="21.95" customHeight="1"/>
    <row r="837" spans="1:5" ht="21.95" customHeight="1"/>
    <row r="838" spans="1:5" ht="30" customHeight="1">
      <c r="C838" s="229"/>
    </row>
    <row r="839" spans="1:5" ht="21.95" customHeight="1">
      <c r="C839" s="228" t="s">
        <v>714</v>
      </c>
    </row>
    <row r="840" spans="1:5" ht="21.95" customHeight="1">
      <c r="A840" s="28"/>
      <c r="B840" s="24"/>
      <c r="C840" s="25"/>
    </row>
    <row r="841" spans="1:5" ht="20.100000000000001" customHeight="1">
      <c r="A841" s="94"/>
      <c r="B841" s="95"/>
      <c r="C841" s="236" t="s">
        <v>752</v>
      </c>
      <c r="D841" s="94"/>
    </row>
    <row r="842" spans="1:5" ht="20.100000000000001" customHeight="1">
      <c r="A842" s="94"/>
      <c r="B842" s="95"/>
      <c r="C842" s="217" t="s">
        <v>775</v>
      </c>
      <c r="D842" s="94"/>
    </row>
    <row r="843" spans="1:5" ht="20.100000000000001" customHeight="1">
      <c r="A843" s="94"/>
      <c r="B843" s="95"/>
      <c r="C843" s="217"/>
      <c r="D843" s="94"/>
    </row>
    <row r="844" spans="1:5" s="224" customFormat="1" ht="18" customHeight="1">
      <c r="A844" s="240" t="s">
        <v>854</v>
      </c>
      <c r="B844" s="241"/>
      <c r="C844" s="241"/>
      <c r="D844" s="240"/>
      <c r="E844" s="259"/>
    </row>
    <row r="845" spans="1:5" s="224" customFormat="1" ht="18" customHeight="1">
      <c r="A845" s="240" t="s">
        <v>843</v>
      </c>
      <c r="B845" s="241"/>
      <c r="C845" s="241"/>
      <c r="D845" s="240"/>
      <c r="E845" s="259"/>
    </row>
    <row r="846" spans="1:5" s="224" customFormat="1" ht="18" customHeight="1">
      <c r="A846" s="240" t="s">
        <v>855</v>
      </c>
      <c r="B846" s="241"/>
      <c r="C846" s="241"/>
      <c r="D846" s="240"/>
      <c r="E846" s="259"/>
    </row>
    <row r="847" spans="1:5" s="224" customFormat="1" ht="18" customHeight="1">
      <c r="A847" s="240" t="s">
        <v>772</v>
      </c>
      <c r="B847" s="241"/>
      <c r="C847" s="241"/>
      <c r="D847" s="240"/>
      <c r="E847" s="259"/>
    </row>
    <row r="848" spans="1:5" s="224" customFormat="1" ht="18" customHeight="1">
      <c r="A848" s="240" t="s">
        <v>758</v>
      </c>
      <c r="B848" s="241"/>
      <c r="C848" s="241"/>
      <c r="D848" s="240"/>
      <c r="E848" s="259"/>
    </row>
    <row r="849" spans="1:5" s="224" customFormat="1" ht="18" customHeight="1">
      <c r="A849" s="240" t="s">
        <v>723</v>
      </c>
      <c r="B849" s="241"/>
      <c r="C849" s="241"/>
      <c r="D849" s="240"/>
      <c r="E849" s="259"/>
    </row>
    <row r="850" spans="1:5" s="224" customFormat="1" ht="18" customHeight="1">
      <c r="A850" s="240" t="s">
        <v>724</v>
      </c>
      <c r="B850" s="241"/>
      <c r="C850" s="241"/>
      <c r="D850" s="240"/>
      <c r="E850" s="259"/>
    </row>
    <row r="851" spans="1:5" ht="15" customHeight="1">
      <c r="A851" s="94"/>
      <c r="B851" s="95"/>
      <c r="C851" s="95"/>
      <c r="D851" s="94"/>
    </row>
    <row r="852" spans="1:5" ht="15" customHeight="1">
      <c r="A852" s="94"/>
      <c r="B852" s="95"/>
      <c r="C852" s="95"/>
      <c r="D852" s="94"/>
    </row>
    <row r="853" spans="1:5" ht="15" customHeight="1">
      <c r="A853" s="94"/>
      <c r="B853" s="95"/>
      <c r="C853" s="95"/>
      <c r="D853" s="94"/>
    </row>
    <row r="854" spans="1:5" ht="15" customHeight="1">
      <c r="A854" s="94"/>
      <c r="B854" s="95"/>
      <c r="C854" s="95"/>
      <c r="D854" s="242" t="s">
        <v>725</v>
      </c>
    </row>
    <row r="855" spans="1:5" ht="15" customHeight="1">
      <c r="A855" s="94"/>
      <c r="B855" s="95"/>
      <c r="C855" s="95"/>
      <c r="D855" s="243" t="s">
        <v>726</v>
      </c>
    </row>
    <row r="856" spans="1:5" ht="15" customHeight="1">
      <c r="A856" s="94"/>
      <c r="B856" s="95"/>
      <c r="C856" s="95"/>
      <c r="D856" s="94"/>
    </row>
    <row r="857" spans="1:5" s="232" customFormat="1" ht="30" customHeight="1">
      <c r="A857" s="244" t="s">
        <v>727</v>
      </c>
      <c r="B857" s="245" t="s">
        <v>728</v>
      </c>
      <c r="C857" s="245" t="s">
        <v>800</v>
      </c>
      <c r="D857" s="244" t="s">
        <v>729</v>
      </c>
      <c r="E857" s="244" t="s">
        <v>730</v>
      </c>
    </row>
    <row r="858" spans="1:5" ht="30" customHeight="1">
      <c r="A858" s="260">
        <v>1241</v>
      </c>
      <c r="B858" s="248">
        <v>6</v>
      </c>
      <c r="C858" s="249" t="s">
        <v>328</v>
      </c>
      <c r="D858" s="266"/>
      <c r="E858" s="266"/>
    </row>
    <row r="859" spans="1:5" ht="30" customHeight="1">
      <c r="A859" s="260">
        <v>1241</v>
      </c>
      <c r="B859" s="248">
        <v>4</v>
      </c>
      <c r="C859" s="249" t="s">
        <v>329</v>
      </c>
      <c r="D859" s="266"/>
      <c r="E859" s="266"/>
    </row>
    <row r="860" spans="1:5" ht="30" customHeight="1">
      <c r="A860" s="260">
        <v>1241</v>
      </c>
      <c r="B860" s="248">
        <v>10</v>
      </c>
      <c r="C860" s="249" t="s">
        <v>856</v>
      </c>
      <c r="D860" s="266"/>
      <c r="E860" s="266"/>
    </row>
    <row r="861" spans="1:5" ht="30" customHeight="1">
      <c r="A861" s="260">
        <v>1241</v>
      </c>
      <c r="B861" s="248" t="s">
        <v>857</v>
      </c>
      <c r="C861" s="249" t="s">
        <v>330</v>
      </c>
      <c r="D861" s="266"/>
      <c r="E861" s="266"/>
    </row>
    <row r="862" spans="1:5" ht="30" customHeight="1">
      <c r="A862" s="260">
        <v>1241</v>
      </c>
      <c r="B862" s="248">
        <v>22</v>
      </c>
      <c r="C862" s="249" t="s">
        <v>858</v>
      </c>
      <c r="D862" s="266"/>
      <c r="E862" s="266"/>
    </row>
    <row r="863" spans="1:5">
      <c r="B863" s="24"/>
      <c r="C863" s="25"/>
    </row>
    <row r="864" spans="1:5">
      <c r="B864" s="24"/>
      <c r="C864" s="25"/>
    </row>
    <row r="865" spans="2:3">
      <c r="B865" s="24"/>
      <c r="C865" s="25"/>
    </row>
    <row r="866" spans="2:3">
      <c r="B866" s="24"/>
      <c r="C866" s="25"/>
    </row>
    <row r="867" spans="2:3">
      <c r="B867" s="24"/>
      <c r="C867" s="25"/>
    </row>
    <row r="868" spans="2:3">
      <c r="B868" s="24"/>
      <c r="C868" s="25"/>
    </row>
    <row r="869" spans="2:3">
      <c r="B869" s="24"/>
      <c r="C869" s="25"/>
    </row>
    <row r="870" spans="2:3">
      <c r="B870" s="24"/>
      <c r="C870" s="25"/>
    </row>
    <row r="871" spans="2:3">
      <c r="B871" s="24"/>
      <c r="C871" s="25"/>
    </row>
    <row r="872" spans="2:3">
      <c r="B872" s="24"/>
      <c r="C872" s="25"/>
    </row>
    <row r="873" spans="2:3">
      <c r="B873" s="24"/>
      <c r="C873" s="25"/>
    </row>
    <row r="874" spans="2:3">
      <c r="B874" s="24"/>
      <c r="C874" s="25"/>
    </row>
    <row r="875" spans="2:3">
      <c r="B875" s="24"/>
      <c r="C875" s="25"/>
    </row>
    <row r="876" spans="2:3">
      <c r="B876" s="24"/>
      <c r="C876" s="25"/>
    </row>
    <row r="877" spans="2:3">
      <c r="B877" s="24"/>
      <c r="C877" s="25"/>
    </row>
    <row r="878" spans="2:3">
      <c r="B878" s="24"/>
      <c r="C878" s="25"/>
    </row>
    <row r="879" spans="2:3">
      <c r="B879" s="24"/>
      <c r="C879" s="25"/>
    </row>
    <row r="880" spans="2:3">
      <c r="B880" s="24"/>
      <c r="C880" s="25"/>
    </row>
    <row r="881" spans="2:3">
      <c r="B881" s="24"/>
      <c r="C881" s="25"/>
    </row>
    <row r="882" spans="2:3">
      <c r="B882" s="24"/>
      <c r="C882" s="25"/>
    </row>
    <row r="883" spans="2:3">
      <c r="B883" s="24"/>
      <c r="C883" s="25"/>
    </row>
    <row r="884" spans="2:3">
      <c r="B884" s="24"/>
      <c r="C884" s="25"/>
    </row>
    <row r="885" spans="2:3">
      <c r="B885" s="24"/>
      <c r="C885" s="25"/>
    </row>
    <row r="886" spans="2:3">
      <c r="B886" s="24"/>
      <c r="C886" s="25"/>
    </row>
    <row r="887" spans="2:3">
      <c r="B887" s="24"/>
      <c r="C887" s="25"/>
    </row>
    <row r="888" spans="2:3">
      <c r="B888" s="24"/>
      <c r="C888" s="25"/>
    </row>
    <row r="889" spans="2:3">
      <c r="B889" s="24"/>
      <c r="C889" s="25"/>
    </row>
    <row r="890" spans="2:3">
      <c r="B890" s="24"/>
      <c r="C890" s="25"/>
    </row>
    <row r="891" spans="2:3">
      <c r="B891" s="24"/>
      <c r="C891" s="25"/>
    </row>
    <row r="892" spans="2:3">
      <c r="B892" s="24"/>
      <c r="C892" s="25"/>
    </row>
    <row r="893" spans="2:3">
      <c r="B893" s="24"/>
      <c r="C893" s="25"/>
    </row>
    <row r="894" spans="2:3">
      <c r="B894" s="24"/>
      <c r="C894" s="25"/>
    </row>
    <row r="895" spans="2:3">
      <c r="B895" s="24"/>
      <c r="C895" s="25"/>
    </row>
    <row r="896" spans="2:3">
      <c r="B896" s="24"/>
      <c r="C896" s="25"/>
    </row>
    <row r="897" spans="2:3">
      <c r="B897" s="24"/>
      <c r="C897" s="25"/>
    </row>
    <row r="898" spans="2:3">
      <c r="B898" s="24"/>
      <c r="C898" s="25"/>
    </row>
    <row r="899" spans="2:3">
      <c r="B899" s="24"/>
      <c r="C899" s="25"/>
    </row>
    <row r="900" spans="2:3">
      <c r="B900" s="24"/>
    </row>
  </sheetData>
  <phoneticPr fontId="0" type="noConversion"/>
  <pageMargins left="0.39370078740157483" right="0.19685039370078741" top="0.15748031496062992" bottom="0.59055118110236227" header="0" footer="0"/>
  <pageSetup paperSize="9" scale="8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G48"/>
  <sheetViews>
    <sheetView workbookViewId="0" xr3:uid="{65FA3815-DCC1-5481-872F-D2879ED395ED}">
      <selection activeCell="E8" sqref="E8"/>
    </sheetView>
  </sheetViews>
  <sheetFormatPr defaultColWidth="11.42578125" defaultRowHeight="12.75"/>
  <cols>
    <col min="2" max="2" width="27.5703125" customWidth="1"/>
    <col min="5" max="5" width="23" customWidth="1"/>
    <col min="6" max="6" width="24.42578125" customWidth="1"/>
  </cols>
  <sheetData>
    <row r="2" spans="1:7" ht="18">
      <c r="B2" s="290" t="s">
        <v>859</v>
      </c>
    </row>
    <row r="4" spans="1:7" ht="20.25">
      <c r="A4" s="77"/>
      <c r="B4" s="15" t="s">
        <v>860</v>
      </c>
      <c r="C4" s="1"/>
      <c r="D4" s="1"/>
      <c r="E4" s="1"/>
      <c r="F4" s="6"/>
      <c r="G4" s="11"/>
    </row>
    <row r="5" spans="1:7">
      <c r="A5" s="77"/>
      <c r="B5" s="3"/>
      <c r="C5" s="1"/>
      <c r="D5" s="1"/>
      <c r="E5" s="1"/>
      <c r="F5" s="6"/>
      <c r="G5" s="11"/>
    </row>
    <row r="6" spans="1:7" ht="20.25">
      <c r="A6" s="77"/>
      <c r="B6" s="15" t="s">
        <v>861</v>
      </c>
      <c r="C6" s="1"/>
      <c r="D6" s="1"/>
      <c r="E6" s="1"/>
      <c r="F6" s="6"/>
      <c r="G6" s="11"/>
    </row>
    <row r="7" spans="1:7">
      <c r="A7" s="77"/>
      <c r="B7" s="3"/>
      <c r="C7" s="1"/>
      <c r="D7" s="1"/>
      <c r="E7" s="1"/>
      <c r="F7" s="6"/>
      <c r="G7" s="11"/>
    </row>
    <row r="8" spans="1:7">
      <c r="A8" s="77"/>
      <c r="B8" s="3" t="s">
        <v>862</v>
      </c>
      <c r="C8" s="81">
        <f>+C47</f>
        <v>294.18869999999998</v>
      </c>
      <c r="D8" s="11" t="s">
        <v>863</v>
      </c>
      <c r="E8" s="284">
        <v>2690</v>
      </c>
      <c r="F8" s="6" t="s">
        <v>864</v>
      </c>
      <c r="G8" s="17">
        <f>E8/C8</f>
        <v>9.1437910429598421</v>
      </c>
    </row>
    <row r="9" spans="1:7">
      <c r="A9" s="77"/>
      <c r="B9" s="3"/>
      <c r="C9" s="1"/>
      <c r="D9" s="1"/>
      <c r="E9" s="1"/>
      <c r="F9" s="6"/>
      <c r="G9" s="1"/>
    </row>
    <row r="10" spans="1:7" s="289" customFormat="1" ht="20.100000000000001" customHeight="1">
      <c r="A10" s="286" t="s">
        <v>23</v>
      </c>
      <c r="B10" s="287" t="s">
        <v>24</v>
      </c>
      <c r="C10" s="287" t="s">
        <v>25</v>
      </c>
      <c r="D10" s="287" t="s">
        <v>865</v>
      </c>
      <c r="E10" s="287" t="s">
        <v>32</v>
      </c>
      <c r="F10" s="288" t="s">
        <v>866</v>
      </c>
    </row>
    <row r="11" spans="1:7" ht="18.95" customHeight="1">
      <c r="A11" s="19">
        <v>63</v>
      </c>
      <c r="B11" s="20" t="s">
        <v>308</v>
      </c>
      <c r="C11" s="21">
        <v>11.997999999999999</v>
      </c>
      <c r="D11" s="22">
        <f>C11*$G$8</f>
        <v>109.70720493343218</v>
      </c>
      <c r="E11" s="21"/>
      <c r="F11" s="22"/>
    </row>
    <row r="12" spans="1:7" ht="18.95" customHeight="1">
      <c r="A12" s="19">
        <v>23</v>
      </c>
      <c r="B12" s="20" t="s">
        <v>310</v>
      </c>
      <c r="C12" s="21">
        <v>36</v>
      </c>
      <c r="D12" s="22">
        <f t="shared" ref="D12:D21" si="0">C12*$G$8</f>
        <v>329.17647754655434</v>
      </c>
      <c r="E12" s="21"/>
      <c r="F12" s="22"/>
    </row>
    <row r="13" spans="1:7" ht="18.95" customHeight="1">
      <c r="A13" s="122">
        <v>21</v>
      </c>
      <c r="B13" s="128" t="s">
        <v>309</v>
      </c>
      <c r="C13" s="21">
        <v>13.5</v>
      </c>
      <c r="D13" s="22">
        <f t="shared" si="0"/>
        <v>123.44117907995786</v>
      </c>
      <c r="E13" s="21"/>
      <c r="F13" s="22"/>
    </row>
    <row r="14" spans="1:7" ht="18.95" customHeight="1">
      <c r="A14" s="19">
        <v>47</v>
      </c>
      <c r="B14" s="20" t="s">
        <v>311</v>
      </c>
      <c r="C14" s="21">
        <v>14</v>
      </c>
      <c r="D14" s="22">
        <f t="shared" si="0"/>
        <v>128.01307460143778</v>
      </c>
      <c r="E14" s="21"/>
      <c r="F14" s="22"/>
    </row>
    <row r="15" spans="1:7" ht="18.95" customHeight="1">
      <c r="A15" s="19">
        <v>130</v>
      </c>
      <c r="B15" s="20" t="s">
        <v>220</v>
      </c>
      <c r="C15" s="21">
        <v>10</v>
      </c>
      <c r="D15" s="22">
        <f t="shared" si="0"/>
        <v>91.437910429598418</v>
      </c>
      <c r="E15" s="21"/>
      <c r="F15" s="22"/>
    </row>
    <row r="16" spans="1:7" ht="18.95" customHeight="1">
      <c r="A16" s="122">
        <v>50</v>
      </c>
      <c r="B16" s="20" t="s">
        <v>312</v>
      </c>
      <c r="C16" s="21">
        <v>10</v>
      </c>
      <c r="D16" s="22">
        <f t="shared" si="0"/>
        <v>91.437910429598418</v>
      </c>
      <c r="E16" s="21"/>
      <c r="F16" s="22"/>
    </row>
    <row r="17" spans="1:6" ht="18.95" customHeight="1">
      <c r="A17" s="122">
        <v>51</v>
      </c>
      <c r="B17" s="20" t="s">
        <v>312</v>
      </c>
      <c r="C17" s="21">
        <v>50</v>
      </c>
      <c r="D17" s="22">
        <f t="shared" si="0"/>
        <v>457.18955214799212</v>
      </c>
      <c r="E17" s="21"/>
      <c r="F17" s="22"/>
    </row>
    <row r="18" spans="1:6" ht="18.95" customHeight="1">
      <c r="A18" s="19">
        <v>20</v>
      </c>
      <c r="B18" s="20" t="s">
        <v>313</v>
      </c>
      <c r="C18" s="21">
        <v>4.58</v>
      </c>
      <c r="D18" s="22">
        <f t="shared" si="0"/>
        <v>41.878562976756079</v>
      </c>
      <c r="E18" s="21"/>
      <c r="F18" s="22"/>
    </row>
    <row r="19" spans="1:6" ht="18.95" customHeight="1">
      <c r="A19" s="122">
        <v>26</v>
      </c>
      <c r="B19" s="20" t="s">
        <v>314</v>
      </c>
      <c r="C19" s="21">
        <v>10</v>
      </c>
      <c r="D19" s="22">
        <f t="shared" si="0"/>
        <v>91.437910429598418</v>
      </c>
      <c r="E19" s="21"/>
      <c r="F19" s="22"/>
    </row>
    <row r="20" spans="1:6" ht="18.95" customHeight="1">
      <c r="A20" s="122">
        <v>54</v>
      </c>
      <c r="B20" s="20" t="s">
        <v>315</v>
      </c>
      <c r="C20" s="21">
        <v>3.9973000000000001</v>
      </c>
      <c r="D20" s="22">
        <f t="shared" si="0"/>
        <v>36.550475936023375</v>
      </c>
      <c r="E20" s="21"/>
      <c r="F20" s="22"/>
    </row>
    <row r="21" spans="1:6" ht="18.95" customHeight="1">
      <c r="A21" s="122">
        <v>45</v>
      </c>
      <c r="B21" s="20" t="s">
        <v>316</v>
      </c>
      <c r="C21" s="21">
        <v>2</v>
      </c>
      <c r="D21" s="22">
        <f t="shared" si="0"/>
        <v>18.287582085919684</v>
      </c>
      <c r="E21" s="21"/>
      <c r="F21" s="71"/>
    </row>
    <row r="22" spans="1:6">
      <c r="A22" s="24"/>
      <c r="B22" s="25"/>
      <c r="C22" s="26"/>
      <c r="D22" s="26"/>
      <c r="E22" s="46"/>
      <c r="F22" s="27"/>
    </row>
    <row r="23" spans="1:6">
      <c r="A23" s="77"/>
      <c r="B23" s="34" t="s">
        <v>317</v>
      </c>
      <c r="C23" s="70"/>
      <c r="D23" s="26"/>
      <c r="E23" s="46"/>
      <c r="F23" s="30"/>
    </row>
    <row r="24" spans="1:6">
      <c r="A24" s="77"/>
      <c r="B24" s="3"/>
      <c r="C24" s="70"/>
      <c r="D24" s="26"/>
      <c r="E24" s="46"/>
      <c r="F24" s="30"/>
    </row>
    <row r="25" spans="1:6" ht="18.95" customHeight="1">
      <c r="A25" s="19">
        <v>56</v>
      </c>
      <c r="B25" s="20" t="s">
        <v>318</v>
      </c>
      <c r="C25" s="21">
        <v>4</v>
      </c>
      <c r="D25" s="22">
        <f>+C25*$G$8</f>
        <v>36.575164171839369</v>
      </c>
      <c r="E25" s="21"/>
      <c r="F25" s="22"/>
    </row>
    <row r="26" spans="1:6" ht="18.95" customHeight="1">
      <c r="A26" s="122">
        <v>61</v>
      </c>
      <c r="B26" s="20" t="s">
        <v>319</v>
      </c>
      <c r="C26" s="21">
        <v>5</v>
      </c>
      <c r="D26" s="22">
        <f t="shared" ref="D26:D33" si="1">+C26*$G$8</f>
        <v>45.718955214799209</v>
      </c>
      <c r="E26" s="21"/>
      <c r="F26" s="22"/>
    </row>
    <row r="27" spans="1:6" ht="18.95" customHeight="1">
      <c r="A27" s="19">
        <v>38</v>
      </c>
      <c r="B27" s="20" t="s">
        <v>320</v>
      </c>
      <c r="C27" s="21">
        <v>1</v>
      </c>
      <c r="D27" s="22">
        <f t="shared" si="1"/>
        <v>9.1437910429598421</v>
      </c>
      <c r="E27" s="21"/>
      <c r="F27" s="22"/>
    </row>
    <row r="28" spans="1:6" ht="18.95" customHeight="1">
      <c r="A28" s="122">
        <v>60</v>
      </c>
      <c r="B28" s="128" t="s">
        <v>115</v>
      </c>
      <c r="C28" s="21">
        <v>2</v>
      </c>
      <c r="D28" s="22">
        <f t="shared" si="1"/>
        <v>18.287582085919684</v>
      </c>
      <c r="E28" s="21"/>
      <c r="F28" s="22"/>
    </row>
    <row r="29" spans="1:6" ht="18.95" customHeight="1">
      <c r="A29" s="19">
        <v>58</v>
      </c>
      <c r="B29" s="20" t="s">
        <v>321</v>
      </c>
      <c r="C29" s="21">
        <v>4</v>
      </c>
      <c r="D29" s="22">
        <f t="shared" si="1"/>
        <v>36.575164171839369</v>
      </c>
      <c r="E29" s="21"/>
      <c r="F29" s="22"/>
    </row>
    <row r="30" spans="1:6" ht="18.95" customHeight="1">
      <c r="A30" s="19">
        <v>57</v>
      </c>
      <c r="B30" s="20" t="s">
        <v>322</v>
      </c>
      <c r="C30" s="21">
        <v>4</v>
      </c>
      <c r="D30" s="22">
        <f t="shared" si="1"/>
        <v>36.575164171839369</v>
      </c>
      <c r="E30" s="21"/>
      <c r="F30" s="22"/>
    </row>
    <row r="31" spans="1:6" ht="18.95" customHeight="1">
      <c r="A31" s="19">
        <v>52</v>
      </c>
      <c r="B31" s="20" t="s">
        <v>323</v>
      </c>
      <c r="C31" s="21">
        <v>13.7531</v>
      </c>
      <c r="D31" s="22">
        <f t="shared" si="1"/>
        <v>125.755472592931</v>
      </c>
      <c r="E31" s="21"/>
      <c r="F31" s="22"/>
    </row>
    <row r="32" spans="1:6" ht="18.95" customHeight="1">
      <c r="A32" s="19">
        <v>43</v>
      </c>
      <c r="B32" s="20" t="s">
        <v>324</v>
      </c>
      <c r="C32" s="21">
        <v>6</v>
      </c>
      <c r="D32" s="22">
        <f t="shared" si="1"/>
        <v>54.862746257759056</v>
      </c>
      <c r="E32" s="21"/>
      <c r="F32" s="22"/>
    </row>
    <row r="33" spans="1:6" ht="18.95" customHeight="1">
      <c r="A33" s="19">
        <v>46</v>
      </c>
      <c r="B33" s="20" t="s">
        <v>324</v>
      </c>
      <c r="C33" s="21">
        <v>5.5616000000000003</v>
      </c>
      <c r="D33" s="22">
        <f t="shared" si="1"/>
        <v>50.854108264525458</v>
      </c>
      <c r="E33" s="21"/>
      <c r="F33" s="71"/>
    </row>
    <row r="34" spans="1:6" ht="18.95" customHeight="1">
      <c r="A34" s="77"/>
      <c r="B34" s="3"/>
      <c r="C34" s="70"/>
      <c r="D34" s="26"/>
      <c r="E34" s="28"/>
      <c r="F34" s="27"/>
    </row>
    <row r="35" spans="1:6" ht="18.95" customHeight="1">
      <c r="A35" s="2"/>
      <c r="B35" s="34" t="s">
        <v>325</v>
      </c>
      <c r="C35" s="26"/>
      <c r="D35" s="26"/>
      <c r="E35" s="46"/>
      <c r="F35" s="30"/>
    </row>
    <row r="36" spans="1:6" ht="18.95" customHeight="1">
      <c r="A36" s="19">
        <v>59</v>
      </c>
      <c r="B36" s="20" t="s">
        <v>297</v>
      </c>
      <c r="C36" s="21">
        <v>17.7395</v>
      </c>
      <c r="D36" s="22">
        <f>+C36*$G$8</f>
        <v>162.20628120658611</v>
      </c>
      <c r="E36" s="21"/>
      <c r="F36" s="22"/>
    </row>
    <row r="37" spans="1:6" ht="18.95" customHeight="1">
      <c r="A37" s="19">
        <v>12</v>
      </c>
      <c r="B37" s="20" t="s">
        <v>245</v>
      </c>
      <c r="C37" s="21">
        <v>10.7065</v>
      </c>
      <c r="D37" s="22">
        <f>+C37*$G$8</f>
        <v>97.897998801449546</v>
      </c>
      <c r="E37" s="21"/>
      <c r="F37" s="71"/>
    </row>
    <row r="38" spans="1:6" ht="18.95" customHeight="1">
      <c r="A38" s="80"/>
      <c r="B38" s="34" t="s">
        <v>53</v>
      </c>
      <c r="C38" s="81"/>
      <c r="D38" s="81"/>
      <c r="E38" s="69"/>
      <c r="F38" s="27"/>
    </row>
    <row r="39" spans="1:6" ht="18.95" customHeight="1">
      <c r="A39" s="2"/>
      <c r="B39" s="34"/>
      <c r="C39" s="5"/>
      <c r="D39" s="5"/>
      <c r="E39" s="11"/>
      <c r="F39" s="32"/>
    </row>
    <row r="40" spans="1:6" ht="18.95" customHeight="1">
      <c r="A40" s="19">
        <v>53</v>
      </c>
      <c r="B40" s="20" t="s">
        <v>326</v>
      </c>
      <c r="C40" s="21">
        <v>12.212899999999999</v>
      </c>
      <c r="D40" s="22">
        <f>+C40*$G$8</f>
        <v>111.67220562856426</v>
      </c>
      <c r="E40" s="21"/>
      <c r="F40" s="22"/>
    </row>
    <row r="41" spans="1:6" ht="18.95" customHeight="1">
      <c r="A41" s="19">
        <v>3</v>
      </c>
      <c r="B41" s="20" t="s">
        <v>327</v>
      </c>
      <c r="C41" s="21">
        <v>13.5</v>
      </c>
      <c r="D41" s="22">
        <f t="shared" ref="D41:D46" si="2">+C41*$G$8</f>
        <v>123.44117907995786</v>
      </c>
      <c r="E41" s="21"/>
      <c r="F41" s="22"/>
    </row>
    <row r="42" spans="1:6" ht="18.95" customHeight="1">
      <c r="A42" s="19">
        <v>6</v>
      </c>
      <c r="B42" s="20" t="s">
        <v>328</v>
      </c>
      <c r="C42" s="21">
        <v>2.7759999999999998</v>
      </c>
      <c r="D42" s="22">
        <f t="shared" si="2"/>
        <v>25.383163935256519</v>
      </c>
      <c r="E42" s="21"/>
      <c r="F42" s="22"/>
    </row>
    <row r="43" spans="1:6" ht="18.95" customHeight="1">
      <c r="A43" s="19">
        <v>4</v>
      </c>
      <c r="B43" s="20" t="s">
        <v>329</v>
      </c>
      <c r="C43" s="21">
        <v>8.3046000000000006</v>
      </c>
      <c r="D43" s="22">
        <f t="shared" si="2"/>
        <v>75.935527095364307</v>
      </c>
      <c r="E43" s="21"/>
      <c r="F43" s="22"/>
    </row>
    <row r="44" spans="1:6" ht="18.95" customHeight="1">
      <c r="A44" s="19">
        <v>10</v>
      </c>
      <c r="B44" s="219" t="s">
        <v>260</v>
      </c>
      <c r="C44" s="21">
        <v>3</v>
      </c>
      <c r="D44" s="22">
        <f t="shared" si="2"/>
        <v>27.431373128879528</v>
      </c>
      <c r="E44" s="21"/>
      <c r="F44" s="22"/>
    </row>
    <row r="45" spans="1:6" ht="18.95" customHeight="1">
      <c r="A45" s="19">
        <v>8</v>
      </c>
      <c r="B45" s="20" t="s">
        <v>330</v>
      </c>
      <c r="C45" s="21">
        <v>6.4935</v>
      </c>
      <c r="D45" s="22">
        <f t="shared" si="2"/>
        <v>59.375207137459732</v>
      </c>
      <c r="E45" s="21"/>
      <c r="F45" s="22"/>
    </row>
    <row r="46" spans="1:6" ht="18.95" customHeight="1">
      <c r="A46" s="19">
        <v>9</v>
      </c>
      <c r="B46" s="20" t="s">
        <v>330</v>
      </c>
      <c r="C46" s="21">
        <v>8.0656999999999996</v>
      </c>
      <c r="D46" s="22">
        <f t="shared" si="2"/>
        <v>73.7510754152012</v>
      </c>
      <c r="E46" s="21"/>
      <c r="F46" s="22"/>
    </row>
    <row r="47" spans="1:6" ht="18.95" customHeight="1">
      <c r="A47" s="77"/>
      <c r="B47" s="3"/>
      <c r="C47" s="21">
        <f>SUM(C11:C46)</f>
        <v>294.18869999999998</v>
      </c>
      <c r="D47" s="22">
        <f>SUM(D11:D46)</f>
        <v>2689.9999999999995</v>
      </c>
      <c r="E47" s="120"/>
      <c r="F47" s="72"/>
    </row>
    <row r="48" spans="1:6">
      <c r="A48" s="77"/>
      <c r="B48" s="3"/>
      <c r="C48" s="68"/>
      <c r="D48" s="68"/>
      <c r="E48" s="1"/>
      <c r="F48" s="6"/>
    </row>
  </sheetData>
  <pageMargins left="0.31496062992125984" right="0.31496062992125984" top="0.74803149606299213" bottom="0.74803149606299213" header="0.31496062992125984" footer="0.31496062992125984"/>
  <pageSetup paperSize="9" scale="80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G141"/>
  <sheetViews>
    <sheetView topLeftCell="A2" workbookViewId="0" xr3:uid="{FF0BDA26-1AD6-5648-BD9A-E01AA4DDCA7C}">
      <selection activeCell="G7" sqref="G7"/>
    </sheetView>
  </sheetViews>
  <sheetFormatPr defaultColWidth="11.42578125" defaultRowHeight="12.75"/>
  <cols>
    <col min="3" max="3" width="27.7109375" customWidth="1"/>
    <col min="6" max="6" width="20.85546875" customWidth="1"/>
    <col min="7" max="7" width="26" customWidth="1"/>
  </cols>
  <sheetData>
    <row r="2" spans="1:7" ht="18">
      <c r="B2" s="290" t="s">
        <v>859</v>
      </c>
    </row>
    <row r="3" spans="1:7" ht="20.25">
      <c r="A3" s="1"/>
      <c r="B3" s="2"/>
      <c r="C3" s="15" t="s">
        <v>867</v>
      </c>
      <c r="D3" s="68"/>
      <c r="E3" s="68"/>
      <c r="F3" s="1"/>
      <c r="G3" s="11"/>
    </row>
    <row r="4" spans="1:7">
      <c r="A4" s="1"/>
      <c r="B4" s="2"/>
      <c r="C4" s="3"/>
      <c r="D4" s="68"/>
      <c r="E4" s="68"/>
      <c r="F4" s="1"/>
      <c r="G4" s="11"/>
    </row>
    <row r="5" spans="1:7" ht="20.25">
      <c r="A5" s="1"/>
      <c r="B5" s="2"/>
      <c r="C5" s="15" t="s">
        <v>868</v>
      </c>
      <c r="D5" s="68"/>
      <c r="E5" s="68"/>
      <c r="F5" s="1"/>
      <c r="G5" s="11"/>
    </row>
    <row r="6" spans="1:7">
      <c r="A6" s="1"/>
      <c r="B6" s="2" t="s">
        <v>3</v>
      </c>
      <c r="C6" s="3"/>
      <c r="D6" s="68"/>
      <c r="E6" s="68"/>
      <c r="F6" s="1"/>
      <c r="G6" s="11"/>
    </row>
    <row r="7" spans="1:7">
      <c r="A7" s="1"/>
      <c r="B7" s="80" t="s">
        <v>869</v>
      </c>
      <c r="C7" s="17">
        <f>+D140</f>
        <v>703.68439999999998</v>
      </c>
      <c r="D7" s="17" t="s">
        <v>870</v>
      </c>
      <c r="E7" s="294">
        <v>6.6660000000000004</v>
      </c>
      <c r="F7" s="69" t="s">
        <v>871</v>
      </c>
      <c r="G7" s="17">
        <f>+C7/E7</f>
        <v>105.56321632163215</v>
      </c>
    </row>
    <row r="8" spans="1:7">
      <c r="A8" s="1"/>
      <c r="B8" s="2"/>
      <c r="C8" s="3"/>
      <c r="D8" s="5"/>
      <c r="E8" s="5"/>
      <c r="F8" s="11"/>
      <c r="G8" s="11"/>
    </row>
    <row r="9" spans="1:7" s="289" customFormat="1" ht="21" customHeight="1">
      <c r="A9" s="287" t="s">
        <v>81</v>
      </c>
      <c r="B9" s="286" t="s">
        <v>23</v>
      </c>
      <c r="C9" s="291" t="s">
        <v>24</v>
      </c>
      <c r="D9" s="292" t="s">
        <v>25</v>
      </c>
      <c r="E9" s="292" t="s">
        <v>865</v>
      </c>
      <c r="F9" s="287" t="s">
        <v>32</v>
      </c>
      <c r="G9" s="287" t="s">
        <v>872</v>
      </c>
    </row>
    <row r="10" spans="1:7" ht="21" customHeight="1">
      <c r="A10" s="23">
        <v>1240</v>
      </c>
      <c r="B10" s="19">
        <v>130</v>
      </c>
      <c r="C10" s="20" t="s">
        <v>220</v>
      </c>
      <c r="D10" s="21">
        <v>40.311100000000003</v>
      </c>
      <c r="E10" s="22">
        <f>+D10*$G$7</f>
        <v>4255.3693694629465</v>
      </c>
      <c r="F10" s="283"/>
      <c r="G10" s="35"/>
    </row>
    <row r="11" spans="1:7" ht="21" customHeight="1">
      <c r="A11" s="23">
        <v>1240</v>
      </c>
      <c r="B11" s="122">
        <v>10</v>
      </c>
      <c r="C11" s="20" t="s">
        <v>221</v>
      </c>
      <c r="D11" s="21">
        <v>5.8023999999999996</v>
      </c>
      <c r="E11" s="22">
        <f t="shared" ref="E11:E22" si="0">+D11*$G$7</f>
        <v>612.52000638463835</v>
      </c>
      <c r="F11" s="283"/>
      <c r="G11" s="35"/>
    </row>
    <row r="12" spans="1:7" ht="21" customHeight="1">
      <c r="A12" s="23">
        <v>1240</v>
      </c>
      <c r="B12" s="19">
        <v>122</v>
      </c>
      <c r="C12" s="20" t="s">
        <v>222</v>
      </c>
      <c r="D12" s="21">
        <v>9.1975999999999996</v>
      </c>
      <c r="E12" s="22">
        <f t="shared" si="0"/>
        <v>970.92823843984388</v>
      </c>
      <c r="F12" s="21"/>
      <c r="G12" s="35"/>
    </row>
    <row r="13" spans="1:7" ht="21" customHeight="1">
      <c r="A13" s="23">
        <v>1240</v>
      </c>
      <c r="B13" s="19">
        <v>120</v>
      </c>
      <c r="C13" s="20" t="s">
        <v>223</v>
      </c>
      <c r="D13" s="21">
        <v>1.0778000000000001</v>
      </c>
      <c r="E13" s="22">
        <f t="shared" si="0"/>
        <v>113.77603455145514</v>
      </c>
      <c r="F13" s="21"/>
      <c r="G13" s="21"/>
    </row>
    <row r="14" spans="1:7" ht="21" customHeight="1">
      <c r="A14" s="23">
        <v>1240</v>
      </c>
      <c r="B14" s="19">
        <v>7</v>
      </c>
      <c r="C14" s="20" t="s">
        <v>224</v>
      </c>
      <c r="D14" s="21">
        <v>3.8791000000000002</v>
      </c>
      <c r="E14" s="22">
        <f t="shared" si="0"/>
        <v>409.49027243324332</v>
      </c>
      <c r="F14" s="21"/>
      <c r="G14" s="21"/>
    </row>
    <row r="15" spans="1:7" ht="21" customHeight="1">
      <c r="A15" s="23">
        <v>1240</v>
      </c>
      <c r="B15" s="122">
        <v>129</v>
      </c>
      <c r="C15" s="20" t="s">
        <v>225</v>
      </c>
      <c r="D15" s="21">
        <v>15</v>
      </c>
      <c r="E15" s="22">
        <f t="shared" si="0"/>
        <v>1583.4482448244823</v>
      </c>
      <c r="F15" s="21"/>
      <c r="G15" s="21"/>
    </row>
    <row r="16" spans="1:7" ht="21" customHeight="1">
      <c r="A16" s="23">
        <v>1240</v>
      </c>
      <c r="B16" s="19">
        <v>136</v>
      </c>
      <c r="C16" s="20" t="s">
        <v>226</v>
      </c>
      <c r="D16" s="21">
        <v>2.5390999999999999</v>
      </c>
      <c r="E16" s="22">
        <f t="shared" si="0"/>
        <v>268.03556256225619</v>
      </c>
      <c r="F16" s="21"/>
      <c r="G16" s="21"/>
    </row>
    <row r="17" spans="1:7" ht="21" customHeight="1">
      <c r="A17" s="23">
        <v>1240</v>
      </c>
      <c r="B17" s="19">
        <v>137</v>
      </c>
      <c r="C17" s="20" t="s">
        <v>226</v>
      </c>
      <c r="D17" s="21">
        <v>10.8308</v>
      </c>
      <c r="E17" s="22">
        <f t="shared" si="0"/>
        <v>1143.3340833363336</v>
      </c>
      <c r="F17" s="21"/>
      <c r="G17" s="21"/>
    </row>
    <row r="18" spans="1:7" ht="21" customHeight="1">
      <c r="A18" s="23">
        <v>1240</v>
      </c>
      <c r="B18" s="19">
        <v>17</v>
      </c>
      <c r="C18" s="20" t="s">
        <v>227</v>
      </c>
      <c r="D18" s="21">
        <v>1.5054000000000001</v>
      </c>
      <c r="E18" s="22">
        <f t="shared" si="0"/>
        <v>158.91486585058504</v>
      </c>
      <c r="F18" s="21"/>
      <c r="G18" s="21"/>
    </row>
    <row r="19" spans="1:7" ht="21" customHeight="1">
      <c r="A19" s="23">
        <v>1240</v>
      </c>
      <c r="B19" s="19"/>
      <c r="C19" s="20" t="s">
        <v>873</v>
      </c>
      <c r="D19" s="21">
        <v>1</v>
      </c>
      <c r="E19" s="22">
        <f t="shared" si="0"/>
        <v>105.56321632163215</v>
      </c>
      <c r="F19" s="21"/>
      <c r="G19" s="21"/>
    </row>
    <row r="20" spans="1:7" ht="21" customHeight="1">
      <c r="A20" s="23">
        <v>1240</v>
      </c>
      <c r="B20" s="19"/>
      <c r="C20" s="20" t="s">
        <v>735</v>
      </c>
      <c r="D20" s="21">
        <v>2</v>
      </c>
      <c r="E20" s="22">
        <f t="shared" si="0"/>
        <v>211.12643264326431</v>
      </c>
      <c r="F20" s="21"/>
      <c r="G20" s="21"/>
    </row>
    <row r="21" spans="1:7" ht="21" customHeight="1">
      <c r="A21" s="23">
        <v>1240</v>
      </c>
      <c r="B21" s="122">
        <v>20</v>
      </c>
      <c r="C21" s="20" t="s">
        <v>228</v>
      </c>
      <c r="D21" s="21">
        <v>8.1957000000000004</v>
      </c>
      <c r="E21" s="22">
        <f t="shared" si="0"/>
        <v>865.16445200720068</v>
      </c>
      <c r="F21" s="21"/>
      <c r="G21" s="21"/>
    </row>
    <row r="22" spans="1:7" ht="21" customHeight="1">
      <c r="A22" s="23">
        <v>1240</v>
      </c>
      <c r="B22" s="122">
        <v>77</v>
      </c>
      <c r="C22" s="20" t="s">
        <v>228</v>
      </c>
      <c r="D22" s="21">
        <v>8.14</v>
      </c>
      <c r="E22" s="22">
        <f t="shared" si="0"/>
        <v>859.28458085808575</v>
      </c>
      <c r="F22" s="21"/>
      <c r="G22" s="21"/>
    </row>
    <row r="23" spans="1:7" ht="21" customHeight="1">
      <c r="A23" s="1"/>
      <c r="B23" s="24"/>
      <c r="C23" s="25"/>
      <c r="D23" s="26"/>
      <c r="E23" s="30"/>
      <c r="F23" s="46"/>
      <c r="G23" s="46"/>
    </row>
    <row r="24" spans="1:7" ht="21" customHeight="1">
      <c r="A24" s="1"/>
      <c r="B24" s="24"/>
      <c r="C24" s="29" t="s">
        <v>229</v>
      </c>
      <c r="D24" s="70"/>
      <c r="E24" s="44"/>
      <c r="F24" s="28"/>
      <c r="G24" s="46"/>
    </row>
    <row r="25" spans="1:7" ht="21" customHeight="1">
      <c r="A25" s="28"/>
      <c r="B25" s="24"/>
      <c r="C25" s="31"/>
      <c r="D25" s="70"/>
      <c r="E25" s="44"/>
      <c r="F25" s="28"/>
      <c r="G25" s="46"/>
    </row>
    <row r="26" spans="1:7" ht="21" customHeight="1">
      <c r="A26" s="23">
        <v>1240</v>
      </c>
      <c r="B26" s="122">
        <v>70</v>
      </c>
      <c r="C26" s="20" t="s">
        <v>230</v>
      </c>
      <c r="D26" s="21">
        <v>0.92430000000000001</v>
      </c>
      <c r="E26" s="22">
        <f>+D26*$G$7</f>
        <v>97.572080846084603</v>
      </c>
      <c r="F26" s="21"/>
      <c r="G26" s="21"/>
    </row>
    <row r="27" spans="1:7" ht="21" customHeight="1">
      <c r="A27" s="23">
        <v>1240</v>
      </c>
      <c r="B27" s="122">
        <v>69</v>
      </c>
      <c r="C27" s="20" t="s">
        <v>231</v>
      </c>
      <c r="D27" s="21">
        <v>0.98470000000000002</v>
      </c>
      <c r="E27" s="22">
        <f t="shared" ref="E27:E30" si="1">+D27*$G$7</f>
        <v>103.94809911191119</v>
      </c>
      <c r="F27" s="21"/>
      <c r="G27" s="21"/>
    </row>
    <row r="28" spans="1:7" ht="21" customHeight="1">
      <c r="A28" s="23">
        <v>1240</v>
      </c>
      <c r="B28" s="122">
        <v>158</v>
      </c>
      <c r="C28" s="20" t="s">
        <v>232</v>
      </c>
      <c r="D28" s="21">
        <v>0.98440000000000005</v>
      </c>
      <c r="E28" s="22">
        <f t="shared" si="1"/>
        <v>103.91643014701469</v>
      </c>
      <c r="F28" s="21"/>
      <c r="G28" s="21"/>
    </row>
    <row r="29" spans="1:7" ht="21" customHeight="1">
      <c r="A29" s="23">
        <v>1240</v>
      </c>
      <c r="B29" s="122">
        <v>159</v>
      </c>
      <c r="C29" s="20" t="s">
        <v>233</v>
      </c>
      <c r="D29" s="21">
        <v>0.98260000000000003</v>
      </c>
      <c r="E29" s="22">
        <f t="shared" si="1"/>
        <v>103.72641635763576</v>
      </c>
      <c r="F29" s="21"/>
      <c r="G29" s="21"/>
    </row>
    <row r="30" spans="1:7" ht="21" customHeight="1">
      <c r="A30" s="23">
        <v>1240</v>
      </c>
      <c r="B30" s="19">
        <v>138</v>
      </c>
      <c r="C30" s="20" t="s">
        <v>234</v>
      </c>
      <c r="D30" s="21">
        <v>4.3791000000000002</v>
      </c>
      <c r="E30" s="22">
        <f t="shared" si="1"/>
        <v>462.27188059405938</v>
      </c>
      <c r="F30" s="21"/>
      <c r="G30" s="21"/>
    </row>
    <row r="31" spans="1:7" ht="21" customHeight="1">
      <c r="A31" s="1"/>
      <c r="B31" s="24"/>
      <c r="C31" s="25"/>
      <c r="D31" s="26"/>
      <c r="E31" s="30"/>
      <c r="F31" s="26"/>
      <c r="G31" s="46"/>
    </row>
    <row r="32" spans="1:7" ht="21" customHeight="1">
      <c r="A32" s="1"/>
      <c r="B32" s="2"/>
      <c r="C32" s="3" t="s">
        <v>235</v>
      </c>
      <c r="D32" s="68"/>
      <c r="E32" s="285"/>
      <c r="F32" s="68"/>
      <c r="G32" s="46"/>
    </row>
    <row r="33" spans="1:7" ht="21" customHeight="1">
      <c r="A33" s="1"/>
      <c r="B33" s="2"/>
      <c r="C33" s="3"/>
      <c r="D33" s="68"/>
      <c r="E33" s="285"/>
      <c r="F33" s="68"/>
      <c r="G33" s="46"/>
    </row>
    <row r="34" spans="1:7" ht="21" customHeight="1">
      <c r="A34" s="23">
        <v>1240</v>
      </c>
      <c r="B34" s="122">
        <v>21</v>
      </c>
      <c r="C34" s="20" t="s">
        <v>236</v>
      </c>
      <c r="D34" s="21">
        <v>0.8921</v>
      </c>
      <c r="E34" s="22">
        <f>+D34*$G$7</f>
        <v>94.17294528052804</v>
      </c>
      <c r="F34" s="21"/>
      <c r="G34" s="21"/>
    </row>
    <row r="35" spans="1:7" ht="21" customHeight="1">
      <c r="A35" s="23">
        <v>1240</v>
      </c>
      <c r="B35" s="122">
        <v>81</v>
      </c>
      <c r="C35" s="20" t="s">
        <v>236</v>
      </c>
      <c r="D35" s="21">
        <v>0.21759999999999999</v>
      </c>
      <c r="E35" s="22">
        <f t="shared" ref="E35:E36" si="2">+D35*$G$7</f>
        <v>22.970555871587155</v>
      </c>
      <c r="F35" s="21"/>
      <c r="G35" s="21"/>
    </row>
    <row r="36" spans="1:7" ht="21" customHeight="1">
      <c r="A36" s="23">
        <v>1240</v>
      </c>
      <c r="B36" s="122">
        <v>146</v>
      </c>
      <c r="C36" s="20" t="s">
        <v>236</v>
      </c>
      <c r="D36" s="21">
        <v>1.6660999999999999</v>
      </c>
      <c r="E36" s="22">
        <f t="shared" si="2"/>
        <v>175.87887471347133</v>
      </c>
      <c r="F36" s="21"/>
      <c r="G36" s="21"/>
    </row>
    <row r="37" spans="1:7" ht="21" customHeight="1">
      <c r="A37" s="1"/>
      <c r="B37" s="24"/>
      <c r="C37" s="25"/>
      <c r="D37" s="26"/>
      <c r="E37" s="30"/>
      <c r="F37" s="26"/>
      <c r="G37" s="26"/>
    </row>
    <row r="38" spans="1:7" ht="21" customHeight="1">
      <c r="A38" s="1"/>
      <c r="B38" s="24"/>
      <c r="C38" s="25"/>
      <c r="D38" s="26"/>
      <c r="E38" s="30"/>
      <c r="F38" s="26"/>
      <c r="G38" s="26"/>
    </row>
    <row r="39" spans="1:7" ht="21" customHeight="1">
      <c r="A39" s="1"/>
      <c r="B39" s="24"/>
      <c r="C39" s="25"/>
      <c r="D39" s="26" t="s">
        <v>3</v>
      </c>
      <c r="E39" s="30"/>
      <c r="F39" s="26"/>
      <c r="G39" s="26"/>
    </row>
    <row r="40" spans="1:7" ht="21" customHeight="1">
      <c r="A40" s="1"/>
      <c r="B40" s="2"/>
      <c r="C40" s="3"/>
      <c r="D40" s="68"/>
      <c r="E40" s="285"/>
      <c r="F40" s="28"/>
      <c r="G40" s="46"/>
    </row>
    <row r="41" spans="1:7" ht="21" customHeight="1">
      <c r="A41" s="1"/>
      <c r="B41" s="2"/>
      <c r="C41" s="33" t="s">
        <v>237</v>
      </c>
      <c r="D41" s="68"/>
      <c r="E41" s="285"/>
      <c r="F41" s="28"/>
      <c r="G41" s="46" t="s">
        <v>3</v>
      </c>
    </row>
    <row r="42" spans="1:7" ht="21" customHeight="1">
      <c r="A42" s="23">
        <v>1240</v>
      </c>
      <c r="B42" s="19">
        <v>2</v>
      </c>
      <c r="C42" s="20" t="s">
        <v>238</v>
      </c>
      <c r="D42" s="21">
        <v>8.8011999999999997</v>
      </c>
      <c r="E42" s="22">
        <f>+D42*$G$7</f>
        <v>929.08297948994891</v>
      </c>
      <c r="F42" s="21"/>
      <c r="G42" s="21"/>
    </row>
    <row r="43" spans="1:7" ht="21" customHeight="1">
      <c r="A43" s="23">
        <v>1240</v>
      </c>
      <c r="B43" s="19">
        <v>82</v>
      </c>
      <c r="C43" s="20" t="s">
        <v>239</v>
      </c>
      <c r="D43" s="21">
        <v>0.34689999999999999</v>
      </c>
      <c r="E43" s="22">
        <f t="shared" ref="E43:E50" si="3">+D43*$G$7</f>
        <v>36.619879741974195</v>
      </c>
      <c r="F43" s="21"/>
      <c r="G43" s="21"/>
    </row>
    <row r="44" spans="1:7" ht="21" customHeight="1">
      <c r="A44" s="23">
        <v>1240</v>
      </c>
      <c r="B44" s="122">
        <v>83</v>
      </c>
      <c r="C44" s="20" t="s">
        <v>240</v>
      </c>
      <c r="D44" s="21">
        <v>0.34699999999999998</v>
      </c>
      <c r="E44" s="22">
        <f t="shared" si="3"/>
        <v>36.630436063606354</v>
      </c>
      <c r="F44" s="21"/>
      <c r="G44" s="21"/>
    </row>
    <row r="45" spans="1:7" ht="21" customHeight="1">
      <c r="A45" s="23">
        <v>1240</v>
      </c>
      <c r="B45" s="122">
        <v>73</v>
      </c>
      <c r="C45" s="20" t="s">
        <v>241</v>
      </c>
      <c r="D45" s="21">
        <v>3</v>
      </c>
      <c r="E45" s="22">
        <f t="shared" si="3"/>
        <v>316.68964896489649</v>
      </c>
      <c r="F45" s="21"/>
      <c r="G45" s="21"/>
    </row>
    <row r="46" spans="1:7" ht="21" customHeight="1">
      <c r="A46" s="23">
        <v>1240</v>
      </c>
      <c r="B46" s="19">
        <v>23</v>
      </c>
      <c r="C46" s="20" t="s">
        <v>242</v>
      </c>
      <c r="D46" s="21">
        <v>2.5</v>
      </c>
      <c r="E46" s="22">
        <f t="shared" si="3"/>
        <v>263.90804080408037</v>
      </c>
      <c r="F46" s="21"/>
      <c r="G46" s="21"/>
    </row>
    <row r="47" spans="1:7" ht="21" customHeight="1">
      <c r="A47" s="23">
        <v>1240</v>
      </c>
      <c r="B47" s="19">
        <v>75</v>
      </c>
      <c r="C47" s="20" t="s">
        <v>243</v>
      </c>
      <c r="D47" s="21">
        <v>0.74719999999999998</v>
      </c>
      <c r="E47" s="22">
        <f t="shared" si="3"/>
        <v>78.876835235523544</v>
      </c>
      <c r="F47" s="21"/>
      <c r="G47" s="21"/>
    </row>
    <row r="48" spans="1:7" ht="21" customHeight="1">
      <c r="A48" s="23">
        <v>1240</v>
      </c>
      <c r="B48" s="122">
        <v>24</v>
      </c>
      <c r="C48" s="20" t="s">
        <v>244</v>
      </c>
      <c r="D48" s="21">
        <v>2</v>
      </c>
      <c r="E48" s="22">
        <f t="shared" si="3"/>
        <v>211.12643264326431</v>
      </c>
      <c r="F48" s="21"/>
      <c r="G48" s="21"/>
    </row>
    <row r="49" spans="1:7" ht="21" customHeight="1">
      <c r="A49" s="23">
        <v>1240</v>
      </c>
      <c r="B49" s="19">
        <v>25</v>
      </c>
      <c r="C49" s="20" t="s">
        <v>245</v>
      </c>
      <c r="D49" s="21">
        <v>7</v>
      </c>
      <c r="E49" s="22">
        <f t="shared" si="3"/>
        <v>738.94251425142511</v>
      </c>
      <c r="F49" s="21"/>
      <c r="G49" s="21"/>
    </row>
    <row r="50" spans="1:7" ht="21" customHeight="1">
      <c r="A50" s="23">
        <v>1240</v>
      </c>
      <c r="B50" s="19">
        <v>1240</v>
      </c>
      <c r="C50" s="20" t="s">
        <v>246</v>
      </c>
      <c r="D50" s="21">
        <v>2.1574</v>
      </c>
      <c r="E50" s="22">
        <f t="shared" si="3"/>
        <v>227.7420828922892</v>
      </c>
      <c r="F50" s="21"/>
      <c r="G50" s="21"/>
    </row>
    <row r="51" spans="1:7" ht="21" customHeight="1">
      <c r="A51" s="1"/>
      <c r="B51" s="24"/>
      <c r="C51" s="25"/>
      <c r="D51" s="26"/>
      <c r="E51" s="30"/>
      <c r="F51" s="46"/>
      <c r="G51" s="46"/>
    </row>
    <row r="52" spans="1:7" ht="21" customHeight="1">
      <c r="A52" s="1"/>
      <c r="B52" s="2"/>
      <c r="C52" s="33" t="s">
        <v>247</v>
      </c>
      <c r="D52" s="68"/>
      <c r="E52" s="285"/>
      <c r="F52" s="1"/>
      <c r="G52" s="11"/>
    </row>
    <row r="53" spans="1:7" ht="21" customHeight="1">
      <c r="A53" s="1"/>
      <c r="B53" s="2"/>
      <c r="C53" s="3"/>
      <c r="D53" s="68"/>
      <c r="E53" s="285"/>
      <c r="F53" s="1"/>
      <c r="G53" s="11"/>
    </row>
    <row r="54" spans="1:7" ht="21" customHeight="1">
      <c r="A54" s="23">
        <v>1240</v>
      </c>
      <c r="B54" s="19">
        <v>28</v>
      </c>
      <c r="C54" s="20" t="s">
        <v>248</v>
      </c>
      <c r="D54" s="21">
        <v>8.5812000000000008</v>
      </c>
      <c r="E54" s="22">
        <f>+D54*$G$7</f>
        <v>905.85907189918998</v>
      </c>
      <c r="F54" s="21"/>
      <c r="G54" s="21"/>
    </row>
    <row r="55" spans="1:7" ht="21" customHeight="1">
      <c r="A55" s="23">
        <v>1240</v>
      </c>
      <c r="B55" s="19">
        <v>134</v>
      </c>
      <c r="C55" s="20" t="s">
        <v>249</v>
      </c>
      <c r="D55" s="21">
        <v>4.7104999999999997</v>
      </c>
      <c r="E55" s="22">
        <f t="shared" ref="E55:E57" si="4">+D55*$G$7</f>
        <v>497.25553048304823</v>
      </c>
      <c r="F55" s="21"/>
      <c r="G55" s="21"/>
    </row>
    <row r="56" spans="1:7" ht="21" customHeight="1">
      <c r="A56" s="23">
        <v>1240</v>
      </c>
      <c r="B56" s="19">
        <v>157</v>
      </c>
      <c r="C56" s="20" t="s">
        <v>250</v>
      </c>
      <c r="D56" s="21">
        <v>2.0369999999999999</v>
      </c>
      <c r="E56" s="22">
        <f t="shared" si="4"/>
        <v>215.03227164716469</v>
      </c>
      <c r="F56" s="21"/>
      <c r="G56" s="21"/>
    </row>
    <row r="57" spans="1:7" ht="21" customHeight="1">
      <c r="A57" s="23">
        <v>1240</v>
      </c>
      <c r="B57" s="122">
        <v>133</v>
      </c>
      <c r="C57" s="20" t="s">
        <v>251</v>
      </c>
      <c r="D57" s="21">
        <v>6.0096999999999996</v>
      </c>
      <c r="E57" s="22">
        <f t="shared" si="4"/>
        <v>634.40326112811272</v>
      </c>
      <c r="F57" s="21"/>
      <c r="G57" s="21"/>
    </row>
    <row r="58" spans="1:7" ht="21" customHeight="1">
      <c r="A58" s="1"/>
      <c r="B58" s="24"/>
      <c r="C58" s="25"/>
      <c r="D58" s="26"/>
      <c r="E58" s="30"/>
      <c r="F58" s="46"/>
      <c r="G58" s="46"/>
    </row>
    <row r="59" spans="1:7" ht="21" customHeight="1">
      <c r="A59" s="1"/>
      <c r="B59" s="2"/>
      <c r="C59" s="33" t="s">
        <v>252</v>
      </c>
      <c r="D59" s="68"/>
      <c r="E59" s="285"/>
      <c r="F59" s="1"/>
      <c r="G59" s="11"/>
    </row>
    <row r="60" spans="1:7" ht="21" customHeight="1">
      <c r="A60" s="1"/>
      <c r="B60" s="2"/>
      <c r="C60" s="34"/>
      <c r="D60" s="68"/>
      <c r="E60" s="285"/>
      <c r="F60" s="1"/>
      <c r="G60" s="11"/>
    </row>
    <row r="61" spans="1:7" ht="21" customHeight="1">
      <c r="A61" s="23">
        <v>1240</v>
      </c>
      <c r="B61" s="122">
        <v>26</v>
      </c>
      <c r="C61" s="20" t="s">
        <v>253</v>
      </c>
      <c r="D61" s="21">
        <v>1.5</v>
      </c>
      <c r="E61" s="22">
        <f>+D61*$G$7</f>
        <v>158.34482448244825</v>
      </c>
      <c r="F61" s="21"/>
      <c r="G61" s="21"/>
    </row>
    <row r="62" spans="1:7" ht="21" customHeight="1">
      <c r="A62" s="23">
        <v>1240</v>
      </c>
      <c r="B62" s="19">
        <v>132</v>
      </c>
      <c r="C62" s="20" t="s">
        <v>254</v>
      </c>
      <c r="D62" s="21">
        <v>12.263500000000001</v>
      </c>
      <c r="E62" s="22">
        <f t="shared" ref="E62:E124" si="5">+D62*$G$7</f>
        <v>1294.5745033603359</v>
      </c>
      <c r="F62" s="21"/>
      <c r="G62" s="21"/>
    </row>
    <row r="63" spans="1:7" ht="21" customHeight="1">
      <c r="A63" s="23">
        <v>1240</v>
      </c>
      <c r="B63" s="122">
        <v>3</v>
      </c>
      <c r="C63" s="20" t="s">
        <v>255</v>
      </c>
      <c r="D63" s="21">
        <v>10.385400000000001</v>
      </c>
      <c r="E63" s="22">
        <f t="shared" si="5"/>
        <v>1096.3162267866787</v>
      </c>
      <c r="F63" s="21"/>
      <c r="G63" s="21"/>
    </row>
    <row r="64" spans="1:7" ht="21" customHeight="1">
      <c r="A64" s="23">
        <v>1240</v>
      </c>
      <c r="B64" s="19">
        <v>1</v>
      </c>
      <c r="C64" s="20" t="s">
        <v>256</v>
      </c>
      <c r="D64" s="21">
        <v>2.153</v>
      </c>
      <c r="E64" s="22">
        <f t="shared" si="5"/>
        <v>227.27760474047403</v>
      </c>
      <c r="F64" s="21"/>
      <c r="G64" s="21"/>
    </row>
    <row r="65" spans="1:7" ht="21" customHeight="1">
      <c r="A65" s="23">
        <v>1240</v>
      </c>
      <c r="B65" s="19">
        <v>14</v>
      </c>
      <c r="C65" s="20" t="s">
        <v>257</v>
      </c>
      <c r="D65" s="21">
        <v>0.5</v>
      </c>
      <c r="E65" s="22">
        <f t="shared" si="5"/>
        <v>52.781608160816077</v>
      </c>
      <c r="F65" s="21"/>
      <c r="G65" s="21"/>
    </row>
    <row r="66" spans="1:7" ht="21" customHeight="1">
      <c r="A66" s="23">
        <v>1240</v>
      </c>
      <c r="B66" s="19">
        <v>74</v>
      </c>
      <c r="C66" s="20" t="s">
        <v>258</v>
      </c>
      <c r="D66" s="21">
        <v>0.53120000000000001</v>
      </c>
      <c r="E66" s="22">
        <f t="shared" si="5"/>
        <v>56.075180510050998</v>
      </c>
      <c r="F66" s="21"/>
      <c r="G66" s="21"/>
    </row>
    <row r="67" spans="1:7" ht="21" customHeight="1">
      <c r="A67" s="1"/>
      <c r="B67" s="24"/>
      <c r="C67" s="25"/>
      <c r="D67" s="26"/>
      <c r="E67" s="30"/>
      <c r="F67" s="46"/>
      <c r="G67" s="46"/>
    </row>
    <row r="68" spans="1:7" ht="21" customHeight="1">
      <c r="A68" s="1"/>
      <c r="B68" s="2"/>
      <c r="C68" s="33" t="s">
        <v>259</v>
      </c>
      <c r="D68" s="68"/>
      <c r="E68" s="30"/>
      <c r="F68" s="28"/>
      <c r="G68" s="46"/>
    </row>
    <row r="69" spans="1:7" ht="21" customHeight="1">
      <c r="A69" s="1"/>
      <c r="B69" s="2"/>
      <c r="C69" s="34"/>
      <c r="D69" s="68"/>
      <c r="E69" s="30"/>
      <c r="F69" s="28"/>
      <c r="G69" s="46"/>
    </row>
    <row r="70" spans="1:7" ht="21" customHeight="1">
      <c r="A70" s="23">
        <v>1241</v>
      </c>
      <c r="B70" s="19">
        <v>10</v>
      </c>
      <c r="C70" s="219" t="s">
        <v>260</v>
      </c>
      <c r="D70" s="21">
        <v>7</v>
      </c>
      <c r="E70" s="22">
        <f t="shared" si="5"/>
        <v>738.94251425142511</v>
      </c>
      <c r="F70" s="21"/>
      <c r="G70" s="21"/>
    </row>
    <row r="71" spans="1:7" ht="21" customHeight="1">
      <c r="A71" s="23">
        <v>1240</v>
      </c>
      <c r="B71" s="19">
        <v>32</v>
      </c>
      <c r="C71" s="20" t="s">
        <v>261</v>
      </c>
      <c r="D71" s="21">
        <v>3.0524</v>
      </c>
      <c r="E71" s="22">
        <f t="shared" si="5"/>
        <v>322.22116150015</v>
      </c>
      <c r="F71" s="21"/>
      <c r="G71" s="21"/>
    </row>
    <row r="72" spans="1:7" ht="21" customHeight="1">
      <c r="A72" s="23">
        <v>1240</v>
      </c>
      <c r="B72" s="122">
        <v>104</v>
      </c>
      <c r="C72" s="20" t="s">
        <v>262</v>
      </c>
      <c r="D72" s="21">
        <v>0.35659999999999997</v>
      </c>
      <c r="E72" s="22">
        <f t="shared" si="5"/>
        <v>37.643842940294022</v>
      </c>
      <c r="F72" s="21"/>
      <c r="G72" s="21"/>
    </row>
    <row r="73" spans="1:7" ht="21" customHeight="1">
      <c r="A73" s="23">
        <v>1240</v>
      </c>
      <c r="B73" s="122">
        <v>140</v>
      </c>
      <c r="C73" s="20" t="s">
        <v>262</v>
      </c>
      <c r="D73" s="21">
        <v>0.35499999999999998</v>
      </c>
      <c r="E73" s="22">
        <f t="shared" si="5"/>
        <v>37.474941794179415</v>
      </c>
      <c r="F73" s="21"/>
      <c r="G73" s="21"/>
    </row>
    <row r="74" spans="1:7" ht="21" customHeight="1">
      <c r="A74" s="23">
        <v>1240</v>
      </c>
      <c r="B74" s="122">
        <v>141</v>
      </c>
      <c r="C74" s="20" t="s">
        <v>262</v>
      </c>
      <c r="D74" s="21">
        <v>0.35499999999999998</v>
      </c>
      <c r="E74" s="22">
        <f t="shared" si="5"/>
        <v>37.474941794179415</v>
      </c>
      <c r="F74" s="21"/>
      <c r="G74" s="21"/>
    </row>
    <row r="75" spans="1:7" ht="21" customHeight="1">
      <c r="A75" s="23">
        <v>1240</v>
      </c>
      <c r="B75" s="122">
        <v>142</v>
      </c>
      <c r="C75" s="20" t="s">
        <v>262</v>
      </c>
      <c r="D75" s="21">
        <v>0.36620000000000003</v>
      </c>
      <c r="E75" s="22">
        <f t="shared" si="5"/>
        <v>38.657249816981697</v>
      </c>
      <c r="F75" s="21"/>
      <c r="G75" s="21"/>
    </row>
    <row r="76" spans="1:7" ht="21" customHeight="1">
      <c r="A76" s="23">
        <v>1240</v>
      </c>
      <c r="B76" s="122">
        <v>143</v>
      </c>
      <c r="C76" s="128" t="s">
        <v>262</v>
      </c>
      <c r="D76" s="21">
        <v>5.0500000000000003E-2</v>
      </c>
      <c r="E76" s="22">
        <f t="shared" si="5"/>
        <v>5.3309424242424237</v>
      </c>
      <c r="F76" s="21"/>
      <c r="G76" s="21"/>
    </row>
    <row r="77" spans="1:7" ht="21" customHeight="1">
      <c r="A77" s="23">
        <v>1240</v>
      </c>
      <c r="B77" s="122">
        <v>107</v>
      </c>
      <c r="C77" s="20" t="s">
        <v>263</v>
      </c>
      <c r="D77" s="21">
        <v>1.4725999999999999</v>
      </c>
      <c r="E77" s="22">
        <f t="shared" si="5"/>
        <v>155.4523923552355</v>
      </c>
      <c r="F77" s="21"/>
      <c r="G77" s="21"/>
    </row>
    <row r="78" spans="1:7" ht="21" customHeight="1">
      <c r="A78" s="23">
        <v>1240</v>
      </c>
      <c r="B78" s="122">
        <v>108</v>
      </c>
      <c r="C78" s="20" t="s">
        <v>264</v>
      </c>
      <c r="D78" s="21">
        <v>1.4584999999999999</v>
      </c>
      <c r="E78" s="22">
        <f t="shared" si="5"/>
        <v>153.96395100510048</v>
      </c>
      <c r="F78" s="21"/>
      <c r="G78" s="21"/>
    </row>
    <row r="79" spans="1:7" ht="21" customHeight="1">
      <c r="A79" s="23">
        <v>1240</v>
      </c>
      <c r="B79" s="19">
        <v>106</v>
      </c>
      <c r="C79" s="20" t="s">
        <v>265</v>
      </c>
      <c r="D79" s="21">
        <v>1.5139</v>
      </c>
      <c r="E79" s="22">
        <f t="shared" si="5"/>
        <v>159.81215318931893</v>
      </c>
      <c r="F79" s="21"/>
      <c r="G79" s="21"/>
    </row>
    <row r="80" spans="1:7" ht="21" customHeight="1">
      <c r="A80" s="23">
        <v>1240</v>
      </c>
      <c r="B80" s="19">
        <v>105</v>
      </c>
      <c r="C80" s="20" t="s">
        <v>265</v>
      </c>
      <c r="D80" s="21">
        <v>1.6117999999999999</v>
      </c>
      <c r="E80" s="22">
        <f t="shared" si="5"/>
        <v>170.14679206720669</v>
      </c>
      <c r="F80" s="21"/>
      <c r="G80" s="21"/>
    </row>
    <row r="81" spans="1:7" ht="21" customHeight="1">
      <c r="A81" s="23">
        <v>1240</v>
      </c>
      <c r="B81" s="19">
        <v>147</v>
      </c>
      <c r="C81" s="20" t="s">
        <v>266</v>
      </c>
      <c r="D81" s="21">
        <v>2.6617999999999999</v>
      </c>
      <c r="E81" s="22">
        <f t="shared" si="5"/>
        <v>280.98816920492044</v>
      </c>
      <c r="F81" s="21"/>
      <c r="G81" s="21"/>
    </row>
    <row r="82" spans="1:7" ht="21" customHeight="1">
      <c r="A82" s="1"/>
      <c r="B82" s="24"/>
      <c r="C82" s="25"/>
      <c r="D82" s="26"/>
      <c r="E82" s="30"/>
      <c r="F82" s="26"/>
      <c r="G82" s="46"/>
    </row>
    <row r="83" spans="1:7" ht="21" customHeight="1">
      <c r="A83" s="1"/>
      <c r="B83" s="2"/>
      <c r="C83" s="3"/>
      <c r="D83" s="68"/>
      <c r="E83" s="30"/>
      <c r="F83" s="1"/>
      <c r="G83" s="11"/>
    </row>
    <row r="84" spans="1:7" ht="21" customHeight="1">
      <c r="A84" s="23">
        <v>1240</v>
      </c>
      <c r="B84" s="19">
        <v>97</v>
      </c>
      <c r="C84" s="20" t="s">
        <v>267</v>
      </c>
      <c r="D84" s="21">
        <v>0.32950000000000002</v>
      </c>
      <c r="E84" s="22">
        <f t="shared" si="5"/>
        <v>34.783079777977797</v>
      </c>
      <c r="F84" s="21"/>
      <c r="G84" s="21"/>
    </row>
    <row r="85" spans="1:7" ht="21" customHeight="1">
      <c r="A85" s="23">
        <v>1240</v>
      </c>
      <c r="B85" s="19">
        <v>99</v>
      </c>
      <c r="C85" s="20" t="s">
        <v>268</v>
      </c>
      <c r="D85" s="21">
        <v>0.43459999999999999</v>
      </c>
      <c r="E85" s="22">
        <f t="shared" si="5"/>
        <v>45.877773813381332</v>
      </c>
      <c r="F85" s="21"/>
      <c r="G85" s="21"/>
    </row>
    <row r="86" spans="1:7" ht="21" customHeight="1">
      <c r="A86" s="23">
        <v>1240</v>
      </c>
      <c r="B86" s="122">
        <v>100</v>
      </c>
      <c r="C86" s="20" t="s">
        <v>269</v>
      </c>
      <c r="D86" s="21">
        <v>0.2472</v>
      </c>
      <c r="E86" s="22">
        <f t="shared" si="5"/>
        <v>26.09522707470747</v>
      </c>
      <c r="F86" s="21"/>
      <c r="G86" s="21"/>
    </row>
    <row r="87" spans="1:7" ht="21" customHeight="1">
      <c r="A87" s="1"/>
      <c r="B87" s="24"/>
      <c r="C87" s="25"/>
      <c r="D87" s="26"/>
      <c r="E87" s="30"/>
      <c r="F87" s="26"/>
      <c r="G87" s="46"/>
    </row>
    <row r="88" spans="1:7" ht="21" customHeight="1">
      <c r="A88" s="1"/>
      <c r="B88" s="2"/>
      <c r="C88" s="3" t="s">
        <v>270</v>
      </c>
      <c r="D88" s="70"/>
      <c r="E88" s="30"/>
      <c r="F88" s="70"/>
      <c r="G88" s="46"/>
    </row>
    <row r="89" spans="1:7" ht="21" customHeight="1">
      <c r="A89" s="1"/>
      <c r="B89" s="2"/>
      <c r="C89" s="73"/>
      <c r="D89" s="70"/>
      <c r="E89" s="30"/>
      <c r="F89" s="70"/>
      <c r="G89" s="46"/>
    </row>
    <row r="90" spans="1:7" ht="21" customHeight="1">
      <c r="A90" s="23">
        <v>1240</v>
      </c>
      <c r="B90" s="19">
        <v>135</v>
      </c>
      <c r="C90" s="20" t="s">
        <v>271</v>
      </c>
      <c r="D90" s="21">
        <v>7</v>
      </c>
      <c r="E90" s="22">
        <f t="shared" si="5"/>
        <v>738.94251425142511</v>
      </c>
      <c r="F90" s="21"/>
      <c r="G90" s="21"/>
    </row>
    <row r="91" spans="1:7" ht="21" customHeight="1">
      <c r="A91" s="23">
        <v>1240</v>
      </c>
      <c r="B91" s="19">
        <v>86</v>
      </c>
      <c r="C91" s="20" t="s">
        <v>272</v>
      </c>
      <c r="D91" s="21">
        <v>2.6194000000000002</v>
      </c>
      <c r="E91" s="22">
        <f t="shared" si="5"/>
        <v>276.51228883288326</v>
      </c>
      <c r="F91" s="21"/>
      <c r="G91" s="21"/>
    </row>
    <row r="92" spans="1:7" ht="21" customHeight="1">
      <c r="A92" s="23">
        <v>1240</v>
      </c>
      <c r="B92" s="122">
        <v>121</v>
      </c>
      <c r="C92" s="20" t="s">
        <v>273</v>
      </c>
      <c r="D92" s="21">
        <v>12</v>
      </c>
      <c r="E92" s="22">
        <f t="shared" si="5"/>
        <v>1266.758595859586</v>
      </c>
      <c r="F92" s="21"/>
      <c r="G92" s="21"/>
    </row>
    <row r="93" spans="1:7" ht="21" customHeight="1">
      <c r="A93" s="23">
        <v>1240</v>
      </c>
      <c r="B93" s="19">
        <v>42</v>
      </c>
      <c r="C93" s="20" t="s">
        <v>274</v>
      </c>
      <c r="D93" s="21">
        <v>5.2118000000000002</v>
      </c>
      <c r="E93" s="22">
        <f t="shared" si="5"/>
        <v>550.17437082508252</v>
      </c>
      <c r="F93" s="21"/>
      <c r="G93" s="21"/>
    </row>
    <row r="94" spans="1:7" ht="21" customHeight="1">
      <c r="A94" s="23">
        <v>1240</v>
      </c>
      <c r="B94" s="19">
        <v>118</v>
      </c>
      <c r="C94" s="20" t="s">
        <v>267</v>
      </c>
      <c r="D94" s="21">
        <v>1.9322999999999999</v>
      </c>
      <c r="E94" s="22">
        <f t="shared" si="5"/>
        <v>203.97980289828979</v>
      </c>
      <c r="F94" s="21"/>
      <c r="G94" s="21"/>
    </row>
    <row r="95" spans="1:7" ht="21" customHeight="1">
      <c r="A95" s="23">
        <v>1240</v>
      </c>
      <c r="B95" s="19">
        <v>41</v>
      </c>
      <c r="C95" s="20" t="s">
        <v>275</v>
      </c>
      <c r="D95" s="21">
        <v>3</v>
      </c>
      <c r="E95" s="22">
        <f t="shared" si="5"/>
        <v>316.68964896489649</v>
      </c>
      <c r="F95" s="21"/>
      <c r="G95" s="21"/>
    </row>
    <row r="96" spans="1:7" ht="21" customHeight="1">
      <c r="A96" s="23">
        <v>1240</v>
      </c>
      <c r="B96" s="19">
        <v>87</v>
      </c>
      <c r="C96" s="20" t="s">
        <v>276</v>
      </c>
      <c r="D96" s="21">
        <v>3.0895999999999999</v>
      </c>
      <c r="E96" s="22">
        <f t="shared" si="5"/>
        <v>326.14811314731469</v>
      </c>
      <c r="F96" s="21"/>
      <c r="G96" s="21"/>
    </row>
    <row r="97" spans="1:7" ht="21" customHeight="1">
      <c r="A97" s="23">
        <v>1240</v>
      </c>
      <c r="B97" s="19">
        <v>88</v>
      </c>
      <c r="C97" s="20" t="s">
        <v>277</v>
      </c>
      <c r="D97" s="21">
        <v>0.9516</v>
      </c>
      <c r="E97" s="22">
        <f t="shared" si="5"/>
        <v>100.45395665166515</v>
      </c>
      <c r="F97" s="21"/>
      <c r="G97" s="21"/>
    </row>
    <row r="98" spans="1:7" ht="21" customHeight="1">
      <c r="A98" s="1"/>
      <c r="B98" s="24"/>
      <c r="C98" s="25"/>
      <c r="D98" s="26"/>
      <c r="E98" s="30"/>
      <c r="F98" s="46"/>
      <c r="G98" s="46"/>
    </row>
    <row r="99" spans="1:7" ht="21" customHeight="1">
      <c r="A99" s="1"/>
      <c r="B99" s="2"/>
      <c r="C99" s="33" t="s">
        <v>278</v>
      </c>
      <c r="D99" s="68"/>
      <c r="E99" s="30"/>
      <c r="F99" s="1"/>
      <c r="G99" s="11"/>
    </row>
    <row r="100" spans="1:7" ht="21" customHeight="1">
      <c r="A100" s="1"/>
      <c r="B100" s="2"/>
      <c r="C100" s="34"/>
      <c r="D100" s="68"/>
      <c r="E100" s="30"/>
      <c r="F100" s="1"/>
      <c r="G100" s="11"/>
    </row>
    <row r="101" spans="1:7" ht="21" customHeight="1">
      <c r="A101" s="23">
        <v>1240</v>
      </c>
      <c r="B101" s="19">
        <v>89</v>
      </c>
      <c r="C101" s="20" t="s">
        <v>279</v>
      </c>
      <c r="D101" s="21">
        <v>3.3052000000000001</v>
      </c>
      <c r="E101" s="22">
        <f t="shared" si="5"/>
        <v>348.90754258625861</v>
      </c>
      <c r="F101" s="21"/>
      <c r="G101" s="21"/>
    </row>
    <row r="102" spans="1:7" ht="21" customHeight="1">
      <c r="A102" s="23">
        <v>1240</v>
      </c>
      <c r="B102" s="19">
        <v>44</v>
      </c>
      <c r="C102" s="20" t="s">
        <v>280</v>
      </c>
      <c r="D102" s="21">
        <v>0.81830000000000003</v>
      </c>
      <c r="E102" s="22">
        <f t="shared" si="5"/>
        <v>86.382379915991592</v>
      </c>
      <c r="F102" s="21"/>
      <c r="G102" s="21"/>
    </row>
    <row r="103" spans="1:7" ht="21" customHeight="1">
      <c r="A103" s="23">
        <v>1240</v>
      </c>
      <c r="B103" s="19">
        <v>79</v>
      </c>
      <c r="C103" s="20" t="s">
        <v>281</v>
      </c>
      <c r="D103" s="21">
        <v>0.76380000000000003</v>
      </c>
      <c r="E103" s="22">
        <f t="shared" si="5"/>
        <v>80.629184626462646</v>
      </c>
      <c r="F103" s="21"/>
      <c r="G103" s="21"/>
    </row>
    <row r="104" spans="1:7" ht="21" customHeight="1">
      <c r="A104" s="23">
        <v>1240</v>
      </c>
      <c r="B104" s="19">
        <v>119</v>
      </c>
      <c r="C104" s="20" t="s">
        <v>282</v>
      </c>
      <c r="D104" s="21">
        <v>5.5362</v>
      </c>
      <c r="E104" s="22">
        <f t="shared" si="5"/>
        <v>584.41907819981998</v>
      </c>
      <c r="F104" s="21"/>
      <c r="G104" s="21"/>
    </row>
    <row r="105" spans="1:7" ht="21" customHeight="1">
      <c r="A105" s="23">
        <v>1240</v>
      </c>
      <c r="B105" s="19">
        <v>91</v>
      </c>
      <c r="C105" s="20" t="s">
        <v>283</v>
      </c>
      <c r="D105" s="21">
        <v>5.8033000000000001</v>
      </c>
      <c r="E105" s="22">
        <f t="shared" si="5"/>
        <v>612.61501327932785</v>
      </c>
      <c r="F105" s="21"/>
      <c r="G105" s="21"/>
    </row>
    <row r="106" spans="1:7" ht="21" customHeight="1">
      <c r="A106" s="23">
        <v>1240</v>
      </c>
      <c r="B106" s="19">
        <v>45</v>
      </c>
      <c r="C106" s="20" t="s">
        <v>284</v>
      </c>
      <c r="D106" s="21">
        <v>15.238799999999999</v>
      </c>
      <c r="E106" s="22">
        <f t="shared" si="5"/>
        <v>1608.6567408820881</v>
      </c>
      <c r="F106" s="21"/>
      <c r="G106" s="21"/>
    </row>
    <row r="107" spans="1:7" ht="21" customHeight="1">
      <c r="A107" s="23">
        <v>1240</v>
      </c>
      <c r="B107" s="19">
        <v>46</v>
      </c>
      <c r="C107" s="20" t="s">
        <v>208</v>
      </c>
      <c r="D107" s="21">
        <v>28.631699999999999</v>
      </c>
      <c r="E107" s="22">
        <f t="shared" si="5"/>
        <v>3022.454340756075</v>
      </c>
      <c r="F107" s="21"/>
      <c r="G107" s="21"/>
    </row>
    <row r="108" spans="1:7" ht="21" customHeight="1">
      <c r="A108" s="23">
        <v>1240</v>
      </c>
      <c r="B108" s="19">
        <v>48</v>
      </c>
      <c r="C108" s="20" t="s">
        <v>285</v>
      </c>
      <c r="D108" s="21">
        <v>8.9693000000000005</v>
      </c>
      <c r="E108" s="22">
        <f t="shared" si="5"/>
        <v>946.82815615361528</v>
      </c>
      <c r="F108" s="21"/>
      <c r="G108" s="21"/>
    </row>
    <row r="109" spans="1:7" ht="21" customHeight="1">
      <c r="A109" s="23">
        <v>1240</v>
      </c>
      <c r="B109" s="122">
        <v>49</v>
      </c>
      <c r="C109" s="20" t="s">
        <v>286</v>
      </c>
      <c r="D109" s="21">
        <v>4.1811999999999996</v>
      </c>
      <c r="E109" s="22">
        <f t="shared" si="5"/>
        <v>441.38092008400832</v>
      </c>
      <c r="F109" s="21"/>
      <c r="G109" s="21"/>
    </row>
    <row r="110" spans="1:7" ht="21" customHeight="1">
      <c r="A110" s="23">
        <v>1240</v>
      </c>
      <c r="B110" s="19">
        <v>50</v>
      </c>
      <c r="C110" s="20" t="s">
        <v>209</v>
      </c>
      <c r="D110" s="21">
        <v>34.955199999999998</v>
      </c>
      <c r="E110" s="22">
        <f t="shared" si="5"/>
        <v>3689.9833391659163</v>
      </c>
      <c r="F110" s="21"/>
      <c r="G110" s="21"/>
    </row>
    <row r="111" spans="1:7" ht="21" customHeight="1">
      <c r="A111" s="23">
        <v>1240</v>
      </c>
      <c r="B111" s="122">
        <v>51</v>
      </c>
      <c r="C111" s="20" t="s">
        <v>287</v>
      </c>
      <c r="D111" s="21">
        <v>10.150600000000001</v>
      </c>
      <c r="E111" s="22">
        <f t="shared" si="5"/>
        <v>1071.5299835943595</v>
      </c>
      <c r="F111" s="21"/>
      <c r="G111" s="21"/>
    </row>
    <row r="112" spans="1:7" ht="21" customHeight="1">
      <c r="A112" s="1"/>
      <c r="B112" s="24"/>
      <c r="C112" s="25"/>
      <c r="D112" s="26"/>
      <c r="E112" s="30"/>
      <c r="F112" s="26"/>
      <c r="G112" s="46"/>
    </row>
    <row r="113" spans="1:7" ht="21" customHeight="1">
      <c r="A113" s="1"/>
      <c r="B113" s="2"/>
      <c r="C113" s="33" t="s">
        <v>53</v>
      </c>
      <c r="D113" s="68"/>
      <c r="E113" s="30"/>
      <c r="F113" s="68"/>
      <c r="G113" s="11"/>
    </row>
    <row r="114" spans="1:7" ht="21" customHeight="1">
      <c r="A114" s="1"/>
      <c r="B114" s="2"/>
      <c r="C114" s="34"/>
      <c r="D114" s="68"/>
      <c r="E114" s="30"/>
      <c r="F114" s="68"/>
      <c r="G114" s="11"/>
    </row>
    <row r="115" spans="1:7" ht="21" customHeight="1">
      <c r="A115" s="23">
        <v>1240</v>
      </c>
      <c r="B115" s="122">
        <v>13</v>
      </c>
      <c r="C115" s="20" t="s">
        <v>288</v>
      </c>
      <c r="D115" s="21">
        <v>0.1</v>
      </c>
      <c r="E115" s="22">
        <f t="shared" si="5"/>
        <v>10.556321632163217</v>
      </c>
      <c r="F115" s="21"/>
      <c r="G115" s="21"/>
    </row>
    <row r="116" spans="1:7" ht="21" customHeight="1">
      <c r="A116" s="23">
        <v>1240</v>
      </c>
      <c r="B116" s="19">
        <v>54</v>
      </c>
      <c r="C116" s="20" t="s">
        <v>289</v>
      </c>
      <c r="D116" s="21">
        <v>6.99</v>
      </c>
      <c r="E116" s="22">
        <f t="shared" si="5"/>
        <v>737.88688208820884</v>
      </c>
      <c r="F116" s="21"/>
      <c r="G116" s="21"/>
    </row>
    <row r="117" spans="1:7" ht="21" customHeight="1">
      <c r="A117" s="23">
        <v>1240</v>
      </c>
      <c r="B117" s="19">
        <v>9</v>
      </c>
      <c r="C117" s="20" t="s">
        <v>290</v>
      </c>
      <c r="D117" s="21">
        <v>24.764099999999999</v>
      </c>
      <c r="E117" s="22">
        <f t="shared" si="5"/>
        <v>2614.1780453105307</v>
      </c>
      <c r="F117" s="21"/>
      <c r="G117" s="21"/>
    </row>
    <row r="118" spans="1:7" ht="21" customHeight="1">
      <c r="A118" s="23">
        <v>1240</v>
      </c>
      <c r="B118" s="19">
        <v>115</v>
      </c>
      <c r="C118" s="20" t="s">
        <v>291</v>
      </c>
      <c r="D118" s="21">
        <v>8.01</v>
      </c>
      <c r="E118" s="22">
        <f t="shared" si="5"/>
        <v>845.56136273627351</v>
      </c>
      <c r="F118" s="21"/>
      <c r="G118" s="21"/>
    </row>
    <row r="119" spans="1:7" ht="21" customHeight="1">
      <c r="A119" s="23">
        <v>1240</v>
      </c>
      <c r="B119" s="19">
        <v>111</v>
      </c>
      <c r="C119" s="20" t="s">
        <v>292</v>
      </c>
      <c r="D119" s="21">
        <v>7.5197000000000003</v>
      </c>
      <c r="E119" s="22">
        <f t="shared" si="5"/>
        <v>793.80371777377729</v>
      </c>
      <c r="F119" s="21"/>
      <c r="G119" s="21"/>
    </row>
    <row r="120" spans="1:7" ht="21" customHeight="1">
      <c r="A120" s="23">
        <v>1240</v>
      </c>
      <c r="B120" s="19">
        <v>123</v>
      </c>
      <c r="C120" s="20" t="s">
        <v>292</v>
      </c>
      <c r="D120" s="21">
        <v>6.117</v>
      </c>
      <c r="E120" s="22">
        <f t="shared" si="5"/>
        <v>645.73019423942389</v>
      </c>
      <c r="F120" s="21"/>
      <c r="G120" s="21"/>
    </row>
    <row r="121" spans="1:7" ht="21" customHeight="1">
      <c r="A121" s="23">
        <v>1240</v>
      </c>
      <c r="B121" s="19">
        <v>58</v>
      </c>
      <c r="C121" s="20" t="s">
        <v>292</v>
      </c>
      <c r="D121" s="21">
        <v>5.9329999999999998</v>
      </c>
      <c r="E121" s="22">
        <f t="shared" si="5"/>
        <v>626.30656243624355</v>
      </c>
      <c r="F121" s="21"/>
      <c r="G121" s="21"/>
    </row>
    <row r="122" spans="1:7" ht="21" customHeight="1">
      <c r="A122" s="23">
        <v>1240</v>
      </c>
      <c r="B122" s="19">
        <v>131</v>
      </c>
      <c r="C122" s="20" t="s">
        <v>292</v>
      </c>
      <c r="D122" s="21">
        <v>9.0473999999999997</v>
      </c>
      <c r="E122" s="22">
        <f t="shared" si="5"/>
        <v>955.07264334833474</v>
      </c>
      <c r="F122" s="21"/>
      <c r="G122" s="21"/>
    </row>
    <row r="123" spans="1:7" ht="21" customHeight="1">
      <c r="A123" s="23">
        <v>1240</v>
      </c>
      <c r="B123" s="19">
        <v>11</v>
      </c>
      <c r="C123" s="20" t="s">
        <v>293</v>
      </c>
      <c r="D123" s="21">
        <v>1</v>
      </c>
      <c r="E123" s="22">
        <f t="shared" si="5"/>
        <v>105.56321632163215</v>
      </c>
      <c r="F123" s="21"/>
      <c r="G123" s="21"/>
    </row>
    <row r="124" spans="1:7" ht="21" customHeight="1">
      <c r="A124" s="23">
        <v>1240</v>
      </c>
      <c r="B124" s="19">
        <v>113</v>
      </c>
      <c r="C124" s="20" t="s">
        <v>294</v>
      </c>
      <c r="D124" s="21">
        <v>5.5431999999999997</v>
      </c>
      <c r="E124" s="22">
        <f t="shared" si="5"/>
        <v>585.15802071407131</v>
      </c>
      <c r="F124" s="21"/>
      <c r="G124" s="21"/>
    </row>
    <row r="125" spans="1:7" ht="21" customHeight="1">
      <c r="A125" s="1"/>
      <c r="B125" s="24"/>
      <c r="C125" s="25"/>
      <c r="D125" s="26"/>
      <c r="E125" s="30"/>
      <c r="F125" s="46"/>
      <c r="G125" s="46"/>
    </row>
    <row r="126" spans="1:7" ht="21" customHeight="1">
      <c r="A126" s="1"/>
      <c r="B126" s="2"/>
      <c r="C126" s="33" t="s">
        <v>295</v>
      </c>
      <c r="D126" s="68"/>
      <c r="E126" s="30"/>
      <c r="F126" s="1"/>
      <c r="G126" s="11"/>
    </row>
    <row r="127" spans="1:7" ht="21" customHeight="1">
      <c r="A127" s="1"/>
      <c r="B127" s="2"/>
      <c r="C127" s="34"/>
      <c r="D127" s="68"/>
      <c r="E127" s="30"/>
      <c r="F127" s="1"/>
      <c r="G127" s="11"/>
    </row>
    <row r="128" spans="1:7" ht="21" customHeight="1">
      <c r="A128" s="23">
        <v>1240</v>
      </c>
      <c r="B128" s="19">
        <v>62</v>
      </c>
      <c r="C128" s="20" t="s">
        <v>292</v>
      </c>
      <c r="D128" s="21">
        <v>18.546399999999998</v>
      </c>
      <c r="E128" s="22">
        <f t="shared" ref="E128:E139" si="6">+D128*$G$7</f>
        <v>1957.8176351875184</v>
      </c>
      <c r="F128" s="21"/>
      <c r="G128" s="21"/>
    </row>
    <row r="129" spans="1:7" ht="21" customHeight="1">
      <c r="A129" s="23">
        <v>1240</v>
      </c>
      <c r="B129" s="19">
        <v>139</v>
      </c>
      <c r="C129" s="20" t="s">
        <v>296</v>
      </c>
      <c r="D129" s="21">
        <v>51.945300000000003</v>
      </c>
      <c r="E129" s="22">
        <f t="shared" si="6"/>
        <v>5483.5129407920795</v>
      </c>
      <c r="F129" s="21"/>
      <c r="G129" s="21"/>
    </row>
    <row r="130" spans="1:7" ht="21" customHeight="1">
      <c r="A130" s="23">
        <v>1240</v>
      </c>
      <c r="B130" s="19">
        <v>64</v>
      </c>
      <c r="C130" s="20" t="s">
        <v>297</v>
      </c>
      <c r="D130" s="21">
        <v>3.9283000000000001</v>
      </c>
      <c r="E130" s="22">
        <f t="shared" si="6"/>
        <v>414.68398267626759</v>
      </c>
      <c r="F130" s="21"/>
      <c r="G130" s="21"/>
    </row>
    <row r="131" spans="1:7" ht="21" customHeight="1">
      <c r="A131" s="23">
        <v>1240</v>
      </c>
      <c r="B131" s="19">
        <v>65</v>
      </c>
      <c r="C131" s="20" t="s">
        <v>292</v>
      </c>
      <c r="D131" s="21">
        <v>3.9382999999999999</v>
      </c>
      <c r="E131" s="22">
        <f t="shared" si="6"/>
        <v>415.73961483948392</v>
      </c>
      <c r="F131" s="21"/>
      <c r="G131" s="21"/>
    </row>
    <row r="132" spans="1:7" ht="21" customHeight="1">
      <c r="A132" s="1"/>
      <c r="B132" s="1"/>
      <c r="C132" s="1"/>
      <c r="D132" s="68"/>
      <c r="E132" s="30"/>
      <c r="F132" s="1"/>
      <c r="G132" s="11"/>
    </row>
    <row r="133" spans="1:7" ht="21" customHeight="1">
      <c r="A133" s="1"/>
      <c r="B133" s="24"/>
      <c r="C133" s="29" t="s">
        <v>53</v>
      </c>
      <c r="D133" s="26"/>
      <c r="E133" s="30"/>
      <c r="F133" s="46"/>
      <c r="G133" s="46"/>
    </row>
    <row r="134" spans="1:7" ht="21" customHeight="1">
      <c r="A134" s="23">
        <v>1240</v>
      </c>
      <c r="B134" s="19">
        <v>60</v>
      </c>
      <c r="C134" s="20" t="s">
        <v>298</v>
      </c>
      <c r="D134" s="21">
        <v>0.6492</v>
      </c>
      <c r="E134" s="22">
        <f t="shared" si="6"/>
        <v>68.531640036003594</v>
      </c>
      <c r="F134" s="21"/>
      <c r="G134" s="21"/>
    </row>
    <row r="135" spans="1:7" ht="21" customHeight="1">
      <c r="A135" s="23">
        <v>1240</v>
      </c>
      <c r="B135" s="19">
        <v>66</v>
      </c>
      <c r="C135" s="20" t="s">
        <v>299</v>
      </c>
      <c r="D135" s="21">
        <v>4.7651000000000003</v>
      </c>
      <c r="E135" s="22">
        <f t="shared" si="6"/>
        <v>503.01928209420942</v>
      </c>
      <c r="F135" s="21"/>
      <c r="G135" s="21"/>
    </row>
    <row r="136" spans="1:7" ht="21" customHeight="1">
      <c r="A136" s="23">
        <v>1240</v>
      </c>
      <c r="B136" s="122">
        <v>67</v>
      </c>
      <c r="C136" s="20" t="s">
        <v>294</v>
      </c>
      <c r="D136" s="21">
        <v>0.1396</v>
      </c>
      <c r="E136" s="22">
        <f t="shared" si="6"/>
        <v>14.736624998499849</v>
      </c>
      <c r="F136" s="21"/>
      <c r="G136" s="21"/>
    </row>
    <row r="137" spans="1:7" ht="21" customHeight="1">
      <c r="A137" s="23">
        <v>1240</v>
      </c>
      <c r="B137" s="19">
        <v>154</v>
      </c>
      <c r="C137" s="20" t="s">
        <v>300</v>
      </c>
      <c r="D137" s="21">
        <v>1.1180000000000001</v>
      </c>
      <c r="E137" s="22">
        <f t="shared" si="6"/>
        <v>118.01967584758476</v>
      </c>
      <c r="F137" s="21"/>
      <c r="G137" s="21"/>
    </row>
    <row r="138" spans="1:7" ht="21" customHeight="1">
      <c r="A138" s="23">
        <v>1240</v>
      </c>
      <c r="B138" s="122">
        <v>126</v>
      </c>
      <c r="C138" s="20" t="s">
        <v>301</v>
      </c>
      <c r="D138" s="21">
        <v>136.4966</v>
      </c>
      <c r="E138" s="22">
        <f t="shared" si="6"/>
        <v>14409.020112967295</v>
      </c>
      <c r="F138" s="21"/>
      <c r="G138" s="21"/>
    </row>
    <row r="139" spans="1:7" ht="21" customHeight="1">
      <c r="A139" s="23">
        <v>1240</v>
      </c>
      <c r="B139" s="19">
        <v>125</v>
      </c>
      <c r="C139" s="20" t="s">
        <v>302</v>
      </c>
      <c r="D139" s="21">
        <v>35.6282</v>
      </c>
      <c r="E139" s="22">
        <f t="shared" si="6"/>
        <v>3761.0273837503746</v>
      </c>
      <c r="F139" s="21"/>
      <c r="G139" s="21"/>
    </row>
    <row r="140" spans="1:7" ht="21" customHeight="1">
      <c r="A140" s="1"/>
      <c r="B140" s="2"/>
      <c r="C140" s="3"/>
      <c r="D140" s="21">
        <f>SUM(D10:D139)</f>
        <v>703.68439999999998</v>
      </c>
      <c r="E140" s="293">
        <f>SUM(E10:E139)</f>
        <v>74283.188539357943</v>
      </c>
      <c r="F140" s="1"/>
      <c r="G140" s="26"/>
    </row>
    <row r="141" spans="1:7" ht="18" customHeight="1"/>
  </sheetData>
  <pageMargins left="0.31496062992125984" right="0.31496062992125984" top="0.74803149606299213" bottom="0.74803149606299213" header="0.31496062992125984" footer="0.31496062992125984"/>
  <pageSetup paperSize="9" scale="80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G212"/>
  <sheetViews>
    <sheetView workbookViewId="0" xr3:uid="{C67EF94B-0B3B-5838-830C-E3A509766221}">
      <selection activeCell="H195" sqref="H195"/>
    </sheetView>
  </sheetViews>
  <sheetFormatPr defaultColWidth="11.42578125" defaultRowHeight="12.75"/>
  <cols>
    <col min="1" max="1" width="9.42578125" customWidth="1"/>
    <col min="3" max="3" width="26.5703125" customWidth="1"/>
    <col min="6" max="6" width="19.140625" customWidth="1"/>
    <col min="7" max="7" width="19.5703125" customWidth="1"/>
  </cols>
  <sheetData>
    <row r="2" spans="1:7" ht="18">
      <c r="B2" s="290" t="s">
        <v>859</v>
      </c>
    </row>
    <row r="3" spans="1:7" ht="20.25">
      <c r="A3" s="1"/>
      <c r="B3" s="2"/>
      <c r="C3" s="15" t="s">
        <v>874</v>
      </c>
      <c r="D3" s="5"/>
      <c r="E3" s="5"/>
      <c r="F3" s="5"/>
      <c r="G3" s="6"/>
    </row>
    <row r="4" spans="1:7">
      <c r="A4" s="1"/>
      <c r="B4" s="2"/>
      <c r="C4" s="1"/>
      <c r="D4" s="5"/>
      <c r="E4" s="5"/>
      <c r="F4" s="5"/>
      <c r="G4" s="6"/>
    </row>
    <row r="5" spans="1:7" ht="20.25">
      <c r="A5" s="1"/>
      <c r="B5" s="2"/>
      <c r="C5" s="15" t="s">
        <v>875</v>
      </c>
      <c r="D5" s="5"/>
      <c r="E5" s="5"/>
      <c r="F5" s="5"/>
      <c r="G5" s="6"/>
    </row>
    <row r="6" spans="1:7">
      <c r="A6" s="1"/>
      <c r="B6" s="2"/>
      <c r="C6" s="3"/>
      <c r="D6" s="5"/>
      <c r="E6" s="5"/>
      <c r="F6" s="5"/>
      <c r="G6" s="6"/>
    </row>
    <row r="7" spans="1:7">
      <c r="A7" s="1"/>
      <c r="B7" s="80" t="s">
        <v>862</v>
      </c>
      <c r="C7" s="17">
        <f>+D211</f>
        <v>1539.0095999999994</v>
      </c>
      <c r="D7" s="16" t="s">
        <v>863</v>
      </c>
      <c r="E7" s="17">
        <v>6796</v>
      </c>
      <c r="F7" s="17" t="s">
        <v>871</v>
      </c>
      <c r="G7" s="6">
        <f>+E7/C7</f>
        <v>4.4158269058230717</v>
      </c>
    </row>
    <row r="8" spans="1:7">
      <c r="A8" s="1"/>
      <c r="B8" s="144"/>
      <c r="C8" s="3"/>
      <c r="D8" s="5"/>
      <c r="E8" s="5"/>
      <c r="F8" s="5" t="s">
        <v>3</v>
      </c>
      <c r="G8" s="6"/>
    </row>
    <row r="9" spans="1:7" s="289" customFormat="1" ht="20.100000000000001" customHeight="1">
      <c r="A9" s="295" t="s">
        <v>81</v>
      </c>
      <c r="B9" s="296" t="s">
        <v>82</v>
      </c>
      <c r="C9" s="297" t="s">
        <v>24</v>
      </c>
      <c r="D9" s="298" t="s">
        <v>25</v>
      </c>
      <c r="E9" s="298" t="s">
        <v>865</v>
      </c>
      <c r="F9" s="298" t="s">
        <v>32</v>
      </c>
      <c r="G9" s="299" t="s">
        <v>872</v>
      </c>
    </row>
    <row r="10" spans="1:7" ht="20.100000000000001" customHeight="1">
      <c r="A10" s="18">
        <v>1239</v>
      </c>
      <c r="B10" s="122">
        <v>140</v>
      </c>
      <c r="C10" s="20" t="s">
        <v>86</v>
      </c>
      <c r="D10" s="21">
        <v>16.090699999999998</v>
      </c>
      <c r="E10" s="22">
        <f>+D10*$G$7</f>
        <v>71.053745993527286</v>
      </c>
      <c r="F10" s="282"/>
      <c r="G10" s="214"/>
    </row>
    <row r="11" spans="1:7" ht="20.100000000000001" customHeight="1">
      <c r="A11" s="18">
        <v>1239</v>
      </c>
      <c r="B11" s="122">
        <v>1</v>
      </c>
      <c r="C11" s="128" t="s">
        <v>87</v>
      </c>
      <c r="D11" s="21">
        <v>17.6755</v>
      </c>
      <c r="E11" s="22">
        <f>+D11*$G$7</f>
        <v>78.051948473875697</v>
      </c>
      <c r="F11" s="21"/>
      <c r="G11" s="214"/>
    </row>
    <row r="12" spans="1:7" ht="20.100000000000001" customHeight="1">
      <c r="A12" s="18">
        <v>1239</v>
      </c>
      <c r="B12" s="19">
        <v>2</v>
      </c>
      <c r="C12" s="20" t="s">
        <v>88</v>
      </c>
      <c r="D12" s="21">
        <v>11.579800000000001</v>
      </c>
      <c r="E12" s="22">
        <f t="shared" ref="E12:E17" si="0">+D12*$G$7</f>
        <v>51.134392404050011</v>
      </c>
      <c r="F12" s="21"/>
      <c r="G12" s="22"/>
    </row>
    <row r="13" spans="1:7" ht="20.100000000000001" customHeight="1">
      <c r="A13" s="18">
        <v>1239</v>
      </c>
      <c r="B13" s="19">
        <v>157</v>
      </c>
      <c r="C13" s="20" t="s">
        <v>89</v>
      </c>
      <c r="D13" s="21">
        <v>12.920199999999999</v>
      </c>
      <c r="E13" s="22">
        <f t="shared" si="0"/>
        <v>57.05336678861525</v>
      </c>
      <c r="F13" s="21"/>
      <c r="G13" s="22"/>
    </row>
    <row r="14" spans="1:7" ht="20.100000000000001" customHeight="1">
      <c r="A14" s="18">
        <v>1239</v>
      </c>
      <c r="B14" s="122">
        <v>207</v>
      </c>
      <c r="C14" s="128" t="s">
        <v>90</v>
      </c>
      <c r="D14" s="21">
        <v>39</v>
      </c>
      <c r="E14" s="22">
        <f t="shared" si="0"/>
        <v>172.21724932709981</v>
      </c>
      <c r="F14" s="21"/>
      <c r="G14" s="22"/>
    </row>
    <row r="15" spans="1:7" ht="20.100000000000001" customHeight="1">
      <c r="A15" s="18">
        <v>1239</v>
      </c>
      <c r="B15" s="19">
        <v>206</v>
      </c>
      <c r="C15" s="20" t="s">
        <v>91</v>
      </c>
      <c r="D15" s="21">
        <v>8</v>
      </c>
      <c r="E15" s="22">
        <f t="shared" si="0"/>
        <v>35.326615246584574</v>
      </c>
      <c r="F15" s="21"/>
      <c r="G15" s="22"/>
    </row>
    <row r="16" spans="1:7" ht="20.100000000000001" customHeight="1">
      <c r="A16" s="18">
        <v>1239</v>
      </c>
      <c r="B16" s="19">
        <v>202</v>
      </c>
      <c r="C16" s="20" t="s">
        <v>92</v>
      </c>
      <c r="D16" s="21">
        <v>9.0291999999999994</v>
      </c>
      <c r="E16" s="22">
        <f t="shared" si="0"/>
        <v>39.871384298057677</v>
      </c>
      <c r="F16" s="21"/>
      <c r="G16" s="22"/>
    </row>
    <row r="17" spans="1:7" ht="20.100000000000001" customHeight="1">
      <c r="A17" s="18">
        <v>1239</v>
      </c>
      <c r="B17" s="19">
        <v>203</v>
      </c>
      <c r="C17" s="20" t="s">
        <v>92</v>
      </c>
      <c r="D17" s="21">
        <v>43.678899999999999</v>
      </c>
      <c r="E17" s="22">
        <f t="shared" si="0"/>
        <v>192.87846183675535</v>
      </c>
      <c r="F17" s="21"/>
      <c r="G17" s="22"/>
    </row>
    <row r="18" spans="1:7" ht="20.100000000000001" customHeight="1">
      <c r="A18" s="11"/>
      <c r="B18" s="24"/>
      <c r="C18" s="25"/>
      <c r="D18" s="26"/>
      <c r="E18" s="26"/>
      <c r="F18" s="26"/>
      <c r="G18" s="30"/>
    </row>
    <row r="19" spans="1:7" ht="20.100000000000001" customHeight="1">
      <c r="A19" s="11"/>
      <c r="B19" s="24"/>
      <c r="C19" s="29" t="s">
        <v>93</v>
      </c>
      <c r="D19" s="26"/>
      <c r="E19" s="26"/>
      <c r="F19" s="26"/>
      <c r="G19" s="30"/>
    </row>
    <row r="20" spans="1:7" ht="20.100000000000001" customHeight="1">
      <c r="A20" s="11"/>
      <c r="B20" s="24"/>
      <c r="C20" s="31"/>
      <c r="D20" s="26"/>
      <c r="E20" s="26"/>
      <c r="F20" s="26"/>
      <c r="G20" s="32"/>
    </row>
    <row r="21" spans="1:7" ht="20.100000000000001" customHeight="1">
      <c r="A21" s="18">
        <v>1239</v>
      </c>
      <c r="B21" s="101">
        <v>236</v>
      </c>
      <c r="C21" s="20" t="s">
        <v>94</v>
      </c>
      <c r="D21" s="21">
        <v>3.0457000000000001</v>
      </c>
      <c r="E21" s="22">
        <f>+D21*$G$7</f>
        <v>13.44928400706533</v>
      </c>
      <c r="F21" s="21"/>
      <c r="G21" s="22"/>
    </row>
    <row r="22" spans="1:7" ht="20.100000000000001" customHeight="1">
      <c r="A22" s="18">
        <v>1239</v>
      </c>
      <c r="B22" s="19">
        <v>9</v>
      </c>
      <c r="C22" s="20" t="s">
        <v>95</v>
      </c>
      <c r="D22" s="21">
        <v>0.3</v>
      </c>
      <c r="E22" s="22">
        <f t="shared" ref="E22:E50" si="1">+D22*$G$7</f>
        <v>1.3247480717469216</v>
      </c>
      <c r="F22" s="21"/>
      <c r="G22" s="22"/>
    </row>
    <row r="23" spans="1:7" ht="20.100000000000001" customHeight="1">
      <c r="A23" s="18">
        <v>1239</v>
      </c>
      <c r="B23" s="122">
        <v>7</v>
      </c>
      <c r="C23" s="20" t="s">
        <v>96</v>
      </c>
      <c r="D23" s="21">
        <v>1.1093999999999999</v>
      </c>
      <c r="E23" s="22">
        <f t="shared" si="1"/>
        <v>4.898918369320115</v>
      </c>
      <c r="F23" s="21"/>
      <c r="G23" s="22"/>
    </row>
    <row r="24" spans="1:7" ht="20.100000000000001" customHeight="1">
      <c r="A24" s="18">
        <v>1239</v>
      </c>
      <c r="B24" s="19">
        <v>10</v>
      </c>
      <c r="C24" s="20" t="s">
        <v>97</v>
      </c>
      <c r="D24" s="21">
        <v>0.25330000000000003</v>
      </c>
      <c r="E24" s="22">
        <f t="shared" si="1"/>
        <v>1.1185289552449842</v>
      </c>
      <c r="F24" s="21"/>
      <c r="G24" s="22"/>
    </row>
    <row r="25" spans="1:7" ht="20.100000000000001" customHeight="1">
      <c r="A25" s="18">
        <v>1239</v>
      </c>
      <c r="B25" s="19">
        <v>71</v>
      </c>
      <c r="C25" s="20" t="s">
        <v>98</v>
      </c>
      <c r="D25" s="21">
        <v>0.72440000000000004</v>
      </c>
      <c r="E25" s="22">
        <f t="shared" si="1"/>
        <v>3.1988250105782332</v>
      </c>
      <c r="F25" s="21"/>
      <c r="G25" s="22"/>
    </row>
    <row r="26" spans="1:7" ht="20.100000000000001" customHeight="1">
      <c r="A26" s="18">
        <v>1239</v>
      </c>
      <c r="B26" s="19">
        <v>142</v>
      </c>
      <c r="C26" s="20" t="s">
        <v>99</v>
      </c>
      <c r="D26" s="21">
        <v>0.98850000000000005</v>
      </c>
      <c r="E26" s="22">
        <f t="shared" si="1"/>
        <v>4.3650448964061068</v>
      </c>
      <c r="F26" s="21"/>
      <c r="G26" s="22"/>
    </row>
    <row r="27" spans="1:7" ht="20.100000000000001" customHeight="1">
      <c r="A27" s="18">
        <v>1239</v>
      </c>
      <c r="B27" s="19">
        <v>11</v>
      </c>
      <c r="C27" s="20" t="s">
        <v>100</v>
      </c>
      <c r="D27" s="21">
        <v>0.82689999999999997</v>
      </c>
      <c r="E27" s="22">
        <f t="shared" si="1"/>
        <v>3.6514472684250978</v>
      </c>
      <c r="F27" s="21"/>
      <c r="G27" s="22"/>
    </row>
    <row r="28" spans="1:7" ht="20.100000000000001" customHeight="1">
      <c r="A28" s="18">
        <v>1239</v>
      </c>
      <c r="B28" s="19">
        <v>73</v>
      </c>
      <c r="C28" s="20" t="s">
        <v>101</v>
      </c>
      <c r="D28" s="21">
        <v>1</v>
      </c>
      <c r="E28" s="22">
        <f t="shared" si="1"/>
        <v>4.4158269058230717</v>
      </c>
      <c r="F28" s="21"/>
      <c r="G28" s="22"/>
    </row>
    <row r="29" spans="1:7" ht="20.100000000000001" customHeight="1">
      <c r="A29" s="18">
        <v>1239</v>
      </c>
      <c r="B29" s="19">
        <v>130</v>
      </c>
      <c r="C29" s="20" t="s">
        <v>102</v>
      </c>
      <c r="D29" s="21">
        <v>0.5</v>
      </c>
      <c r="E29" s="22">
        <f t="shared" si="1"/>
        <v>2.2079134529115358</v>
      </c>
      <c r="F29" s="21"/>
      <c r="G29" s="22"/>
    </row>
    <row r="30" spans="1:7" ht="20.100000000000001" customHeight="1">
      <c r="A30" s="18">
        <v>1239</v>
      </c>
      <c r="B30" s="19">
        <v>83</v>
      </c>
      <c r="C30" s="20" t="s">
        <v>103</v>
      </c>
      <c r="D30" s="21">
        <v>0.28029999999999999</v>
      </c>
      <c r="E30" s="22">
        <f t="shared" si="1"/>
        <v>1.237756281702207</v>
      </c>
      <c r="F30" s="21"/>
      <c r="G30" s="22"/>
    </row>
    <row r="31" spans="1:7" ht="20.100000000000001" customHeight="1">
      <c r="A31" s="18">
        <v>1239</v>
      </c>
      <c r="B31" s="19">
        <v>270</v>
      </c>
      <c r="C31" s="20" t="s">
        <v>103</v>
      </c>
      <c r="D31" s="21">
        <v>0.10440000000000001</v>
      </c>
      <c r="E31" s="22">
        <f t="shared" si="1"/>
        <v>0.46101232896792871</v>
      </c>
      <c r="F31" s="21"/>
      <c r="G31" s="22"/>
    </row>
    <row r="32" spans="1:7" ht="20.100000000000001" customHeight="1">
      <c r="A32" s="18">
        <v>1239</v>
      </c>
      <c r="B32" s="19">
        <v>271</v>
      </c>
      <c r="C32" s="20" t="s">
        <v>103</v>
      </c>
      <c r="D32" s="21">
        <v>4.5199999999999997E-2</v>
      </c>
      <c r="E32" s="22">
        <f t="shared" si="1"/>
        <v>0.19959537614320283</v>
      </c>
      <c r="F32" s="21"/>
      <c r="G32" s="22"/>
    </row>
    <row r="33" spans="1:7" ht="20.100000000000001" customHeight="1">
      <c r="A33" s="18">
        <v>1239</v>
      </c>
      <c r="B33" s="19">
        <v>272</v>
      </c>
      <c r="C33" s="20" t="s">
        <v>104</v>
      </c>
      <c r="D33" s="21">
        <v>4.5199999999999997E-2</v>
      </c>
      <c r="E33" s="22">
        <f t="shared" si="1"/>
        <v>0.19959537614320283</v>
      </c>
      <c r="F33" s="21"/>
      <c r="G33" s="22"/>
    </row>
    <row r="34" spans="1:7" ht="20.100000000000001" customHeight="1">
      <c r="A34" s="18">
        <v>1239</v>
      </c>
      <c r="B34" s="122">
        <v>123</v>
      </c>
      <c r="C34" s="20" t="s">
        <v>105</v>
      </c>
      <c r="D34" s="21">
        <v>0.31080000000000002</v>
      </c>
      <c r="E34" s="22">
        <f t="shared" si="1"/>
        <v>1.3724390023298108</v>
      </c>
      <c r="F34" s="21"/>
      <c r="G34" s="22"/>
    </row>
    <row r="35" spans="1:7" ht="20.100000000000001" customHeight="1">
      <c r="A35" s="18">
        <v>1239</v>
      </c>
      <c r="B35" s="19">
        <v>77</v>
      </c>
      <c r="C35" s="20" t="s">
        <v>106</v>
      </c>
      <c r="D35" s="21">
        <v>0.31080000000000002</v>
      </c>
      <c r="E35" s="22">
        <f t="shared" si="1"/>
        <v>1.3724390023298108</v>
      </c>
      <c r="F35" s="21"/>
      <c r="G35" s="22"/>
    </row>
    <row r="36" spans="1:7" ht="20.100000000000001" customHeight="1">
      <c r="A36" s="18">
        <v>1239</v>
      </c>
      <c r="B36" s="19">
        <v>78</v>
      </c>
      <c r="C36" s="20" t="s">
        <v>107</v>
      </c>
      <c r="D36" s="21">
        <v>1.4</v>
      </c>
      <c r="E36" s="22">
        <f t="shared" si="1"/>
        <v>6.1821576681522998</v>
      </c>
      <c r="F36" s="21"/>
      <c r="G36" s="22"/>
    </row>
    <row r="37" spans="1:7" ht="20.100000000000001" customHeight="1">
      <c r="A37" s="18">
        <v>1239</v>
      </c>
      <c r="B37" s="122">
        <v>80</v>
      </c>
      <c r="C37" s="20" t="s">
        <v>108</v>
      </c>
      <c r="D37" s="21">
        <v>2</v>
      </c>
      <c r="E37" s="22">
        <f t="shared" si="1"/>
        <v>8.8316538116461434</v>
      </c>
      <c r="F37" s="21"/>
      <c r="G37" s="22"/>
    </row>
    <row r="38" spans="1:7" ht="20.100000000000001" customHeight="1">
      <c r="A38" s="18">
        <v>1239</v>
      </c>
      <c r="B38" s="122">
        <v>82</v>
      </c>
      <c r="C38" s="20" t="s">
        <v>109</v>
      </c>
      <c r="D38" s="21">
        <v>0.24940000000000001</v>
      </c>
      <c r="E38" s="22">
        <f t="shared" si="1"/>
        <v>1.1013072303122742</v>
      </c>
      <c r="F38" s="21"/>
      <c r="G38" s="22"/>
    </row>
    <row r="39" spans="1:7" ht="20.100000000000001" customHeight="1">
      <c r="A39" s="18">
        <v>1239</v>
      </c>
      <c r="B39" s="122">
        <v>132</v>
      </c>
      <c r="C39" s="20" t="s">
        <v>110</v>
      </c>
      <c r="D39" s="21">
        <v>0.49859999999999999</v>
      </c>
      <c r="E39" s="22">
        <f t="shared" si="1"/>
        <v>2.2017312952433836</v>
      </c>
      <c r="F39" s="21"/>
      <c r="G39" s="22"/>
    </row>
    <row r="40" spans="1:7" ht="20.100000000000001" customHeight="1">
      <c r="A40" s="18">
        <v>1239</v>
      </c>
      <c r="B40" s="19">
        <v>125</v>
      </c>
      <c r="C40" s="20" t="s">
        <v>111</v>
      </c>
      <c r="D40" s="21">
        <v>0.5</v>
      </c>
      <c r="E40" s="22">
        <f t="shared" si="1"/>
        <v>2.2079134529115358</v>
      </c>
      <c r="F40" s="21"/>
      <c r="G40" s="22"/>
    </row>
    <row r="41" spans="1:7" ht="20.100000000000001" customHeight="1">
      <c r="A41" s="18">
        <v>1239</v>
      </c>
      <c r="B41" s="122">
        <v>131</v>
      </c>
      <c r="C41" s="20" t="s">
        <v>112</v>
      </c>
      <c r="D41" s="21">
        <v>0.49969999999999998</v>
      </c>
      <c r="E41" s="22">
        <f t="shared" si="1"/>
        <v>2.2065887048397888</v>
      </c>
      <c r="F41" s="21"/>
      <c r="G41" s="22"/>
    </row>
    <row r="42" spans="1:7" ht="20.100000000000001" customHeight="1">
      <c r="A42" s="18">
        <v>1239</v>
      </c>
      <c r="B42" s="19">
        <v>108</v>
      </c>
      <c r="C42" s="20" t="s">
        <v>113</v>
      </c>
      <c r="D42" s="21">
        <v>0.20669999999999999</v>
      </c>
      <c r="E42" s="22">
        <f t="shared" si="1"/>
        <v>0.91275142143362886</v>
      </c>
      <c r="F42" s="21"/>
      <c r="G42" s="22"/>
    </row>
    <row r="43" spans="1:7" ht="20.100000000000001" customHeight="1">
      <c r="A43" s="18">
        <v>1239</v>
      </c>
      <c r="B43" s="122">
        <v>81</v>
      </c>
      <c r="C43" s="20" t="s">
        <v>114</v>
      </c>
      <c r="D43" s="21">
        <v>0.41339999999999999</v>
      </c>
      <c r="E43" s="22">
        <f t="shared" si="1"/>
        <v>1.8255028428672577</v>
      </c>
      <c r="F43" s="21"/>
      <c r="G43" s="22"/>
    </row>
    <row r="44" spans="1:7" ht="20.100000000000001" customHeight="1">
      <c r="A44" s="18">
        <v>1239</v>
      </c>
      <c r="B44" s="19">
        <v>13</v>
      </c>
      <c r="C44" s="20" t="s">
        <v>115</v>
      </c>
      <c r="D44" s="21">
        <v>0.96330000000000005</v>
      </c>
      <c r="E44" s="22">
        <f t="shared" si="1"/>
        <v>4.2537660583793651</v>
      </c>
      <c r="F44" s="21"/>
      <c r="G44" s="22"/>
    </row>
    <row r="45" spans="1:7" ht="20.100000000000001" customHeight="1">
      <c r="A45" s="18">
        <v>1239</v>
      </c>
      <c r="B45" s="19">
        <v>185</v>
      </c>
      <c r="C45" s="20" t="s">
        <v>116</v>
      </c>
      <c r="D45" s="21">
        <v>0.33839999999999998</v>
      </c>
      <c r="E45" s="22">
        <f t="shared" si="1"/>
        <v>1.4943158249305273</v>
      </c>
      <c r="F45" s="21"/>
      <c r="G45" s="22"/>
    </row>
    <row r="46" spans="1:7" ht="20.100000000000001" customHeight="1">
      <c r="A46" s="18">
        <v>1239</v>
      </c>
      <c r="B46" s="19">
        <v>14</v>
      </c>
      <c r="C46" s="20" t="s">
        <v>117</v>
      </c>
      <c r="D46" s="21">
        <v>0.111</v>
      </c>
      <c r="E46" s="22">
        <f t="shared" si="1"/>
        <v>0.49015678654636097</v>
      </c>
      <c r="F46" s="35"/>
      <c r="G46" s="22"/>
    </row>
    <row r="47" spans="1:7" ht="20.100000000000001" customHeight="1">
      <c r="A47" s="18">
        <v>1239</v>
      </c>
      <c r="B47" s="19">
        <v>240</v>
      </c>
      <c r="C47" s="20" t="s">
        <v>118</v>
      </c>
      <c r="D47" s="21">
        <v>0.59809999999999997</v>
      </c>
      <c r="E47" s="22">
        <f t="shared" si="1"/>
        <v>2.6411060723727791</v>
      </c>
      <c r="F47" s="21"/>
      <c r="G47" s="22"/>
    </row>
    <row r="48" spans="1:7" ht="20.100000000000001" customHeight="1">
      <c r="A48" s="18">
        <v>1239</v>
      </c>
      <c r="B48" s="19">
        <v>241</v>
      </c>
      <c r="C48" s="20" t="s">
        <v>118</v>
      </c>
      <c r="D48" s="21">
        <v>0.1012</v>
      </c>
      <c r="E48" s="22">
        <f t="shared" si="1"/>
        <v>0.44688168286929486</v>
      </c>
      <c r="F48" s="21"/>
      <c r="G48" s="22"/>
    </row>
    <row r="49" spans="1:7" ht="20.100000000000001" customHeight="1">
      <c r="A49" s="18">
        <v>1239</v>
      </c>
      <c r="B49" s="122">
        <v>242</v>
      </c>
      <c r="C49" s="20" t="s">
        <v>119</v>
      </c>
      <c r="D49" s="21">
        <v>6.1199999999999997E-2</v>
      </c>
      <c r="E49" s="22">
        <f t="shared" si="1"/>
        <v>0.27024860663637196</v>
      </c>
      <c r="F49" s="21"/>
      <c r="G49" s="22"/>
    </row>
    <row r="50" spans="1:7" ht="20.100000000000001" customHeight="1">
      <c r="A50" s="18">
        <v>1239</v>
      </c>
      <c r="B50" s="19">
        <v>16</v>
      </c>
      <c r="C50" s="20" t="s">
        <v>120</v>
      </c>
      <c r="D50" s="21">
        <v>1</v>
      </c>
      <c r="E50" s="22">
        <f t="shared" si="1"/>
        <v>4.4158269058230717</v>
      </c>
      <c r="F50" s="21"/>
      <c r="G50" s="22"/>
    </row>
    <row r="51" spans="1:7" ht="20.100000000000001" customHeight="1">
      <c r="A51" s="11"/>
      <c r="B51" s="24" t="s">
        <v>3</v>
      </c>
      <c r="C51" s="25"/>
      <c r="D51" s="26" t="s">
        <v>3</v>
      </c>
      <c r="E51" s="26"/>
      <c r="F51" s="26"/>
      <c r="G51" s="27"/>
    </row>
    <row r="52" spans="1:7" ht="20.100000000000001" customHeight="1">
      <c r="A52" s="11"/>
      <c r="B52" s="24"/>
      <c r="C52" s="29" t="s">
        <v>121</v>
      </c>
      <c r="D52" s="26"/>
      <c r="E52" s="26"/>
      <c r="F52" s="26"/>
      <c r="G52" s="30"/>
    </row>
    <row r="53" spans="1:7" ht="20.100000000000001" customHeight="1">
      <c r="A53" s="11"/>
      <c r="B53" s="24"/>
      <c r="C53" s="29"/>
      <c r="D53" s="26"/>
      <c r="E53" s="26"/>
      <c r="F53" s="26"/>
      <c r="G53" s="32"/>
    </row>
    <row r="54" spans="1:7" ht="20.100000000000001" customHeight="1">
      <c r="A54" s="18">
        <v>1239</v>
      </c>
      <c r="B54" s="122">
        <v>175</v>
      </c>
      <c r="C54" s="20" t="s">
        <v>122</v>
      </c>
      <c r="D54" s="21">
        <v>10.7469</v>
      </c>
      <c r="E54" s="22">
        <f>+D54*$G$7</f>
        <v>47.456450174189968</v>
      </c>
      <c r="F54" s="21"/>
      <c r="G54" s="22"/>
    </row>
    <row r="55" spans="1:7" ht="20.100000000000001" customHeight="1">
      <c r="A55" s="18">
        <v>1239</v>
      </c>
      <c r="B55" s="19">
        <v>136</v>
      </c>
      <c r="C55" s="20" t="s">
        <v>123</v>
      </c>
      <c r="D55" s="21">
        <v>11.2728</v>
      </c>
      <c r="E55" s="22">
        <f t="shared" ref="E55:E57" si="2">+D55*$G$7</f>
        <v>49.778733543962325</v>
      </c>
      <c r="F55" s="21"/>
      <c r="G55" s="22"/>
    </row>
    <row r="56" spans="1:7" ht="20.100000000000001" customHeight="1">
      <c r="A56" s="18">
        <v>1239</v>
      </c>
      <c r="B56" s="19">
        <v>17</v>
      </c>
      <c r="C56" s="20" t="s">
        <v>124</v>
      </c>
      <c r="D56" s="21">
        <v>31.33</v>
      </c>
      <c r="E56" s="22">
        <f t="shared" si="2"/>
        <v>138.34785695943683</v>
      </c>
      <c r="F56" s="21"/>
      <c r="G56" s="22"/>
    </row>
    <row r="57" spans="1:7" ht="20.100000000000001" customHeight="1">
      <c r="A57" s="18">
        <v>1239</v>
      </c>
      <c r="B57" s="122">
        <v>160</v>
      </c>
      <c r="C57" s="20" t="s">
        <v>125</v>
      </c>
      <c r="D57" s="21">
        <v>10.7362</v>
      </c>
      <c r="E57" s="22">
        <f t="shared" si="2"/>
        <v>47.409200826297663</v>
      </c>
      <c r="F57" s="21"/>
      <c r="G57" s="22"/>
    </row>
    <row r="58" spans="1:7" ht="20.100000000000001" customHeight="1">
      <c r="A58" s="11"/>
      <c r="B58" s="24"/>
      <c r="C58" s="25"/>
      <c r="D58" s="26"/>
      <c r="E58" s="26"/>
      <c r="F58" s="26"/>
      <c r="G58" s="27"/>
    </row>
    <row r="59" spans="1:7" ht="20.100000000000001" customHeight="1">
      <c r="A59" s="11"/>
      <c r="B59" s="24"/>
      <c r="C59" s="29" t="s">
        <v>126</v>
      </c>
      <c r="D59" s="26"/>
      <c r="E59" s="26"/>
      <c r="F59" s="26"/>
      <c r="G59" s="30"/>
    </row>
    <row r="60" spans="1:7" ht="20.100000000000001" customHeight="1">
      <c r="A60" s="11"/>
      <c r="B60" s="24"/>
      <c r="C60" s="29"/>
      <c r="D60" s="26"/>
      <c r="E60" s="26"/>
      <c r="F60" s="26"/>
      <c r="G60" s="32"/>
    </row>
    <row r="61" spans="1:7" ht="20.100000000000001" customHeight="1">
      <c r="A61" s="18">
        <v>1239</v>
      </c>
      <c r="B61" s="19">
        <v>30</v>
      </c>
      <c r="C61" s="20" t="s">
        <v>127</v>
      </c>
      <c r="D61" s="21">
        <v>0.497</v>
      </c>
      <c r="E61" s="300">
        <f>+D61*$G$7</f>
        <v>2.1946659721940667</v>
      </c>
      <c r="F61" s="21"/>
      <c r="G61" s="22"/>
    </row>
    <row r="62" spans="1:7" ht="20.100000000000001" customHeight="1">
      <c r="A62" s="18">
        <v>1239</v>
      </c>
      <c r="B62" s="19">
        <v>146</v>
      </c>
      <c r="C62" s="20" t="s">
        <v>128</v>
      </c>
      <c r="D62" s="21">
        <v>7.0339999999999998</v>
      </c>
      <c r="E62" s="300">
        <f t="shared" ref="E62:E67" si="3">+D62*$G$7</f>
        <v>31.060926455559486</v>
      </c>
      <c r="F62" s="21"/>
      <c r="G62" s="22"/>
    </row>
    <row r="63" spans="1:7" ht="20.100000000000001" customHeight="1">
      <c r="A63" s="18">
        <v>1239</v>
      </c>
      <c r="B63" s="19">
        <v>72</v>
      </c>
      <c r="C63" s="20" t="s">
        <v>129</v>
      </c>
      <c r="D63" s="21">
        <v>0.73970000000000002</v>
      </c>
      <c r="E63" s="300">
        <f t="shared" si="3"/>
        <v>3.2663871622373262</v>
      </c>
      <c r="F63" s="21"/>
      <c r="G63" s="22"/>
    </row>
    <row r="64" spans="1:7" ht="20.100000000000001" customHeight="1">
      <c r="A64" s="18">
        <v>1239</v>
      </c>
      <c r="B64" s="19">
        <v>18</v>
      </c>
      <c r="C64" s="20" t="s">
        <v>129</v>
      </c>
      <c r="D64" s="21">
        <v>17.635400000000001</v>
      </c>
      <c r="E64" s="300">
        <f t="shared" si="3"/>
        <v>77.874873814952196</v>
      </c>
      <c r="F64" s="21"/>
      <c r="G64" s="22"/>
    </row>
    <row r="65" spans="1:7" ht="20.100000000000001" customHeight="1">
      <c r="A65" s="18">
        <v>1239</v>
      </c>
      <c r="B65" s="19">
        <v>21</v>
      </c>
      <c r="C65" s="20" t="s">
        <v>130</v>
      </c>
      <c r="D65" s="21">
        <v>0.87180000000000002</v>
      </c>
      <c r="E65" s="300">
        <f t="shared" si="3"/>
        <v>3.8497178964965539</v>
      </c>
      <c r="F65" s="21"/>
      <c r="G65" s="22"/>
    </row>
    <row r="66" spans="1:7" ht="20.100000000000001" customHeight="1">
      <c r="A66" s="18">
        <v>1239</v>
      </c>
      <c r="B66" s="19">
        <v>129</v>
      </c>
      <c r="C66" s="20" t="s">
        <v>131</v>
      </c>
      <c r="D66" s="21">
        <v>1.6358999999999999</v>
      </c>
      <c r="E66" s="300">
        <f t="shared" si="3"/>
        <v>7.223851235235963</v>
      </c>
      <c r="F66" s="21"/>
      <c r="G66" s="22"/>
    </row>
    <row r="67" spans="1:7" ht="20.100000000000001" customHeight="1">
      <c r="A67" s="18">
        <v>1239</v>
      </c>
      <c r="B67" s="19">
        <v>237</v>
      </c>
      <c r="C67" s="20" t="s">
        <v>132</v>
      </c>
      <c r="D67" s="21">
        <v>0</v>
      </c>
      <c r="E67" s="300">
        <f t="shared" si="3"/>
        <v>0</v>
      </c>
      <c r="F67" s="21"/>
      <c r="G67" s="22"/>
    </row>
    <row r="68" spans="1:7" ht="20.100000000000001" customHeight="1">
      <c r="A68" s="11"/>
      <c r="B68" s="24"/>
      <c r="C68" s="25"/>
      <c r="D68" s="26"/>
      <c r="E68" s="26"/>
      <c r="F68" s="26"/>
      <c r="G68" s="30"/>
    </row>
    <row r="69" spans="1:7" ht="20.100000000000001" customHeight="1">
      <c r="A69" s="11"/>
      <c r="B69" s="24"/>
      <c r="C69" s="29" t="s">
        <v>133</v>
      </c>
      <c r="D69" s="26"/>
      <c r="E69" s="26"/>
      <c r="F69" s="26"/>
      <c r="G69" s="30"/>
    </row>
    <row r="70" spans="1:7" ht="20.100000000000001" customHeight="1">
      <c r="A70" s="11"/>
      <c r="B70" s="24"/>
      <c r="C70" s="29"/>
      <c r="D70" s="26"/>
      <c r="E70" s="26"/>
      <c r="F70" s="26"/>
      <c r="G70" s="32"/>
    </row>
    <row r="71" spans="1:7" ht="20.100000000000001" customHeight="1">
      <c r="A71" s="18">
        <v>1239</v>
      </c>
      <c r="B71" s="19">
        <v>237</v>
      </c>
      <c r="C71" s="20" t="s">
        <v>134</v>
      </c>
      <c r="D71" s="21">
        <v>0</v>
      </c>
      <c r="E71" s="21"/>
      <c r="F71" s="21"/>
      <c r="G71" s="22"/>
    </row>
    <row r="72" spans="1:7" ht="20.100000000000001" customHeight="1">
      <c r="A72" s="11"/>
      <c r="B72" s="24"/>
      <c r="C72" s="25"/>
      <c r="D72" s="26"/>
      <c r="E72" s="26"/>
      <c r="F72" s="26"/>
      <c r="G72" s="30"/>
    </row>
    <row r="73" spans="1:7" ht="20.100000000000001" customHeight="1">
      <c r="A73" s="11"/>
      <c r="B73" s="2"/>
      <c r="C73" s="33" t="s">
        <v>135</v>
      </c>
      <c r="D73" s="5"/>
      <c r="E73" s="5"/>
      <c r="F73" s="5"/>
      <c r="G73" s="30"/>
    </row>
    <row r="74" spans="1:7" ht="20.100000000000001" customHeight="1">
      <c r="A74" s="11"/>
      <c r="B74" s="2"/>
      <c r="C74" s="34"/>
      <c r="D74" s="5"/>
      <c r="E74" s="5"/>
      <c r="F74" s="5"/>
      <c r="G74" s="32"/>
    </row>
    <row r="75" spans="1:7" ht="20.100000000000001" customHeight="1">
      <c r="A75" s="18">
        <v>1239</v>
      </c>
      <c r="B75" s="122">
        <v>231</v>
      </c>
      <c r="C75" s="20" t="s">
        <v>136</v>
      </c>
      <c r="D75" s="21">
        <v>36.118000000000002</v>
      </c>
      <c r="E75" s="22">
        <f>+D75*$G$7</f>
        <v>159.49083618451772</v>
      </c>
      <c r="F75" s="21"/>
      <c r="G75" s="22"/>
    </row>
    <row r="76" spans="1:7" ht="20.100000000000001" customHeight="1">
      <c r="A76" s="18">
        <v>1239</v>
      </c>
      <c r="B76" s="122">
        <v>26</v>
      </c>
      <c r="C76" s="20" t="s">
        <v>137</v>
      </c>
      <c r="D76" s="21">
        <v>12</v>
      </c>
      <c r="E76" s="22">
        <f>+D76*$G$7</f>
        <v>52.989922869876864</v>
      </c>
      <c r="F76" s="21"/>
      <c r="G76" s="22"/>
    </row>
    <row r="77" spans="1:7" ht="20.100000000000001" customHeight="1">
      <c r="A77" s="11"/>
      <c r="B77" s="2"/>
      <c r="C77" s="3"/>
      <c r="D77" s="5"/>
      <c r="E77" s="5"/>
      <c r="F77" s="5"/>
      <c r="G77" s="27"/>
    </row>
    <row r="78" spans="1:7" ht="20.100000000000001" customHeight="1">
      <c r="A78" s="11"/>
      <c r="B78" s="2"/>
      <c r="C78" s="33" t="s">
        <v>138</v>
      </c>
      <c r="D78" s="5"/>
      <c r="E78" s="5"/>
      <c r="F78" s="5"/>
      <c r="G78" s="30"/>
    </row>
    <row r="79" spans="1:7" ht="20.100000000000001" customHeight="1">
      <c r="A79" s="11"/>
      <c r="B79" s="2"/>
      <c r="C79" s="3"/>
      <c r="D79" s="5"/>
      <c r="E79" s="5"/>
      <c r="F79" s="5"/>
      <c r="G79" s="32"/>
    </row>
    <row r="80" spans="1:7" ht="20.100000000000001" customHeight="1">
      <c r="A80" s="18">
        <v>1239</v>
      </c>
      <c r="B80" s="19">
        <v>25</v>
      </c>
      <c r="C80" s="20" t="s">
        <v>139</v>
      </c>
      <c r="D80" s="21">
        <v>7.2244000000000002</v>
      </c>
      <c r="E80" s="22">
        <f>+D80*$G$7</f>
        <v>31.901699898428198</v>
      </c>
      <c r="F80" s="35"/>
      <c r="G80" s="22"/>
    </row>
    <row r="81" spans="1:7" ht="20.100000000000001" customHeight="1">
      <c r="A81" s="18">
        <v>1239</v>
      </c>
      <c r="B81" s="19">
        <v>32</v>
      </c>
      <c r="C81" s="20" t="s">
        <v>139</v>
      </c>
      <c r="D81" s="21">
        <v>2</v>
      </c>
      <c r="E81" s="22">
        <f t="shared" ref="E81:E84" si="4">+D81*$G$7</f>
        <v>8.8316538116461434</v>
      </c>
      <c r="F81" s="35"/>
      <c r="G81" s="22"/>
    </row>
    <row r="82" spans="1:7" ht="20.100000000000001" customHeight="1">
      <c r="A82" s="18">
        <v>1239</v>
      </c>
      <c r="B82" s="19">
        <v>34</v>
      </c>
      <c r="C82" s="20" t="s">
        <v>139</v>
      </c>
      <c r="D82" s="21">
        <v>1.0149999999999999</v>
      </c>
      <c r="E82" s="22">
        <f t="shared" si="4"/>
        <v>4.4820643094104176</v>
      </c>
      <c r="F82" s="35"/>
      <c r="G82" s="22"/>
    </row>
    <row r="83" spans="1:7" ht="20.100000000000001" customHeight="1">
      <c r="A83" s="18">
        <v>1239</v>
      </c>
      <c r="B83" s="19">
        <v>121</v>
      </c>
      <c r="C83" s="20" t="s">
        <v>139</v>
      </c>
      <c r="D83" s="21">
        <v>1.3992</v>
      </c>
      <c r="E83" s="22">
        <f t="shared" si="4"/>
        <v>6.1786250066276418</v>
      </c>
      <c r="F83" s="35"/>
      <c r="G83" s="22"/>
    </row>
    <row r="84" spans="1:7" ht="20.100000000000001" customHeight="1">
      <c r="A84" s="18">
        <v>1239</v>
      </c>
      <c r="B84" s="19">
        <v>35</v>
      </c>
      <c r="C84" s="20" t="s">
        <v>140</v>
      </c>
      <c r="D84" s="21">
        <v>14.363</v>
      </c>
      <c r="E84" s="22">
        <f t="shared" si="4"/>
        <v>63.424521848336774</v>
      </c>
      <c r="F84" s="35"/>
      <c r="G84" s="22"/>
    </row>
    <row r="85" spans="1:7" ht="20.100000000000001" customHeight="1">
      <c r="A85" s="11"/>
      <c r="B85" s="2"/>
      <c r="C85" s="3"/>
      <c r="D85" s="5"/>
      <c r="E85" s="5"/>
      <c r="F85" s="5"/>
      <c r="G85" s="27"/>
    </row>
    <row r="86" spans="1:7" ht="20.100000000000001" customHeight="1">
      <c r="A86" s="11"/>
      <c r="B86" s="2"/>
      <c r="C86" s="33" t="s">
        <v>53</v>
      </c>
      <c r="D86" s="5"/>
      <c r="E86" s="5"/>
      <c r="F86" s="5"/>
      <c r="G86" s="30"/>
    </row>
    <row r="87" spans="1:7" ht="20.100000000000001" customHeight="1">
      <c r="A87" s="11"/>
      <c r="B87" s="2"/>
      <c r="C87" s="33"/>
      <c r="D87" s="5"/>
      <c r="E87" s="5"/>
      <c r="F87" s="5"/>
      <c r="G87" s="32"/>
    </row>
    <row r="88" spans="1:7" ht="20.100000000000001" customHeight="1">
      <c r="A88" s="18">
        <v>1239</v>
      </c>
      <c r="B88" s="19">
        <v>229</v>
      </c>
      <c r="C88" s="20" t="s">
        <v>141</v>
      </c>
      <c r="D88" s="21">
        <v>12.5517</v>
      </c>
      <c r="E88" s="22">
        <f>+D88*$G$7</f>
        <v>55.426134573819454</v>
      </c>
      <c r="F88" s="21"/>
      <c r="G88" s="22"/>
    </row>
    <row r="89" spans="1:7" ht="20.100000000000001" customHeight="1">
      <c r="A89" s="11"/>
      <c r="B89" s="2"/>
      <c r="C89" s="3"/>
      <c r="D89" s="5"/>
      <c r="E89" s="5"/>
      <c r="F89" s="5"/>
      <c r="G89" s="27"/>
    </row>
    <row r="90" spans="1:7" ht="20.100000000000001" customHeight="1">
      <c r="A90" s="11"/>
      <c r="B90" s="2"/>
      <c r="C90" s="33" t="s">
        <v>142</v>
      </c>
      <c r="D90" s="5"/>
      <c r="E90" s="5"/>
      <c r="F90" s="5"/>
      <c r="G90" s="30"/>
    </row>
    <row r="91" spans="1:7" ht="20.100000000000001" customHeight="1">
      <c r="A91" s="11"/>
      <c r="B91" s="2"/>
      <c r="C91" s="33"/>
      <c r="D91" s="5"/>
      <c r="E91" s="5"/>
      <c r="F91" s="5"/>
      <c r="G91" s="32"/>
    </row>
    <row r="92" spans="1:7" ht="20.100000000000001" customHeight="1">
      <c r="A92" s="18">
        <v>1239</v>
      </c>
      <c r="B92" s="122">
        <v>42</v>
      </c>
      <c r="C92" s="20" t="s">
        <v>143</v>
      </c>
      <c r="D92" s="21">
        <v>0.65700000000000003</v>
      </c>
      <c r="E92" s="22">
        <f>+D92*$G$7</f>
        <v>2.9011982771257583</v>
      </c>
      <c r="F92" s="21"/>
      <c r="G92" s="22"/>
    </row>
    <row r="93" spans="1:7" ht="20.100000000000001" customHeight="1">
      <c r="A93" s="18">
        <v>1239</v>
      </c>
      <c r="B93" s="122">
        <v>244</v>
      </c>
      <c r="C93" s="20" t="s">
        <v>144</v>
      </c>
      <c r="D93" s="21">
        <v>0.2069</v>
      </c>
      <c r="E93" s="22">
        <f t="shared" ref="E93:E119" si="5">+D93*$G$7</f>
        <v>0.91363458681479348</v>
      </c>
      <c r="F93" s="35"/>
      <c r="G93" s="22"/>
    </row>
    <row r="94" spans="1:7" ht="20.100000000000001" customHeight="1">
      <c r="A94" s="18">
        <v>1239</v>
      </c>
      <c r="B94" s="122">
        <v>267</v>
      </c>
      <c r="C94" s="20" t="s">
        <v>145</v>
      </c>
      <c r="D94" s="21">
        <v>0.06</v>
      </c>
      <c r="E94" s="22">
        <f t="shared" si="5"/>
        <v>0.2649496143493843</v>
      </c>
      <c r="F94" s="35"/>
      <c r="G94" s="22"/>
    </row>
    <row r="95" spans="1:7" ht="20.100000000000001" customHeight="1">
      <c r="A95" s="18">
        <v>1239</v>
      </c>
      <c r="B95" s="122">
        <v>268</v>
      </c>
      <c r="C95" s="20" t="s">
        <v>144</v>
      </c>
      <c r="D95" s="21">
        <v>6.13E-2</v>
      </c>
      <c r="E95" s="22">
        <f t="shared" si="5"/>
        <v>0.27069018932695432</v>
      </c>
      <c r="F95" s="35"/>
      <c r="G95" s="22"/>
    </row>
    <row r="96" spans="1:7" ht="20.100000000000001" customHeight="1">
      <c r="A96" s="18">
        <v>1239</v>
      </c>
      <c r="B96" s="122">
        <v>269</v>
      </c>
      <c r="C96" s="20" t="s">
        <v>144</v>
      </c>
      <c r="D96" s="21">
        <v>0.24679999999999999</v>
      </c>
      <c r="E96" s="22">
        <f t="shared" si="5"/>
        <v>1.089826080357134</v>
      </c>
      <c r="F96" s="35"/>
      <c r="G96" s="22"/>
    </row>
    <row r="97" spans="1:7" ht="20.100000000000001" customHeight="1">
      <c r="A97" s="18">
        <v>1239</v>
      </c>
      <c r="B97" s="101">
        <v>259</v>
      </c>
      <c r="C97" s="20" t="s">
        <v>146</v>
      </c>
      <c r="D97" s="21">
        <v>8.2000000000000003E-2</v>
      </c>
      <c r="E97" s="22">
        <f t="shared" si="5"/>
        <v>0.36209780627749188</v>
      </c>
      <c r="F97" s="21"/>
      <c r="G97" s="22"/>
    </row>
    <row r="98" spans="1:7" ht="20.100000000000001" customHeight="1">
      <c r="A98" s="18">
        <v>1239</v>
      </c>
      <c r="B98" s="122">
        <v>245</v>
      </c>
      <c r="C98" s="20" t="s">
        <v>147</v>
      </c>
      <c r="D98" s="21">
        <v>0.65700000000000003</v>
      </c>
      <c r="E98" s="22">
        <f t="shared" si="5"/>
        <v>2.9011982771257583</v>
      </c>
      <c r="F98" s="21"/>
      <c r="G98" s="22"/>
    </row>
    <row r="99" spans="1:7" ht="20.100000000000001" customHeight="1">
      <c r="A99" s="18">
        <v>1239</v>
      </c>
      <c r="B99" s="101">
        <v>246</v>
      </c>
      <c r="C99" s="20" t="s">
        <v>148</v>
      </c>
      <c r="D99" s="21">
        <v>0.65700000000000003</v>
      </c>
      <c r="E99" s="22">
        <f t="shared" si="5"/>
        <v>2.9011982771257583</v>
      </c>
      <c r="F99" s="21"/>
      <c r="G99" s="22"/>
    </row>
    <row r="100" spans="1:7" ht="20.100000000000001" customHeight="1">
      <c r="A100" s="18">
        <v>1239</v>
      </c>
      <c r="B100" s="122">
        <v>247</v>
      </c>
      <c r="C100" s="20" t="s">
        <v>143</v>
      </c>
      <c r="D100" s="21">
        <v>0.5988</v>
      </c>
      <c r="E100" s="22">
        <f t="shared" si="5"/>
        <v>2.6441971512068552</v>
      </c>
      <c r="F100" s="21"/>
      <c r="G100" s="22"/>
    </row>
    <row r="101" spans="1:7" ht="20.100000000000001" customHeight="1">
      <c r="A101" s="18">
        <v>1239</v>
      </c>
      <c r="B101" s="122">
        <v>248</v>
      </c>
      <c r="C101" s="20" t="s">
        <v>143</v>
      </c>
      <c r="D101" s="21">
        <v>0.65700000000000003</v>
      </c>
      <c r="E101" s="22">
        <f t="shared" si="5"/>
        <v>2.9011982771257583</v>
      </c>
      <c r="F101" s="21"/>
      <c r="G101" s="22"/>
    </row>
    <row r="102" spans="1:7" ht="20.100000000000001" customHeight="1">
      <c r="A102" s="18">
        <v>1239</v>
      </c>
      <c r="B102" s="101">
        <v>249</v>
      </c>
      <c r="C102" s="20" t="s">
        <v>143</v>
      </c>
      <c r="D102" s="21">
        <v>0.65710000000000002</v>
      </c>
      <c r="E102" s="22">
        <f t="shared" si="5"/>
        <v>2.9016398598163406</v>
      </c>
      <c r="F102" s="21"/>
      <c r="G102" s="22"/>
    </row>
    <row r="103" spans="1:7" ht="20.100000000000001" customHeight="1">
      <c r="A103" s="18">
        <v>1239</v>
      </c>
      <c r="B103" s="122">
        <v>161</v>
      </c>
      <c r="C103" s="20" t="s">
        <v>149</v>
      </c>
      <c r="D103" s="35">
        <v>1.2305999999999999</v>
      </c>
      <c r="E103" s="22">
        <f t="shared" si="5"/>
        <v>5.4341165903058712</v>
      </c>
      <c r="F103" s="21"/>
      <c r="G103" s="22"/>
    </row>
    <row r="104" spans="1:7" ht="20.100000000000001" customHeight="1">
      <c r="A104" s="18">
        <v>1239</v>
      </c>
      <c r="B104" s="122">
        <v>106</v>
      </c>
      <c r="C104" s="20" t="s">
        <v>150</v>
      </c>
      <c r="D104" s="21">
        <v>0.44529999999999997</v>
      </c>
      <c r="E104" s="22">
        <f t="shared" si="5"/>
        <v>1.9663677211630137</v>
      </c>
      <c r="F104" s="21"/>
      <c r="G104" s="22"/>
    </row>
    <row r="105" spans="1:7" ht="20.100000000000001" customHeight="1">
      <c r="A105" s="18">
        <v>1239</v>
      </c>
      <c r="B105" s="122">
        <v>107</v>
      </c>
      <c r="C105" s="20" t="s">
        <v>150</v>
      </c>
      <c r="D105" s="21">
        <v>3.4213</v>
      </c>
      <c r="E105" s="22">
        <f t="shared" si="5"/>
        <v>15.107868592892475</v>
      </c>
      <c r="F105" s="21"/>
      <c r="G105" s="22"/>
    </row>
    <row r="106" spans="1:7" ht="20.100000000000001" customHeight="1">
      <c r="A106" s="18">
        <v>1239</v>
      </c>
      <c r="B106" s="19">
        <v>235</v>
      </c>
      <c r="C106" s="20" t="s">
        <v>151</v>
      </c>
      <c r="D106" s="21">
        <v>0</v>
      </c>
      <c r="E106" s="22">
        <f t="shared" si="5"/>
        <v>0</v>
      </c>
      <c r="F106" s="21"/>
      <c r="G106" s="22"/>
    </row>
    <row r="107" spans="1:7" ht="20.100000000000001" customHeight="1">
      <c r="A107" s="18">
        <v>1239</v>
      </c>
      <c r="B107" s="19">
        <v>43</v>
      </c>
      <c r="C107" s="20" t="s">
        <v>152</v>
      </c>
      <c r="D107" s="21">
        <v>1.8656999999999999</v>
      </c>
      <c r="E107" s="22">
        <f t="shared" si="5"/>
        <v>8.2386082581941054</v>
      </c>
      <c r="F107" s="21"/>
      <c r="G107" s="22"/>
    </row>
    <row r="108" spans="1:7" ht="20.100000000000001" customHeight="1">
      <c r="A108" s="18">
        <v>1239</v>
      </c>
      <c r="B108" s="19">
        <v>33</v>
      </c>
      <c r="C108" s="20" t="s">
        <v>139</v>
      </c>
      <c r="D108" s="21">
        <v>4</v>
      </c>
      <c r="E108" s="22">
        <f t="shared" si="5"/>
        <v>17.663307623292287</v>
      </c>
      <c r="F108" s="21"/>
      <c r="G108" s="22"/>
    </row>
    <row r="109" spans="1:7" ht="20.100000000000001" customHeight="1">
      <c r="A109" s="18">
        <v>1239</v>
      </c>
      <c r="B109" s="19">
        <v>119</v>
      </c>
      <c r="C109" s="20" t="s">
        <v>153</v>
      </c>
      <c r="D109" s="21">
        <v>3.1896</v>
      </c>
      <c r="E109" s="22">
        <f t="shared" si="5"/>
        <v>14.08472149881327</v>
      </c>
      <c r="F109" s="21"/>
      <c r="G109" s="22"/>
    </row>
    <row r="110" spans="1:7" ht="20.100000000000001" customHeight="1">
      <c r="A110" s="18">
        <v>1239</v>
      </c>
      <c r="B110" s="19">
        <v>226</v>
      </c>
      <c r="C110" s="20" t="s">
        <v>153</v>
      </c>
      <c r="D110" s="21">
        <v>0.98809999999999998</v>
      </c>
      <c r="E110" s="22">
        <f t="shared" si="5"/>
        <v>4.3632785656437774</v>
      </c>
      <c r="F110" s="21"/>
      <c r="G110" s="22"/>
    </row>
    <row r="111" spans="1:7" ht="20.100000000000001" customHeight="1">
      <c r="A111" s="18">
        <v>1239</v>
      </c>
      <c r="B111" s="19">
        <v>217</v>
      </c>
      <c r="C111" s="20" t="s">
        <v>154</v>
      </c>
      <c r="D111" s="21">
        <v>8.3469999999999995</v>
      </c>
      <c r="E111" s="22">
        <f t="shared" si="5"/>
        <v>36.858907182905178</v>
      </c>
      <c r="F111" s="21"/>
      <c r="G111" s="22"/>
    </row>
    <row r="112" spans="1:7" ht="20.100000000000001" customHeight="1">
      <c r="A112" s="18">
        <v>1239</v>
      </c>
      <c r="B112" s="19">
        <v>218</v>
      </c>
      <c r="C112" s="20" t="s">
        <v>154</v>
      </c>
      <c r="D112" s="21">
        <v>2.6444999999999999</v>
      </c>
      <c r="E112" s="22">
        <f t="shared" si="5"/>
        <v>11.677654252449113</v>
      </c>
      <c r="F112" s="21"/>
      <c r="G112" s="22"/>
    </row>
    <row r="113" spans="1:7" ht="20.100000000000001" customHeight="1">
      <c r="A113" s="18">
        <v>1239</v>
      </c>
      <c r="B113" s="19">
        <v>219</v>
      </c>
      <c r="C113" s="20" t="s">
        <v>154</v>
      </c>
      <c r="D113" s="21">
        <v>8.2388999999999992</v>
      </c>
      <c r="E113" s="22">
        <f t="shared" si="5"/>
        <v>36.381556294385703</v>
      </c>
      <c r="F113" s="21"/>
      <c r="G113" s="22"/>
    </row>
    <row r="114" spans="1:7" ht="20.100000000000001" customHeight="1">
      <c r="A114" s="18">
        <v>1239</v>
      </c>
      <c r="B114" s="19">
        <v>220</v>
      </c>
      <c r="C114" s="20" t="s">
        <v>154</v>
      </c>
      <c r="D114" s="21">
        <v>2.7368999999999999</v>
      </c>
      <c r="E114" s="22">
        <f t="shared" si="5"/>
        <v>12.085676658547165</v>
      </c>
      <c r="F114" s="21"/>
      <c r="G114" s="22"/>
    </row>
    <row r="115" spans="1:7" ht="20.100000000000001" customHeight="1">
      <c r="A115" s="18">
        <v>1239</v>
      </c>
      <c r="B115" s="19">
        <v>134</v>
      </c>
      <c r="C115" s="20" t="s">
        <v>155</v>
      </c>
      <c r="D115" s="21">
        <v>8.3524999999999991</v>
      </c>
      <c r="E115" s="22">
        <f t="shared" si="5"/>
        <v>36.883194230887206</v>
      </c>
      <c r="F115" s="21"/>
      <c r="G115" s="22"/>
    </row>
    <row r="116" spans="1:7" ht="20.100000000000001" customHeight="1">
      <c r="A116" s="18">
        <v>1239</v>
      </c>
      <c r="B116" s="122">
        <v>214</v>
      </c>
      <c r="C116" s="20" t="s">
        <v>156</v>
      </c>
      <c r="D116" s="21">
        <v>4.2081</v>
      </c>
      <c r="E116" s="22">
        <f t="shared" si="5"/>
        <v>18.582241202394069</v>
      </c>
      <c r="F116" s="21"/>
      <c r="G116" s="22"/>
    </row>
    <row r="117" spans="1:7" ht="20.100000000000001" customHeight="1">
      <c r="A117" s="18">
        <v>1239</v>
      </c>
      <c r="B117" s="122">
        <v>274</v>
      </c>
      <c r="C117" s="20" t="s">
        <v>157</v>
      </c>
      <c r="D117" s="21">
        <v>6.08E-2</v>
      </c>
      <c r="E117" s="22">
        <f t="shared" si="5"/>
        <v>0.26848227587404278</v>
      </c>
      <c r="F117" s="21"/>
      <c r="G117" s="22"/>
    </row>
    <row r="118" spans="1:7" ht="20.100000000000001" customHeight="1">
      <c r="A118" s="18">
        <v>1239</v>
      </c>
      <c r="B118" s="122">
        <v>275</v>
      </c>
      <c r="C118" s="20" t="s">
        <v>157</v>
      </c>
      <c r="D118" s="21">
        <v>9.8100000000000007E-2</v>
      </c>
      <c r="E118" s="22">
        <f t="shared" si="5"/>
        <v>0.43319261946124338</v>
      </c>
      <c r="F118" s="21"/>
      <c r="G118" s="22"/>
    </row>
    <row r="119" spans="1:7" ht="20.100000000000001" customHeight="1">
      <c r="A119" s="18">
        <v>1239</v>
      </c>
      <c r="B119" s="122">
        <v>276</v>
      </c>
      <c r="C119" s="20" t="s">
        <v>157</v>
      </c>
      <c r="D119" s="21">
        <v>4.5699999999999998E-2</v>
      </c>
      <c r="E119" s="22">
        <f t="shared" si="5"/>
        <v>0.20180328959611438</v>
      </c>
      <c r="F119" s="21"/>
      <c r="G119" s="22"/>
    </row>
    <row r="120" spans="1:7" ht="20.100000000000001" customHeight="1">
      <c r="A120" s="11"/>
      <c r="B120" s="24" t="s">
        <v>3</v>
      </c>
      <c r="C120" s="25" t="s">
        <v>3</v>
      </c>
      <c r="D120" s="26" t="s">
        <v>159</v>
      </c>
      <c r="E120" s="26"/>
      <c r="F120" s="5"/>
      <c r="G120" s="27"/>
    </row>
    <row r="121" spans="1:7" ht="20.100000000000001" customHeight="1">
      <c r="A121" s="11"/>
      <c r="B121" s="2"/>
      <c r="C121" s="33" t="s">
        <v>53</v>
      </c>
      <c r="D121" s="5"/>
      <c r="E121" s="5"/>
      <c r="F121" s="5"/>
      <c r="G121" s="30"/>
    </row>
    <row r="122" spans="1:7" ht="20.100000000000001" customHeight="1">
      <c r="A122" s="11"/>
      <c r="B122" s="2"/>
      <c r="C122" s="33"/>
      <c r="D122" s="5"/>
      <c r="E122" s="5"/>
      <c r="F122" s="5"/>
      <c r="G122" s="32"/>
    </row>
    <row r="123" spans="1:7" ht="20.100000000000001" customHeight="1">
      <c r="A123" s="18">
        <v>1239</v>
      </c>
      <c r="B123" s="122">
        <v>310</v>
      </c>
      <c r="C123" s="20" t="s">
        <v>160</v>
      </c>
      <c r="D123" s="21">
        <v>86.972200000000001</v>
      </c>
      <c r="E123" s="22">
        <f>+D123*$G$7</f>
        <v>384.05418081862535</v>
      </c>
      <c r="F123" s="21"/>
      <c r="G123" s="22"/>
    </row>
    <row r="124" spans="1:7" ht="20.100000000000001" customHeight="1">
      <c r="A124" s="18">
        <v>1239</v>
      </c>
      <c r="B124" s="19">
        <v>239</v>
      </c>
      <c r="C124" s="20" t="s">
        <v>161</v>
      </c>
      <c r="D124" s="21">
        <v>7.2774999999999999</v>
      </c>
      <c r="E124" s="22">
        <f t="shared" ref="E124:E129" si="6">+D124*$G$7</f>
        <v>32.136180307127404</v>
      </c>
      <c r="F124" s="21"/>
      <c r="G124" s="22"/>
    </row>
    <row r="125" spans="1:7" ht="20.100000000000001" customHeight="1">
      <c r="A125" s="18">
        <v>1239</v>
      </c>
      <c r="B125" s="19">
        <v>40</v>
      </c>
      <c r="C125" s="20" t="s">
        <v>162</v>
      </c>
      <c r="D125" s="21">
        <v>0.32129999999999997</v>
      </c>
      <c r="E125" s="22">
        <f t="shared" si="6"/>
        <v>1.4188051848409529</v>
      </c>
      <c r="F125" s="21"/>
      <c r="G125" s="22"/>
    </row>
    <row r="126" spans="1:7" ht="20.100000000000001" customHeight="1">
      <c r="A126" s="18">
        <v>1239</v>
      </c>
      <c r="B126" s="19">
        <v>257</v>
      </c>
      <c r="C126" s="20" t="s">
        <v>589</v>
      </c>
      <c r="D126" s="21">
        <v>2.7660999999999998</v>
      </c>
      <c r="E126" s="22">
        <f t="shared" si="6"/>
        <v>12.214618804197197</v>
      </c>
      <c r="F126" s="21"/>
      <c r="G126" s="22"/>
    </row>
    <row r="127" spans="1:7" ht="20.100000000000001" customHeight="1">
      <c r="A127" s="18">
        <v>1239</v>
      </c>
      <c r="B127" s="122">
        <v>254</v>
      </c>
      <c r="C127" s="20" t="s">
        <v>163</v>
      </c>
      <c r="D127" s="21">
        <v>1.4390000000000001</v>
      </c>
      <c r="E127" s="22">
        <f t="shared" si="6"/>
        <v>6.3543749174794</v>
      </c>
      <c r="F127" s="21"/>
      <c r="G127" s="22"/>
    </row>
    <row r="128" spans="1:7" ht="20.100000000000001" customHeight="1">
      <c r="A128" s="18">
        <v>1239</v>
      </c>
      <c r="B128" s="122">
        <v>255</v>
      </c>
      <c r="C128" s="20" t="s">
        <v>163</v>
      </c>
      <c r="D128" s="21">
        <v>0.43909999999999999</v>
      </c>
      <c r="E128" s="22">
        <f t="shared" si="6"/>
        <v>1.9389895943469106</v>
      </c>
      <c r="F128" s="21"/>
      <c r="G128" s="22"/>
    </row>
    <row r="129" spans="1:7" ht="20.100000000000001" customHeight="1">
      <c r="A129" s="18">
        <v>1239</v>
      </c>
      <c r="B129" s="122">
        <v>256</v>
      </c>
      <c r="C129" s="20" t="s">
        <v>163</v>
      </c>
      <c r="D129" s="21">
        <v>0.04</v>
      </c>
      <c r="E129" s="22">
        <f t="shared" si="6"/>
        <v>0.17663307623292288</v>
      </c>
      <c r="F129" s="21"/>
      <c r="G129" s="22"/>
    </row>
    <row r="130" spans="1:7" ht="20.100000000000001" customHeight="1">
      <c r="A130" s="11"/>
      <c r="B130" s="2"/>
      <c r="C130" s="3"/>
      <c r="D130" s="5"/>
      <c r="E130" s="5"/>
      <c r="F130" s="5"/>
      <c r="G130" s="27"/>
    </row>
    <row r="131" spans="1:7" ht="20.100000000000001" customHeight="1">
      <c r="A131" s="11"/>
      <c r="B131" s="2"/>
      <c r="C131" s="33" t="s">
        <v>164</v>
      </c>
      <c r="D131" s="5"/>
      <c r="E131" s="5"/>
      <c r="F131" s="5"/>
      <c r="G131" s="30"/>
    </row>
    <row r="132" spans="1:7" ht="20.100000000000001" customHeight="1">
      <c r="A132" s="11"/>
      <c r="B132" s="2"/>
      <c r="C132" s="33"/>
      <c r="D132" s="5"/>
      <c r="E132" s="5"/>
      <c r="F132" s="5"/>
      <c r="G132" s="32"/>
    </row>
    <row r="133" spans="1:7" ht="20.100000000000001" customHeight="1">
      <c r="A133" s="18">
        <v>1239</v>
      </c>
      <c r="B133" s="19">
        <v>251</v>
      </c>
      <c r="C133" s="20" t="s">
        <v>165</v>
      </c>
      <c r="D133" s="21">
        <v>21.567599999999999</v>
      </c>
      <c r="E133" s="22">
        <f>+D133*$G$7</f>
        <v>95.238788374029681</v>
      </c>
      <c r="F133" s="21"/>
      <c r="G133" s="22"/>
    </row>
    <row r="134" spans="1:7" ht="20.100000000000001" customHeight="1">
      <c r="A134" s="18">
        <v>1239</v>
      </c>
      <c r="B134" s="122">
        <v>204</v>
      </c>
      <c r="C134" s="20" t="s">
        <v>165</v>
      </c>
      <c r="D134" s="21">
        <v>2.6581000000000001</v>
      </c>
      <c r="E134" s="22">
        <f>+D134*$G$7</f>
        <v>11.737709498368307</v>
      </c>
      <c r="F134" s="21"/>
      <c r="G134" s="22"/>
    </row>
    <row r="135" spans="1:7" ht="20.100000000000001" customHeight="1">
      <c r="A135" s="11"/>
      <c r="B135" s="2"/>
      <c r="C135" s="3"/>
      <c r="D135" s="5"/>
      <c r="E135" s="5"/>
      <c r="F135" s="26"/>
      <c r="G135" s="27"/>
    </row>
    <row r="136" spans="1:7" ht="20.100000000000001" customHeight="1">
      <c r="A136" s="11"/>
      <c r="B136" s="2"/>
      <c r="C136" s="33" t="s">
        <v>53</v>
      </c>
      <c r="D136" s="5"/>
      <c r="E136" s="5"/>
      <c r="F136" s="26"/>
      <c r="G136" s="30"/>
    </row>
    <row r="137" spans="1:7" ht="20.100000000000001" customHeight="1">
      <c r="A137" s="11"/>
      <c r="B137" s="2"/>
      <c r="C137" s="33"/>
      <c r="D137" s="5"/>
      <c r="E137" s="5"/>
      <c r="F137" s="26"/>
      <c r="G137" s="32"/>
    </row>
    <row r="138" spans="1:7" ht="20.100000000000001" customHeight="1">
      <c r="A138" s="18">
        <v>1239</v>
      </c>
      <c r="B138" s="19">
        <v>205</v>
      </c>
      <c r="C138" s="20" t="s">
        <v>166</v>
      </c>
      <c r="D138" s="21">
        <v>4.8818999999999999</v>
      </c>
      <c r="E138" s="22">
        <f>+D138*$G$7</f>
        <v>21.557625371537654</v>
      </c>
      <c r="F138" s="21"/>
      <c r="G138" s="22"/>
    </row>
    <row r="139" spans="1:7" ht="20.100000000000001" customHeight="1">
      <c r="A139" s="18">
        <v>1239</v>
      </c>
      <c r="B139" s="122">
        <v>173</v>
      </c>
      <c r="C139" s="128" t="s">
        <v>167</v>
      </c>
      <c r="D139" s="21">
        <v>1.1195999999999999</v>
      </c>
      <c r="E139" s="22">
        <f>+D139*$G$7</f>
        <v>4.9439598037595109</v>
      </c>
      <c r="F139" s="21"/>
      <c r="G139" s="22"/>
    </row>
    <row r="140" spans="1:7" ht="20.100000000000001" customHeight="1">
      <c r="A140" s="11"/>
      <c r="B140" s="2"/>
      <c r="C140" s="3"/>
      <c r="D140" s="5"/>
      <c r="E140" s="5"/>
      <c r="F140" s="26"/>
      <c r="G140" s="27"/>
    </row>
    <row r="141" spans="1:7" ht="20.100000000000001" customHeight="1">
      <c r="A141" s="11"/>
      <c r="B141" s="2"/>
      <c r="C141" s="33" t="s">
        <v>168</v>
      </c>
      <c r="D141" s="5"/>
      <c r="E141" s="5"/>
      <c r="F141" s="26"/>
      <c r="G141" s="30"/>
    </row>
    <row r="142" spans="1:7" ht="20.100000000000001" customHeight="1">
      <c r="A142" s="11"/>
      <c r="B142" s="2"/>
      <c r="C142" s="33"/>
      <c r="D142" s="5"/>
      <c r="E142" s="5"/>
      <c r="F142" s="26"/>
      <c r="G142" s="32"/>
    </row>
    <row r="143" spans="1:7" ht="20.100000000000001" customHeight="1">
      <c r="A143" s="18">
        <v>1239</v>
      </c>
      <c r="B143" s="122">
        <v>127</v>
      </c>
      <c r="C143" s="20" t="s">
        <v>169</v>
      </c>
      <c r="D143" s="21">
        <v>0.38600000000000001</v>
      </c>
      <c r="E143" s="22">
        <f>+D143*$G$7</f>
        <v>1.7045091856477057</v>
      </c>
      <c r="F143" s="21"/>
      <c r="G143" s="22"/>
    </row>
    <row r="144" spans="1:7" ht="20.100000000000001" customHeight="1">
      <c r="A144" s="18">
        <v>1239</v>
      </c>
      <c r="B144" s="19">
        <v>59</v>
      </c>
      <c r="C144" s="20" t="s">
        <v>170</v>
      </c>
      <c r="D144" s="21">
        <v>0.94110000000000005</v>
      </c>
      <c r="E144" s="22">
        <f t="shared" ref="E144:E153" si="7">+D144*$G$7</f>
        <v>4.1557347010700934</v>
      </c>
      <c r="F144" s="21"/>
      <c r="G144" s="22"/>
    </row>
    <row r="145" spans="1:7" ht="20.100000000000001" customHeight="1">
      <c r="A145" s="18">
        <v>1239</v>
      </c>
      <c r="B145" s="19">
        <v>95</v>
      </c>
      <c r="C145" s="20" t="s">
        <v>170</v>
      </c>
      <c r="D145" s="21">
        <v>1.0797000000000001</v>
      </c>
      <c r="E145" s="22">
        <f t="shared" si="7"/>
        <v>4.7677683102171713</v>
      </c>
      <c r="F145" s="21"/>
      <c r="G145" s="22"/>
    </row>
    <row r="146" spans="1:7" ht="20.100000000000001" customHeight="1">
      <c r="A146" s="18">
        <v>1239</v>
      </c>
      <c r="B146" s="19">
        <v>225</v>
      </c>
      <c r="C146" s="20" t="s">
        <v>171</v>
      </c>
      <c r="D146" s="21">
        <v>1.2097</v>
      </c>
      <c r="E146" s="22">
        <f t="shared" si="7"/>
        <v>5.3418258079741694</v>
      </c>
      <c r="F146" s="21"/>
      <c r="G146" s="22"/>
    </row>
    <row r="147" spans="1:7" ht="20.100000000000001" customHeight="1">
      <c r="A147" s="18">
        <v>1239</v>
      </c>
      <c r="B147" s="19">
        <v>200</v>
      </c>
      <c r="C147" s="20" t="s">
        <v>172</v>
      </c>
      <c r="D147" s="21">
        <v>0.41249999999999998</v>
      </c>
      <c r="E147" s="22">
        <f t="shared" si="7"/>
        <v>1.8215285986520169</v>
      </c>
      <c r="F147" s="21"/>
      <c r="G147" s="22"/>
    </row>
    <row r="148" spans="1:7" ht="20.100000000000001" customHeight="1">
      <c r="A148" s="18">
        <v>1239</v>
      </c>
      <c r="B148" s="122">
        <v>201</v>
      </c>
      <c r="C148" s="20" t="s">
        <v>173</v>
      </c>
      <c r="D148" s="21">
        <v>0.8327</v>
      </c>
      <c r="E148" s="22">
        <f t="shared" si="7"/>
        <v>3.6770590644788719</v>
      </c>
      <c r="F148" s="21"/>
      <c r="G148" s="22"/>
    </row>
    <row r="149" spans="1:7" ht="20.100000000000001" customHeight="1">
      <c r="A149" s="18">
        <v>1239</v>
      </c>
      <c r="B149" s="19">
        <v>87</v>
      </c>
      <c r="C149" s="20" t="s">
        <v>174</v>
      </c>
      <c r="D149" s="21">
        <v>0.1726</v>
      </c>
      <c r="E149" s="22">
        <f t="shared" si="7"/>
        <v>0.76217172394506216</v>
      </c>
      <c r="F149" s="21"/>
      <c r="G149" s="22"/>
    </row>
    <row r="150" spans="1:7" ht="20.100000000000001" customHeight="1">
      <c r="A150" s="18">
        <v>1239</v>
      </c>
      <c r="B150" s="19">
        <v>277</v>
      </c>
      <c r="C150" s="20" t="s">
        <v>174</v>
      </c>
      <c r="D150" s="21">
        <v>0.1</v>
      </c>
      <c r="E150" s="22">
        <f t="shared" si="7"/>
        <v>0.4415826905823072</v>
      </c>
      <c r="F150" s="21"/>
      <c r="G150" s="22"/>
    </row>
    <row r="151" spans="1:7" ht="20.100000000000001" customHeight="1">
      <c r="A151" s="18">
        <v>1239</v>
      </c>
      <c r="B151" s="19">
        <v>278</v>
      </c>
      <c r="C151" s="20" t="s">
        <v>174</v>
      </c>
      <c r="D151" s="21">
        <v>0.1</v>
      </c>
      <c r="E151" s="22">
        <f t="shared" si="7"/>
        <v>0.4415826905823072</v>
      </c>
      <c r="F151" s="21"/>
      <c r="G151" s="22"/>
    </row>
    <row r="152" spans="1:7" ht="20.100000000000001" customHeight="1">
      <c r="A152" s="18">
        <v>1239</v>
      </c>
      <c r="B152" s="19">
        <v>279</v>
      </c>
      <c r="C152" s="20" t="s">
        <v>174</v>
      </c>
      <c r="D152" s="21">
        <v>0.27639999999999998</v>
      </c>
      <c r="E152" s="22">
        <f t="shared" si="7"/>
        <v>1.220534556769497</v>
      </c>
      <c r="F152" s="21"/>
      <c r="G152" s="22"/>
    </row>
    <row r="153" spans="1:7" ht="20.100000000000001" customHeight="1">
      <c r="A153" s="18">
        <v>1239</v>
      </c>
      <c r="B153" s="19">
        <v>280</v>
      </c>
      <c r="C153" s="20" t="s">
        <v>174</v>
      </c>
      <c r="D153" s="21">
        <v>0.28039999999999998</v>
      </c>
      <c r="E153" s="22">
        <f t="shared" si="7"/>
        <v>1.2381978643927891</v>
      </c>
      <c r="F153" s="21"/>
      <c r="G153" s="22"/>
    </row>
    <row r="154" spans="1:7" ht="20.100000000000001" customHeight="1">
      <c r="A154" s="18">
        <v>1239</v>
      </c>
      <c r="B154" s="19">
        <v>86</v>
      </c>
      <c r="C154" s="20" t="s">
        <v>175</v>
      </c>
      <c r="D154" s="21">
        <v>0.89949999999999997</v>
      </c>
      <c r="E154" s="22">
        <f>+D154*$G$7</f>
        <v>3.9720363017878531</v>
      </c>
      <c r="F154" s="21"/>
      <c r="G154" s="22"/>
    </row>
    <row r="155" spans="1:7" ht="20.100000000000001" customHeight="1">
      <c r="A155" s="18">
        <v>1239</v>
      </c>
      <c r="B155" s="122">
        <v>92</v>
      </c>
      <c r="C155" s="20" t="s">
        <v>176</v>
      </c>
      <c r="D155" s="21">
        <v>0.86970000000000003</v>
      </c>
      <c r="E155" s="22">
        <f>+D155*$G$7</f>
        <v>3.8404446599943256</v>
      </c>
      <c r="F155" s="21"/>
      <c r="G155" s="22"/>
    </row>
    <row r="156" spans="1:7" ht="20.100000000000001" customHeight="1">
      <c r="A156" s="18">
        <v>1239</v>
      </c>
      <c r="B156" s="122">
        <v>93</v>
      </c>
      <c r="C156" s="20" t="s">
        <v>176</v>
      </c>
      <c r="D156" s="21">
        <v>1.3087</v>
      </c>
      <c r="E156" s="22">
        <f t="shared" ref="E156:E157" si="8">+D156*$G$7</f>
        <v>5.7789926716506539</v>
      </c>
      <c r="F156" s="21"/>
      <c r="G156" s="22"/>
    </row>
    <row r="157" spans="1:7" ht="20.100000000000001" customHeight="1">
      <c r="A157" s="18">
        <v>1239</v>
      </c>
      <c r="B157" s="122">
        <v>159</v>
      </c>
      <c r="C157" s="20" t="s">
        <v>177</v>
      </c>
      <c r="D157" s="21">
        <v>1.2231000000000001</v>
      </c>
      <c r="E157" s="22">
        <f t="shared" si="8"/>
        <v>5.4009978885121992</v>
      </c>
      <c r="F157" s="21"/>
      <c r="G157" s="22"/>
    </row>
    <row r="158" spans="1:7" ht="20.100000000000001" customHeight="1">
      <c r="A158" s="18">
        <v>1239</v>
      </c>
      <c r="B158" s="19">
        <v>233</v>
      </c>
      <c r="C158" s="20" t="s">
        <v>178</v>
      </c>
      <c r="D158" s="21">
        <f t="shared" ref="D158:D164" si="9">(100*E158)/80</f>
        <v>0</v>
      </c>
      <c r="E158" s="21"/>
      <c r="F158" s="21"/>
      <c r="G158" s="22"/>
    </row>
    <row r="159" spans="1:7" ht="20.100000000000001" customHeight="1">
      <c r="A159" s="18">
        <v>1239</v>
      </c>
      <c r="B159" s="19">
        <v>60</v>
      </c>
      <c r="C159" s="20" t="s">
        <v>179</v>
      </c>
      <c r="D159" s="21">
        <f t="shared" si="9"/>
        <v>0</v>
      </c>
      <c r="E159" s="21"/>
      <c r="F159" s="21"/>
      <c r="G159" s="22"/>
    </row>
    <row r="160" spans="1:7" ht="20.100000000000001" customHeight="1">
      <c r="A160" s="18">
        <v>1239</v>
      </c>
      <c r="B160" s="122">
        <v>61</v>
      </c>
      <c r="C160" s="128" t="s">
        <v>180</v>
      </c>
      <c r="D160" s="21">
        <f t="shared" si="9"/>
        <v>0</v>
      </c>
      <c r="E160" s="21"/>
      <c r="F160" s="21"/>
      <c r="G160" s="22"/>
    </row>
    <row r="161" spans="1:7" ht="20.100000000000001" customHeight="1">
      <c r="A161" s="18">
        <v>1239</v>
      </c>
      <c r="B161" s="122">
        <v>62</v>
      </c>
      <c r="C161" s="20" t="s">
        <v>181</v>
      </c>
      <c r="D161" s="21">
        <v>2.617</v>
      </c>
      <c r="E161" s="22">
        <f>+D161*$G$7</f>
        <v>11.556219012538978</v>
      </c>
      <c r="F161" s="21"/>
      <c r="G161" s="22"/>
    </row>
    <row r="162" spans="1:7" ht="20.100000000000001" customHeight="1">
      <c r="A162" s="18">
        <v>1239</v>
      </c>
      <c r="B162" s="19">
        <v>63</v>
      </c>
      <c r="C162" s="20" t="s">
        <v>182</v>
      </c>
      <c r="D162" s="21">
        <f t="shared" si="9"/>
        <v>0</v>
      </c>
      <c r="E162" s="21"/>
      <c r="F162" s="21"/>
      <c r="G162" s="22"/>
    </row>
    <row r="163" spans="1:7" ht="20.100000000000001" customHeight="1">
      <c r="A163" s="18">
        <v>1239</v>
      </c>
      <c r="B163" s="19">
        <v>64</v>
      </c>
      <c r="C163" s="20" t="s">
        <v>183</v>
      </c>
      <c r="D163" s="21">
        <f t="shared" si="9"/>
        <v>0</v>
      </c>
      <c r="E163" s="21"/>
      <c r="F163" s="21"/>
      <c r="G163" s="22"/>
    </row>
    <row r="164" spans="1:7" ht="20.100000000000001" customHeight="1">
      <c r="A164" s="18">
        <v>1239</v>
      </c>
      <c r="B164" s="19">
        <v>166</v>
      </c>
      <c r="C164" s="20" t="s">
        <v>184</v>
      </c>
      <c r="D164" s="21">
        <f t="shared" si="9"/>
        <v>0</v>
      </c>
      <c r="E164" s="21"/>
      <c r="F164" s="21"/>
      <c r="G164" s="22"/>
    </row>
    <row r="165" spans="1:7" ht="20.100000000000001" customHeight="1">
      <c r="A165" s="11"/>
      <c r="B165" s="2"/>
      <c r="C165" s="3"/>
      <c r="D165" s="5"/>
      <c r="E165" s="5"/>
      <c r="F165" s="5"/>
      <c r="G165" s="27"/>
    </row>
    <row r="166" spans="1:7" ht="20.100000000000001" customHeight="1">
      <c r="A166" s="11"/>
      <c r="B166" s="2"/>
      <c r="C166" s="33" t="s">
        <v>133</v>
      </c>
      <c r="D166" s="5"/>
      <c r="E166" s="5"/>
      <c r="F166" s="5"/>
      <c r="G166" s="30"/>
    </row>
    <row r="167" spans="1:7" ht="20.100000000000001" customHeight="1">
      <c r="A167" s="11"/>
      <c r="B167" s="2"/>
      <c r="C167" s="3"/>
      <c r="D167" s="5"/>
      <c r="E167" s="5"/>
      <c r="F167" s="5"/>
      <c r="G167" s="32"/>
    </row>
    <row r="168" spans="1:7" ht="20.100000000000001" customHeight="1">
      <c r="A168" s="18">
        <v>1239</v>
      </c>
      <c r="B168" s="122">
        <v>177</v>
      </c>
      <c r="C168" s="20" t="s">
        <v>185</v>
      </c>
      <c r="D168" s="21">
        <f>(100*E168)/80</f>
        <v>0</v>
      </c>
      <c r="E168" s="21"/>
      <c r="F168" s="21"/>
      <c r="G168" s="22"/>
    </row>
    <row r="169" spans="1:7" ht="20.100000000000001" customHeight="1">
      <c r="A169" s="18">
        <v>1239</v>
      </c>
      <c r="B169" s="19">
        <v>104</v>
      </c>
      <c r="C169" s="20" t="s">
        <v>186</v>
      </c>
      <c r="D169" s="21">
        <f>(100*E169)/80</f>
        <v>0</v>
      </c>
      <c r="E169" s="21"/>
      <c r="F169" s="21"/>
      <c r="G169" s="22"/>
    </row>
    <row r="170" spans="1:7" ht="20.100000000000001" customHeight="1">
      <c r="A170" s="11"/>
      <c r="B170" s="2"/>
      <c r="C170" s="3"/>
      <c r="D170" s="5"/>
      <c r="E170" s="5"/>
      <c r="F170" s="5"/>
      <c r="G170" s="27"/>
    </row>
    <row r="171" spans="1:7" ht="20.100000000000001" customHeight="1">
      <c r="A171" s="11"/>
      <c r="B171" s="2"/>
      <c r="C171" s="33" t="s">
        <v>187</v>
      </c>
      <c r="D171" s="5"/>
      <c r="E171" s="5"/>
      <c r="F171" s="5"/>
      <c r="G171" s="30"/>
    </row>
    <row r="172" spans="1:7" ht="20.100000000000001" customHeight="1">
      <c r="A172" s="11"/>
      <c r="B172" s="2"/>
      <c r="C172" s="3"/>
      <c r="D172" s="5"/>
      <c r="E172" s="5"/>
      <c r="F172" s="5"/>
      <c r="G172" s="32"/>
    </row>
    <row r="173" spans="1:7" ht="20.100000000000001" customHeight="1">
      <c r="A173" s="18">
        <v>1239</v>
      </c>
      <c r="B173" s="122">
        <v>101</v>
      </c>
      <c r="C173" s="20" t="s">
        <v>602</v>
      </c>
      <c r="D173" s="21">
        <f>E173*100/80</f>
        <v>0</v>
      </c>
      <c r="E173" s="21"/>
      <c r="F173" s="21"/>
      <c r="G173" s="22"/>
    </row>
    <row r="174" spans="1:7" ht="20.100000000000001" customHeight="1">
      <c r="A174" s="18">
        <v>1239</v>
      </c>
      <c r="B174" s="101">
        <v>66</v>
      </c>
      <c r="C174" s="20" t="s">
        <v>189</v>
      </c>
      <c r="D174" s="21">
        <v>2.1983999999999999</v>
      </c>
      <c r="E174" s="22">
        <f>+D174*$G$7</f>
        <v>9.7077538697614401</v>
      </c>
      <c r="F174" s="21"/>
      <c r="G174" s="22"/>
    </row>
    <row r="175" spans="1:7" ht="20.100000000000001" customHeight="1">
      <c r="A175" s="18">
        <v>1239</v>
      </c>
      <c r="B175" s="19">
        <v>196</v>
      </c>
      <c r="C175" s="20" t="s">
        <v>191</v>
      </c>
      <c r="D175" s="21">
        <v>2.8700999999999999</v>
      </c>
      <c r="E175" s="22">
        <f t="shared" ref="E175:E179" si="10">+D175*$G$7</f>
        <v>12.673864802402797</v>
      </c>
      <c r="F175" s="21"/>
      <c r="G175" s="22"/>
    </row>
    <row r="176" spans="1:7" ht="20.100000000000001" customHeight="1">
      <c r="A176" s="18">
        <v>1239</v>
      </c>
      <c r="B176" s="19">
        <v>262</v>
      </c>
      <c r="C176" s="20" t="s">
        <v>192</v>
      </c>
      <c r="D176" s="21">
        <v>9.6199999999999994E-2</v>
      </c>
      <c r="E176" s="22">
        <f t="shared" si="10"/>
        <v>0.42480254834017944</v>
      </c>
      <c r="F176" s="21"/>
      <c r="G176" s="22"/>
    </row>
    <row r="177" spans="1:7" ht="20.100000000000001" customHeight="1">
      <c r="A177" s="18">
        <v>1239</v>
      </c>
      <c r="B177" s="19">
        <v>263</v>
      </c>
      <c r="C177" s="20" t="s">
        <v>192</v>
      </c>
      <c r="D177" s="21">
        <v>2.8525999999999998</v>
      </c>
      <c r="E177" s="22">
        <f t="shared" si="10"/>
        <v>12.596587831550893</v>
      </c>
      <c r="F177" s="21"/>
      <c r="G177" s="22"/>
    </row>
    <row r="178" spans="1:7" ht="20.100000000000001" customHeight="1">
      <c r="A178" s="18">
        <v>1239</v>
      </c>
      <c r="B178" s="19">
        <v>264</v>
      </c>
      <c r="C178" s="20" t="s">
        <v>192</v>
      </c>
      <c r="D178" s="21">
        <v>0.11459999999999999</v>
      </c>
      <c r="E178" s="22">
        <f t="shared" si="10"/>
        <v>0.506053763407324</v>
      </c>
      <c r="F178" s="21"/>
      <c r="G178" s="22"/>
    </row>
    <row r="179" spans="1:7" ht="20.100000000000001" customHeight="1">
      <c r="A179" s="18">
        <v>1239</v>
      </c>
      <c r="B179" s="19">
        <v>238</v>
      </c>
      <c r="C179" s="20" t="s">
        <v>193</v>
      </c>
      <c r="D179" s="21">
        <v>3.0013000000000001</v>
      </c>
      <c r="E179" s="22">
        <f t="shared" si="10"/>
        <v>13.253221292446785</v>
      </c>
      <c r="F179" s="21"/>
      <c r="G179" s="22"/>
    </row>
    <row r="180" spans="1:7" ht="20.100000000000001" customHeight="1">
      <c r="A180" s="11"/>
      <c r="B180" s="2"/>
      <c r="C180" s="3"/>
      <c r="D180" s="5"/>
      <c r="E180" s="5"/>
      <c r="F180" s="5"/>
      <c r="G180" s="30"/>
    </row>
    <row r="181" spans="1:7" ht="20.100000000000001" customHeight="1">
      <c r="A181" s="11"/>
      <c r="B181" s="2"/>
      <c r="C181" s="33" t="s">
        <v>53</v>
      </c>
      <c r="D181" s="5"/>
      <c r="E181" s="5"/>
      <c r="F181" s="5"/>
      <c r="G181" s="30"/>
    </row>
    <row r="182" spans="1:7" ht="20.100000000000001" customHeight="1">
      <c r="A182" s="11"/>
      <c r="B182" s="2"/>
      <c r="C182" s="33"/>
      <c r="D182" s="5"/>
      <c r="E182" s="5"/>
      <c r="F182" s="5"/>
      <c r="G182" s="32"/>
    </row>
    <row r="183" spans="1:7" ht="20.100000000000001" customHeight="1">
      <c r="A183" s="18">
        <v>1239</v>
      </c>
      <c r="B183" s="19">
        <v>69</v>
      </c>
      <c r="C183" s="20" t="s">
        <v>194</v>
      </c>
      <c r="D183" s="21">
        <v>6.4253999999999998</v>
      </c>
      <c r="E183" s="22">
        <f>+D183*$G$7</f>
        <v>28.373454200675564</v>
      </c>
      <c r="F183" s="21"/>
      <c r="G183" s="22"/>
    </row>
    <row r="184" spans="1:7" ht="20.100000000000001" customHeight="1">
      <c r="A184" s="18">
        <v>1239</v>
      </c>
      <c r="B184" s="19">
        <v>230</v>
      </c>
      <c r="C184" s="20" t="s">
        <v>195</v>
      </c>
      <c r="D184" s="21">
        <f>(100*E184)/80</f>
        <v>0</v>
      </c>
      <c r="E184" s="21"/>
      <c r="F184" s="21"/>
      <c r="G184" s="22"/>
    </row>
    <row r="185" spans="1:7" ht="20.100000000000001" customHeight="1">
      <c r="A185" s="18">
        <v>1239</v>
      </c>
      <c r="B185" s="122">
        <v>179</v>
      </c>
      <c r="C185" s="20" t="s">
        <v>194</v>
      </c>
      <c r="D185" s="21">
        <v>7.1163999999999996</v>
      </c>
      <c r="E185" s="22">
        <f>+D185*$G$7</f>
        <v>31.424790592599305</v>
      </c>
      <c r="F185" s="21"/>
      <c r="G185" s="22"/>
    </row>
    <row r="186" spans="1:7" ht="20.100000000000001" customHeight="1">
      <c r="A186" s="18">
        <v>1239</v>
      </c>
      <c r="B186" s="19">
        <v>172</v>
      </c>
      <c r="C186" s="20" t="s">
        <v>196</v>
      </c>
      <c r="D186" s="21">
        <v>22.565300000000001</v>
      </c>
      <c r="E186" s="22">
        <f t="shared" ref="E186:E192" si="11">+D186*$G$7</f>
        <v>99.644458877969356</v>
      </c>
      <c r="F186" s="21"/>
      <c r="G186" s="22"/>
    </row>
    <row r="187" spans="1:7" ht="20.100000000000001" customHeight="1">
      <c r="A187" s="18">
        <v>1239</v>
      </c>
      <c r="B187" s="19">
        <v>168</v>
      </c>
      <c r="C187" s="20" t="s">
        <v>197</v>
      </c>
      <c r="D187" s="21">
        <v>6.4036999999999997</v>
      </c>
      <c r="E187" s="22">
        <f t="shared" si="11"/>
        <v>28.277630756819203</v>
      </c>
      <c r="F187" s="21"/>
      <c r="G187" s="22"/>
    </row>
    <row r="188" spans="1:7" ht="20.100000000000001" customHeight="1">
      <c r="A188" s="18">
        <v>1239</v>
      </c>
      <c r="B188" s="19">
        <v>167</v>
      </c>
      <c r="C188" s="20" t="s">
        <v>198</v>
      </c>
      <c r="D188" s="21">
        <v>6.3821000000000003</v>
      </c>
      <c r="E188" s="22">
        <f t="shared" si="11"/>
        <v>28.182248895653427</v>
      </c>
      <c r="F188" s="21"/>
      <c r="G188" s="22"/>
    </row>
    <row r="189" spans="1:7" ht="20.100000000000001" customHeight="1">
      <c r="A189" s="18">
        <v>1239</v>
      </c>
      <c r="B189" s="19">
        <v>221</v>
      </c>
      <c r="C189" s="20" t="s">
        <v>199</v>
      </c>
      <c r="D189" s="21">
        <v>40.782400000000003</v>
      </c>
      <c r="E189" s="22">
        <f t="shared" si="11"/>
        <v>180.08801920403886</v>
      </c>
      <c r="F189" s="21"/>
      <c r="G189" s="22"/>
    </row>
    <row r="190" spans="1:7" ht="20.100000000000001" customHeight="1">
      <c r="A190" s="18">
        <v>1239</v>
      </c>
      <c r="B190" s="19">
        <v>209</v>
      </c>
      <c r="C190" s="20" t="s">
        <v>200</v>
      </c>
      <c r="D190" s="21">
        <v>22.565200000000001</v>
      </c>
      <c r="E190" s="22">
        <f t="shared" si="11"/>
        <v>99.644017295278786</v>
      </c>
      <c r="F190" s="21"/>
      <c r="G190" s="22"/>
    </row>
    <row r="191" spans="1:7" ht="20.100000000000001" customHeight="1">
      <c r="A191" s="18">
        <v>1239</v>
      </c>
      <c r="B191" s="122">
        <v>152</v>
      </c>
      <c r="C191" s="20" t="s">
        <v>201</v>
      </c>
      <c r="D191" s="21">
        <v>14.6191</v>
      </c>
      <c r="E191" s="22">
        <f t="shared" si="11"/>
        <v>64.555415118918063</v>
      </c>
      <c r="F191" s="21"/>
      <c r="G191" s="22"/>
    </row>
    <row r="192" spans="1:7" ht="20.100000000000001" customHeight="1">
      <c r="A192" s="18">
        <v>1239</v>
      </c>
      <c r="B192" s="122">
        <v>151</v>
      </c>
      <c r="C192" s="20" t="s">
        <v>201</v>
      </c>
      <c r="D192" s="21">
        <v>16.797999999999998</v>
      </c>
      <c r="E192" s="22">
        <f t="shared" si="11"/>
        <v>74.177060364015944</v>
      </c>
      <c r="F192" s="21"/>
      <c r="G192" s="22"/>
    </row>
    <row r="193" spans="1:7" ht="20.100000000000001" customHeight="1">
      <c r="A193" s="11"/>
      <c r="B193" s="24"/>
      <c r="C193" s="25"/>
      <c r="D193" s="26"/>
      <c r="E193" s="26"/>
      <c r="F193" s="26"/>
      <c r="G193" s="30"/>
    </row>
    <row r="194" spans="1:7" ht="20.100000000000001" customHeight="1">
      <c r="A194" s="11"/>
      <c r="B194" s="2"/>
      <c r="C194" s="33" t="s">
        <v>202</v>
      </c>
      <c r="D194" s="5"/>
      <c r="E194" s="5"/>
      <c r="F194" s="5"/>
      <c r="G194" s="30"/>
    </row>
    <row r="195" spans="1:7" ht="20.100000000000001" customHeight="1">
      <c r="A195" s="11"/>
      <c r="B195" s="2"/>
      <c r="C195" s="3"/>
      <c r="D195" s="5"/>
      <c r="E195" s="5"/>
      <c r="F195" s="5"/>
      <c r="G195" s="32"/>
    </row>
    <row r="196" spans="1:7" ht="20.100000000000001" customHeight="1">
      <c r="A196" s="18">
        <v>1239</v>
      </c>
      <c r="B196" s="19">
        <v>199</v>
      </c>
      <c r="C196" s="20" t="s">
        <v>203</v>
      </c>
      <c r="D196" s="21">
        <v>11.662699999999999</v>
      </c>
      <c r="E196" s="22">
        <f>+D196*$G$7</f>
        <v>51.500464454542737</v>
      </c>
      <c r="F196" s="21"/>
      <c r="G196" s="22"/>
    </row>
    <row r="197" spans="1:7" ht="20.100000000000001" customHeight="1">
      <c r="A197" s="18">
        <v>1239</v>
      </c>
      <c r="B197" s="19">
        <v>198</v>
      </c>
      <c r="C197" s="20" t="s">
        <v>204</v>
      </c>
      <c r="D197" s="21">
        <v>7</v>
      </c>
      <c r="E197" s="22">
        <f t="shared" ref="E197:E198" si="12">+D197*$G$7</f>
        <v>30.910788340761503</v>
      </c>
      <c r="F197" s="21"/>
      <c r="G197" s="22"/>
    </row>
    <row r="198" spans="1:7" ht="20.100000000000001" customHeight="1">
      <c r="A198" s="18">
        <v>1239</v>
      </c>
      <c r="B198" s="122">
        <v>170</v>
      </c>
      <c r="C198" s="20" t="s">
        <v>205</v>
      </c>
      <c r="D198" s="21">
        <v>28.238</v>
      </c>
      <c r="E198" s="22">
        <f t="shared" si="12"/>
        <v>124.69412016663189</v>
      </c>
      <c r="F198" s="21"/>
      <c r="G198" s="22"/>
    </row>
    <row r="199" spans="1:7" ht="20.100000000000001" customHeight="1">
      <c r="A199" s="11"/>
      <c r="B199" s="2"/>
      <c r="C199" s="3"/>
      <c r="D199" s="5"/>
      <c r="E199" s="5"/>
      <c r="F199" s="5"/>
      <c r="G199" s="27"/>
    </row>
    <row r="200" spans="1:7" ht="20.100000000000001" customHeight="1">
      <c r="A200" s="11"/>
      <c r="B200" s="2"/>
      <c r="C200" s="33" t="s">
        <v>53</v>
      </c>
      <c r="D200" s="5"/>
      <c r="E200" s="5"/>
      <c r="F200" s="5"/>
      <c r="G200" s="30"/>
    </row>
    <row r="201" spans="1:7" ht="20.100000000000001" customHeight="1">
      <c r="A201" s="11"/>
      <c r="B201" s="2"/>
      <c r="C201" s="33"/>
      <c r="D201" s="5"/>
      <c r="E201" s="5"/>
      <c r="F201" s="5"/>
      <c r="G201" s="32"/>
    </row>
    <row r="202" spans="1:7" ht="20.100000000000001" customHeight="1">
      <c r="A202" s="18">
        <v>1239</v>
      </c>
      <c r="B202" s="19">
        <v>156</v>
      </c>
      <c r="C202" s="20" t="s">
        <v>206</v>
      </c>
      <c r="D202" s="21">
        <v>33.351199999999999</v>
      </c>
      <c r="E202" s="22">
        <f>+D202*$G$7</f>
        <v>147.27312630148643</v>
      </c>
      <c r="F202" s="21"/>
      <c r="G202" s="22"/>
    </row>
    <row r="203" spans="1:7" ht="20.100000000000001" customHeight="1">
      <c r="A203" s="18">
        <v>1239</v>
      </c>
      <c r="B203" s="19">
        <v>215</v>
      </c>
      <c r="C203" s="20" t="s">
        <v>207</v>
      </c>
      <c r="D203" s="21">
        <v>102.8377</v>
      </c>
      <c r="E203" s="22">
        <f t="shared" ref="E203:E210" si="13">+D203*$G$7</f>
        <v>454.1134825929613</v>
      </c>
      <c r="F203" s="21"/>
      <c r="G203" s="22"/>
    </row>
    <row r="204" spans="1:7" ht="20.100000000000001" customHeight="1">
      <c r="A204" s="18">
        <v>1239</v>
      </c>
      <c r="B204" s="19">
        <v>282</v>
      </c>
      <c r="C204" s="20" t="s">
        <v>208</v>
      </c>
      <c r="D204" s="21">
        <v>30</v>
      </c>
      <c r="E204" s="22">
        <f t="shared" si="13"/>
        <v>132.47480717469216</v>
      </c>
      <c r="F204" s="21"/>
      <c r="G204" s="22"/>
    </row>
    <row r="205" spans="1:7" ht="20.100000000000001" customHeight="1">
      <c r="A205" s="18">
        <v>1239</v>
      </c>
      <c r="B205" s="122">
        <v>261</v>
      </c>
      <c r="C205" s="20" t="s">
        <v>209</v>
      </c>
      <c r="D205" s="21">
        <v>25.407299999999999</v>
      </c>
      <c r="E205" s="22">
        <f t="shared" si="13"/>
        <v>112.19423894431853</v>
      </c>
      <c r="F205" s="21"/>
      <c r="G205" s="22"/>
    </row>
    <row r="206" spans="1:7" ht="20.100000000000001" customHeight="1">
      <c r="A206" s="18">
        <v>1239</v>
      </c>
      <c r="B206" s="19">
        <v>102</v>
      </c>
      <c r="C206" s="20" t="s">
        <v>210</v>
      </c>
      <c r="D206" s="21">
        <v>16.224799999999998</v>
      </c>
      <c r="E206" s="22">
        <f t="shared" si="13"/>
        <v>71.645908381598161</v>
      </c>
      <c r="F206" s="21"/>
      <c r="G206" s="22"/>
    </row>
    <row r="207" spans="1:7" ht="20.100000000000001" customHeight="1">
      <c r="A207" s="18">
        <v>1239</v>
      </c>
      <c r="B207" s="19">
        <v>158</v>
      </c>
      <c r="C207" s="20" t="s">
        <v>210</v>
      </c>
      <c r="D207" s="21">
        <v>16.224799999999998</v>
      </c>
      <c r="E207" s="22">
        <f t="shared" si="13"/>
        <v>71.645908381598161</v>
      </c>
      <c r="F207" s="21"/>
      <c r="G207" s="22"/>
    </row>
    <row r="208" spans="1:7" ht="20.100000000000001" customHeight="1">
      <c r="A208" s="18">
        <v>1239</v>
      </c>
      <c r="B208" s="122">
        <v>68</v>
      </c>
      <c r="C208" s="20" t="s">
        <v>211</v>
      </c>
      <c r="D208" s="21">
        <v>82.734999999999999</v>
      </c>
      <c r="E208" s="22">
        <f t="shared" si="13"/>
        <v>365.34343905327182</v>
      </c>
      <c r="F208" s="21"/>
      <c r="G208" s="22"/>
    </row>
    <row r="209" spans="1:7" ht="20.100000000000001" customHeight="1">
      <c r="A209" s="18">
        <v>1239</v>
      </c>
      <c r="B209" s="122">
        <v>189</v>
      </c>
      <c r="C209" s="20" t="s">
        <v>163</v>
      </c>
      <c r="D209" s="21">
        <v>13.58</v>
      </c>
      <c r="E209" s="22">
        <f t="shared" si="13"/>
        <v>59.966929381077314</v>
      </c>
      <c r="F209" s="21"/>
      <c r="G209" s="22"/>
    </row>
    <row r="210" spans="1:7" ht="20.100000000000001" customHeight="1">
      <c r="A210" s="18">
        <v>1239</v>
      </c>
      <c r="B210" s="122">
        <v>281</v>
      </c>
      <c r="C210" s="20" t="s">
        <v>212</v>
      </c>
      <c r="D210" s="21">
        <v>464.42059999999998</v>
      </c>
      <c r="E210" s="22">
        <f t="shared" si="13"/>
        <v>2050.8009810984945</v>
      </c>
      <c r="F210" s="21"/>
      <c r="G210" s="22"/>
    </row>
    <row r="211" spans="1:7" ht="20.100000000000001" customHeight="1">
      <c r="A211" s="1"/>
      <c r="B211" s="2"/>
      <c r="C211" s="3"/>
      <c r="D211" s="21">
        <f>SUM(D10:D210)</f>
        <v>1539.0095999999994</v>
      </c>
      <c r="E211" s="22">
        <f>SUM(E10:E210)</f>
        <v>6796.0000000000036</v>
      </c>
      <c r="F211" s="26"/>
      <c r="G211" s="26"/>
    </row>
    <row r="212" spans="1:7" ht="20.100000000000001" customHeight="1">
      <c r="A212" s="1"/>
      <c r="B212" s="2"/>
      <c r="C212" s="3"/>
      <c r="D212" s="5"/>
      <c r="E212" s="5"/>
      <c r="F212" s="5" t="s">
        <v>3</v>
      </c>
      <c r="G212" s="6"/>
    </row>
  </sheetData>
  <pageMargins left="0.70866141732283472" right="0.70866141732283472" top="0.74803149606299213" bottom="0.74803149606299213" header="0.31496062992125984" footer="0.31496062992125984"/>
  <pageSetup paperSize="9" scale="8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H85"/>
  <sheetViews>
    <sheetView topLeftCell="A65" workbookViewId="0" xr3:uid="{274F5AE0-5452-572F-8038-C13FFDA59D49}">
      <selection activeCell="C78" sqref="C78"/>
    </sheetView>
  </sheetViews>
  <sheetFormatPr defaultColWidth="11.42578125" defaultRowHeight="12.75"/>
  <cols>
    <col min="2" max="2" width="28.140625" customWidth="1"/>
    <col min="5" max="5" width="21" customWidth="1"/>
    <col min="6" max="6" width="18.140625" customWidth="1"/>
    <col min="7" max="7" width="0" hidden="1" customWidth="1"/>
  </cols>
  <sheetData>
    <row r="2" spans="1:8" ht="18">
      <c r="B2" s="290" t="s">
        <v>859</v>
      </c>
    </row>
    <row r="3" spans="1:8" ht="20.25">
      <c r="A3" s="40"/>
      <c r="B3" s="49" t="s">
        <v>876</v>
      </c>
      <c r="C3" s="45"/>
      <c r="D3" s="28"/>
      <c r="E3" s="46"/>
      <c r="F3" s="44"/>
      <c r="G3" s="46"/>
      <c r="H3" s="46"/>
    </row>
    <row r="4" spans="1:8">
      <c r="A4" s="40"/>
      <c r="B4" s="25"/>
      <c r="C4" s="45"/>
      <c r="D4" s="28"/>
      <c r="E4" s="46"/>
      <c r="F4" s="44"/>
      <c r="G4" s="46"/>
      <c r="H4" s="46"/>
    </row>
    <row r="5" spans="1:8" ht="18">
      <c r="A5" s="40"/>
      <c r="B5" s="301" t="s">
        <v>877</v>
      </c>
      <c r="C5" s="45"/>
      <c r="D5" s="28"/>
      <c r="E5" s="46"/>
      <c r="F5" s="44"/>
      <c r="G5" s="46"/>
      <c r="H5" s="46"/>
    </row>
    <row r="6" spans="1:8">
      <c r="A6" s="40" t="s">
        <v>3</v>
      </c>
      <c r="B6" s="25"/>
      <c r="C6" s="45"/>
      <c r="D6" s="28"/>
      <c r="E6" s="46"/>
      <c r="F6" s="44"/>
      <c r="G6" s="28"/>
      <c r="H6" s="46"/>
    </row>
    <row r="7" spans="1:8">
      <c r="A7" s="40"/>
      <c r="B7" s="25" t="s">
        <v>878</v>
      </c>
      <c r="C7" s="127">
        <f>+C78</f>
        <v>603.98479999999995</v>
      </c>
      <c r="D7" s="46" t="s">
        <v>879</v>
      </c>
      <c r="E7" s="51">
        <v>6000</v>
      </c>
      <c r="F7" s="30" t="s">
        <v>864</v>
      </c>
      <c r="G7" s="16"/>
      <c r="H7" s="26">
        <f>+E7/C7</f>
        <v>9.9340248297639295</v>
      </c>
    </row>
    <row r="8" spans="1:8">
      <c r="A8" s="40"/>
      <c r="B8" s="25"/>
      <c r="C8" s="45"/>
      <c r="D8" s="28"/>
      <c r="E8" s="46"/>
      <c r="F8" s="44"/>
      <c r="G8" s="28"/>
      <c r="H8" s="28"/>
    </row>
    <row r="9" spans="1:8" ht="20.100000000000001" customHeight="1">
      <c r="A9" s="286" t="s">
        <v>23</v>
      </c>
      <c r="B9" s="287" t="s">
        <v>24</v>
      </c>
      <c r="C9" s="304" t="s">
        <v>25</v>
      </c>
      <c r="D9" s="287" t="s">
        <v>865</v>
      </c>
      <c r="E9" s="287" t="s">
        <v>32</v>
      </c>
      <c r="F9" s="288" t="s">
        <v>872</v>
      </c>
      <c r="G9" s="18" t="s">
        <v>29</v>
      </c>
      <c r="H9" s="18"/>
    </row>
    <row r="10" spans="1:8" ht="20.100000000000001" customHeight="1">
      <c r="A10" s="19">
        <v>30</v>
      </c>
      <c r="B10" s="20" t="s">
        <v>34</v>
      </c>
      <c r="C10" s="53">
        <v>2.0097</v>
      </c>
      <c r="D10" s="300">
        <f>+C10*$H$7</f>
        <v>19.964409700376571</v>
      </c>
      <c r="E10" s="21"/>
      <c r="F10" s="22"/>
      <c r="G10" s="18"/>
      <c r="H10" s="18"/>
    </row>
    <row r="11" spans="1:8" ht="20.100000000000001" customHeight="1">
      <c r="A11" s="19">
        <v>65</v>
      </c>
      <c r="B11" s="20" t="s">
        <v>34</v>
      </c>
      <c r="C11" s="53">
        <v>15.8293</v>
      </c>
      <c r="D11" s="300">
        <f t="shared" ref="D11:D74" si="0">+C11*$H$7</f>
        <v>157.24865923778216</v>
      </c>
      <c r="E11" s="21"/>
      <c r="F11" s="22"/>
      <c r="G11" s="23"/>
      <c r="H11" s="23"/>
    </row>
    <row r="12" spans="1:8" ht="20.100000000000001" customHeight="1">
      <c r="A12" s="40"/>
      <c r="B12" s="29" t="s">
        <v>35</v>
      </c>
      <c r="C12" s="45"/>
      <c r="D12" s="303"/>
      <c r="E12" s="26"/>
      <c r="F12" s="30"/>
      <c r="G12" s="28"/>
      <c r="H12" s="28"/>
    </row>
    <row r="13" spans="1:8" ht="20.100000000000001" customHeight="1">
      <c r="A13" s="19">
        <v>1</v>
      </c>
      <c r="B13" s="20" t="s">
        <v>36</v>
      </c>
      <c r="C13" s="53">
        <v>1.8207</v>
      </c>
      <c r="D13" s="300">
        <f t="shared" si="0"/>
        <v>18.086879007551186</v>
      </c>
      <c r="E13" s="21"/>
      <c r="F13" s="22"/>
      <c r="G13" s="23"/>
      <c r="H13" s="23"/>
    </row>
    <row r="14" spans="1:8" ht="20.100000000000001" customHeight="1">
      <c r="A14" s="122">
        <v>49</v>
      </c>
      <c r="B14" s="20" t="s">
        <v>37</v>
      </c>
      <c r="C14" s="53">
        <v>1.0764</v>
      </c>
      <c r="D14" s="300">
        <f t="shared" si="0"/>
        <v>10.692984326757895</v>
      </c>
      <c r="E14" s="21"/>
      <c r="F14" s="22"/>
      <c r="G14" s="23"/>
      <c r="H14" s="23"/>
    </row>
    <row r="15" spans="1:8" ht="20.100000000000001" customHeight="1">
      <c r="A15" s="122">
        <v>51</v>
      </c>
      <c r="B15" s="20" t="s">
        <v>37</v>
      </c>
      <c r="C15" s="53">
        <v>0.90129999999999999</v>
      </c>
      <c r="D15" s="300">
        <f t="shared" si="0"/>
        <v>8.9535365790662294</v>
      </c>
      <c r="E15" s="21"/>
      <c r="F15" s="22"/>
      <c r="G15" s="23"/>
      <c r="H15" s="23"/>
    </row>
    <row r="16" spans="1:8" ht="20.100000000000001" customHeight="1">
      <c r="A16" s="19">
        <v>53</v>
      </c>
      <c r="B16" s="20" t="s">
        <v>37</v>
      </c>
      <c r="C16" s="53">
        <v>1.0492999999999999</v>
      </c>
      <c r="D16" s="300">
        <f t="shared" si="0"/>
        <v>10.42377225387129</v>
      </c>
      <c r="E16" s="21"/>
      <c r="F16" s="22"/>
      <c r="G16" s="23"/>
      <c r="H16" s="23"/>
    </row>
    <row r="17" spans="1:8" ht="20.100000000000001" customHeight="1">
      <c r="A17" s="122">
        <v>54</v>
      </c>
      <c r="B17" s="20" t="s">
        <v>36</v>
      </c>
      <c r="C17" s="53">
        <v>1.1571</v>
      </c>
      <c r="D17" s="300">
        <f t="shared" si="0"/>
        <v>11.494660130519843</v>
      </c>
      <c r="E17" s="21"/>
      <c r="F17" s="22"/>
      <c r="G17" s="23"/>
      <c r="H17" s="23"/>
    </row>
    <row r="18" spans="1:8" ht="20.100000000000001" customHeight="1">
      <c r="A18" s="19">
        <v>52</v>
      </c>
      <c r="B18" s="20" t="s">
        <v>38</v>
      </c>
      <c r="C18" s="53">
        <v>1.1022000000000001</v>
      </c>
      <c r="D18" s="300">
        <f t="shared" si="0"/>
        <v>10.949282167365803</v>
      </c>
      <c r="E18" s="21"/>
      <c r="F18" s="22"/>
      <c r="G18" s="23"/>
      <c r="H18" s="23"/>
    </row>
    <row r="19" spans="1:8" ht="20.100000000000001" customHeight="1">
      <c r="A19" s="122">
        <v>66</v>
      </c>
      <c r="B19" s="20" t="s">
        <v>39</v>
      </c>
      <c r="C19" s="53">
        <v>2.125</v>
      </c>
      <c r="D19" s="300">
        <f t="shared" si="0"/>
        <v>21.10980276324835</v>
      </c>
      <c r="E19" s="21"/>
      <c r="F19" s="22"/>
      <c r="G19" s="23"/>
      <c r="H19" s="23"/>
    </row>
    <row r="20" spans="1:8" ht="20.100000000000001" customHeight="1">
      <c r="A20" s="122">
        <v>74</v>
      </c>
      <c r="B20" s="20" t="s">
        <v>40</v>
      </c>
      <c r="C20" s="53">
        <v>7.4999999999999997E-2</v>
      </c>
      <c r="D20" s="300">
        <f t="shared" si="0"/>
        <v>0.74505186223229469</v>
      </c>
      <c r="E20" s="21"/>
      <c r="F20" s="22"/>
      <c r="G20" s="23"/>
      <c r="H20" s="23"/>
    </row>
    <row r="21" spans="1:8" ht="20.100000000000001" customHeight="1">
      <c r="A21" s="122">
        <v>75</v>
      </c>
      <c r="B21" s="20" t="s">
        <v>41</v>
      </c>
      <c r="C21" s="53">
        <v>1.6186</v>
      </c>
      <c r="D21" s="300">
        <f t="shared" si="0"/>
        <v>16.079212589455896</v>
      </c>
      <c r="E21" s="21"/>
      <c r="F21" s="22"/>
      <c r="G21" s="23"/>
      <c r="H21" s="23"/>
    </row>
    <row r="22" spans="1:8" ht="20.100000000000001" customHeight="1">
      <c r="A22" s="122">
        <v>44</v>
      </c>
      <c r="B22" s="20" t="s">
        <v>41</v>
      </c>
      <c r="C22" s="53">
        <v>1.8351</v>
      </c>
      <c r="D22" s="300">
        <f t="shared" si="0"/>
        <v>18.229928965099788</v>
      </c>
      <c r="E22" s="21"/>
      <c r="F22" s="22"/>
      <c r="G22" s="23"/>
      <c r="H22" s="23"/>
    </row>
    <row r="23" spans="1:8" ht="20.100000000000001" customHeight="1">
      <c r="A23" s="19">
        <v>45</v>
      </c>
      <c r="B23" s="20" t="s">
        <v>41</v>
      </c>
      <c r="C23" s="53">
        <v>1.746</v>
      </c>
      <c r="D23" s="300">
        <f t="shared" si="0"/>
        <v>17.34480735276782</v>
      </c>
      <c r="E23" s="21"/>
      <c r="F23" s="22"/>
      <c r="G23" s="23"/>
      <c r="H23" s="23"/>
    </row>
    <row r="24" spans="1:8" ht="20.100000000000001" customHeight="1">
      <c r="A24" s="19">
        <v>55</v>
      </c>
      <c r="B24" s="20" t="s">
        <v>41</v>
      </c>
      <c r="C24" s="53">
        <v>1.5093000000000001</v>
      </c>
      <c r="D24" s="300">
        <f t="shared" si="0"/>
        <v>14.993423675562699</v>
      </c>
      <c r="E24" s="21"/>
      <c r="F24" s="22"/>
      <c r="G24" s="23"/>
      <c r="H24" s="23"/>
    </row>
    <row r="25" spans="1:8" ht="20.100000000000001" customHeight="1">
      <c r="A25" s="122">
        <v>50</v>
      </c>
      <c r="B25" s="20" t="s">
        <v>42</v>
      </c>
      <c r="C25" s="53">
        <v>1.2957000000000001</v>
      </c>
      <c r="D25" s="300">
        <f t="shared" si="0"/>
        <v>12.871515971925124</v>
      </c>
      <c r="E25" s="21"/>
      <c r="F25" s="22"/>
      <c r="G25" s="23"/>
      <c r="H25" s="23"/>
    </row>
    <row r="26" spans="1:8" ht="20.100000000000001" customHeight="1">
      <c r="A26" s="19">
        <v>43</v>
      </c>
      <c r="B26" s="20" t="s">
        <v>43</v>
      </c>
      <c r="C26" s="53">
        <v>1.8476999999999999</v>
      </c>
      <c r="D26" s="300">
        <f t="shared" si="0"/>
        <v>18.355097677954813</v>
      </c>
      <c r="E26" s="21"/>
      <c r="F26" s="22"/>
      <c r="G26" s="23"/>
      <c r="H26" s="23"/>
    </row>
    <row r="27" spans="1:8" ht="20.100000000000001" customHeight="1">
      <c r="A27" s="19">
        <v>2</v>
      </c>
      <c r="B27" s="20" t="s">
        <v>44</v>
      </c>
      <c r="C27" s="53">
        <v>21.266999999999999</v>
      </c>
      <c r="D27" s="300">
        <f t="shared" si="0"/>
        <v>211.2669060545895</v>
      </c>
      <c r="E27" s="21"/>
      <c r="F27" s="22"/>
      <c r="G27" s="23"/>
      <c r="H27" s="23"/>
    </row>
    <row r="28" spans="1:8" ht="20.100000000000001" customHeight="1">
      <c r="A28" s="19">
        <v>63</v>
      </c>
      <c r="B28" s="20" t="s">
        <v>45</v>
      </c>
      <c r="C28" s="53">
        <v>24.194199999999999</v>
      </c>
      <c r="D28" s="300">
        <f t="shared" si="0"/>
        <v>240.34578353627444</v>
      </c>
      <c r="E28" s="21"/>
      <c r="F28" s="22"/>
      <c r="G28" s="23" t="s">
        <v>3</v>
      </c>
      <c r="H28" s="23"/>
    </row>
    <row r="29" spans="1:8" ht="20.100000000000001" customHeight="1">
      <c r="A29" s="19">
        <v>5</v>
      </c>
      <c r="B29" s="20" t="s">
        <v>46</v>
      </c>
      <c r="C29" s="53">
        <v>0.64259999999999995</v>
      </c>
      <c r="D29" s="300">
        <f t="shared" si="0"/>
        <v>6.3836043556063009</v>
      </c>
      <c r="E29" s="21"/>
      <c r="F29" s="22"/>
      <c r="G29" s="23"/>
      <c r="H29" s="23"/>
    </row>
    <row r="30" spans="1:8" ht="20.100000000000001" customHeight="1">
      <c r="A30" s="19">
        <v>84</v>
      </c>
      <c r="B30" s="20" t="s">
        <v>47</v>
      </c>
      <c r="C30" s="53">
        <v>0.64259999999999995</v>
      </c>
      <c r="D30" s="300">
        <f t="shared" si="0"/>
        <v>6.3836043556063009</v>
      </c>
      <c r="E30" s="21"/>
      <c r="F30" s="22"/>
      <c r="G30" s="23"/>
      <c r="H30" s="23"/>
    </row>
    <row r="31" spans="1:8" ht="20.100000000000001" customHeight="1">
      <c r="A31" s="19">
        <v>4</v>
      </c>
      <c r="B31" s="20" t="s">
        <v>48</v>
      </c>
      <c r="C31" s="53">
        <v>5.5056000000000003</v>
      </c>
      <c r="D31" s="300">
        <f t="shared" si="0"/>
        <v>54.692767102748292</v>
      </c>
      <c r="E31" s="21"/>
      <c r="F31" s="22"/>
      <c r="G31" s="18"/>
      <c r="H31" s="23"/>
    </row>
    <row r="32" spans="1:8" ht="20.100000000000001" customHeight="1">
      <c r="A32" s="40"/>
      <c r="B32" s="25"/>
      <c r="C32" s="45"/>
      <c r="D32" s="303"/>
      <c r="E32" s="26"/>
      <c r="F32" s="44"/>
      <c r="G32" s="28"/>
      <c r="H32" s="28"/>
    </row>
    <row r="33" spans="1:8" ht="20.100000000000001" customHeight="1">
      <c r="A33" s="40"/>
      <c r="B33" s="25"/>
      <c r="C33" s="45"/>
      <c r="D33" s="303"/>
      <c r="E33" s="46"/>
      <c r="F33" s="44"/>
      <c r="G33" s="28"/>
      <c r="H33" s="28"/>
    </row>
    <row r="34" spans="1:8" ht="20.100000000000001" customHeight="1">
      <c r="A34" s="40"/>
      <c r="B34" s="31" t="s">
        <v>49</v>
      </c>
      <c r="C34" s="45"/>
      <c r="D34" s="303"/>
      <c r="E34" s="46"/>
      <c r="F34" s="44"/>
      <c r="G34" s="28"/>
      <c r="H34" s="28"/>
    </row>
    <row r="35" spans="1:8" ht="20.100000000000001" customHeight="1">
      <c r="A35" s="40"/>
      <c r="B35" s="31"/>
      <c r="C35" s="45"/>
      <c r="D35" s="303"/>
      <c r="E35" s="46"/>
      <c r="F35" s="44"/>
      <c r="G35" s="28"/>
      <c r="H35" s="28"/>
    </row>
    <row r="36" spans="1:8" ht="20.100000000000001" customHeight="1">
      <c r="A36" s="19" t="s">
        <v>23</v>
      </c>
      <c r="B36" s="20" t="s">
        <v>24</v>
      </c>
      <c r="C36" s="53" t="s">
        <v>25</v>
      </c>
      <c r="D36" s="300"/>
      <c r="E36" s="18"/>
      <c r="F36" s="22"/>
      <c r="G36" s="18" t="s">
        <v>29</v>
      </c>
      <c r="H36" s="18"/>
    </row>
    <row r="37" spans="1:8" ht="20.100000000000001" customHeight="1">
      <c r="A37" s="19">
        <v>60</v>
      </c>
      <c r="B37" s="20" t="s">
        <v>50</v>
      </c>
      <c r="C37" s="53">
        <v>5.6153000000000004</v>
      </c>
      <c r="D37" s="300">
        <f t="shared" si="0"/>
        <v>55.7825296265734</v>
      </c>
      <c r="E37" s="21"/>
      <c r="F37" s="22"/>
      <c r="G37" s="18"/>
      <c r="H37" s="23"/>
    </row>
    <row r="38" spans="1:8" ht="20.100000000000001" customHeight="1">
      <c r="A38" s="19">
        <v>27</v>
      </c>
      <c r="B38" s="20" t="s">
        <v>51</v>
      </c>
      <c r="C38" s="53">
        <v>0.12</v>
      </c>
      <c r="D38" s="300">
        <f t="shared" si="0"/>
        <v>1.1920829795716714</v>
      </c>
      <c r="E38" s="21"/>
      <c r="F38" s="22"/>
      <c r="G38" s="18"/>
      <c r="H38" s="23"/>
    </row>
    <row r="39" spans="1:8" ht="20.100000000000001" customHeight="1">
      <c r="A39" s="19">
        <v>20</v>
      </c>
      <c r="B39" s="20" t="s">
        <v>52</v>
      </c>
      <c r="C39" s="53">
        <v>0.50190000000000001</v>
      </c>
      <c r="D39" s="300">
        <f t="shared" si="0"/>
        <v>4.9858870620585165</v>
      </c>
      <c r="E39" s="21"/>
      <c r="F39" s="22"/>
      <c r="G39" s="18"/>
      <c r="H39" s="23"/>
    </row>
    <row r="40" spans="1:8" ht="20.100000000000001" customHeight="1">
      <c r="A40" s="24"/>
      <c r="B40" s="25"/>
      <c r="C40" s="52"/>
      <c r="D40" s="303"/>
      <c r="E40" s="26"/>
      <c r="F40" s="30"/>
      <c r="G40" s="46"/>
      <c r="H40" s="28"/>
    </row>
    <row r="41" spans="1:8" ht="20.100000000000001" customHeight="1">
      <c r="A41" s="24"/>
      <c r="B41" s="31" t="s">
        <v>53</v>
      </c>
      <c r="C41" s="52"/>
      <c r="D41" s="303"/>
      <c r="E41" s="26"/>
      <c r="F41" s="30"/>
      <c r="G41" s="46"/>
      <c r="H41" s="28"/>
    </row>
    <row r="42" spans="1:8" ht="20.100000000000001" customHeight="1">
      <c r="A42" s="24"/>
      <c r="B42" s="29"/>
      <c r="C42" s="52"/>
      <c r="D42" s="303"/>
      <c r="E42" s="26"/>
      <c r="F42" s="30"/>
      <c r="G42" s="46"/>
      <c r="H42" s="28"/>
    </row>
    <row r="43" spans="1:8" ht="20.100000000000001" customHeight="1">
      <c r="A43" s="19">
        <v>62</v>
      </c>
      <c r="B43" s="20" t="s">
        <v>54</v>
      </c>
      <c r="C43" s="53">
        <v>10.807499999999999</v>
      </c>
      <c r="D43" s="300">
        <f t="shared" si="0"/>
        <v>107.36197334767365</v>
      </c>
      <c r="E43" s="21"/>
      <c r="F43" s="22"/>
      <c r="G43" s="18"/>
      <c r="H43" s="23"/>
    </row>
    <row r="44" spans="1:8" ht="20.100000000000001" customHeight="1">
      <c r="A44" s="24"/>
      <c r="B44" s="25"/>
      <c r="C44" s="52"/>
      <c r="D44" s="303"/>
      <c r="E44" s="26"/>
      <c r="F44" s="30"/>
      <c r="G44" s="46"/>
      <c r="H44" s="28"/>
    </row>
    <row r="45" spans="1:8" ht="20.100000000000001" customHeight="1">
      <c r="A45" s="24"/>
      <c r="B45" s="31" t="s">
        <v>55</v>
      </c>
      <c r="C45" s="52"/>
      <c r="D45" s="303"/>
      <c r="E45" s="26"/>
      <c r="F45" s="30"/>
      <c r="G45" s="28"/>
      <c r="H45" s="28"/>
    </row>
    <row r="46" spans="1:8" ht="20.100000000000001" customHeight="1">
      <c r="A46" s="24"/>
      <c r="B46" s="25"/>
      <c r="C46" s="52"/>
      <c r="D46" s="303"/>
      <c r="E46" s="26"/>
      <c r="F46" s="30"/>
      <c r="G46" s="28"/>
      <c r="H46" s="28"/>
    </row>
    <row r="47" spans="1:8" ht="20.100000000000001" customHeight="1">
      <c r="A47" s="122">
        <v>78</v>
      </c>
      <c r="B47" s="128" t="s">
        <v>56</v>
      </c>
      <c r="C47" s="53">
        <v>2.1173999999999999</v>
      </c>
      <c r="D47" s="300">
        <f t="shared" si="0"/>
        <v>21.034304174542143</v>
      </c>
      <c r="E47" s="21"/>
      <c r="F47" s="22"/>
      <c r="G47" s="23"/>
      <c r="H47" s="23"/>
    </row>
    <row r="48" spans="1:8" ht="20.100000000000001" customHeight="1">
      <c r="A48" s="19">
        <v>13</v>
      </c>
      <c r="B48" s="20" t="s">
        <v>57</v>
      </c>
      <c r="C48" s="53">
        <v>1.5752999999999999</v>
      </c>
      <c r="D48" s="300">
        <f t="shared" si="0"/>
        <v>15.649069314327118</v>
      </c>
      <c r="E48" s="21"/>
      <c r="F48" s="22"/>
      <c r="G48" s="23"/>
      <c r="H48" s="23"/>
    </row>
    <row r="49" spans="1:8" ht="20.100000000000001" customHeight="1">
      <c r="A49" s="19">
        <v>23</v>
      </c>
      <c r="B49" s="20" t="s">
        <v>58</v>
      </c>
      <c r="C49" s="53">
        <v>1.1052</v>
      </c>
      <c r="D49" s="300">
        <f t="shared" si="0"/>
        <v>10.979084241855094</v>
      </c>
      <c r="E49" s="21"/>
      <c r="F49" s="22"/>
      <c r="G49" s="23"/>
      <c r="H49" s="23"/>
    </row>
    <row r="50" spans="1:8" ht="20.100000000000001" customHeight="1">
      <c r="A50" s="122">
        <v>22</v>
      </c>
      <c r="B50" s="20" t="s">
        <v>59</v>
      </c>
      <c r="C50" s="53">
        <v>3.3195000000000001</v>
      </c>
      <c r="D50" s="300">
        <f t="shared" si="0"/>
        <v>32.975995422401368</v>
      </c>
      <c r="E50" s="21"/>
      <c r="F50" s="22"/>
      <c r="G50" s="23"/>
      <c r="H50" s="23"/>
    </row>
    <row r="51" spans="1:8" ht="20.100000000000001" customHeight="1">
      <c r="A51" s="19">
        <v>14</v>
      </c>
      <c r="B51" s="20" t="s">
        <v>60</v>
      </c>
      <c r="C51" s="53">
        <v>0.64100000000000001</v>
      </c>
      <c r="D51" s="300">
        <f t="shared" si="0"/>
        <v>6.3677099158786792</v>
      </c>
      <c r="E51" s="21"/>
      <c r="F51" s="22"/>
      <c r="G51" s="23"/>
      <c r="H51" s="23"/>
    </row>
    <row r="52" spans="1:8" ht="20.100000000000001" customHeight="1">
      <c r="A52" s="19">
        <v>77</v>
      </c>
      <c r="B52" s="20" t="s">
        <v>61</v>
      </c>
      <c r="C52" s="53">
        <v>0.29310000000000003</v>
      </c>
      <c r="D52" s="300">
        <f t="shared" si="0"/>
        <v>2.9116626776038079</v>
      </c>
      <c r="E52" s="21"/>
      <c r="F52" s="22"/>
      <c r="G52" s="23"/>
      <c r="H52" s="23"/>
    </row>
    <row r="53" spans="1:8" ht="20.100000000000001" customHeight="1">
      <c r="A53" s="19">
        <v>57</v>
      </c>
      <c r="B53" s="20" t="s">
        <v>62</v>
      </c>
      <c r="C53" s="53">
        <v>0.39989999999999998</v>
      </c>
      <c r="D53" s="300">
        <f t="shared" si="0"/>
        <v>3.972616529422595</v>
      </c>
      <c r="E53" s="21"/>
      <c r="F53" s="22"/>
      <c r="G53" s="23"/>
      <c r="H53" s="23"/>
    </row>
    <row r="54" spans="1:8" ht="20.100000000000001" customHeight="1">
      <c r="A54" s="24"/>
      <c r="B54" s="25"/>
      <c r="C54" s="52"/>
      <c r="D54" s="303"/>
      <c r="E54" s="26"/>
      <c r="F54" s="30"/>
      <c r="G54" s="28"/>
      <c r="H54" s="28"/>
    </row>
    <row r="55" spans="1:8" ht="20.100000000000001" customHeight="1">
      <c r="A55" s="40"/>
      <c r="B55" s="31" t="s">
        <v>53</v>
      </c>
      <c r="C55" s="45"/>
      <c r="D55" s="303"/>
      <c r="E55" s="26"/>
      <c r="F55" s="30"/>
      <c r="G55" s="28"/>
      <c r="H55" s="28"/>
    </row>
    <row r="56" spans="1:8" ht="20.100000000000001" customHeight="1">
      <c r="A56" s="40"/>
      <c r="B56" s="31"/>
      <c r="C56" s="45"/>
      <c r="D56" s="303"/>
      <c r="E56" s="26"/>
      <c r="F56" s="30"/>
      <c r="G56" s="28"/>
      <c r="H56" s="28"/>
    </row>
    <row r="57" spans="1:8" ht="20.100000000000001" customHeight="1">
      <c r="A57" s="19">
        <v>15</v>
      </c>
      <c r="B57" s="20" t="s">
        <v>63</v>
      </c>
      <c r="C57" s="53">
        <v>5.6745000000000001</v>
      </c>
      <c r="D57" s="300">
        <f t="shared" si="0"/>
        <v>56.370623896495417</v>
      </c>
      <c r="E57" s="21"/>
      <c r="F57" s="22"/>
      <c r="G57" s="18"/>
      <c r="H57" s="23"/>
    </row>
    <row r="58" spans="1:8" ht="20.100000000000001" customHeight="1">
      <c r="A58" s="19">
        <v>17</v>
      </c>
      <c r="B58" s="20" t="s">
        <v>64</v>
      </c>
      <c r="C58" s="53">
        <v>6.4923999999999999</v>
      </c>
      <c r="D58" s="300">
        <f t="shared" si="0"/>
        <v>64.495662804759334</v>
      </c>
      <c r="E58" s="21"/>
      <c r="F58" s="22"/>
      <c r="G58" s="23"/>
      <c r="H58" s="23"/>
    </row>
    <row r="59" spans="1:8" ht="20.100000000000001" customHeight="1">
      <c r="A59" s="19">
        <v>81</v>
      </c>
      <c r="B59" s="20" t="s">
        <v>65</v>
      </c>
      <c r="C59" s="53">
        <v>2.0446</v>
      </c>
      <c r="D59" s="300">
        <f t="shared" si="0"/>
        <v>20.311107166935329</v>
      </c>
      <c r="E59" s="21"/>
      <c r="F59" s="22"/>
      <c r="G59" s="23"/>
      <c r="H59" s="23"/>
    </row>
    <row r="60" spans="1:8" ht="20.100000000000001" customHeight="1">
      <c r="A60" s="122">
        <v>82</v>
      </c>
      <c r="B60" s="128" t="s">
        <v>66</v>
      </c>
      <c r="C60" s="281">
        <v>5.3228999999999997</v>
      </c>
      <c r="D60" s="300">
        <f t="shared" si="0"/>
        <v>52.877820766350418</v>
      </c>
      <c r="E60" s="35"/>
      <c r="F60" s="22"/>
      <c r="G60" s="23"/>
      <c r="H60" s="23"/>
    </row>
    <row r="61" spans="1:8" ht="20.100000000000001" customHeight="1">
      <c r="A61" s="24"/>
      <c r="B61" s="25"/>
      <c r="C61" s="52"/>
      <c r="D61" s="303"/>
      <c r="E61" s="26"/>
      <c r="F61" s="30"/>
      <c r="G61" s="28"/>
      <c r="H61" s="28"/>
    </row>
    <row r="62" spans="1:8" ht="20.100000000000001" customHeight="1">
      <c r="A62" s="24"/>
      <c r="B62" s="25"/>
      <c r="C62" s="52"/>
      <c r="D62" s="303"/>
      <c r="E62" s="46"/>
      <c r="F62" s="30"/>
      <c r="G62" s="28"/>
      <c r="H62" s="28"/>
    </row>
    <row r="63" spans="1:8" ht="20.100000000000001" customHeight="1">
      <c r="A63" s="24"/>
      <c r="B63" s="25"/>
      <c r="C63" s="52"/>
      <c r="D63" s="303"/>
      <c r="E63" s="46"/>
      <c r="F63" s="30"/>
      <c r="G63" s="28"/>
      <c r="H63" s="28"/>
    </row>
    <row r="64" spans="1:8" ht="20.100000000000001" customHeight="1">
      <c r="A64" s="24"/>
      <c r="B64" s="25"/>
      <c r="C64" s="52"/>
      <c r="D64" s="303"/>
      <c r="E64" s="46"/>
      <c r="F64" s="30"/>
      <c r="G64" s="28"/>
      <c r="H64" s="28"/>
    </row>
    <row r="65" spans="1:8" ht="20.100000000000001" customHeight="1">
      <c r="A65" s="40"/>
      <c r="B65" s="31" t="s">
        <v>67</v>
      </c>
      <c r="C65" s="45"/>
      <c r="D65" s="303"/>
      <c r="E65" s="46"/>
      <c r="F65" s="30"/>
      <c r="G65" s="146"/>
      <c r="H65" s="28"/>
    </row>
    <row r="66" spans="1:8" ht="20.100000000000001" customHeight="1">
      <c r="A66" s="40"/>
      <c r="B66" s="31"/>
      <c r="C66" s="45"/>
      <c r="D66" s="303"/>
      <c r="E66" s="26"/>
      <c r="F66" s="30"/>
      <c r="G66" s="28"/>
      <c r="H66" s="28"/>
    </row>
    <row r="67" spans="1:8" ht="20.100000000000001" customHeight="1">
      <c r="A67" s="19">
        <v>36</v>
      </c>
      <c r="B67" s="20" t="s">
        <v>68</v>
      </c>
      <c r="C67" s="53">
        <v>10.028700000000001</v>
      </c>
      <c r="D67" s="300">
        <f t="shared" si="0"/>
        <v>99.625354810253526</v>
      </c>
      <c r="E67" s="21"/>
      <c r="F67" s="22"/>
      <c r="G67" s="23"/>
      <c r="H67" s="23"/>
    </row>
    <row r="68" spans="1:8" ht="20.100000000000001" customHeight="1">
      <c r="A68" s="19">
        <v>37</v>
      </c>
      <c r="B68" s="20" t="s">
        <v>69</v>
      </c>
      <c r="C68" s="53">
        <v>30.026599999999998</v>
      </c>
      <c r="D68" s="300">
        <f t="shared" si="0"/>
        <v>298.28498995338958</v>
      </c>
      <c r="E68" s="21"/>
      <c r="F68" s="22"/>
      <c r="G68" s="18"/>
      <c r="H68" s="23"/>
    </row>
    <row r="69" spans="1:8" ht="20.100000000000001" customHeight="1">
      <c r="A69" s="19">
        <v>41</v>
      </c>
      <c r="B69" s="20" t="s">
        <v>70</v>
      </c>
      <c r="C69" s="53">
        <v>10.032999999999999</v>
      </c>
      <c r="D69" s="300">
        <f t="shared" si="0"/>
        <v>99.668071117021498</v>
      </c>
      <c r="E69" s="21"/>
      <c r="F69" s="22"/>
      <c r="G69" s="23"/>
      <c r="H69" s="23"/>
    </row>
    <row r="70" spans="1:8" ht="20.100000000000001" customHeight="1">
      <c r="A70" s="19">
        <v>39</v>
      </c>
      <c r="B70" s="20" t="s">
        <v>71</v>
      </c>
      <c r="C70" s="53">
        <v>13.6622</v>
      </c>
      <c r="D70" s="300">
        <f t="shared" si="0"/>
        <v>135.72063402920077</v>
      </c>
      <c r="E70" s="21"/>
      <c r="F70" s="22"/>
      <c r="G70" s="23"/>
      <c r="H70" s="23"/>
    </row>
    <row r="71" spans="1:8" ht="20.100000000000001" customHeight="1">
      <c r="A71" s="19">
        <v>64</v>
      </c>
      <c r="B71" s="20" t="s">
        <v>72</v>
      </c>
      <c r="C71" s="53">
        <v>13.6601</v>
      </c>
      <c r="D71" s="300">
        <f t="shared" si="0"/>
        <v>135.69977257705824</v>
      </c>
      <c r="E71" s="21"/>
      <c r="F71" s="22"/>
      <c r="G71" s="23"/>
      <c r="H71" s="23"/>
    </row>
    <row r="72" spans="1:8" ht="20.100000000000001" customHeight="1">
      <c r="A72" s="24"/>
      <c r="B72" s="25"/>
      <c r="C72" s="52"/>
      <c r="D72" s="303"/>
      <c r="E72" s="26"/>
      <c r="F72" s="30"/>
      <c r="G72" s="28"/>
      <c r="H72" s="28"/>
    </row>
    <row r="73" spans="1:8" ht="20.100000000000001" customHeight="1">
      <c r="A73" s="24"/>
      <c r="B73" s="31" t="s">
        <v>53</v>
      </c>
      <c r="C73" s="52"/>
      <c r="D73" s="303"/>
      <c r="E73" s="26"/>
      <c r="F73" s="30"/>
      <c r="G73" s="28"/>
      <c r="H73" s="28"/>
    </row>
    <row r="74" spans="1:8" ht="20.100000000000001" customHeight="1">
      <c r="A74" s="19">
        <v>31</v>
      </c>
      <c r="B74" s="20" t="s">
        <v>73</v>
      </c>
      <c r="C74" s="53">
        <v>42.16</v>
      </c>
      <c r="D74" s="300">
        <f t="shared" si="0"/>
        <v>418.81848682284726</v>
      </c>
      <c r="E74" s="21"/>
      <c r="F74" s="22"/>
      <c r="G74" s="23"/>
      <c r="H74" s="23"/>
    </row>
    <row r="75" spans="1:8" ht="20.100000000000001" customHeight="1">
      <c r="A75" s="19">
        <v>18</v>
      </c>
      <c r="B75" s="20" t="s">
        <v>74</v>
      </c>
      <c r="C75" s="53">
        <v>30.532499999999999</v>
      </c>
      <c r="D75" s="300">
        <f t="shared" ref="D75:D78" si="1">+C75*$H$7</f>
        <v>303.31061311476719</v>
      </c>
      <c r="E75" s="21"/>
      <c r="F75" s="22"/>
      <c r="G75" s="23"/>
      <c r="H75" s="23"/>
    </row>
    <row r="76" spans="1:8" ht="20.100000000000001" customHeight="1">
      <c r="A76" s="19">
        <v>38</v>
      </c>
      <c r="B76" s="128" t="s">
        <v>75</v>
      </c>
      <c r="C76" s="53">
        <v>18.6008</v>
      </c>
      <c r="D76" s="300">
        <f t="shared" si="1"/>
        <v>184.78080905347289</v>
      </c>
      <c r="E76" s="21"/>
      <c r="F76" s="22"/>
      <c r="G76" s="23"/>
      <c r="H76" s="23"/>
    </row>
    <row r="77" spans="1:8" ht="20.100000000000001" customHeight="1">
      <c r="A77" s="122">
        <v>59</v>
      </c>
      <c r="B77" s="20" t="s">
        <v>76</v>
      </c>
      <c r="C77" s="53">
        <v>300</v>
      </c>
      <c r="D77" s="300">
        <f t="shared" si="1"/>
        <v>2980.207448929179</v>
      </c>
      <c r="E77" s="21"/>
      <c r="F77" s="22"/>
      <c r="G77" s="23"/>
      <c r="H77" s="23"/>
    </row>
    <row r="78" spans="1:8" ht="20.100000000000001" customHeight="1">
      <c r="A78" s="40"/>
      <c r="B78" s="25"/>
      <c r="C78" s="304">
        <f>SUM(C10:C77)</f>
        <v>603.98479999999995</v>
      </c>
      <c r="D78" s="305">
        <f t="shared" si="1"/>
        <v>6000.0000000000009</v>
      </c>
      <c r="E78" s="26"/>
      <c r="F78" s="30"/>
      <c r="G78" s="28"/>
      <c r="H78" s="28"/>
    </row>
    <row r="79" spans="1:8" ht="20.100000000000001" customHeight="1">
      <c r="A79" s="40"/>
      <c r="B79" s="25"/>
      <c r="C79" s="45"/>
      <c r="D79" s="302"/>
      <c r="E79" s="26"/>
      <c r="F79" s="26"/>
      <c r="G79" s="28"/>
      <c r="H79" s="28"/>
    </row>
    <row r="80" spans="1:8">
      <c r="A80" s="60"/>
      <c r="B80" s="60"/>
      <c r="C80" s="61"/>
      <c r="D80" s="302"/>
      <c r="E80" s="63"/>
      <c r="F80" s="64"/>
      <c r="G80" s="65"/>
      <c r="H80" s="63"/>
    </row>
    <row r="81" spans="1:8">
      <c r="A81" s="60"/>
      <c r="B81" s="60"/>
      <c r="C81" s="61"/>
      <c r="D81" s="302"/>
      <c r="E81" s="63"/>
      <c r="F81" s="64"/>
      <c r="G81" s="65"/>
      <c r="H81" s="63"/>
    </row>
    <row r="82" spans="1:8">
      <c r="A82" s="60"/>
      <c r="B82" s="60"/>
      <c r="C82" s="61"/>
      <c r="D82" s="302"/>
      <c r="E82" s="63"/>
      <c r="F82" s="64"/>
      <c r="G82" s="65"/>
      <c r="H82" s="63"/>
    </row>
    <row r="83" spans="1:8">
      <c r="A83" s="60"/>
      <c r="B83" s="60"/>
      <c r="C83" s="61"/>
      <c r="D83" s="302"/>
      <c r="E83" s="63"/>
      <c r="F83" s="64"/>
      <c r="G83" s="65"/>
      <c r="H83" s="63"/>
    </row>
    <row r="84" spans="1:8">
      <c r="A84" s="60"/>
      <c r="B84" s="60"/>
      <c r="C84" s="61"/>
      <c r="D84" s="302"/>
      <c r="E84" s="63"/>
      <c r="F84" s="64"/>
      <c r="G84" s="65"/>
      <c r="H84" s="63"/>
    </row>
    <row r="85" spans="1:8">
      <c r="A85" s="60"/>
      <c r="B85" s="60"/>
      <c r="C85" s="61"/>
      <c r="D85" s="302"/>
      <c r="E85" s="63" t="s">
        <v>3</v>
      </c>
      <c r="F85" s="64"/>
      <c r="G85" s="65"/>
      <c r="H85" s="63"/>
    </row>
  </sheetData>
  <pageMargins left="0.31496062992125984" right="0.31496062992125984" top="0.74803149606299213" bottom="0.74803149606299213" header="0.31496062992125984" footer="0.31496062992125984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P227"/>
  <sheetViews>
    <sheetView topLeftCell="A196" workbookViewId="0" xr3:uid="{958C4451-9541-5A59-BF78-D2F731DF1C81}">
      <selection activeCell="F217" sqref="F217"/>
    </sheetView>
  </sheetViews>
  <sheetFormatPr defaultColWidth="11.42578125" defaultRowHeight="12.75"/>
  <cols>
    <col min="1" max="1" width="7.42578125" customWidth="1"/>
    <col min="2" max="2" width="7.140625" style="36" customWidth="1"/>
    <col min="3" max="3" width="21.140625" style="37" customWidth="1"/>
    <col min="4" max="4" width="12.140625" style="38" customWidth="1"/>
    <col min="5" max="6" width="10" style="38" customWidth="1"/>
    <col min="7" max="7" width="10.7109375" style="39" customWidth="1"/>
    <col min="8" max="8" width="12.140625" customWidth="1"/>
    <col min="9" max="10" width="12.85546875" customWidth="1"/>
    <col min="12" max="12" width="15.5703125" customWidth="1"/>
  </cols>
  <sheetData>
    <row r="1" spans="1:16">
      <c r="I1" s="132" t="s">
        <v>77</v>
      </c>
      <c r="J1" s="133"/>
      <c r="K1" s="133"/>
      <c r="L1" s="134"/>
    </row>
    <row r="2" spans="1:16">
      <c r="I2" s="135" t="s">
        <v>1</v>
      </c>
      <c r="J2" s="85"/>
      <c r="K2" s="85"/>
      <c r="L2" s="136"/>
    </row>
    <row r="3" spans="1:16">
      <c r="I3" s="137" t="s">
        <v>2</v>
      </c>
      <c r="J3" s="85"/>
      <c r="K3" s="85"/>
      <c r="L3" s="136"/>
    </row>
    <row r="4" spans="1:16" s="1" customFormat="1" ht="12.75" customHeight="1">
      <c r="B4" s="2"/>
      <c r="C4" s="3"/>
      <c r="D4" s="4" t="s">
        <v>4</v>
      </c>
      <c r="E4" s="5"/>
      <c r="F4" s="5"/>
      <c r="G4" s="6" t="s">
        <v>3</v>
      </c>
      <c r="H4" s="1" t="s">
        <v>78</v>
      </c>
      <c r="I4" s="138" t="s">
        <v>5</v>
      </c>
      <c r="J4" s="139"/>
      <c r="K4" s="139"/>
      <c r="L4" s="140"/>
    </row>
    <row r="5" spans="1:16" s="1" customFormat="1" ht="12.75" customHeight="1">
      <c r="B5" s="2"/>
      <c r="C5" s="3"/>
      <c r="D5" s="5"/>
      <c r="E5" s="5"/>
      <c r="F5" s="5"/>
      <c r="G5" s="6"/>
    </row>
    <row r="6" spans="1:16" s="1" customFormat="1" ht="12.75" customHeight="1">
      <c r="B6" s="8" t="s">
        <v>7</v>
      </c>
      <c r="C6" s="3"/>
      <c r="D6" s="1" t="s">
        <v>8</v>
      </c>
      <c r="E6" s="216">
        <f>+rama1!D6</f>
        <v>42973</v>
      </c>
      <c r="F6" s="9"/>
      <c r="G6" s="6" t="s">
        <v>9</v>
      </c>
      <c r="H6" s="10">
        <f>+rama1!F6</f>
        <v>0.61805555555555558</v>
      </c>
      <c r="I6" s="11" t="s">
        <v>10</v>
      </c>
      <c r="J6" s="12">
        <f>+rama1!H6</f>
        <v>95.45</v>
      </c>
      <c r="K6" s="13"/>
    </row>
    <row r="7" spans="1:16" s="1" customFormat="1" ht="12.75" customHeight="1">
      <c r="B7" s="14"/>
      <c r="D7" s="1" t="s">
        <v>11</v>
      </c>
      <c r="E7" s="216">
        <f>+rama1!D7</f>
        <v>42977</v>
      </c>
      <c r="F7" s="9"/>
      <c r="G7" s="6" t="s">
        <v>9</v>
      </c>
      <c r="H7" s="10">
        <f>+rama1!F7</f>
        <v>0.6069444444444444</v>
      </c>
      <c r="I7" s="11" t="s">
        <v>12</v>
      </c>
      <c r="J7" s="11">
        <v>6</v>
      </c>
    </row>
    <row r="8" spans="1:16" s="1" customFormat="1" ht="12.75" customHeight="1">
      <c r="B8" s="2"/>
      <c r="C8" s="15" t="s">
        <v>79</v>
      </c>
      <c r="D8" s="5"/>
      <c r="E8" s="5"/>
      <c r="F8" s="5"/>
      <c r="G8" s="6"/>
      <c r="I8" s="11" t="s">
        <v>14</v>
      </c>
      <c r="J8" s="11">
        <v>2</v>
      </c>
    </row>
    <row r="9" spans="1:16" s="1" customFormat="1" ht="12.75" customHeight="1">
      <c r="B9" s="2"/>
      <c r="D9" s="5"/>
      <c r="E9" s="5"/>
      <c r="F9" s="5"/>
      <c r="G9" s="6"/>
      <c r="I9" s="11" t="s">
        <v>15</v>
      </c>
      <c r="J9" s="11"/>
    </row>
    <row r="10" spans="1:16" s="1" customFormat="1" ht="12.75" customHeight="1">
      <c r="B10" s="2"/>
      <c r="C10" s="15" t="s">
        <v>80</v>
      </c>
      <c r="D10" s="5"/>
      <c r="E10" s="5"/>
      <c r="F10" s="5"/>
      <c r="G10" s="6"/>
      <c r="I10" s="11" t="s">
        <v>17</v>
      </c>
      <c r="J10" s="11"/>
    </row>
    <row r="11" spans="1:16" s="1" customFormat="1" ht="12.75" customHeight="1">
      <c r="B11" s="2"/>
      <c r="C11" s="3"/>
      <c r="D11" s="5"/>
      <c r="E11" s="5"/>
      <c r="F11" s="5"/>
      <c r="G11" s="6"/>
      <c r="I11" s="11"/>
      <c r="J11" s="11"/>
    </row>
    <row r="12" spans="1:16" s="1" customFormat="1" ht="12.75" customHeight="1">
      <c r="B12" s="2"/>
      <c r="C12" s="3" t="s">
        <v>18</v>
      </c>
      <c r="D12" s="16">
        <f>J6-(J7+J8)</f>
        <v>87.45</v>
      </c>
      <c r="E12" s="5" t="s">
        <v>19</v>
      </c>
      <c r="F12" s="17">
        <f>D12*60</f>
        <v>5247</v>
      </c>
      <c r="G12" s="6" t="s">
        <v>20</v>
      </c>
      <c r="H12" s="17">
        <f>F216</f>
        <v>1021.75036</v>
      </c>
      <c r="I12" s="11" t="s">
        <v>21</v>
      </c>
      <c r="J12" s="17">
        <f>(F12/H12)</f>
        <v>5.1353052618449775</v>
      </c>
      <c r="K12" s="11" t="s">
        <v>3</v>
      </c>
    </row>
    <row r="13" spans="1:16" s="1" customFormat="1" ht="12.75" customHeight="1">
      <c r="B13" s="144"/>
      <c r="C13" s="3"/>
      <c r="D13" s="5"/>
      <c r="E13" s="5"/>
      <c r="F13" s="5" t="s">
        <v>3</v>
      </c>
      <c r="G13" s="6"/>
    </row>
    <row r="14" spans="1:16" s="1" customFormat="1" ht="12.75" customHeight="1">
      <c r="A14" s="18" t="s">
        <v>81</v>
      </c>
      <c r="B14" s="19" t="s">
        <v>82</v>
      </c>
      <c r="C14" s="20" t="s">
        <v>24</v>
      </c>
      <c r="D14" s="21" t="s">
        <v>25</v>
      </c>
      <c r="E14" s="21" t="s">
        <v>83</v>
      </c>
      <c r="F14" s="21" t="s">
        <v>27</v>
      </c>
      <c r="G14" s="22" t="s">
        <v>28</v>
      </c>
      <c r="H14" s="18" t="s">
        <v>29</v>
      </c>
      <c r="I14" s="18" t="s">
        <v>30</v>
      </c>
      <c r="J14" s="18" t="s">
        <v>31</v>
      </c>
      <c r="K14" s="18" t="s">
        <v>32</v>
      </c>
      <c r="L14" s="18" t="s">
        <v>33</v>
      </c>
    </row>
    <row r="15" spans="1:16" s="54" customFormat="1" ht="21.95" customHeight="1">
      <c r="A15" s="18">
        <v>1237</v>
      </c>
      <c r="B15" s="19">
        <v>1</v>
      </c>
      <c r="C15" s="20" t="s">
        <v>84</v>
      </c>
      <c r="D15" s="53">
        <v>25.143599999999999</v>
      </c>
      <c r="E15" s="21">
        <f>D15*80%</f>
        <v>20.114879999999999</v>
      </c>
      <c r="F15" s="282">
        <f>+E15</f>
        <v>20.114879999999999</v>
      </c>
      <c r="G15" s="214">
        <f>$J$12*F15</f>
        <v>103.29604910538029</v>
      </c>
      <c r="H15" s="23"/>
      <c r="I15" s="23"/>
      <c r="J15" s="23"/>
      <c r="K15" s="23"/>
      <c r="L15" s="23"/>
      <c r="M15" s="28"/>
      <c r="N15" s="28"/>
      <c r="O15" s="28"/>
      <c r="P15" s="28"/>
    </row>
    <row r="16" spans="1:16" s="55" customFormat="1" ht="21.95" customHeight="1">
      <c r="A16" s="18">
        <v>1237</v>
      </c>
      <c r="B16" s="19">
        <v>12</v>
      </c>
      <c r="C16" s="20" t="s">
        <v>85</v>
      </c>
      <c r="D16" s="53">
        <v>15.696899999999999</v>
      </c>
      <c r="E16" s="21">
        <f>D16*80%</f>
        <v>12.55752</v>
      </c>
      <c r="F16" s="282">
        <f>+E16</f>
        <v>12.55752</v>
      </c>
      <c r="G16" s="214">
        <f>$J$12*F16</f>
        <v>64.486698531723547</v>
      </c>
      <c r="H16" s="23"/>
      <c r="I16" s="23"/>
      <c r="J16" s="23"/>
      <c r="K16" s="23"/>
      <c r="L16" s="23"/>
      <c r="M16" s="28"/>
      <c r="N16" s="28"/>
      <c r="O16" s="28"/>
      <c r="P16" s="28"/>
    </row>
    <row r="17" spans="1:12" s="1" customFormat="1" ht="20.100000000000001" customHeight="1">
      <c r="A17" s="18">
        <v>1239</v>
      </c>
      <c r="B17" s="122">
        <v>140</v>
      </c>
      <c r="C17" s="20" t="s">
        <v>86</v>
      </c>
      <c r="D17" s="21">
        <v>16.090699999999998</v>
      </c>
      <c r="E17" s="21">
        <f>D17*80%</f>
        <v>12.87256</v>
      </c>
      <c r="F17" s="282">
        <f>+E17</f>
        <v>12.87256</v>
      </c>
      <c r="G17" s="214">
        <f>$J$12*F17</f>
        <v>66.104525101415177</v>
      </c>
      <c r="H17" s="23"/>
      <c r="I17" s="23"/>
      <c r="J17" s="23"/>
      <c r="K17" s="23"/>
      <c r="L17" s="23"/>
    </row>
    <row r="18" spans="1:12" s="1" customFormat="1" ht="20.100000000000001" customHeight="1">
      <c r="A18" s="18">
        <v>1239</v>
      </c>
      <c r="B18" s="122">
        <v>1</v>
      </c>
      <c r="C18" s="128" t="s">
        <v>87</v>
      </c>
      <c r="D18" s="21">
        <v>17.6755</v>
      </c>
      <c r="E18" s="21">
        <f>D18*80%</f>
        <v>14.1404</v>
      </c>
      <c r="F18" s="21">
        <v>0</v>
      </c>
      <c r="G18" s="214">
        <f>$J$12*F18</f>
        <v>0</v>
      </c>
      <c r="H18" s="23"/>
      <c r="I18" s="23"/>
      <c r="J18" s="23"/>
      <c r="K18" s="23"/>
      <c r="L18" s="23"/>
    </row>
    <row r="19" spans="1:12" s="1" customFormat="1" ht="20.100000000000001" customHeight="1">
      <c r="A19" s="18">
        <v>1239</v>
      </c>
      <c r="B19" s="19">
        <v>2</v>
      </c>
      <c r="C19" s="20" t="s">
        <v>88</v>
      </c>
      <c r="D19" s="21">
        <v>11.579800000000001</v>
      </c>
      <c r="E19" s="21">
        <f t="shared" ref="E19:E24" si="0">D19*80%</f>
        <v>9.2638400000000001</v>
      </c>
      <c r="F19" s="21">
        <f t="shared" ref="F19:F20" si="1">+E19</f>
        <v>9.2638400000000001</v>
      </c>
      <c r="G19" s="22">
        <f t="shared" ref="G19:G24" si="2">$J$12*F19</f>
        <v>47.572646296889978</v>
      </c>
      <c r="H19" s="23"/>
      <c r="I19" s="23"/>
      <c r="J19" s="23"/>
      <c r="K19" s="23"/>
      <c r="L19" s="23"/>
    </row>
    <row r="20" spans="1:12" s="1" customFormat="1" ht="20.100000000000001" customHeight="1">
      <c r="A20" s="18">
        <v>1239</v>
      </c>
      <c r="B20" s="19">
        <v>157</v>
      </c>
      <c r="C20" s="20" t="s">
        <v>89</v>
      </c>
      <c r="D20" s="21">
        <v>12.920199999999999</v>
      </c>
      <c r="E20" s="21">
        <f t="shared" si="0"/>
        <v>10.33616</v>
      </c>
      <c r="F20" s="21">
        <f t="shared" si="1"/>
        <v>10.33616</v>
      </c>
      <c r="G20" s="22">
        <f t="shared" si="2"/>
        <v>53.079336835271583</v>
      </c>
      <c r="H20" s="23"/>
      <c r="I20" s="23"/>
      <c r="J20" s="23"/>
      <c r="K20" s="23"/>
      <c r="L20" s="23"/>
    </row>
    <row r="21" spans="1:12" s="1" customFormat="1" ht="20.100000000000001" customHeight="1">
      <c r="A21" s="18">
        <v>1239</v>
      </c>
      <c r="B21" s="122">
        <v>207</v>
      </c>
      <c r="C21" s="128" t="s">
        <v>90</v>
      </c>
      <c r="D21" s="21">
        <v>39</v>
      </c>
      <c r="E21" s="21">
        <f t="shared" si="0"/>
        <v>31.200000000000003</v>
      </c>
      <c r="F21" s="21">
        <f t="shared" ref="F21:F23" si="3">E21</f>
        <v>31.200000000000003</v>
      </c>
      <c r="G21" s="22">
        <f t="shared" si="2"/>
        <v>160.22152416956331</v>
      </c>
      <c r="H21" s="23"/>
      <c r="I21" s="23"/>
      <c r="J21" s="23"/>
      <c r="K21" s="23"/>
      <c r="L21" s="23"/>
    </row>
    <row r="22" spans="1:12" s="1" customFormat="1" ht="20.100000000000001" customHeight="1">
      <c r="A22" s="18">
        <v>1239</v>
      </c>
      <c r="B22" s="19">
        <v>206</v>
      </c>
      <c r="C22" s="20" t="s">
        <v>91</v>
      </c>
      <c r="D22" s="21">
        <v>8</v>
      </c>
      <c r="E22" s="21">
        <f t="shared" si="0"/>
        <v>6.4</v>
      </c>
      <c r="F22" s="21">
        <f t="shared" si="3"/>
        <v>6.4</v>
      </c>
      <c r="G22" s="22">
        <f t="shared" si="2"/>
        <v>32.865953675807859</v>
      </c>
      <c r="H22" s="23"/>
      <c r="I22" s="23"/>
      <c r="J22" s="23"/>
      <c r="K22" s="23"/>
      <c r="L22" s="23"/>
    </row>
    <row r="23" spans="1:12" s="1" customFormat="1" ht="20.100000000000001" customHeight="1">
      <c r="A23" s="18">
        <v>1239</v>
      </c>
      <c r="B23" s="19">
        <v>202</v>
      </c>
      <c r="C23" s="20" t="s">
        <v>92</v>
      </c>
      <c r="D23" s="21">
        <v>9.0291999999999994</v>
      </c>
      <c r="E23" s="21">
        <f t="shared" si="0"/>
        <v>7.2233599999999996</v>
      </c>
      <c r="F23" s="21">
        <f t="shared" si="3"/>
        <v>7.2233599999999996</v>
      </c>
      <c r="G23" s="22">
        <f t="shared" si="2"/>
        <v>37.094158616200531</v>
      </c>
      <c r="H23" s="23"/>
      <c r="I23" s="23"/>
      <c r="J23" s="23"/>
      <c r="K23" s="23"/>
      <c r="L23" s="23"/>
    </row>
    <row r="24" spans="1:12" s="1" customFormat="1" ht="20.100000000000001" customHeight="1">
      <c r="A24" s="18">
        <v>1239</v>
      </c>
      <c r="B24" s="19">
        <v>203</v>
      </c>
      <c r="C24" s="20" t="s">
        <v>92</v>
      </c>
      <c r="D24" s="21">
        <v>43.678899999999999</v>
      </c>
      <c r="E24" s="21">
        <f t="shared" si="0"/>
        <v>34.94312</v>
      </c>
      <c r="F24" s="21">
        <v>34.943100000000001</v>
      </c>
      <c r="G24" s="22">
        <f t="shared" si="2"/>
        <v>179.44348529517524</v>
      </c>
      <c r="H24" s="23"/>
      <c r="I24" s="23"/>
      <c r="J24" s="23"/>
      <c r="K24" s="23"/>
      <c r="L24" s="23"/>
    </row>
    <row r="25" spans="1:12" s="1" customFormat="1" ht="12.75" customHeight="1">
      <c r="A25" s="11"/>
      <c r="B25" s="24"/>
      <c r="C25" s="25"/>
      <c r="D25" s="26"/>
      <c r="E25" s="26"/>
      <c r="F25" s="26"/>
      <c r="G25" s="30"/>
      <c r="H25" s="28"/>
      <c r="I25" s="28"/>
      <c r="J25" s="28"/>
      <c r="K25" s="28"/>
      <c r="L25" s="28"/>
    </row>
    <row r="26" spans="1:12" s="1" customFormat="1" ht="12.75" customHeight="1">
      <c r="A26" s="11"/>
      <c r="B26" s="24"/>
      <c r="C26" s="29" t="s">
        <v>93</v>
      </c>
      <c r="D26" s="26"/>
      <c r="E26" s="26"/>
      <c r="F26" s="26"/>
      <c r="G26" s="30"/>
      <c r="H26" s="28"/>
      <c r="I26" s="28"/>
      <c r="J26" s="28"/>
      <c r="K26" s="28"/>
      <c r="L26" s="28"/>
    </row>
    <row r="27" spans="1:12" s="1" customFormat="1" ht="12.75" customHeight="1">
      <c r="A27" s="11"/>
      <c r="B27" s="24"/>
      <c r="C27" s="31"/>
      <c r="D27" s="26"/>
      <c r="E27" s="26"/>
      <c r="F27" s="26"/>
      <c r="G27" s="32"/>
      <c r="H27" s="28"/>
      <c r="I27" s="28"/>
      <c r="J27" s="28"/>
      <c r="K27" s="28"/>
      <c r="L27" s="28"/>
    </row>
    <row r="28" spans="1:12" s="1" customFormat="1" ht="20.100000000000001" customHeight="1">
      <c r="A28" s="18">
        <v>1239</v>
      </c>
      <c r="B28" s="101">
        <v>236</v>
      </c>
      <c r="C28" s="20" t="s">
        <v>94</v>
      </c>
      <c r="D28" s="21">
        <v>3.0457000000000001</v>
      </c>
      <c r="E28" s="21">
        <f t="shared" ref="E28:E57" si="4">D28*0.8</f>
        <v>2.4365600000000001</v>
      </c>
      <c r="F28" s="21">
        <f>E28</f>
        <v>2.4365600000000001</v>
      </c>
      <c r="G28" s="22">
        <f>$J$12*F28</f>
        <v>12.512479388800999</v>
      </c>
      <c r="H28" s="23" t="s">
        <v>3</v>
      </c>
      <c r="I28" s="23"/>
      <c r="J28" s="23"/>
      <c r="K28" s="23"/>
      <c r="L28" s="23"/>
    </row>
    <row r="29" spans="1:12" s="1" customFormat="1" ht="20.100000000000001" customHeight="1">
      <c r="A29" s="18">
        <v>1239</v>
      </c>
      <c r="B29" s="19">
        <v>9</v>
      </c>
      <c r="C29" s="20" t="s">
        <v>95</v>
      </c>
      <c r="D29" s="21">
        <v>0.3</v>
      </c>
      <c r="E29" s="21">
        <f t="shared" si="4"/>
        <v>0.24</v>
      </c>
      <c r="F29" s="21">
        <v>0</v>
      </c>
      <c r="G29" s="22">
        <f t="shared" ref="G29:G57" si="5">$J$12*F29</f>
        <v>0</v>
      </c>
      <c r="H29" s="23"/>
      <c r="I29" s="23"/>
      <c r="J29" s="23"/>
      <c r="K29" s="23"/>
      <c r="L29" s="23"/>
    </row>
    <row r="30" spans="1:12" s="1" customFormat="1" ht="20.100000000000001" customHeight="1">
      <c r="A30" s="18">
        <v>1239</v>
      </c>
      <c r="B30" s="122">
        <v>7</v>
      </c>
      <c r="C30" s="20" t="s">
        <v>96</v>
      </c>
      <c r="D30" s="21">
        <v>1.1093999999999999</v>
      </c>
      <c r="E30" s="21">
        <f t="shared" si="4"/>
        <v>0.88751999999999998</v>
      </c>
      <c r="F30" s="21">
        <f>E30</f>
        <v>0.88751999999999998</v>
      </c>
      <c r="G30" s="22">
        <f t="shared" si="5"/>
        <v>4.557686125992654</v>
      </c>
      <c r="H30" s="23"/>
      <c r="I30" s="23"/>
      <c r="J30" s="23"/>
      <c r="K30" s="23"/>
      <c r="L30" s="23"/>
    </row>
    <row r="31" spans="1:12" s="1" customFormat="1" ht="20.100000000000001" customHeight="1">
      <c r="A31" s="18">
        <v>1239</v>
      </c>
      <c r="B31" s="19">
        <v>10</v>
      </c>
      <c r="C31" s="20" t="s">
        <v>97</v>
      </c>
      <c r="D31" s="21">
        <v>0.25330000000000003</v>
      </c>
      <c r="E31" s="21">
        <f t="shared" si="4"/>
        <v>0.20264000000000004</v>
      </c>
      <c r="F31" s="21">
        <f>+E31</f>
        <v>0.20264000000000004</v>
      </c>
      <c r="G31" s="22">
        <f t="shared" si="5"/>
        <v>1.0406182582602665</v>
      </c>
      <c r="H31" s="23"/>
      <c r="I31" s="23"/>
      <c r="J31" s="23"/>
      <c r="K31" s="23"/>
      <c r="L31" s="23"/>
    </row>
    <row r="32" spans="1:12" s="1" customFormat="1" ht="20.100000000000001" customHeight="1">
      <c r="A32" s="18">
        <v>1239</v>
      </c>
      <c r="B32" s="19">
        <v>71</v>
      </c>
      <c r="C32" s="20" t="s">
        <v>98</v>
      </c>
      <c r="D32" s="21">
        <v>0.72440000000000004</v>
      </c>
      <c r="E32" s="21">
        <f t="shared" si="4"/>
        <v>0.57952000000000004</v>
      </c>
      <c r="F32" s="21">
        <f>+E32</f>
        <v>0.57952000000000004</v>
      </c>
      <c r="G32" s="22">
        <f t="shared" si="5"/>
        <v>2.9760121053444015</v>
      </c>
      <c r="H32" s="23"/>
      <c r="I32" s="23"/>
      <c r="J32" s="23"/>
      <c r="K32" s="23"/>
      <c r="L32" s="23"/>
    </row>
    <row r="33" spans="1:12" s="1" customFormat="1" ht="20.100000000000001" customHeight="1">
      <c r="A33" s="18">
        <v>1239</v>
      </c>
      <c r="B33" s="19">
        <v>142</v>
      </c>
      <c r="C33" s="20" t="s">
        <v>99</v>
      </c>
      <c r="D33" s="21">
        <v>0.98850000000000005</v>
      </c>
      <c r="E33" s="21">
        <f t="shared" si="4"/>
        <v>0.79080000000000006</v>
      </c>
      <c r="F33" s="21">
        <f>E33</f>
        <v>0.79080000000000006</v>
      </c>
      <c r="G33" s="22">
        <f t="shared" si="5"/>
        <v>4.0609994010670087</v>
      </c>
      <c r="H33" s="23"/>
      <c r="I33" s="23"/>
      <c r="J33" s="23"/>
      <c r="K33" s="23"/>
      <c r="L33" s="23"/>
    </row>
    <row r="34" spans="1:12" s="1" customFormat="1" ht="20.100000000000001" customHeight="1">
      <c r="A34" s="18">
        <v>1239</v>
      </c>
      <c r="B34" s="19">
        <v>11</v>
      </c>
      <c r="C34" s="20" t="s">
        <v>100</v>
      </c>
      <c r="D34" s="21">
        <v>0.82689999999999997</v>
      </c>
      <c r="E34" s="21">
        <f t="shared" si="4"/>
        <v>0.66152</v>
      </c>
      <c r="F34" s="21">
        <v>0</v>
      </c>
      <c r="G34" s="22">
        <f t="shared" si="5"/>
        <v>0</v>
      </c>
      <c r="H34" s="23"/>
      <c r="I34" s="23"/>
      <c r="J34" s="23"/>
      <c r="K34" s="23"/>
      <c r="L34" s="23"/>
    </row>
    <row r="35" spans="1:12" s="1" customFormat="1" ht="20.100000000000001" customHeight="1">
      <c r="A35" s="18">
        <v>1239</v>
      </c>
      <c r="B35" s="19">
        <v>73</v>
      </c>
      <c r="C35" s="20" t="s">
        <v>101</v>
      </c>
      <c r="D35" s="21">
        <v>1</v>
      </c>
      <c r="E35" s="21">
        <f t="shared" si="4"/>
        <v>0.8</v>
      </c>
      <c r="F35" s="21">
        <v>0</v>
      </c>
      <c r="G35" s="22">
        <f t="shared" si="5"/>
        <v>0</v>
      </c>
      <c r="H35" s="23"/>
      <c r="I35" s="23"/>
      <c r="J35" s="23"/>
      <c r="K35" s="23"/>
      <c r="L35" s="23"/>
    </row>
    <row r="36" spans="1:12" s="1" customFormat="1" ht="20.100000000000001" customHeight="1">
      <c r="A36" s="18">
        <v>1239</v>
      </c>
      <c r="B36" s="19">
        <v>130</v>
      </c>
      <c r="C36" s="20" t="s">
        <v>102</v>
      </c>
      <c r="D36" s="21">
        <v>0.5</v>
      </c>
      <c r="E36" s="21">
        <f t="shared" si="4"/>
        <v>0.4</v>
      </c>
      <c r="F36" s="21">
        <f>E36</f>
        <v>0.4</v>
      </c>
      <c r="G36" s="22">
        <f t="shared" si="5"/>
        <v>2.0541221047379912</v>
      </c>
      <c r="H36" s="23"/>
      <c r="I36" s="23"/>
      <c r="J36" s="23"/>
      <c r="K36" s="23"/>
      <c r="L36" s="23"/>
    </row>
    <row r="37" spans="1:12" s="1" customFormat="1" ht="20.100000000000001" customHeight="1">
      <c r="A37" s="18">
        <v>1239</v>
      </c>
      <c r="B37" s="19">
        <v>83</v>
      </c>
      <c r="C37" s="20" t="s">
        <v>103</v>
      </c>
      <c r="D37" s="21">
        <v>0.28029999999999999</v>
      </c>
      <c r="E37" s="21">
        <f t="shared" si="4"/>
        <v>0.22423999999999999</v>
      </c>
      <c r="F37" s="21">
        <v>0</v>
      </c>
      <c r="G37" s="22">
        <f t="shared" si="5"/>
        <v>0</v>
      </c>
      <c r="H37" s="23"/>
      <c r="I37" s="23"/>
      <c r="J37" s="23"/>
      <c r="K37" s="23"/>
      <c r="L37" s="23"/>
    </row>
    <row r="38" spans="1:12" s="1" customFormat="1" ht="20.100000000000001" customHeight="1">
      <c r="A38" s="18">
        <v>1239</v>
      </c>
      <c r="B38" s="19">
        <v>270</v>
      </c>
      <c r="C38" s="20" t="s">
        <v>103</v>
      </c>
      <c r="D38" s="21">
        <v>0.10440000000000001</v>
      </c>
      <c r="E38" s="21">
        <f>D38*0.8</f>
        <v>8.3520000000000011E-2</v>
      </c>
      <c r="F38" s="21">
        <v>0</v>
      </c>
      <c r="G38" s="22">
        <f>$J$12*F38</f>
        <v>0</v>
      </c>
      <c r="H38" s="23"/>
      <c r="I38" s="23"/>
      <c r="J38" s="23"/>
      <c r="K38" s="23"/>
      <c r="L38" s="23"/>
    </row>
    <row r="39" spans="1:12" s="1" customFormat="1" ht="20.100000000000001" customHeight="1">
      <c r="A39" s="18">
        <v>1239</v>
      </c>
      <c r="B39" s="19">
        <v>271</v>
      </c>
      <c r="C39" s="20" t="s">
        <v>103</v>
      </c>
      <c r="D39" s="21">
        <v>4.5199999999999997E-2</v>
      </c>
      <c r="E39" s="21">
        <f>D39*0.8</f>
        <v>3.6159999999999998E-2</v>
      </c>
      <c r="F39" s="21">
        <v>0</v>
      </c>
      <c r="G39" s="22">
        <f>$J$12*F39</f>
        <v>0</v>
      </c>
      <c r="H39" s="23"/>
      <c r="I39" s="23"/>
      <c r="J39" s="23"/>
      <c r="K39" s="23"/>
      <c r="L39" s="23"/>
    </row>
    <row r="40" spans="1:12" s="1" customFormat="1" ht="20.100000000000001" customHeight="1">
      <c r="A40" s="18">
        <v>1239</v>
      </c>
      <c r="B40" s="19">
        <v>272</v>
      </c>
      <c r="C40" s="20" t="s">
        <v>104</v>
      </c>
      <c r="D40" s="21">
        <v>4.5199999999999997E-2</v>
      </c>
      <c r="E40" s="21">
        <f>D40*0.8</f>
        <v>3.6159999999999998E-2</v>
      </c>
      <c r="F40" s="21">
        <v>0</v>
      </c>
      <c r="G40" s="22">
        <f>$J$12*F40</f>
        <v>0</v>
      </c>
      <c r="H40" s="23"/>
      <c r="I40" s="23"/>
      <c r="J40" s="23"/>
      <c r="K40" s="23"/>
      <c r="L40" s="23"/>
    </row>
    <row r="41" spans="1:12" s="1" customFormat="1" ht="20.100000000000001" customHeight="1">
      <c r="A41" s="18">
        <v>1239</v>
      </c>
      <c r="B41" s="122">
        <v>123</v>
      </c>
      <c r="C41" s="20" t="s">
        <v>105</v>
      </c>
      <c r="D41" s="21">
        <v>0.31080000000000002</v>
      </c>
      <c r="E41" s="21">
        <f t="shared" si="4"/>
        <v>0.24864000000000003</v>
      </c>
      <c r="F41" s="21">
        <v>0</v>
      </c>
      <c r="G41" s="22">
        <f t="shared" si="5"/>
        <v>0</v>
      </c>
      <c r="H41" s="23"/>
      <c r="I41" s="23"/>
      <c r="J41" s="23"/>
      <c r="K41" s="23"/>
      <c r="L41" s="23"/>
    </row>
    <row r="42" spans="1:12" s="1" customFormat="1" ht="20.100000000000001" customHeight="1">
      <c r="A42" s="18">
        <v>1239</v>
      </c>
      <c r="B42" s="19">
        <v>77</v>
      </c>
      <c r="C42" s="20" t="s">
        <v>106</v>
      </c>
      <c r="D42" s="21">
        <v>0.31080000000000002</v>
      </c>
      <c r="E42" s="21">
        <f t="shared" si="4"/>
        <v>0.24864000000000003</v>
      </c>
      <c r="F42" s="21">
        <f>+E42</f>
        <v>0.24864000000000003</v>
      </c>
      <c r="G42" s="22">
        <f t="shared" si="5"/>
        <v>1.2768423003051352</v>
      </c>
      <c r="H42" s="23"/>
      <c r="I42" s="23"/>
      <c r="J42" s="23"/>
      <c r="K42" s="23"/>
      <c r="L42" s="23"/>
    </row>
    <row r="43" spans="1:12" s="1" customFormat="1" ht="20.100000000000001" customHeight="1">
      <c r="A43" s="18">
        <v>1239</v>
      </c>
      <c r="B43" s="19">
        <v>78</v>
      </c>
      <c r="C43" s="20" t="s">
        <v>107</v>
      </c>
      <c r="D43" s="21">
        <v>1.4</v>
      </c>
      <c r="E43" s="21">
        <f t="shared" si="4"/>
        <v>1.1199999999999999</v>
      </c>
      <c r="F43" s="21">
        <f>+E43</f>
        <v>1.1199999999999999</v>
      </c>
      <c r="G43" s="22">
        <f t="shared" si="5"/>
        <v>5.7515418932663742</v>
      </c>
      <c r="H43" s="23"/>
      <c r="I43" s="23"/>
      <c r="J43" s="23"/>
      <c r="K43" s="23"/>
      <c r="L43" s="23"/>
    </row>
    <row r="44" spans="1:12" s="1" customFormat="1" ht="20.100000000000001" customHeight="1">
      <c r="A44" s="18">
        <v>1239</v>
      </c>
      <c r="B44" s="122">
        <v>80</v>
      </c>
      <c r="C44" s="20" t="s">
        <v>108</v>
      </c>
      <c r="D44" s="21">
        <v>2</v>
      </c>
      <c r="E44" s="21">
        <f t="shared" si="4"/>
        <v>1.6</v>
      </c>
      <c r="F44" s="21">
        <f>+E44</f>
        <v>1.6</v>
      </c>
      <c r="G44" s="22">
        <f t="shared" si="5"/>
        <v>8.2164884189519647</v>
      </c>
      <c r="H44" s="23"/>
      <c r="I44" s="23"/>
      <c r="J44" s="23"/>
      <c r="K44" s="23"/>
      <c r="L44" s="23"/>
    </row>
    <row r="45" spans="1:12" s="1" customFormat="1" ht="20.100000000000001" customHeight="1">
      <c r="A45" s="18">
        <v>1239</v>
      </c>
      <c r="B45" s="122">
        <v>82</v>
      </c>
      <c r="C45" s="20" t="s">
        <v>109</v>
      </c>
      <c r="D45" s="21">
        <v>0.24940000000000001</v>
      </c>
      <c r="E45" s="21">
        <f t="shared" si="4"/>
        <v>0.19952000000000003</v>
      </c>
      <c r="F45" s="21">
        <v>0</v>
      </c>
      <c r="G45" s="22">
        <f>$J$12*F45</f>
        <v>0</v>
      </c>
      <c r="H45" s="23"/>
      <c r="I45" s="23"/>
      <c r="J45" s="23"/>
      <c r="K45" s="23"/>
      <c r="L45" s="23"/>
    </row>
    <row r="46" spans="1:12" s="1" customFormat="1" ht="20.100000000000001" customHeight="1">
      <c r="A46" s="18">
        <v>1239</v>
      </c>
      <c r="B46" s="122">
        <v>132</v>
      </c>
      <c r="C46" s="20" t="s">
        <v>110</v>
      </c>
      <c r="D46" s="21">
        <v>0.49859999999999999</v>
      </c>
      <c r="E46" s="21">
        <f t="shared" si="4"/>
        <v>0.39888000000000001</v>
      </c>
      <c r="F46" s="21">
        <f>E46</f>
        <v>0.39888000000000001</v>
      </c>
      <c r="G46" s="22">
        <f t="shared" si="5"/>
        <v>2.0483705628447249</v>
      </c>
      <c r="H46" s="23"/>
      <c r="I46" s="23"/>
      <c r="J46" s="23"/>
      <c r="K46" s="23"/>
      <c r="L46" s="23"/>
    </row>
    <row r="47" spans="1:12" s="1" customFormat="1" ht="20.100000000000001" customHeight="1">
      <c r="A47" s="18">
        <v>1239</v>
      </c>
      <c r="B47" s="19">
        <v>125</v>
      </c>
      <c r="C47" s="20" t="s">
        <v>111</v>
      </c>
      <c r="D47" s="21">
        <v>0.5</v>
      </c>
      <c r="E47" s="21">
        <f t="shared" si="4"/>
        <v>0.4</v>
      </c>
      <c r="F47" s="21">
        <v>0</v>
      </c>
      <c r="G47" s="22">
        <f t="shared" si="5"/>
        <v>0</v>
      </c>
      <c r="H47" s="23"/>
      <c r="I47" s="23"/>
      <c r="J47" s="23"/>
      <c r="K47" s="23"/>
      <c r="L47" s="23"/>
    </row>
    <row r="48" spans="1:12" s="1" customFormat="1" ht="20.100000000000001" customHeight="1">
      <c r="A48" s="18">
        <v>1239</v>
      </c>
      <c r="B48" s="122">
        <v>131</v>
      </c>
      <c r="C48" s="20" t="s">
        <v>112</v>
      </c>
      <c r="D48" s="21">
        <v>0.49969999999999998</v>
      </c>
      <c r="E48" s="21">
        <f t="shared" si="4"/>
        <v>0.39976</v>
      </c>
      <c r="F48" s="21">
        <v>0</v>
      </c>
      <c r="G48" s="22">
        <f t="shared" si="5"/>
        <v>0</v>
      </c>
      <c r="H48" s="23"/>
      <c r="I48" s="23"/>
      <c r="J48" s="23"/>
      <c r="K48" s="23"/>
      <c r="L48" s="23"/>
    </row>
    <row r="49" spans="1:14" s="1" customFormat="1" ht="20.100000000000001" customHeight="1">
      <c r="A49" s="18">
        <v>1239</v>
      </c>
      <c r="B49" s="19">
        <v>108</v>
      </c>
      <c r="C49" s="20" t="s">
        <v>113</v>
      </c>
      <c r="D49" s="21">
        <v>0.20669999999999999</v>
      </c>
      <c r="E49" s="21">
        <f t="shared" si="4"/>
        <v>0.16536000000000001</v>
      </c>
      <c r="F49" s="21">
        <v>0</v>
      </c>
      <c r="G49" s="22">
        <f t="shared" si="5"/>
        <v>0</v>
      </c>
      <c r="H49" s="23"/>
      <c r="I49" s="23"/>
      <c r="J49" s="23"/>
      <c r="K49" s="23"/>
      <c r="L49" s="23"/>
    </row>
    <row r="50" spans="1:14" s="1" customFormat="1" ht="20.100000000000001" customHeight="1">
      <c r="A50" s="18">
        <v>1239</v>
      </c>
      <c r="B50" s="122">
        <v>81</v>
      </c>
      <c r="C50" s="20" t="s">
        <v>114</v>
      </c>
      <c r="D50" s="21">
        <v>0.41339999999999999</v>
      </c>
      <c r="E50" s="21">
        <f t="shared" si="4"/>
        <v>0.33072000000000001</v>
      </c>
      <c r="F50" s="21">
        <v>0</v>
      </c>
      <c r="G50" s="22">
        <f t="shared" si="5"/>
        <v>0</v>
      </c>
      <c r="H50" s="23"/>
      <c r="I50" s="23"/>
      <c r="J50" s="23"/>
      <c r="K50" s="23"/>
      <c r="L50" s="23"/>
    </row>
    <row r="51" spans="1:14" s="1" customFormat="1" ht="20.100000000000001" customHeight="1">
      <c r="A51" s="18">
        <v>1239</v>
      </c>
      <c r="B51" s="19">
        <v>13</v>
      </c>
      <c r="C51" s="20" t="s">
        <v>115</v>
      </c>
      <c r="D51" s="21">
        <v>0.96330000000000005</v>
      </c>
      <c r="E51" s="21">
        <f t="shared" si="4"/>
        <v>0.7706400000000001</v>
      </c>
      <c r="F51" s="21">
        <f>E51</f>
        <v>0.7706400000000001</v>
      </c>
      <c r="G51" s="22">
        <f t="shared" si="5"/>
        <v>3.9574716469882141</v>
      </c>
      <c r="H51" s="23"/>
      <c r="I51" s="23"/>
      <c r="J51" s="23"/>
      <c r="K51" s="23"/>
      <c r="L51" s="23"/>
    </row>
    <row r="52" spans="1:14" s="1" customFormat="1" ht="20.100000000000001" customHeight="1">
      <c r="A52" s="18">
        <v>1239</v>
      </c>
      <c r="B52" s="19">
        <v>185</v>
      </c>
      <c r="C52" s="20" t="s">
        <v>116</v>
      </c>
      <c r="D52" s="21">
        <v>0.33839999999999998</v>
      </c>
      <c r="E52" s="21">
        <f t="shared" si="4"/>
        <v>0.27072000000000002</v>
      </c>
      <c r="F52" s="21">
        <f>E52</f>
        <v>0.27072000000000002</v>
      </c>
      <c r="G52" s="22">
        <f t="shared" si="5"/>
        <v>1.3902298404866724</v>
      </c>
      <c r="H52" s="23"/>
      <c r="I52" s="23"/>
      <c r="J52" s="23"/>
      <c r="K52" s="23"/>
      <c r="L52" s="23"/>
    </row>
    <row r="53" spans="1:14" s="1" customFormat="1" ht="20.100000000000001" customHeight="1">
      <c r="A53" s="18">
        <v>1239</v>
      </c>
      <c r="B53" s="19">
        <v>14</v>
      </c>
      <c r="C53" s="20" t="s">
        <v>117</v>
      </c>
      <c r="D53" s="21">
        <v>0.111</v>
      </c>
      <c r="E53" s="21">
        <f t="shared" si="4"/>
        <v>8.8800000000000004E-2</v>
      </c>
      <c r="F53" s="35">
        <v>0</v>
      </c>
      <c r="G53" s="22">
        <f t="shared" si="5"/>
        <v>0</v>
      </c>
      <c r="H53" s="23"/>
      <c r="I53" s="23"/>
      <c r="J53" s="23"/>
      <c r="K53" s="23"/>
      <c r="L53" s="23"/>
    </row>
    <row r="54" spans="1:14" s="1" customFormat="1" ht="20.100000000000001" customHeight="1">
      <c r="A54" s="18">
        <v>1239</v>
      </c>
      <c r="B54" s="19">
        <v>240</v>
      </c>
      <c r="C54" s="20" t="s">
        <v>118</v>
      </c>
      <c r="D54" s="21">
        <v>0.59809999999999997</v>
      </c>
      <c r="E54" s="21">
        <f t="shared" si="4"/>
        <v>0.47848000000000002</v>
      </c>
      <c r="F54" s="21">
        <v>0</v>
      </c>
      <c r="G54" s="22">
        <f t="shared" si="5"/>
        <v>0</v>
      </c>
      <c r="H54" s="23"/>
      <c r="I54" s="23"/>
      <c r="J54" s="23"/>
      <c r="K54" s="23"/>
      <c r="L54" s="23"/>
    </row>
    <row r="55" spans="1:14" s="1" customFormat="1" ht="20.100000000000001" customHeight="1">
      <c r="A55" s="18">
        <v>1239</v>
      </c>
      <c r="B55" s="19">
        <v>241</v>
      </c>
      <c r="C55" s="20" t="s">
        <v>118</v>
      </c>
      <c r="D55" s="21">
        <v>0.1012</v>
      </c>
      <c r="E55" s="21">
        <f t="shared" si="4"/>
        <v>8.0960000000000004E-2</v>
      </c>
      <c r="F55" s="21">
        <v>0</v>
      </c>
      <c r="G55" s="22">
        <f t="shared" si="5"/>
        <v>0</v>
      </c>
      <c r="H55" s="23"/>
      <c r="I55" s="23"/>
      <c r="J55" s="23"/>
      <c r="K55" s="23"/>
      <c r="L55" s="23"/>
    </row>
    <row r="56" spans="1:14" s="1" customFormat="1" ht="20.100000000000001" customHeight="1">
      <c r="A56" s="18">
        <v>1239</v>
      </c>
      <c r="B56" s="122">
        <v>242</v>
      </c>
      <c r="C56" s="20" t="s">
        <v>119</v>
      </c>
      <c r="D56" s="21">
        <v>6.1199999999999997E-2</v>
      </c>
      <c r="E56" s="21">
        <f t="shared" si="4"/>
        <v>4.8960000000000004E-2</v>
      </c>
      <c r="F56" s="21">
        <v>0</v>
      </c>
      <c r="G56" s="22">
        <f t="shared" si="5"/>
        <v>0</v>
      </c>
      <c r="H56" s="23"/>
      <c r="I56" s="23"/>
      <c r="J56" s="23"/>
      <c r="K56" s="23"/>
      <c r="L56" s="23"/>
    </row>
    <row r="57" spans="1:14" s="1" customFormat="1" ht="20.100000000000001" customHeight="1">
      <c r="A57" s="18">
        <v>1239</v>
      </c>
      <c r="B57" s="19">
        <v>16</v>
      </c>
      <c r="C57" s="20" t="s">
        <v>120</v>
      </c>
      <c r="D57" s="21">
        <v>1</v>
      </c>
      <c r="E57" s="21">
        <f t="shared" si="4"/>
        <v>0.8</v>
      </c>
      <c r="F57" s="21">
        <v>0</v>
      </c>
      <c r="G57" s="22">
        <f t="shared" si="5"/>
        <v>0</v>
      </c>
      <c r="H57" s="123"/>
      <c r="I57" s="23"/>
      <c r="J57" s="23"/>
      <c r="K57" s="23"/>
      <c r="L57" s="23"/>
    </row>
    <row r="58" spans="1:14" s="1" customFormat="1" ht="12.75" customHeight="1">
      <c r="A58" s="11"/>
      <c r="B58" s="24" t="s">
        <v>3</v>
      </c>
      <c r="C58" s="25"/>
      <c r="D58" s="26" t="s">
        <v>3</v>
      </c>
      <c r="E58" s="26" t="s">
        <v>3</v>
      </c>
      <c r="F58" s="26"/>
      <c r="G58" s="27"/>
      <c r="H58" s="28"/>
      <c r="I58" s="28"/>
      <c r="J58" s="28"/>
      <c r="K58" s="28"/>
      <c r="L58" s="28"/>
      <c r="M58" s="28"/>
      <c r="N58" s="28"/>
    </row>
    <row r="59" spans="1:14" s="1" customFormat="1" ht="12.75" customHeight="1">
      <c r="A59" s="11"/>
      <c r="B59" s="24"/>
      <c r="C59" s="29" t="s">
        <v>121</v>
      </c>
      <c r="D59" s="26"/>
      <c r="E59" s="26"/>
      <c r="F59" s="26"/>
      <c r="G59" s="30"/>
      <c r="H59" s="28"/>
      <c r="I59" s="28"/>
      <c r="J59" s="28"/>
      <c r="K59" s="28"/>
      <c r="L59" s="28"/>
      <c r="M59" s="28"/>
      <c r="N59" s="28"/>
    </row>
    <row r="60" spans="1:14" s="1" customFormat="1" ht="12.75" customHeight="1">
      <c r="A60" s="11"/>
      <c r="B60" s="24"/>
      <c r="C60" s="29"/>
      <c r="D60" s="26"/>
      <c r="E60" s="26"/>
      <c r="F60" s="26"/>
      <c r="G60" s="32"/>
      <c r="H60" s="28"/>
      <c r="I60" s="28"/>
      <c r="J60" s="28"/>
      <c r="K60" s="28"/>
      <c r="L60" s="28"/>
      <c r="M60" s="28"/>
      <c r="N60" s="28"/>
    </row>
    <row r="61" spans="1:14" s="1" customFormat="1" ht="20.100000000000001" customHeight="1">
      <c r="A61" s="18">
        <v>1239</v>
      </c>
      <c r="B61" s="122">
        <v>175</v>
      </c>
      <c r="C61" s="20" t="s">
        <v>122</v>
      </c>
      <c r="D61" s="21">
        <v>10.7469</v>
      </c>
      <c r="E61" s="21">
        <f>D61*80%</f>
        <v>8.5975200000000012</v>
      </c>
      <c r="F61" s="21">
        <f>E61</f>
        <v>8.5975200000000012</v>
      </c>
      <c r="G61" s="22">
        <f>$J$12*F61</f>
        <v>44.150889694817437</v>
      </c>
      <c r="H61" s="23"/>
      <c r="I61" s="23"/>
      <c r="J61" s="23"/>
      <c r="K61" s="23"/>
      <c r="L61" s="23"/>
    </row>
    <row r="62" spans="1:14" s="1" customFormat="1" ht="20.100000000000001" customHeight="1">
      <c r="A62" s="18">
        <v>1239</v>
      </c>
      <c r="B62" s="19">
        <v>136</v>
      </c>
      <c r="C62" s="20" t="s">
        <v>123</v>
      </c>
      <c r="D62" s="21">
        <v>11.2728</v>
      </c>
      <c r="E62" s="21">
        <f>D62*80%</f>
        <v>9.0182400000000005</v>
      </c>
      <c r="F62" s="21">
        <f>+E62</f>
        <v>9.0182400000000005</v>
      </c>
      <c r="G62" s="22">
        <f>$J$12*F62</f>
        <v>46.31141532458085</v>
      </c>
      <c r="H62" s="23"/>
      <c r="I62" s="23"/>
      <c r="J62" s="23"/>
      <c r="K62" s="23"/>
      <c r="L62" s="23"/>
    </row>
    <row r="63" spans="1:14" s="1" customFormat="1" ht="20.100000000000001" customHeight="1">
      <c r="A63" s="18">
        <v>1239</v>
      </c>
      <c r="B63" s="19">
        <v>17</v>
      </c>
      <c r="C63" s="20" t="s">
        <v>124</v>
      </c>
      <c r="D63" s="21">
        <v>31.33</v>
      </c>
      <c r="E63" s="21">
        <f>D63*80%</f>
        <v>25.064</v>
      </c>
      <c r="F63" s="21">
        <f>E63</f>
        <v>25.064</v>
      </c>
      <c r="G63" s="22">
        <f>$J$12*F63</f>
        <v>128.71129108288252</v>
      </c>
      <c r="H63" s="23"/>
      <c r="I63" s="23"/>
      <c r="J63" s="23"/>
      <c r="K63" s="23"/>
      <c r="L63" s="23"/>
    </row>
    <row r="64" spans="1:14" s="1" customFormat="1" ht="20.100000000000001" customHeight="1">
      <c r="A64" s="18">
        <v>1239</v>
      </c>
      <c r="B64" s="122">
        <v>160</v>
      </c>
      <c r="C64" s="20" t="s">
        <v>125</v>
      </c>
      <c r="D64" s="21">
        <v>10.7362</v>
      </c>
      <c r="E64" s="21">
        <f>D64*80%</f>
        <v>8.5889600000000002</v>
      </c>
      <c r="F64" s="21">
        <f>+E64</f>
        <v>8.5889600000000002</v>
      </c>
      <c r="G64" s="22">
        <f>$J$12*F64</f>
        <v>44.106931481776037</v>
      </c>
      <c r="H64" s="23"/>
      <c r="I64" s="23"/>
      <c r="J64" s="23"/>
      <c r="K64" s="23"/>
      <c r="L64" s="23"/>
    </row>
    <row r="65" spans="1:12" s="1" customFormat="1" ht="12.75" customHeight="1">
      <c r="A65" s="11"/>
      <c r="B65" s="24"/>
      <c r="C65" s="25"/>
      <c r="D65" s="26"/>
      <c r="E65" s="26"/>
      <c r="F65" s="26"/>
      <c r="G65" s="27"/>
      <c r="H65" s="28"/>
      <c r="I65" s="28"/>
      <c r="J65" s="28"/>
      <c r="K65" s="28"/>
      <c r="L65" s="28"/>
    </row>
    <row r="66" spans="1:12" s="1" customFormat="1" ht="12.75" customHeight="1">
      <c r="A66" s="11"/>
      <c r="B66" s="24"/>
      <c r="C66" s="29" t="s">
        <v>126</v>
      </c>
      <c r="D66" s="26"/>
      <c r="E66" s="26"/>
      <c r="F66" s="26"/>
      <c r="G66" s="30"/>
      <c r="H66" s="28"/>
      <c r="I66" s="28"/>
      <c r="J66" s="28"/>
      <c r="K66" s="28"/>
    </row>
    <row r="67" spans="1:12" s="1" customFormat="1" ht="12.75" customHeight="1">
      <c r="A67" s="11"/>
      <c r="B67" s="24"/>
      <c r="C67" s="29"/>
      <c r="D67" s="26"/>
      <c r="E67" s="26"/>
      <c r="F67" s="26"/>
      <c r="G67" s="32"/>
      <c r="H67" s="28"/>
      <c r="I67" s="28"/>
      <c r="J67" s="28"/>
      <c r="K67" s="28"/>
    </row>
    <row r="68" spans="1:12" s="1" customFormat="1" ht="20.100000000000001" customHeight="1">
      <c r="A68" s="18">
        <v>1239</v>
      </c>
      <c r="B68" s="19">
        <v>30</v>
      </c>
      <c r="C68" s="20" t="s">
        <v>127</v>
      </c>
      <c r="D68" s="21">
        <v>0.497</v>
      </c>
      <c r="E68" s="121">
        <f t="shared" ref="E68:E74" si="6">D68*80%</f>
        <v>0.39760000000000001</v>
      </c>
      <c r="F68" s="21">
        <f t="shared" ref="F68:F74" si="7">E68</f>
        <v>0.39760000000000001</v>
      </c>
      <c r="G68" s="22">
        <f t="shared" ref="G68:G74" si="8">$J$12*F68</f>
        <v>2.041797372109563</v>
      </c>
      <c r="H68" s="23"/>
      <c r="I68" s="23"/>
      <c r="J68" s="23"/>
      <c r="K68" s="23"/>
      <c r="L68" s="23"/>
    </row>
    <row r="69" spans="1:12" s="1" customFormat="1" ht="20.100000000000001" customHeight="1">
      <c r="A69" s="18">
        <v>1239</v>
      </c>
      <c r="B69" s="19">
        <v>146</v>
      </c>
      <c r="C69" s="20" t="s">
        <v>128</v>
      </c>
      <c r="D69" s="21">
        <v>7.0339999999999998</v>
      </c>
      <c r="E69" s="121">
        <f t="shared" si="6"/>
        <v>5.6272000000000002</v>
      </c>
      <c r="F69" s="21">
        <f t="shared" si="7"/>
        <v>5.6272000000000002</v>
      </c>
      <c r="G69" s="22">
        <f t="shared" si="8"/>
        <v>28.897389769454058</v>
      </c>
      <c r="H69" s="23"/>
      <c r="I69" s="23"/>
      <c r="J69" s="23"/>
      <c r="K69" s="23"/>
      <c r="L69" s="23"/>
    </row>
    <row r="70" spans="1:12" s="1" customFormat="1" ht="20.100000000000001" customHeight="1">
      <c r="A70" s="18">
        <v>1239</v>
      </c>
      <c r="B70" s="19">
        <v>72</v>
      </c>
      <c r="C70" s="20" t="s">
        <v>129</v>
      </c>
      <c r="D70" s="21">
        <v>0.73970000000000002</v>
      </c>
      <c r="E70" s="21">
        <f t="shared" si="6"/>
        <v>0.59176000000000006</v>
      </c>
      <c r="F70" s="21">
        <f t="shared" si="7"/>
        <v>0.59176000000000006</v>
      </c>
      <c r="G70" s="22">
        <f t="shared" si="8"/>
        <v>3.0388682417493844</v>
      </c>
      <c r="H70" s="23"/>
      <c r="I70" s="23"/>
      <c r="J70" s="23"/>
      <c r="K70" s="23"/>
      <c r="L70" s="23"/>
    </row>
    <row r="71" spans="1:12" s="1" customFormat="1" ht="20.100000000000001" customHeight="1">
      <c r="A71" s="18">
        <v>1239</v>
      </c>
      <c r="B71" s="19">
        <v>18</v>
      </c>
      <c r="C71" s="20" t="s">
        <v>129</v>
      </c>
      <c r="D71" s="21">
        <v>17.635400000000001</v>
      </c>
      <c r="E71" s="21">
        <f t="shared" si="6"/>
        <v>14.108320000000001</v>
      </c>
      <c r="F71" s="21">
        <f t="shared" si="7"/>
        <v>14.108320000000001</v>
      </c>
      <c r="G71" s="22">
        <f t="shared" si="8"/>
        <v>72.450529931792744</v>
      </c>
      <c r="H71" s="23"/>
      <c r="I71" s="23"/>
      <c r="J71" s="23"/>
      <c r="K71" s="23"/>
      <c r="L71" s="23"/>
    </row>
    <row r="72" spans="1:12" s="1" customFormat="1" ht="20.100000000000001" customHeight="1">
      <c r="A72" s="18">
        <v>1239</v>
      </c>
      <c r="B72" s="19">
        <v>21</v>
      </c>
      <c r="C72" s="20" t="s">
        <v>130</v>
      </c>
      <c r="D72" s="21">
        <v>0.87180000000000002</v>
      </c>
      <c r="E72" s="21">
        <f t="shared" si="6"/>
        <v>0.69744000000000006</v>
      </c>
      <c r="F72" s="21">
        <f t="shared" si="7"/>
        <v>0.69744000000000006</v>
      </c>
      <c r="G72" s="22">
        <f t="shared" si="8"/>
        <v>3.5815673018211616</v>
      </c>
      <c r="H72" s="23"/>
      <c r="I72" s="23"/>
      <c r="J72" s="23"/>
      <c r="K72" s="23"/>
      <c r="L72" s="23"/>
    </row>
    <row r="73" spans="1:12" s="1" customFormat="1" ht="20.100000000000001" customHeight="1">
      <c r="A73" s="18">
        <v>1239</v>
      </c>
      <c r="B73" s="19">
        <v>129</v>
      </c>
      <c r="C73" s="20" t="s">
        <v>131</v>
      </c>
      <c r="D73" s="21">
        <v>1.6358999999999999</v>
      </c>
      <c r="E73" s="21">
        <f t="shared" si="6"/>
        <v>1.3087200000000001</v>
      </c>
      <c r="F73" s="21">
        <f t="shared" si="7"/>
        <v>1.3087200000000001</v>
      </c>
      <c r="G73" s="22">
        <f t="shared" si="8"/>
        <v>6.7206767022817591</v>
      </c>
      <c r="H73" s="23"/>
      <c r="I73" s="23"/>
      <c r="J73" s="23"/>
      <c r="K73" s="23"/>
      <c r="L73" s="23"/>
    </row>
    <row r="74" spans="1:12" s="1" customFormat="1" ht="20.100000000000001" customHeight="1">
      <c r="A74" s="18">
        <v>1239</v>
      </c>
      <c r="B74" s="19">
        <v>237</v>
      </c>
      <c r="C74" s="20" t="s">
        <v>132</v>
      </c>
      <c r="D74" s="21">
        <v>6</v>
      </c>
      <c r="E74" s="21">
        <f t="shared" si="6"/>
        <v>4.8000000000000007</v>
      </c>
      <c r="F74" s="21">
        <f t="shared" si="7"/>
        <v>4.8000000000000007</v>
      </c>
      <c r="G74" s="22">
        <f t="shared" si="8"/>
        <v>24.649465256855894</v>
      </c>
      <c r="H74" s="23"/>
      <c r="I74" s="23"/>
      <c r="J74" s="23"/>
      <c r="K74" s="23"/>
      <c r="L74" s="23"/>
    </row>
    <row r="75" spans="1:12" s="1" customFormat="1" ht="12.75" customHeight="1">
      <c r="A75" s="11"/>
      <c r="B75" s="24"/>
      <c r="C75" s="25"/>
      <c r="D75" s="26"/>
      <c r="E75" s="26"/>
      <c r="F75" s="26"/>
      <c r="G75" s="30"/>
      <c r="H75" s="28"/>
      <c r="I75" s="28"/>
      <c r="J75" s="28"/>
      <c r="K75" s="28"/>
      <c r="L75" s="28"/>
    </row>
    <row r="76" spans="1:12" s="1" customFormat="1" ht="12.75" customHeight="1">
      <c r="A76" s="11"/>
      <c r="B76" s="24"/>
      <c r="C76" s="29" t="s">
        <v>133</v>
      </c>
      <c r="D76" s="26"/>
      <c r="E76" s="26"/>
      <c r="F76" s="26"/>
      <c r="G76" s="30"/>
      <c r="H76" s="28"/>
      <c r="I76" s="28"/>
      <c r="J76" s="28"/>
      <c r="K76" s="28"/>
      <c r="L76" s="28"/>
    </row>
    <row r="77" spans="1:12" s="1" customFormat="1" ht="12.75" customHeight="1">
      <c r="A77" s="11"/>
      <c r="B77" s="24"/>
      <c r="C77" s="29"/>
      <c r="D77" s="26"/>
      <c r="E77" s="26"/>
      <c r="F77" s="26"/>
      <c r="G77" s="32"/>
      <c r="H77" s="28"/>
      <c r="I77" s="28"/>
      <c r="J77" s="28"/>
      <c r="K77" s="28"/>
      <c r="L77" s="28"/>
    </row>
    <row r="78" spans="1:12" s="1" customFormat="1" ht="20.100000000000001" customHeight="1">
      <c r="A78" s="18">
        <v>1239</v>
      </c>
      <c r="B78" s="19">
        <v>237</v>
      </c>
      <c r="C78" s="20" t="s">
        <v>134</v>
      </c>
      <c r="D78" s="21">
        <v>14.9</v>
      </c>
      <c r="E78" s="21">
        <f>D78*80%</f>
        <v>11.920000000000002</v>
      </c>
      <c r="F78" s="21">
        <f>E78</f>
        <v>11.920000000000002</v>
      </c>
      <c r="G78" s="22">
        <f>$J$12*F78</f>
        <v>61.212838721192142</v>
      </c>
      <c r="H78" s="23" t="s">
        <v>3</v>
      </c>
      <c r="I78" s="23"/>
      <c r="J78" s="23"/>
      <c r="K78" s="23"/>
      <c r="L78" s="23"/>
    </row>
    <row r="79" spans="1:12" s="1" customFormat="1" ht="12.75" customHeight="1">
      <c r="A79" s="11"/>
      <c r="B79" s="24"/>
      <c r="C79" s="25"/>
      <c r="D79" s="26"/>
      <c r="E79" s="26"/>
      <c r="F79" s="26"/>
      <c r="G79" s="30"/>
      <c r="H79" s="28"/>
      <c r="I79" s="28"/>
      <c r="J79" s="28"/>
      <c r="K79" s="28"/>
    </row>
    <row r="80" spans="1:12" s="1" customFormat="1" ht="12.75" customHeight="1">
      <c r="A80" s="11"/>
      <c r="B80" s="2"/>
      <c r="C80" s="33" t="s">
        <v>135</v>
      </c>
      <c r="D80" s="5"/>
      <c r="E80" s="5"/>
      <c r="F80" s="5"/>
      <c r="G80" s="30"/>
    </row>
    <row r="81" spans="1:12" s="1" customFormat="1" ht="12.75" customHeight="1">
      <c r="A81" s="11"/>
      <c r="B81" s="2"/>
      <c r="C81" s="34"/>
      <c r="D81" s="5"/>
      <c r="E81" s="5"/>
      <c r="F81" s="5"/>
      <c r="G81" s="32"/>
      <c r="H81" s="1" t="s">
        <v>3</v>
      </c>
    </row>
    <row r="82" spans="1:12" s="1" customFormat="1" ht="20.100000000000001" customHeight="1">
      <c r="A82" s="18">
        <v>1239</v>
      </c>
      <c r="B82" s="122">
        <v>231</v>
      </c>
      <c r="C82" s="20" t="s">
        <v>136</v>
      </c>
      <c r="D82" s="21">
        <v>36.118000000000002</v>
      </c>
      <c r="E82" s="21">
        <f>D82*80%</f>
        <v>28.894400000000005</v>
      </c>
      <c r="F82" s="21">
        <f>E82</f>
        <v>28.894400000000005</v>
      </c>
      <c r="G82" s="22">
        <f>$J$12*F82</f>
        <v>148.38156435785353</v>
      </c>
      <c r="H82" s="23" t="s">
        <v>3</v>
      </c>
      <c r="I82" s="23"/>
      <c r="J82" s="23"/>
      <c r="K82" s="23"/>
      <c r="L82" s="23"/>
    </row>
    <row r="83" spans="1:12" s="1" customFormat="1" ht="20.100000000000001" customHeight="1">
      <c r="A83" s="18">
        <v>1239</v>
      </c>
      <c r="B83" s="122">
        <v>26</v>
      </c>
      <c r="C83" s="20" t="s">
        <v>137</v>
      </c>
      <c r="D83" s="21">
        <v>12</v>
      </c>
      <c r="E83" s="21">
        <f>D83*80%</f>
        <v>9.6000000000000014</v>
      </c>
      <c r="F83" s="21">
        <f>E83</f>
        <v>9.6000000000000014</v>
      </c>
      <c r="G83" s="22">
        <f>$J$12*F83</f>
        <v>49.298930513711788</v>
      </c>
      <c r="H83" s="23"/>
      <c r="I83" s="23"/>
      <c r="J83" s="23"/>
      <c r="K83" s="23"/>
      <c r="L83" s="23"/>
    </row>
    <row r="84" spans="1:12" s="1" customFormat="1" ht="12.75" customHeight="1">
      <c r="A84" s="11"/>
      <c r="B84" s="2"/>
      <c r="C84" s="3"/>
      <c r="D84" s="5"/>
      <c r="E84" s="5"/>
      <c r="F84" s="5"/>
      <c r="G84" s="27"/>
    </row>
    <row r="85" spans="1:12" s="1" customFormat="1" ht="12.75" customHeight="1">
      <c r="A85" s="11"/>
      <c r="B85" s="2"/>
      <c r="C85" s="33" t="s">
        <v>138</v>
      </c>
      <c r="D85" s="5"/>
      <c r="E85" s="5"/>
      <c r="F85" s="5"/>
      <c r="G85" s="30"/>
    </row>
    <row r="86" spans="1:12" s="1" customFormat="1" ht="12.75" customHeight="1">
      <c r="A86" s="11"/>
      <c r="B86" s="2"/>
      <c r="C86" s="3"/>
      <c r="D86" s="5"/>
      <c r="E86" s="5"/>
      <c r="F86" s="5"/>
      <c r="G86" s="32"/>
    </row>
    <row r="87" spans="1:12" s="1" customFormat="1" ht="20.100000000000001" customHeight="1">
      <c r="A87" s="18">
        <v>1239</v>
      </c>
      <c r="B87" s="19">
        <v>25</v>
      </c>
      <c r="C87" s="20" t="s">
        <v>139</v>
      </c>
      <c r="D87" s="21">
        <v>7.2244000000000002</v>
      </c>
      <c r="E87" s="21">
        <f>D87*0.8</f>
        <v>5.7795200000000007</v>
      </c>
      <c r="F87" s="35">
        <f>+E87</f>
        <v>5.7795200000000007</v>
      </c>
      <c r="G87" s="22">
        <f>$J$12*F87</f>
        <v>29.679599466938289</v>
      </c>
      <c r="H87" s="23"/>
      <c r="I87" s="23"/>
      <c r="J87" s="23"/>
      <c r="K87" s="23"/>
      <c r="L87" s="23"/>
    </row>
    <row r="88" spans="1:12" s="1" customFormat="1" ht="20.100000000000001" customHeight="1">
      <c r="A88" s="18">
        <v>1239</v>
      </c>
      <c r="B88" s="19">
        <v>32</v>
      </c>
      <c r="C88" s="20" t="s">
        <v>139</v>
      </c>
      <c r="D88" s="21">
        <v>2</v>
      </c>
      <c r="E88" s="21">
        <f>D88*0.8</f>
        <v>1.6</v>
      </c>
      <c r="F88" s="35">
        <f>+E88</f>
        <v>1.6</v>
      </c>
      <c r="G88" s="22">
        <f>$J$12*F88</f>
        <v>8.2164884189519647</v>
      </c>
      <c r="H88" s="23"/>
      <c r="I88" s="23"/>
      <c r="J88" s="23"/>
      <c r="K88" s="23"/>
      <c r="L88" s="23"/>
    </row>
    <row r="89" spans="1:12" s="1" customFormat="1" ht="20.100000000000001" customHeight="1">
      <c r="A89" s="18">
        <v>1239</v>
      </c>
      <c r="B89" s="19">
        <v>312</v>
      </c>
      <c r="C89" s="20" t="s">
        <v>139</v>
      </c>
      <c r="D89" s="21">
        <v>5.0149999999999997</v>
      </c>
      <c r="E89" s="21">
        <f>D89*0.8</f>
        <v>4.0119999999999996</v>
      </c>
      <c r="F89" s="35">
        <f>+E89</f>
        <v>4.0119999999999996</v>
      </c>
      <c r="G89" s="22">
        <f>$J$12*F89</f>
        <v>20.602844710522046</v>
      </c>
      <c r="H89" s="23"/>
      <c r="I89" s="23"/>
      <c r="J89" s="23"/>
      <c r="K89" s="23"/>
      <c r="L89" s="23"/>
    </row>
    <row r="90" spans="1:12" s="1" customFormat="1" ht="20.100000000000001" customHeight="1">
      <c r="A90" s="18">
        <v>1239</v>
      </c>
      <c r="B90" s="19">
        <v>121</v>
      </c>
      <c r="C90" s="20" t="s">
        <v>139</v>
      </c>
      <c r="D90" s="21">
        <v>1.3992</v>
      </c>
      <c r="E90" s="21">
        <f>D90*0.8</f>
        <v>1.1193600000000001</v>
      </c>
      <c r="F90" s="35">
        <f>+E90</f>
        <v>1.1193600000000001</v>
      </c>
      <c r="G90" s="22">
        <f>$J$12*F90</f>
        <v>5.7482552978987949</v>
      </c>
      <c r="H90" s="23"/>
      <c r="I90" s="23"/>
      <c r="J90" s="23"/>
      <c r="K90" s="23"/>
      <c r="L90" s="23"/>
    </row>
    <row r="91" spans="1:12" s="1" customFormat="1" ht="20.100000000000001" customHeight="1">
      <c r="A91" s="18">
        <v>1239</v>
      </c>
      <c r="B91" s="19">
        <v>35</v>
      </c>
      <c r="C91" s="20" t="s">
        <v>140</v>
      </c>
      <c r="D91" s="21">
        <v>14.363</v>
      </c>
      <c r="E91" s="21">
        <f>D91*0.8</f>
        <v>11.490400000000001</v>
      </c>
      <c r="F91" s="35">
        <f>E91</f>
        <v>11.490400000000001</v>
      </c>
      <c r="G91" s="22">
        <f>$J$12*F91</f>
        <v>59.006711580703538</v>
      </c>
      <c r="H91" s="23"/>
      <c r="I91" s="23"/>
      <c r="J91" s="23"/>
      <c r="K91" s="23"/>
      <c r="L91" s="23"/>
    </row>
    <row r="92" spans="1:12" s="1" customFormat="1" ht="12.75" customHeight="1">
      <c r="A92" s="11"/>
      <c r="B92" s="2"/>
      <c r="C92" s="3"/>
      <c r="D92" s="5"/>
      <c r="E92" s="5"/>
      <c r="F92" s="5"/>
      <c r="G92" s="27"/>
    </row>
    <row r="93" spans="1:12" s="1" customFormat="1" ht="12.75" customHeight="1">
      <c r="A93" s="11"/>
      <c r="B93" s="2"/>
      <c r="C93" s="33" t="s">
        <v>53</v>
      </c>
      <c r="D93" s="5"/>
      <c r="E93" s="5"/>
      <c r="F93" s="5"/>
      <c r="G93" s="30"/>
    </row>
    <row r="94" spans="1:12" s="1" customFormat="1" ht="12.75" customHeight="1">
      <c r="A94" s="11"/>
      <c r="B94" s="2"/>
      <c r="C94" s="33"/>
      <c r="D94" s="5"/>
      <c r="E94" s="5"/>
      <c r="F94" s="5"/>
      <c r="G94" s="32"/>
    </row>
    <row r="95" spans="1:12" s="1" customFormat="1" ht="20.100000000000001" customHeight="1">
      <c r="A95" s="18">
        <v>1239</v>
      </c>
      <c r="B95" s="19">
        <v>229</v>
      </c>
      <c r="C95" s="20" t="s">
        <v>141</v>
      </c>
      <c r="D95" s="21">
        <v>12.5517</v>
      </c>
      <c r="E95" s="21">
        <f>D95*80%</f>
        <v>10.041360000000001</v>
      </c>
      <c r="F95" s="21">
        <f>E95</f>
        <v>10.041360000000001</v>
      </c>
      <c r="G95" s="22">
        <f>$J$12*F95</f>
        <v>51.56544884407969</v>
      </c>
      <c r="H95" s="23"/>
      <c r="I95" s="23"/>
      <c r="J95" s="23"/>
      <c r="K95" s="23"/>
      <c r="L95" s="23"/>
    </row>
    <row r="96" spans="1:12" s="1" customFormat="1" ht="12.75" customHeight="1">
      <c r="A96" s="11"/>
      <c r="B96" s="2"/>
      <c r="C96" s="3"/>
      <c r="D96" s="5"/>
      <c r="E96" s="5"/>
      <c r="F96" s="5"/>
      <c r="G96" s="27"/>
    </row>
    <row r="97" spans="1:14" s="1" customFormat="1" ht="12.75" customHeight="1">
      <c r="A97" s="11"/>
      <c r="B97" s="2"/>
      <c r="C97" s="33" t="s">
        <v>142</v>
      </c>
      <c r="D97" s="5"/>
      <c r="E97" s="5"/>
      <c r="F97" s="5"/>
      <c r="G97" s="30"/>
    </row>
    <row r="98" spans="1:14" s="1" customFormat="1" ht="12.75" customHeight="1">
      <c r="A98" s="11"/>
      <c r="B98" s="2"/>
      <c r="C98" s="33"/>
      <c r="D98" s="5"/>
      <c r="E98" s="5"/>
      <c r="F98" s="5"/>
      <c r="G98" s="32"/>
    </row>
    <row r="99" spans="1:14" s="1" customFormat="1" ht="20.100000000000001" customHeight="1">
      <c r="A99" s="18">
        <v>1239</v>
      </c>
      <c r="B99" s="122">
        <v>42</v>
      </c>
      <c r="C99" s="20" t="s">
        <v>143</v>
      </c>
      <c r="D99" s="21">
        <v>0.65700000000000003</v>
      </c>
      <c r="E99" s="21">
        <f t="shared" ref="E99:E122" si="9">D99*80%</f>
        <v>0.52560000000000007</v>
      </c>
      <c r="F99" s="21">
        <f>+E99</f>
        <v>0.52560000000000007</v>
      </c>
      <c r="G99" s="22">
        <f t="shared" ref="G99:G122" si="10">$J$12*F99</f>
        <v>2.6991164456257204</v>
      </c>
      <c r="H99" s="23"/>
      <c r="I99" s="23"/>
      <c r="J99" s="23"/>
      <c r="K99" s="23"/>
      <c r="L99" s="23"/>
    </row>
    <row r="100" spans="1:14" s="1" customFormat="1" ht="20.100000000000001" customHeight="1">
      <c r="A100" s="18">
        <v>1239</v>
      </c>
      <c r="B100" s="122">
        <v>244</v>
      </c>
      <c r="C100" s="20" t="s">
        <v>144</v>
      </c>
      <c r="D100" s="21">
        <v>0.2069</v>
      </c>
      <c r="E100" s="21">
        <f t="shared" si="9"/>
        <v>0.16552</v>
      </c>
      <c r="F100" s="35">
        <v>0</v>
      </c>
      <c r="G100" s="22">
        <f t="shared" si="10"/>
        <v>0</v>
      </c>
      <c r="H100" s="23"/>
      <c r="I100" s="23"/>
      <c r="J100" s="23"/>
      <c r="K100" s="23"/>
      <c r="L100" s="23"/>
    </row>
    <row r="101" spans="1:14" s="1" customFormat="1" ht="20.100000000000001" customHeight="1">
      <c r="A101" s="18">
        <v>1239</v>
      </c>
      <c r="B101" s="122">
        <v>267</v>
      </c>
      <c r="C101" s="20" t="s">
        <v>145</v>
      </c>
      <c r="D101" s="21">
        <v>0.06</v>
      </c>
      <c r="E101" s="21">
        <f t="shared" si="9"/>
        <v>4.8000000000000001E-2</v>
      </c>
      <c r="F101" s="35">
        <v>0</v>
      </c>
      <c r="G101" s="22">
        <f t="shared" si="10"/>
        <v>0</v>
      </c>
      <c r="H101" s="23"/>
      <c r="I101" s="23"/>
      <c r="J101" s="23"/>
      <c r="K101" s="23"/>
      <c r="L101" s="23"/>
    </row>
    <row r="102" spans="1:14" s="1" customFormat="1" ht="20.100000000000001" customHeight="1">
      <c r="A102" s="18">
        <v>1239</v>
      </c>
      <c r="B102" s="122">
        <v>268</v>
      </c>
      <c r="C102" s="20" t="s">
        <v>144</v>
      </c>
      <c r="D102" s="21">
        <v>6.13E-2</v>
      </c>
      <c r="E102" s="21">
        <f t="shared" si="9"/>
        <v>4.904E-2</v>
      </c>
      <c r="F102" s="35">
        <v>0</v>
      </c>
      <c r="G102" s="22">
        <f t="shared" si="10"/>
        <v>0</v>
      </c>
      <c r="H102" s="23"/>
      <c r="I102" s="23"/>
      <c r="J102" s="23"/>
      <c r="K102" s="23"/>
      <c r="L102" s="23"/>
    </row>
    <row r="103" spans="1:14" s="1" customFormat="1" ht="20.100000000000001" customHeight="1">
      <c r="A103" s="18">
        <v>1239</v>
      </c>
      <c r="B103" s="122">
        <v>269</v>
      </c>
      <c r="C103" s="20" t="s">
        <v>144</v>
      </c>
      <c r="D103" s="21">
        <v>0.24679999999999999</v>
      </c>
      <c r="E103" s="21">
        <f t="shared" si="9"/>
        <v>0.19744</v>
      </c>
      <c r="F103" s="35">
        <v>0</v>
      </c>
      <c r="G103" s="22">
        <f t="shared" si="10"/>
        <v>0</v>
      </c>
      <c r="H103" s="23"/>
      <c r="I103" s="23"/>
      <c r="J103" s="23"/>
      <c r="K103" s="23"/>
      <c r="L103" s="23"/>
    </row>
    <row r="104" spans="1:14" s="1" customFormat="1" ht="20.100000000000001" customHeight="1">
      <c r="A104" s="18">
        <v>1239</v>
      </c>
      <c r="B104" s="101">
        <v>259</v>
      </c>
      <c r="C104" s="20" t="s">
        <v>146</v>
      </c>
      <c r="D104" s="21">
        <v>8.2000000000000003E-2</v>
      </c>
      <c r="E104" s="21">
        <f t="shared" si="9"/>
        <v>6.5600000000000006E-2</v>
      </c>
      <c r="F104" s="21">
        <v>0</v>
      </c>
      <c r="G104" s="22">
        <f t="shared" si="10"/>
        <v>0</v>
      </c>
      <c r="H104" s="23"/>
      <c r="I104" s="23"/>
      <c r="J104" s="23"/>
      <c r="K104" s="23"/>
      <c r="L104" s="23"/>
    </row>
    <row r="105" spans="1:14" s="1" customFormat="1" ht="20.100000000000001" customHeight="1">
      <c r="A105" s="18">
        <v>1239</v>
      </c>
      <c r="B105" s="122">
        <v>245</v>
      </c>
      <c r="C105" s="20" t="s">
        <v>147</v>
      </c>
      <c r="D105" s="21">
        <v>0.65700000000000003</v>
      </c>
      <c r="E105" s="21">
        <f t="shared" si="9"/>
        <v>0.52560000000000007</v>
      </c>
      <c r="F105" s="21">
        <f>+E105</f>
        <v>0.52560000000000007</v>
      </c>
      <c r="G105" s="22">
        <f t="shared" si="10"/>
        <v>2.6991164456257204</v>
      </c>
      <c r="H105" s="23"/>
      <c r="I105" s="23"/>
      <c r="J105" s="23"/>
      <c r="K105" s="23"/>
      <c r="L105" s="23"/>
    </row>
    <row r="106" spans="1:14" s="1" customFormat="1" ht="20.100000000000001" customHeight="1">
      <c r="A106" s="18">
        <v>1239</v>
      </c>
      <c r="B106" s="101">
        <v>246</v>
      </c>
      <c r="C106" s="20" t="s">
        <v>148</v>
      </c>
      <c r="D106" s="21">
        <v>0.65700000000000003</v>
      </c>
      <c r="E106" s="21">
        <f t="shared" si="9"/>
        <v>0.52560000000000007</v>
      </c>
      <c r="F106" s="21">
        <f>E106</f>
        <v>0.52560000000000007</v>
      </c>
      <c r="G106" s="22">
        <f t="shared" si="10"/>
        <v>2.6991164456257204</v>
      </c>
      <c r="H106" s="23"/>
      <c r="I106" s="23"/>
      <c r="J106" s="23"/>
      <c r="K106" s="23"/>
      <c r="L106" s="23"/>
    </row>
    <row r="107" spans="1:14" s="1" customFormat="1" ht="20.100000000000001" customHeight="1">
      <c r="A107" s="18">
        <v>1239</v>
      </c>
      <c r="B107" s="122">
        <v>247</v>
      </c>
      <c r="C107" s="20" t="s">
        <v>143</v>
      </c>
      <c r="D107" s="21">
        <v>0.5988</v>
      </c>
      <c r="E107" s="21">
        <f t="shared" si="9"/>
        <v>0.47904000000000002</v>
      </c>
      <c r="F107" s="21">
        <f>+E107</f>
        <v>0.47904000000000002</v>
      </c>
      <c r="G107" s="22">
        <f t="shared" si="10"/>
        <v>2.4600166326342183</v>
      </c>
      <c r="H107" s="23"/>
      <c r="I107" s="23"/>
      <c r="J107" s="23"/>
      <c r="K107" s="23"/>
      <c r="L107" s="23"/>
    </row>
    <row r="108" spans="1:14" s="1" customFormat="1" ht="20.100000000000001" customHeight="1">
      <c r="A108" s="18">
        <v>1239</v>
      </c>
      <c r="B108" s="122">
        <v>248</v>
      </c>
      <c r="C108" s="20" t="s">
        <v>143</v>
      </c>
      <c r="D108" s="21">
        <v>0.65700000000000003</v>
      </c>
      <c r="E108" s="21">
        <f t="shared" si="9"/>
        <v>0.52560000000000007</v>
      </c>
      <c r="F108" s="21">
        <f>+E108</f>
        <v>0.52560000000000007</v>
      </c>
      <c r="G108" s="22">
        <f t="shared" si="10"/>
        <v>2.6991164456257204</v>
      </c>
      <c r="H108" s="23"/>
      <c r="I108" s="23"/>
      <c r="J108" s="23"/>
      <c r="K108" s="23"/>
      <c r="L108" s="23"/>
    </row>
    <row r="109" spans="1:14" s="1" customFormat="1" ht="20.100000000000001" customHeight="1">
      <c r="A109" s="18">
        <v>1239</v>
      </c>
      <c r="B109" s="101">
        <v>249</v>
      </c>
      <c r="C109" s="20" t="s">
        <v>143</v>
      </c>
      <c r="D109" s="21">
        <v>0.65710000000000002</v>
      </c>
      <c r="E109" s="21">
        <f t="shared" si="9"/>
        <v>0.52568000000000004</v>
      </c>
      <c r="F109" s="21">
        <v>0</v>
      </c>
      <c r="G109" s="22">
        <f t="shared" si="10"/>
        <v>0</v>
      </c>
      <c r="H109" s="23"/>
      <c r="I109" s="23"/>
      <c r="J109" s="23"/>
      <c r="K109" s="23"/>
      <c r="L109" s="23"/>
      <c r="N109" s="77"/>
    </row>
    <row r="110" spans="1:14" s="1" customFormat="1" ht="20.100000000000001" customHeight="1">
      <c r="A110" s="18">
        <v>1239</v>
      </c>
      <c r="B110" s="122">
        <v>161</v>
      </c>
      <c r="C110" s="20" t="s">
        <v>149</v>
      </c>
      <c r="D110" s="35">
        <v>1.2305999999999999</v>
      </c>
      <c r="E110" s="21">
        <f t="shared" si="9"/>
        <v>0.98448000000000002</v>
      </c>
      <c r="F110" s="21">
        <v>0</v>
      </c>
      <c r="G110" s="22">
        <f t="shared" si="10"/>
        <v>0</v>
      </c>
      <c r="H110" s="23"/>
      <c r="I110" s="23"/>
      <c r="J110" s="23"/>
      <c r="K110" s="23"/>
      <c r="L110" s="23"/>
    </row>
    <row r="111" spans="1:14" s="1" customFormat="1" ht="20.100000000000001" customHeight="1">
      <c r="A111" s="18">
        <v>1239</v>
      </c>
      <c r="B111" s="122">
        <v>106</v>
      </c>
      <c r="C111" s="20" t="s">
        <v>150</v>
      </c>
      <c r="D111" s="21">
        <v>0.44529999999999997</v>
      </c>
      <c r="E111" s="21">
        <f t="shared" si="9"/>
        <v>0.35624</v>
      </c>
      <c r="F111" s="21">
        <f t="shared" ref="F111:F112" si="11">+E111</f>
        <v>0.35624</v>
      </c>
      <c r="G111" s="22">
        <f t="shared" si="10"/>
        <v>1.8294011464796547</v>
      </c>
      <c r="H111" s="23"/>
      <c r="I111" s="23"/>
      <c r="J111" s="23"/>
      <c r="K111" s="23"/>
      <c r="L111" s="23"/>
    </row>
    <row r="112" spans="1:14" s="1" customFormat="1" ht="20.100000000000001" customHeight="1">
      <c r="A112" s="18">
        <v>1239</v>
      </c>
      <c r="B112" s="122">
        <v>107</v>
      </c>
      <c r="C112" s="20" t="s">
        <v>150</v>
      </c>
      <c r="D112" s="21">
        <v>3.4213</v>
      </c>
      <c r="E112" s="21">
        <f t="shared" si="9"/>
        <v>2.7370400000000004</v>
      </c>
      <c r="F112" s="21">
        <f t="shared" si="11"/>
        <v>2.7370400000000004</v>
      </c>
      <c r="G112" s="22">
        <f t="shared" si="10"/>
        <v>14.055535913880179</v>
      </c>
      <c r="H112" s="23"/>
      <c r="I112" s="23"/>
      <c r="J112" s="23"/>
      <c r="K112" s="23"/>
      <c r="L112" s="23"/>
    </row>
    <row r="113" spans="1:12" s="1" customFormat="1" ht="20.100000000000001" customHeight="1">
      <c r="A113" s="18">
        <v>1239</v>
      </c>
      <c r="B113" s="19">
        <v>235</v>
      </c>
      <c r="C113" s="20" t="s">
        <v>151</v>
      </c>
      <c r="D113" s="21">
        <v>5.2767999999999997</v>
      </c>
      <c r="E113" s="21">
        <f t="shared" si="9"/>
        <v>4.2214400000000003</v>
      </c>
      <c r="F113" s="21">
        <f>E113</f>
        <v>4.2214400000000003</v>
      </c>
      <c r="G113" s="22">
        <f t="shared" si="10"/>
        <v>21.678383044562864</v>
      </c>
      <c r="H113" s="23" t="s">
        <v>3</v>
      </c>
      <c r="I113" s="23"/>
      <c r="J113" s="23"/>
      <c r="K113" s="23"/>
      <c r="L113" s="23"/>
    </row>
    <row r="114" spans="1:12" s="1" customFormat="1" ht="20.100000000000001" customHeight="1">
      <c r="A114" s="18">
        <v>1239</v>
      </c>
      <c r="B114" s="19">
        <v>43</v>
      </c>
      <c r="C114" s="20" t="s">
        <v>152</v>
      </c>
      <c r="D114" s="21">
        <v>1.8656999999999999</v>
      </c>
      <c r="E114" s="21">
        <f t="shared" si="9"/>
        <v>1.4925600000000001</v>
      </c>
      <c r="F114" s="21">
        <f t="shared" ref="F114:F120" si="12">+E114</f>
        <v>1.4925600000000001</v>
      </c>
      <c r="G114" s="22">
        <f t="shared" si="10"/>
        <v>7.6647512216193405</v>
      </c>
      <c r="H114" s="23"/>
      <c r="I114" s="23"/>
      <c r="J114" s="23"/>
      <c r="K114" s="23"/>
      <c r="L114" s="23"/>
    </row>
    <row r="115" spans="1:12" s="1" customFormat="1" ht="20.100000000000001" customHeight="1">
      <c r="A115" s="18">
        <v>1239</v>
      </c>
      <c r="B115" s="19">
        <v>119</v>
      </c>
      <c r="C115" s="20" t="s">
        <v>153</v>
      </c>
      <c r="D115" s="21">
        <v>3.1896</v>
      </c>
      <c r="E115" s="21">
        <f t="shared" si="9"/>
        <v>2.5516800000000002</v>
      </c>
      <c r="F115" s="21">
        <f t="shared" si="12"/>
        <v>2.5516800000000002</v>
      </c>
      <c r="G115" s="22">
        <f t="shared" si="10"/>
        <v>13.103655730544594</v>
      </c>
      <c r="H115" s="23"/>
      <c r="I115" s="23"/>
      <c r="J115" s="23"/>
      <c r="K115" s="23"/>
      <c r="L115" s="23"/>
    </row>
    <row r="116" spans="1:12" s="1" customFormat="1" ht="20.100000000000001" customHeight="1">
      <c r="A116" s="18">
        <v>1239</v>
      </c>
      <c r="B116" s="19">
        <v>226</v>
      </c>
      <c r="C116" s="20" t="s">
        <v>153</v>
      </c>
      <c r="D116" s="21">
        <v>0.98809999999999998</v>
      </c>
      <c r="E116" s="21">
        <f t="shared" si="9"/>
        <v>0.79048000000000007</v>
      </c>
      <c r="F116" s="21">
        <f t="shared" si="12"/>
        <v>0.79048000000000007</v>
      </c>
      <c r="G116" s="22">
        <f t="shared" si="10"/>
        <v>4.0593561033832177</v>
      </c>
      <c r="H116" s="23"/>
      <c r="I116" s="23"/>
      <c r="J116" s="23"/>
      <c r="K116" s="23"/>
      <c r="L116" s="23"/>
    </row>
    <row r="117" spans="1:12" s="1" customFormat="1" ht="20.100000000000001" customHeight="1">
      <c r="A117" s="18">
        <v>1239</v>
      </c>
      <c r="B117" s="19">
        <v>217</v>
      </c>
      <c r="C117" s="20" t="s">
        <v>154</v>
      </c>
      <c r="D117" s="21">
        <v>8.3469999999999995</v>
      </c>
      <c r="E117" s="21">
        <f t="shared" si="9"/>
        <v>6.6776</v>
      </c>
      <c r="F117" s="21">
        <f t="shared" si="12"/>
        <v>6.6776</v>
      </c>
      <c r="G117" s="22">
        <f t="shared" si="10"/>
        <v>34.291514416496021</v>
      </c>
      <c r="H117" s="23"/>
      <c r="I117" s="23"/>
      <c r="J117" s="23"/>
      <c r="K117" s="23"/>
      <c r="L117" s="23"/>
    </row>
    <row r="118" spans="1:12" s="1" customFormat="1" ht="20.100000000000001" customHeight="1">
      <c r="A118" s="18">
        <v>1239</v>
      </c>
      <c r="B118" s="19">
        <v>218</v>
      </c>
      <c r="C118" s="20" t="s">
        <v>154</v>
      </c>
      <c r="D118" s="21">
        <v>2.6444999999999999</v>
      </c>
      <c r="E118" s="21">
        <f t="shared" si="9"/>
        <v>2.1156000000000001</v>
      </c>
      <c r="F118" s="21">
        <f t="shared" si="12"/>
        <v>2.1156000000000001</v>
      </c>
      <c r="G118" s="22">
        <f t="shared" si="10"/>
        <v>10.864251811959235</v>
      </c>
      <c r="H118" s="23"/>
      <c r="I118" s="23"/>
      <c r="J118" s="23"/>
      <c r="K118" s="23"/>
      <c r="L118" s="23"/>
    </row>
    <row r="119" spans="1:12" s="1" customFormat="1" ht="20.100000000000001" customHeight="1">
      <c r="A119" s="18">
        <v>1239</v>
      </c>
      <c r="B119" s="19">
        <v>219</v>
      </c>
      <c r="C119" s="20" t="s">
        <v>154</v>
      </c>
      <c r="D119" s="21">
        <v>8.2388999999999992</v>
      </c>
      <c r="E119" s="21">
        <f t="shared" si="9"/>
        <v>6.5911200000000001</v>
      </c>
      <c r="F119" s="21">
        <f t="shared" si="12"/>
        <v>6.5911200000000001</v>
      </c>
      <c r="G119" s="22">
        <f t="shared" si="10"/>
        <v>33.847413217451667</v>
      </c>
      <c r="H119" s="23"/>
      <c r="I119" s="23"/>
      <c r="J119" s="23"/>
      <c r="K119" s="23"/>
      <c r="L119" s="23"/>
    </row>
    <row r="120" spans="1:12" s="1" customFormat="1" ht="20.100000000000001" customHeight="1">
      <c r="A120" s="18">
        <v>1239</v>
      </c>
      <c r="B120" s="19">
        <v>220</v>
      </c>
      <c r="C120" s="20" t="s">
        <v>154</v>
      </c>
      <c r="D120" s="21">
        <v>2.7368999999999999</v>
      </c>
      <c r="E120" s="21">
        <f t="shared" si="9"/>
        <v>2.1895199999999999</v>
      </c>
      <c r="F120" s="21">
        <f t="shared" si="12"/>
        <v>2.1895199999999999</v>
      </c>
      <c r="G120" s="22">
        <f t="shared" si="10"/>
        <v>11.243853576914814</v>
      </c>
      <c r="H120" s="23"/>
      <c r="I120" s="23"/>
      <c r="J120" s="23"/>
      <c r="K120" s="23"/>
      <c r="L120" s="23"/>
    </row>
    <row r="121" spans="1:12" s="1" customFormat="1" ht="20.100000000000001" customHeight="1">
      <c r="A121" s="18">
        <v>1239</v>
      </c>
      <c r="B121" s="19">
        <v>134</v>
      </c>
      <c r="C121" s="20" t="s">
        <v>155</v>
      </c>
      <c r="D121" s="21">
        <v>8.3524999999999991</v>
      </c>
      <c r="E121" s="21">
        <f t="shared" si="9"/>
        <v>6.6819999999999995</v>
      </c>
      <c r="F121" s="21">
        <f t="shared" ref="F121:F122" si="13">E121</f>
        <v>6.6819999999999995</v>
      </c>
      <c r="G121" s="22">
        <f t="shared" si="10"/>
        <v>34.31410975964814</v>
      </c>
      <c r="H121" s="23"/>
      <c r="I121" s="23"/>
      <c r="J121" s="23"/>
      <c r="K121" s="23"/>
      <c r="L121" s="23"/>
    </row>
    <row r="122" spans="1:12" s="1" customFormat="1" ht="20.100000000000001" customHeight="1">
      <c r="A122" s="18">
        <v>1239</v>
      </c>
      <c r="B122" s="122">
        <v>214</v>
      </c>
      <c r="C122" s="20" t="s">
        <v>156</v>
      </c>
      <c r="D122" s="21">
        <v>4.2081</v>
      </c>
      <c r="E122" s="21">
        <f t="shared" si="9"/>
        <v>3.3664800000000001</v>
      </c>
      <c r="F122" s="21">
        <f t="shared" si="13"/>
        <v>3.3664800000000001</v>
      </c>
      <c r="G122" s="22">
        <f t="shared" si="10"/>
        <v>17.287902457895882</v>
      </c>
      <c r="H122" s="23"/>
      <c r="I122" s="23"/>
      <c r="J122" s="23"/>
      <c r="K122" s="23"/>
      <c r="L122" s="23"/>
    </row>
    <row r="123" spans="1:12" s="1" customFormat="1" ht="20.100000000000001" customHeight="1">
      <c r="A123" s="18">
        <v>1239</v>
      </c>
      <c r="B123" s="122">
        <v>274</v>
      </c>
      <c r="C123" s="20" t="s">
        <v>157</v>
      </c>
      <c r="D123" s="21">
        <v>6.08E-2</v>
      </c>
      <c r="E123" s="21">
        <f>D123*80%</f>
        <v>4.8640000000000003E-2</v>
      </c>
      <c r="F123" s="21">
        <v>0</v>
      </c>
      <c r="G123" s="22">
        <f>$J$12*F123</f>
        <v>0</v>
      </c>
      <c r="H123" s="23" t="s">
        <v>158</v>
      </c>
      <c r="I123" s="23"/>
      <c r="J123" s="23"/>
      <c r="K123" s="23"/>
      <c r="L123" s="23"/>
    </row>
    <row r="124" spans="1:12" s="1" customFormat="1" ht="20.100000000000001" customHeight="1">
      <c r="A124" s="18">
        <v>1239</v>
      </c>
      <c r="B124" s="122">
        <v>275</v>
      </c>
      <c r="C124" s="20" t="s">
        <v>157</v>
      </c>
      <c r="D124" s="21">
        <v>9.8100000000000007E-2</v>
      </c>
      <c r="E124" s="21">
        <f>D124*80%</f>
        <v>7.8480000000000008E-2</v>
      </c>
      <c r="F124" s="21">
        <v>0</v>
      </c>
      <c r="G124" s="22">
        <f>$J$12*F124</f>
        <v>0</v>
      </c>
      <c r="H124" s="23"/>
      <c r="I124" s="23"/>
      <c r="J124" s="23"/>
      <c r="K124" s="23"/>
      <c r="L124" s="23"/>
    </row>
    <row r="125" spans="1:12" s="1" customFormat="1" ht="20.100000000000001" customHeight="1">
      <c r="A125" s="18">
        <v>1239</v>
      </c>
      <c r="B125" s="122">
        <v>276</v>
      </c>
      <c r="C125" s="20" t="s">
        <v>157</v>
      </c>
      <c r="D125" s="21">
        <v>4.5699999999999998E-2</v>
      </c>
      <c r="E125" s="21">
        <f>D125*80%</f>
        <v>3.6560000000000002E-2</v>
      </c>
      <c r="F125" s="21">
        <v>0</v>
      </c>
      <c r="G125" s="22">
        <f>$J$12*F125</f>
        <v>0</v>
      </c>
      <c r="H125" s="23" t="s">
        <v>158</v>
      </c>
      <c r="I125" s="23"/>
      <c r="J125" s="23"/>
      <c r="K125" s="23"/>
      <c r="L125" s="23"/>
    </row>
    <row r="126" spans="1:12" s="1" customFormat="1" ht="12.75" customHeight="1">
      <c r="A126" s="11"/>
      <c r="B126" s="24" t="s">
        <v>3</v>
      </c>
      <c r="C126" s="25" t="s">
        <v>3</v>
      </c>
      <c r="D126" s="26" t="s">
        <v>159</v>
      </c>
      <c r="E126" s="26"/>
      <c r="F126" s="5"/>
      <c r="G126" s="27"/>
    </row>
    <row r="127" spans="1:12" s="1" customFormat="1" ht="12.75" customHeight="1">
      <c r="A127" s="11"/>
      <c r="B127" s="2"/>
      <c r="C127" s="33" t="s">
        <v>53</v>
      </c>
      <c r="D127" s="5"/>
      <c r="E127" s="5"/>
      <c r="F127" s="5"/>
      <c r="G127" s="30"/>
    </row>
    <row r="128" spans="1:12" s="1" customFormat="1" ht="12.75" customHeight="1">
      <c r="A128" s="11"/>
      <c r="B128" s="2"/>
      <c r="C128" s="33"/>
      <c r="D128" s="5"/>
      <c r="E128" s="5"/>
      <c r="F128" s="5"/>
      <c r="G128" s="32"/>
    </row>
    <row r="129" spans="1:12" s="1" customFormat="1" ht="20.100000000000001" customHeight="1">
      <c r="A129" s="18">
        <v>1239</v>
      </c>
      <c r="B129" s="122">
        <v>310</v>
      </c>
      <c r="C129" s="20" t="s">
        <v>160</v>
      </c>
      <c r="D129" s="21">
        <v>86.972200000000001</v>
      </c>
      <c r="E129" s="21">
        <f t="shared" ref="E129:E134" si="14">D129*80%</f>
        <v>69.577759999999998</v>
      </c>
      <c r="F129" s="21">
        <v>0</v>
      </c>
      <c r="G129" s="22">
        <f t="shared" ref="G129:G134" si="15">$J$12*F129</f>
        <v>0</v>
      </c>
      <c r="H129" s="23"/>
      <c r="I129" s="23"/>
      <c r="J129" s="23"/>
      <c r="K129" s="23"/>
      <c r="L129" s="23"/>
    </row>
    <row r="130" spans="1:12" s="1" customFormat="1" ht="20.100000000000001" customHeight="1">
      <c r="A130" s="18">
        <v>1239</v>
      </c>
      <c r="B130" s="19">
        <v>239</v>
      </c>
      <c r="C130" s="20" t="s">
        <v>161</v>
      </c>
      <c r="D130" s="21">
        <v>7.2774999999999999</v>
      </c>
      <c r="E130" s="21">
        <f t="shared" si="14"/>
        <v>5.8220000000000001</v>
      </c>
      <c r="F130" s="21">
        <f>E130</f>
        <v>5.8220000000000001</v>
      </c>
      <c r="G130" s="22">
        <f t="shared" si="15"/>
        <v>29.897747234461459</v>
      </c>
      <c r="H130" s="23"/>
      <c r="I130" s="23"/>
      <c r="J130" s="23"/>
      <c r="K130" s="23"/>
      <c r="L130" s="23"/>
    </row>
    <row r="131" spans="1:12" s="1" customFormat="1" ht="20.100000000000001" customHeight="1">
      <c r="A131" s="18">
        <v>1239</v>
      </c>
      <c r="B131" s="19">
        <v>40</v>
      </c>
      <c r="C131" s="20" t="s">
        <v>162</v>
      </c>
      <c r="D131" s="21">
        <v>0.32129999999999997</v>
      </c>
      <c r="E131" s="21">
        <f t="shared" si="14"/>
        <v>0.25703999999999999</v>
      </c>
      <c r="F131" s="21">
        <v>0</v>
      </c>
      <c r="G131" s="22">
        <f t="shared" si="15"/>
        <v>0</v>
      </c>
      <c r="H131" s="23"/>
      <c r="I131" s="23"/>
      <c r="J131" s="23"/>
      <c r="K131" s="23"/>
      <c r="L131" s="23"/>
    </row>
    <row r="132" spans="1:12" s="1" customFormat="1" ht="20.100000000000001" customHeight="1">
      <c r="A132" s="18">
        <v>1239</v>
      </c>
      <c r="B132" s="122">
        <v>254</v>
      </c>
      <c r="C132" s="20" t="s">
        <v>163</v>
      </c>
      <c r="D132" s="21">
        <v>1.4390000000000001</v>
      </c>
      <c r="E132" s="21">
        <f t="shared" si="14"/>
        <v>1.1512</v>
      </c>
      <c r="F132" s="21">
        <v>0</v>
      </c>
      <c r="G132" s="22">
        <v>0</v>
      </c>
      <c r="H132" s="23"/>
      <c r="I132" s="23"/>
      <c r="J132" s="23"/>
      <c r="K132" s="23"/>
      <c r="L132" s="23"/>
    </row>
    <row r="133" spans="1:12" s="1" customFormat="1" ht="20.100000000000001" customHeight="1">
      <c r="A133" s="18">
        <v>1239</v>
      </c>
      <c r="B133" s="122">
        <v>255</v>
      </c>
      <c r="C133" s="20" t="s">
        <v>163</v>
      </c>
      <c r="D133" s="21">
        <v>0.43909999999999999</v>
      </c>
      <c r="E133" s="21">
        <f t="shared" si="14"/>
        <v>0.35128000000000004</v>
      </c>
      <c r="F133" s="21">
        <v>0</v>
      </c>
      <c r="G133" s="22">
        <v>0</v>
      </c>
      <c r="H133" s="23"/>
      <c r="I133" s="23"/>
      <c r="J133" s="23"/>
      <c r="K133" s="23"/>
      <c r="L133" s="23"/>
    </row>
    <row r="134" spans="1:12" s="1" customFormat="1" ht="20.100000000000001" customHeight="1">
      <c r="A134" s="18">
        <v>1239</v>
      </c>
      <c r="B134" s="122">
        <v>256</v>
      </c>
      <c r="C134" s="20" t="s">
        <v>163</v>
      </c>
      <c r="D134" s="21">
        <v>0.04</v>
      </c>
      <c r="E134" s="21">
        <f t="shared" si="14"/>
        <v>3.2000000000000001E-2</v>
      </c>
      <c r="F134" s="21">
        <v>0</v>
      </c>
      <c r="G134" s="22">
        <f t="shared" si="15"/>
        <v>0</v>
      </c>
      <c r="H134" s="23"/>
      <c r="I134" s="23"/>
      <c r="J134" s="23"/>
      <c r="K134" s="23"/>
      <c r="L134" s="23"/>
    </row>
    <row r="135" spans="1:12" s="1" customFormat="1" ht="12.75" customHeight="1">
      <c r="A135" s="11"/>
      <c r="B135" s="2"/>
      <c r="C135" s="3"/>
      <c r="D135" s="5"/>
      <c r="E135" s="5"/>
      <c r="F135" s="5"/>
      <c r="G135" s="27"/>
    </row>
    <row r="136" spans="1:12" s="1" customFormat="1" ht="12.75" customHeight="1">
      <c r="A136" s="11"/>
      <c r="B136" s="2"/>
      <c r="C136" s="33" t="s">
        <v>164</v>
      </c>
      <c r="D136" s="5"/>
      <c r="E136" s="5"/>
      <c r="F136" s="5"/>
      <c r="G136" s="30"/>
    </row>
    <row r="137" spans="1:12" s="1" customFormat="1" ht="12.75" customHeight="1">
      <c r="A137" s="11"/>
      <c r="B137" s="2"/>
      <c r="C137" s="33"/>
      <c r="D137" s="5"/>
      <c r="E137" s="5"/>
      <c r="F137" s="5"/>
      <c r="G137" s="32"/>
    </row>
    <row r="138" spans="1:12" s="1" customFormat="1" ht="20.100000000000001" customHeight="1">
      <c r="A138" s="18">
        <v>1239</v>
      </c>
      <c r="B138" s="19">
        <v>251</v>
      </c>
      <c r="C138" s="20" t="s">
        <v>165</v>
      </c>
      <c r="D138" s="21">
        <v>21.567599999999999</v>
      </c>
      <c r="E138" s="21">
        <f>D138*80%</f>
        <v>17.254079999999998</v>
      </c>
      <c r="F138" s="21">
        <f>+E138</f>
        <v>17.254079999999998</v>
      </c>
      <c r="G138" s="22">
        <f>$J$12*F138</f>
        <v>88.604967812294177</v>
      </c>
      <c r="H138" s="23"/>
      <c r="I138" s="102"/>
      <c r="J138" s="23"/>
      <c r="K138" s="23"/>
      <c r="L138" s="23"/>
    </row>
    <row r="139" spans="1:12" s="1" customFormat="1" ht="20.100000000000001" customHeight="1">
      <c r="A139" s="18">
        <v>1239</v>
      </c>
      <c r="B139" s="122">
        <v>204</v>
      </c>
      <c r="C139" s="20" t="s">
        <v>165</v>
      </c>
      <c r="D139" s="21">
        <v>2.6581000000000001</v>
      </c>
      <c r="E139" s="21">
        <f>D139*80%</f>
        <v>2.1264800000000004</v>
      </c>
      <c r="F139" s="21">
        <f>E139</f>
        <v>2.1264800000000004</v>
      </c>
      <c r="G139" s="22">
        <f>$J$12*F139</f>
        <v>10.92012393320811</v>
      </c>
      <c r="H139" s="23"/>
      <c r="I139" s="23"/>
      <c r="J139" s="23"/>
      <c r="K139" s="23"/>
      <c r="L139" s="23"/>
    </row>
    <row r="140" spans="1:12" s="1" customFormat="1" ht="12.75" customHeight="1">
      <c r="A140" s="11"/>
      <c r="B140" s="2"/>
      <c r="C140" s="3"/>
      <c r="D140" s="5"/>
      <c r="E140" s="5"/>
      <c r="F140" s="79"/>
      <c r="G140" s="27"/>
    </row>
    <row r="141" spans="1:12" s="1" customFormat="1" ht="12.75" customHeight="1">
      <c r="A141" s="11"/>
      <c r="B141" s="2"/>
      <c r="C141" s="33" t="s">
        <v>53</v>
      </c>
      <c r="D141" s="5"/>
      <c r="E141" s="5"/>
      <c r="F141" s="26"/>
      <c r="G141" s="30"/>
    </row>
    <row r="142" spans="1:12" s="1" customFormat="1" ht="12.75" customHeight="1">
      <c r="A142" s="11"/>
      <c r="B142" s="2"/>
      <c r="C142" s="33"/>
      <c r="D142" s="5"/>
      <c r="E142" s="5"/>
      <c r="F142" s="120"/>
      <c r="G142" s="32"/>
    </row>
    <row r="143" spans="1:12" s="1" customFormat="1" ht="20.100000000000001" customHeight="1">
      <c r="A143" s="18">
        <v>1239</v>
      </c>
      <c r="B143" s="19">
        <v>205</v>
      </c>
      <c r="C143" s="20" t="s">
        <v>166</v>
      </c>
      <c r="D143" s="21">
        <v>4.8818999999999999</v>
      </c>
      <c r="E143" s="21">
        <f>D143*80%</f>
        <v>3.9055200000000001</v>
      </c>
      <c r="F143" s="21">
        <v>0</v>
      </c>
      <c r="G143" s="22">
        <f>$J$12*F143</f>
        <v>0</v>
      </c>
      <c r="H143" s="23"/>
      <c r="I143" s="23"/>
      <c r="J143" s="23"/>
      <c r="K143" s="23"/>
      <c r="L143" s="23"/>
    </row>
    <row r="144" spans="1:12" s="1" customFormat="1" ht="20.100000000000001" customHeight="1">
      <c r="A144" s="18">
        <v>1239</v>
      </c>
      <c r="B144" s="122">
        <v>173</v>
      </c>
      <c r="C144" s="128" t="s">
        <v>167</v>
      </c>
      <c r="D144" s="21">
        <v>1.1195999999999999</v>
      </c>
      <c r="E144" s="21">
        <f>D144*80%</f>
        <v>0.89568000000000003</v>
      </c>
      <c r="F144" s="21">
        <v>0</v>
      </c>
      <c r="G144" s="22">
        <f>$J$12*F144</f>
        <v>0</v>
      </c>
      <c r="H144" s="23"/>
      <c r="I144" s="23"/>
      <c r="J144" s="23"/>
      <c r="K144" s="23"/>
      <c r="L144" s="23"/>
    </row>
    <row r="145" spans="1:12" s="1" customFormat="1" ht="12.75" customHeight="1">
      <c r="A145" s="11"/>
      <c r="B145" s="2"/>
      <c r="C145" s="3"/>
      <c r="D145" s="5"/>
      <c r="E145" s="5"/>
      <c r="F145" s="26"/>
      <c r="G145" s="27"/>
    </row>
    <row r="146" spans="1:12" s="1" customFormat="1" ht="12.75" customHeight="1">
      <c r="A146" s="11"/>
      <c r="B146" s="2"/>
      <c r="C146" s="33" t="s">
        <v>168</v>
      </c>
      <c r="D146" s="5"/>
      <c r="E146" s="5"/>
      <c r="F146" s="26"/>
      <c r="G146" s="30"/>
    </row>
    <row r="147" spans="1:12" s="1" customFormat="1" ht="12.75" customHeight="1">
      <c r="A147" s="11"/>
      <c r="B147" s="2"/>
      <c r="C147" s="33"/>
      <c r="D147" s="5"/>
      <c r="E147" s="5"/>
      <c r="F147" s="26"/>
      <c r="G147" s="32"/>
    </row>
    <row r="148" spans="1:12" s="1" customFormat="1" ht="20.100000000000001" customHeight="1">
      <c r="A148" s="18">
        <v>1239</v>
      </c>
      <c r="B148" s="122">
        <v>127</v>
      </c>
      <c r="C148" s="20" t="s">
        <v>169</v>
      </c>
      <c r="D148" s="21">
        <v>0.38600000000000001</v>
      </c>
      <c r="E148" s="21">
        <f>D148*80%</f>
        <v>0.30880000000000002</v>
      </c>
      <c r="F148" s="21">
        <f>+E148</f>
        <v>0.30880000000000002</v>
      </c>
      <c r="G148" s="22">
        <f t="shared" ref="G148:G167" si="16">$J$12*F148</f>
        <v>1.5857822648577291</v>
      </c>
      <c r="H148" s="23"/>
      <c r="I148" s="23"/>
      <c r="J148" s="23"/>
      <c r="K148" s="23"/>
      <c r="L148" s="23"/>
    </row>
    <row r="149" spans="1:12" s="1" customFormat="1" ht="20.100000000000001" customHeight="1">
      <c r="A149" s="18">
        <v>1239</v>
      </c>
      <c r="B149" s="19">
        <v>311</v>
      </c>
      <c r="C149" s="20" t="s">
        <v>170</v>
      </c>
      <c r="D149" s="21">
        <v>2.0207999999999999</v>
      </c>
      <c r="E149" s="21">
        <f>D149*80%</f>
        <v>1.6166400000000001</v>
      </c>
      <c r="F149" s="21">
        <v>0</v>
      </c>
      <c r="G149" s="22">
        <f t="shared" si="16"/>
        <v>0</v>
      </c>
      <c r="H149" s="23"/>
      <c r="I149" s="23"/>
      <c r="J149" s="23"/>
      <c r="K149" s="23"/>
      <c r="L149" s="23"/>
    </row>
    <row r="150" spans="1:12" s="1" customFormat="1" ht="20.100000000000001" customHeight="1">
      <c r="A150" s="18">
        <v>1239</v>
      </c>
      <c r="B150" s="19">
        <v>225</v>
      </c>
      <c r="C150" s="20" t="s">
        <v>171</v>
      </c>
      <c r="D150" s="21">
        <v>1.2097</v>
      </c>
      <c r="E150" s="21">
        <f t="shared" ref="E150:E160" si="17">D150*80%</f>
        <v>0.96776000000000006</v>
      </c>
      <c r="F150" s="21">
        <f>+E150</f>
        <v>0.96776000000000006</v>
      </c>
      <c r="G150" s="22">
        <f t="shared" si="16"/>
        <v>4.9697430202030954</v>
      </c>
      <c r="H150" s="23"/>
      <c r="I150" s="23"/>
      <c r="J150" s="23"/>
      <c r="K150" s="23"/>
      <c r="L150" s="23"/>
    </row>
    <row r="151" spans="1:12" s="1" customFormat="1" ht="20.100000000000001" customHeight="1">
      <c r="A151" s="18">
        <v>1239</v>
      </c>
      <c r="B151" s="19">
        <v>200</v>
      </c>
      <c r="C151" s="20" t="s">
        <v>172</v>
      </c>
      <c r="D151" s="21">
        <v>0.41249999999999998</v>
      </c>
      <c r="E151" s="21">
        <f t="shared" si="17"/>
        <v>0.33</v>
      </c>
      <c r="F151" s="21">
        <v>0</v>
      </c>
      <c r="G151" s="22">
        <f t="shared" si="16"/>
        <v>0</v>
      </c>
      <c r="H151" s="23"/>
      <c r="I151" s="23"/>
      <c r="J151" s="23"/>
      <c r="K151" s="23"/>
      <c r="L151" s="23"/>
    </row>
    <row r="152" spans="1:12" s="1" customFormat="1" ht="20.100000000000001" customHeight="1">
      <c r="A152" s="18">
        <v>1239</v>
      </c>
      <c r="B152" s="122">
        <v>201</v>
      </c>
      <c r="C152" s="20" t="s">
        <v>173</v>
      </c>
      <c r="D152" s="21">
        <v>0.8327</v>
      </c>
      <c r="E152" s="21">
        <f t="shared" si="17"/>
        <v>0.66616000000000009</v>
      </c>
      <c r="F152" s="21">
        <v>0</v>
      </c>
      <c r="G152" s="22">
        <f t="shared" si="16"/>
        <v>0</v>
      </c>
      <c r="H152" s="23"/>
      <c r="I152" s="23"/>
      <c r="J152" s="23"/>
      <c r="K152" s="23"/>
      <c r="L152" s="23"/>
    </row>
    <row r="153" spans="1:12" s="1" customFormat="1" ht="20.100000000000001" customHeight="1">
      <c r="A153" s="18">
        <v>1239</v>
      </c>
      <c r="B153" s="19">
        <v>87</v>
      </c>
      <c r="C153" s="20" t="s">
        <v>174</v>
      </c>
      <c r="D153" s="21">
        <v>0.1726</v>
      </c>
      <c r="E153" s="21">
        <f t="shared" si="17"/>
        <v>0.13808000000000001</v>
      </c>
      <c r="F153" s="21">
        <v>0</v>
      </c>
      <c r="G153" s="22">
        <f t="shared" si="16"/>
        <v>0</v>
      </c>
      <c r="H153" s="23"/>
      <c r="I153" s="23"/>
      <c r="J153" s="23"/>
      <c r="K153" s="23"/>
      <c r="L153" s="23"/>
    </row>
    <row r="154" spans="1:12" s="1" customFormat="1" ht="20.100000000000001" customHeight="1">
      <c r="A154" s="18">
        <v>1239</v>
      </c>
      <c r="B154" s="19">
        <v>277</v>
      </c>
      <c r="C154" s="20" t="s">
        <v>174</v>
      </c>
      <c r="D154" s="21">
        <v>0.1</v>
      </c>
      <c r="E154" s="21">
        <f>D154*80%</f>
        <v>8.0000000000000016E-2</v>
      </c>
      <c r="F154" s="21">
        <v>0</v>
      </c>
      <c r="G154" s="22">
        <f>$J$12*F154</f>
        <v>0</v>
      </c>
      <c r="H154" s="23"/>
      <c r="I154" s="23"/>
      <c r="J154" s="23"/>
      <c r="K154" s="23"/>
      <c r="L154" s="23"/>
    </row>
    <row r="155" spans="1:12" s="1" customFormat="1" ht="20.100000000000001" customHeight="1">
      <c r="A155" s="18">
        <v>1239</v>
      </c>
      <c r="B155" s="19">
        <v>278</v>
      </c>
      <c r="C155" s="20" t="s">
        <v>174</v>
      </c>
      <c r="D155" s="21">
        <v>0.1</v>
      </c>
      <c r="E155" s="21">
        <f>D155*80%</f>
        <v>8.0000000000000016E-2</v>
      </c>
      <c r="F155" s="21">
        <v>0</v>
      </c>
      <c r="G155" s="22">
        <f>$J$12*F155</f>
        <v>0</v>
      </c>
      <c r="H155" s="23"/>
      <c r="I155" s="23"/>
      <c r="J155" s="23"/>
      <c r="K155" s="23"/>
      <c r="L155" s="23"/>
    </row>
    <row r="156" spans="1:12" s="1" customFormat="1" ht="20.100000000000001" customHeight="1">
      <c r="A156" s="18">
        <v>1239</v>
      </c>
      <c r="B156" s="19">
        <v>279</v>
      </c>
      <c r="C156" s="20" t="s">
        <v>174</v>
      </c>
      <c r="D156" s="21">
        <v>0.27639999999999998</v>
      </c>
      <c r="E156" s="21">
        <f>D156*80%</f>
        <v>0.22111999999999998</v>
      </c>
      <c r="F156" s="21">
        <v>0</v>
      </c>
      <c r="G156" s="22">
        <f>$J$12*F156</f>
        <v>0</v>
      </c>
      <c r="H156" s="23"/>
      <c r="I156" s="23"/>
      <c r="J156" s="23"/>
      <c r="K156" s="23"/>
      <c r="L156" s="23"/>
    </row>
    <row r="157" spans="1:12" s="1" customFormat="1" ht="20.100000000000001" customHeight="1">
      <c r="A157" s="18">
        <v>1239</v>
      </c>
      <c r="B157" s="19">
        <v>86</v>
      </c>
      <c r="C157" s="20" t="s">
        <v>175</v>
      </c>
      <c r="D157" s="21">
        <v>0.89949999999999997</v>
      </c>
      <c r="E157" s="21">
        <f t="shared" si="17"/>
        <v>0.71960000000000002</v>
      </c>
      <c r="F157" s="21">
        <f>+E157</f>
        <v>0.71960000000000002</v>
      </c>
      <c r="G157" s="22">
        <f t="shared" si="16"/>
        <v>3.6953656664236458</v>
      </c>
      <c r="H157" s="23"/>
      <c r="I157" s="23"/>
      <c r="J157" s="23"/>
      <c r="K157" s="23"/>
      <c r="L157" s="23"/>
    </row>
    <row r="158" spans="1:12" s="1" customFormat="1" ht="20.100000000000001" customHeight="1">
      <c r="A158" s="18">
        <v>1239</v>
      </c>
      <c r="B158" s="122">
        <v>92</v>
      </c>
      <c r="C158" s="20" t="s">
        <v>176</v>
      </c>
      <c r="D158" s="21">
        <v>0.86970000000000003</v>
      </c>
      <c r="E158" s="21">
        <f t="shared" si="17"/>
        <v>0.69576000000000005</v>
      </c>
      <c r="F158" s="21">
        <v>0</v>
      </c>
      <c r="G158" s="22">
        <f t="shared" si="16"/>
        <v>0</v>
      </c>
      <c r="H158" s="23"/>
      <c r="I158" s="23"/>
      <c r="J158" s="23"/>
      <c r="K158" s="23"/>
      <c r="L158" s="23"/>
    </row>
    <row r="159" spans="1:12" s="1" customFormat="1" ht="20.100000000000001" customHeight="1">
      <c r="A159" s="18">
        <v>1239</v>
      </c>
      <c r="B159" s="122">
        <v>93</v>
      </c>
      <c r="C159" s="20" t="s">
        <v>176</v>
      </c>
      <c r="D159" s="21">
        <v>1.3087</v>
      </c>
      <c r="E159" s="21">
        <f t="shared" si="17"/>
        <v>1.0469600000000001</v>
      </c>
      <c r="F159" s="21">
        <v>0</v>
      </c>
      <c r="G159" s="22">
        <f t="shared" si="16"/>
        <v>0</v>
      </c>
      <c r="H159" s="23"/>
      <c r="I159" s="23"/>
      <c r="J159" s="23"/>
      <c r="K159" s="23"/>
      <c r="L159" s="23"/>
    </row>
    <row r="160" spans="1:12" s="1" customFormat="1" ht="20.100000000000001" customHeight="1">
      <c r="A160" s="18">
        <v>1239</v>
      </c>
      <c r="B160" s="122">
        <v>159</v>
      </c>
      <c r="C160" s="20" t="s">
        <v>177</v>
      </c>
      <c r="D160" s="21">
        <v>1.2231000000000001</v>
      </c>
      <c r="E160" s="21">
        <f t="shared" si="17"/>
        <v>0.97848000000000013</v>
      </c>
      <c r="F160" s="21">
        <v>0</v>
      </c>
      <c r="G160" s="22">
        <f t="shared" si="16"/>
        <v>0</v>
      </c>
      <c r="H160" s="23"/>
      <c r="I160" s="23"/>
      <c r="J160" s="23"/>
      <c r="K160" s="23"/>
      <c r="L160" s="23"/>
    </row>
    <row r="161" spans="1:12" s="1" customFormat="1" ht="20.100000000000001" customHeight="1">
      <c r="A161" s="18">
        <v>1239</v>
      </c>
      <c r="B161" s="19">
        <v>233</v>
      </c>
      <c r="C161" s="20" t="s">
        <v>178</v>
      </c>
      <c r="D161" s="21">
        <f t="shared" ref="D161:D167" si="18">(100*E161)/80</f>
        <v>3.7176249999999995</v>
      </c>
      <c r="E161" s="21">
        <v>2.9741</v>
      </c>
      <c r="F161" s="21">
        <f>E161</f>
        <v>2.9741</v>
      </c>
      <c r="G161" s="22">
        <f t="shared" si="16"/>
        <v>15.272911379253147</v>
      </c>
      <c r="H161" s="23"/>
      <c r="I161" s="23"/>
      <c r="J161" s="23"/>
      <c r="K161" s="23"/>
      <c r="L161" s="23"/>
    </row>
    <row r="162" spans="1:12" s="1" customFormat="1" ht="20.100000000000001" customHeight="1">
      <c r="A162" s="18">
        <v>1239</v>
      </c>
      <c r="B162" s="19">
        <v>60</v>
      </c>
      <c r="C162" s="20" t="s">
        <v>179</v>
      </c>
      <c r="D162" s="21">
        <f t="shared" si="18"/>
        <v>5.1221249999999996</v>
      </c>
      <c r="E162" s="21">
        <v>4.0976999999999997</v>
      </c>
      <c r="F162" s="21">
        <f>E162</f>
        <v>4.0976999999999997</v>
      </c>
      <c r="G162" s="22">
        <f t="shared" si="16"/>
        <v>21.042940371462162</v>
      </c>
      <c r="H162" s="23"/>
      <c r="I162" s="23"/>
      <c r="J162" s="23"/>
      <c r="K162" s="23"/>
      <c r="L162" s="23"/>
    </row>
    <row r="163" spans="1:12" s="1" customFormat="1" ht="20.100000000000001" customHeight="1">
      <c r="A163" s="18">
        <v>1239</v>
      </c>
      <c r="B163" s="122">
        <v>61</v>
      </c>
      <c r="C163" s="128" t="s">
        <v>180</v>
      </c>
      <c r="D163" s="21">
        <f t="shared" si="18"/>
        <v>2.5866250000000002</v>
      </c>
      <c r="E163" s="21">
        <v>2.0693000000000001</v>
      </c>
      <c r="F163" s="21">
        <v>0</v>
      </c>
      <c r="G163" s="22">
        <f t="shared" si="16"/>
        <v>0</v>
      </c>
      <c r="H163" s="23"/>
      <c r="I163" s="23"/>
      <c r="J163" s="23"/>
      <c r="K163" s="23"/>
      <c r="L163" s="23"/>
    </row>
    <row r="164" spans="1:12" s="1" customFormat="1" ht="20.100000000000001" customHeight="1">
      <c r="A164" s="18">
        <v>1239</v>
      </c>
      <c r="B164" s="122">
        <v>62</v>
      </c>
      <c r="C164" s="20" t="s">
        <v>181</v>
      </c>
      <c r="D164" s="21">
        <v>2.617</v>
      </c>
      <c r="E164" s="21">
        <f>D164*80%</f>
        <v>2.0935999999999999</v>
      </c>
      <c r="F164" s="21">
        <f>E164</f>
        <v>2.0935999999999999</v>
      </c>
      <c r="G164" s="22">
        <f t="shared" si="16"/>
        <v>10.751275096198645</v>
      </c>
      <c r="H164" s="23"/>
      <c r="I164" s="23"/>
      <c r="J164" s="23"/>
      <c r="K164" s="23"/>
      <c r="L164" s="23"/>
    </row>
    <row r="165" spans="1:12" s="1" customFormat="1" ht="20.100000000000001" customHeight="1">
      <c r="A165" s="18">
        <v>1239</v>
      </c>
      <c r="B165" s="19">
        <v>63</v>
      </c>
      <c r="C165" s="20" t="s">
        <v>182</v>
      </c>
      <c r="D165" s="21">
        <f t="shared" si="18"/>
        <v>2</v>
      </c>
      <c r="E165" s="21">
        <v>1.6</v>
      </c>
      <c r="F165" s="21">
        <f>E165</f>
        <v>1.6</v>
      </c>
      <c r="G165" s="22">
        <f t="shared" si="16"/>
        <v>8.2164884189519647</v>
      </c>
      <c r="H165" s="23"/>
      <c r="I165" s="23"/>
      <c r="J165" s="23"/>
      <c r="K165" s="23"/>
      <c r="L165" s="23"/>
    </row>
    <row r="166" spans="1:12" s="1" customFormat="1" ht="20.100000000000001" customHeight="1">
      <c r="A166" s="18">
        <v>1239</v>
      </c>
      <c r="B166" s="19">
        <v>64</v>
      </c>
      <c r="C166" s="20" t="s">
        <v>183</v>
      </c>
      <c r="D166" s="21">
        <f t="shared" si="18"/>
        <v>2.5524999999999998</v>
      </c>
      <c r="E166" s="21">
        <v>2.0419999999999998</v>
      </c>
      <c r="F166" s="21">
        <f>E166</f>
        <v>2.0419999999999998</v>
      </c>
      <c r="G166" s="22">
        <f t="shared" si="16"/>
        <v>10.486293344687443</v>
      </c>
      <c r="H166" s="23"/>
      <c r="I166" s="23"/>
      <c r="J166" s="23"/>
      <c r="K166" s="23"/>
      <c r="L166" s="23"/>
    </row>
    <row r="167" spans="1:12" s="1" customFormat="1" ht="20.100000000000001" customHeight="1">
      <c r="A167" s="18">
        <v>1239</v>
      </c>
      <c r="B167" s="19">
        <v>166</v>
      </c>
      <c r="C167" s="20" t="s">
        <v>184</v>
      </c>
      <c r="D167" s="21">
        <f t="shared" si="18"/>
        <v>8.1973749999999992</v>
      </c>
      <c r="E167" s="21">
        <v>6.5579000000000001</v>
      </c>
      <c r="F167" s="21">
        <f>E167</f>
        <v>6.5579000000000001</v>
      </c>
      <c r="G167" s="22">
        <f t="shared" si="16"/>
        <v>33.676818376653181</v>
      </c>
      <c r="H167" s="23"/>
      <c r="I167" s="23"/>
      <c r="J167" s="23"/>
      <c r="K167" s="23"/>
      <c r="L167" s="23"/>
    </row>
    <row r="168" spans="1:12" s="1" customFormat="1" ht="12.75" customHeight="1">
      <c r="A168" s="11"/>
      <c r="B168" s="2"/>
      <c r="C168" s="3"/>
      <c r="D168" s="5"/>
      <c r="E168" s="5"/>
      <c r="F168" s="5"/>
      <c r="G168" s="27"/>
    </row>
    <row r="169" spans="1:12" s="1" customFormat="1" ht="12.75" customHeight="1">
      <c r="A169" s="11"/>
      <c r="B169" s="2"/>
      <c r="C169" s="33" t="s">
        <v>133</v>
      </c>
      <c r="D169" s="5"/>
      <c r="E169" s="5"/>
      <c r="F169" s="5"/>
      <c r="G169" s="30"/>
    </row>
    <row r="170" spans="1:12" s="1" customFormat="1" ht="12.75" customHeight="1">
      <c r="A170" s="11"/>
      <c r="B170" s="2"/>
      <c r="C170" s="3"/>
      <c r="D170" s="5"/>
      <c r="E170" s="5"/>
      <c r="F170" s="5"/>
      <c r="G170" s="32"/>
      <c r="H170" s="103"/>
    </row>
    <row r="171" spans="1:12" s="1" customFormat="1" ht="20.100000000000001" customHeight="1">
      <c r="A171" s="18">
        <v>1239</v>
      </c>
      <c r="B171" s="122">
        <v>177</v>
      </c>
      <c r="C171" s="20" t="s">
        <v>185</v>
      </c>
      <c r="D171" s="21">
        <f>(100*E171)/80</f>
        <v>8.0021249999999995</v>
      </c>
      <c r="E171" s="21">
        <v>6.4016999999999999</v>
      </c>
      <c r="F171" s="21">
        <f>+E171</f>
        <v>6.4016999999999999</v>
      </c>
      <c r="G171" s="22">
        <f>$J$12*F171</f>
        <v>32.874683694752989</v>
      </c>
      <c r="H171" s="23"/>
      <c r="I171" s="23"/>
      <c r="J171" s="23"/>
      <c r="K171" s="23"/>
      <c r="L171" s="23"/>
    </row>
    <row r="172" spans="1:12" s="1" customFormat="1" ht="20.100000000000001" customHeight="1">
      <c r="A172" s="18">
        <v>1239</v>
      </c>
      <c r="B172" s="19">
        <v>104</v>
      </c>
      <c r="C172" s="20" t="s">
        <v>186</v>
      </c>
      <c r="D172" s="21">
        <f>(100*E172)/80</f>
        <v>10.54425</v>
      </c>
      <c r="E172" s="21">
        <v>8.4353999999999996</v>
      </c>
      <c r="F172" s="21">
        <f>E172</f>
        <v>8.4353999999999996</v>
      </c>
      <c r="G172" s="22">
        <f>$J$12*F172</f>
        <v>43.318354005767119</v>
      </c>
      <c r="H172" s="23"/>
      <c r="I172" s="23"/>
      <c r="J172" s="23"/>
      <c r="K172" s="23"/>
      <c r="L172" s="23"/>
    </row>
    <row r="173" spans="1:12" s="1" customFormat="1" ht="12.75" customHeight="1">
      <c r="A173" s="11"/>
      <c r="B173" s="2"/>
      <c r="C173" s="3"/>
      <c r="D173" s="5"/>
      <c r="E173" s="5"/>
      <c r="F173" s="5"/>
      <c r="G173" s="27"/>
    </row>
    <row r="174" spans="1:12" s="1" customFormat="1" ht="12.75" customHeight="1">
      <c r="A174" s="11"/>
      <c r="B174" s="2"/>
      <c r="C174" s="33" t="s">
        <v>187</v>
      </c>
      <c r="D174" s="5"/>
      <c r="E174" s="5"/>
      <c r="F174" s="5"/>
      <c r="G174" s="30"/>
    </row>
    <row r="175" spans="1:12" s="1" customFormat="1" ht="12.75" customHeight="1">
      <c r="A175" s="11"/>
      <c r="B175" s="2"/>
      <c r="C175" s="3"/>
      <c r="D175" s="5"/>
      <c r="E175" s="5"/>
      <c r="F175" s="5"/>
      <c r="G175" s="32"/>
    </row>
    <row r="176" spans="1:12" s="1" customFormat="1" ht="20.100000000000001" customHeight="1">
      <c r="A176" s="18">
        <v>1239</v>
      </c>
      <c r="B176" s="122">
        <v>101</v>
      </c>
      <c r="C176" s="20" t="s">
        <v>188</v>
      </c>
      <c r="D176" s="21">
        <v>5.2600000000000001E-2</v>
      </c>
      <c r="E176" s="21">
        <f>+D176</f>
        <v>5.2600000000000001E-2</v>
      </c>
      <c r="F176" s="21">
        <v>0</v>
      </c>
      <c r="G176" s="22">
        <f t="shared" ref="G176:G184" si="19">$J$12*F176</f>
        <v>0</v>
      </c>
      <c r="H176" s="23"/>
      <c r="I176" s="23"/>
      <c r="J176" s="23"/>
      <c r="K176" s="23"/>
      <c r="L176" s="23"/>
    </row>
    <row r="177" spans="1:12" s="1" customFormat="1" ht="20.100000000000001" customHeight="1">
      <c r="A177" s="18">
        <v>1239</v>
      </c>
      <c r="B177" s="122">
        <v>311</v>
      </c>
      <c r="C177" s="20" t="s">
        <v>188</v>
      </c>
      <c r="D177" s="21">
        <v>5.2600000000000001E-2</v>
      </c>
      <c r="E177" s="21">
        <f t="shared" ref="E177:E179" si="20">+D177</f>
        <v>5.2600000000000001E-2</v>
      </c>
      <c r="F177" s="21">
        <v>0</v>
      </c>
      <c r="G177" s="22">
        <f t="shared" si="19"/>
        <v>0</v>
      </c>
      <c r="H177" s="23"/>
      <c r="I177" s="23"/>
      <c r="J177" s="23"/>
      <c r="K177" s="23"/>
      <c r="L177" s="23"/>
    </row>
    <row r="178" spans="1:12" s="1" customFormat="1" ht="20.100000000000001" customHeight="1">
      <c r="A178" s="18">
        <v>1239</v>
      </c>
      <c r="B178" s="122">
        <v>312</v>
      </c>
      <c r="C178" s="20" t="s">
        <v>188</v>
      </c>
      <c r="D178" s="21">
        <v>5.2600000000000001E-2</v>
      </c>
      <c r="E178" s="21">
        <f t="shared" si="20"/>
        <v>5.2600000000000001E-2</v>
      </c>
      <c r="F178" s="21">
        <v>0</v>
      </c>
      <c r="G178" s="22">
        <f t="shared" si="19"/>
        <v>0</v>
      </c>
      <c r="H178" s="23"/>
      <c r="I178" s="23"/>
      <c r="J178" s="23"/>
      <c r="K178" s="23"/>
      <c r="L178" s="23"/>
    </row>
    <row r="179" spans="1:12" s="1" customFormat="1" ht="20.100000000000001" customHeight="1">
      <c r="A179" s="18">
        <v>1239</v>
      </c>
      <c r="B179" s="101">
        <v>66</v>
      </c>
      <c r="C179" s="20" t="s">
        <v>189</v>
      </c>
      <c r="D179" s="21">
        <v>2.1983999999999999</v>
      </c>
      <c r="E179" s="21">
        <f t="shared" si="20"/>
        <v>2.1983999999999999</v>
      </c>
      <c r="F179" s="21">
        <f>+E179</f>
        <v>2.1983999999999999</v>
      </c>
      <c r="G179" s="22">
        <f t="shared" si="19"/>
        <v>11.289455087639999</v>
      </c>
      <c r="H179" s="280" t="s">
        <v>190</v>
      </c>
      <c r="I179" s="23"/>
      <c r="J179" s="23"/>
      <c r="K179" s="23"/>
      <c r="L179" s="23"/>
    </row>
    <row r="180" spans="1:12" s="1" customFormat="1" ht="20.100000000000001" customHeight="1">
      <c r="A180" s="18">
        <v>1239</v>
      </c>
      <c r="B180" s="19">
        <v>196</v>
      </c>
      <c r="C180" s="20" t="s">
        <v>191</v>
      </c>
      <c r="D180" s="21">
        <v>2.8700999999999999</v>
      </c>
      <c r="E180" s="21">
        <v>2.2961</v>
      </c>
      <c r="F180" s="21">
        <f>E180</f>
        <v>2.2961</v>
      </c>
      <c r="G180" s="22">
        <f t="shared" si="19"/>
        <v>11.791174411722253</v>
      </c>
      <c r="H180" s="23"/>
      <c r="I180" s="23"/>
      <c r="J180" s="23"/>
      <c r="K180" s="23"/>
      <c r="L180" s="23"/>
    </row>
    <row r="181" spans="1:12" s="1" customFormat="1" ht="20.100000000000001" customHeight="1">
      <c r="A181" s="18">
        <v>1239</v>
      </c>
      <c r="B181" s="19">
        <v>262</v>
      </c>
      <c r="C181" s="20" t="s">
        <v>192</v>
      </c>
      <c r="D181" s="21">
        <v>9.6199999999999994E-2</v>
      </c>
      <c r="E181" s="21">
        <v>7.6999999999999999E-2</v>
      </c>
      <c r="F181" s="21">
        <v>0</v>
      </c>
      <c r="G181" s="22">
        <f t="shared" si="19"/>
        <v>0</v>
      </c>
      <c r="H181" s="23"/>
      <c r="I181" s="23"/>
      <c r="J181" s="23"/>
      <c r="K181" s="23"/>
      <c r="L181" s="23"/>
    </row>
    <row r="182" spans="1:12" s="1" customFormat="1" ht="20.100000000000001" customHeight="1">
      <c r="A182" s="18">
        <v>1239</v>
      </c>
      <c r="B182" s="19">
        <v>263</v>
      </c>
      <c r="C182" s="20" t="s">
        <v>192</v>
      </c>
      <c r="D182" s="21">
        <v>2.8525999999999998</v>
      </c>
      <c r="E182" s="21">
        <v>2.2820999999999998</v>
      </c>
      <c r="F182" s="21">
        <f>E182</f>
        <v>2.2820999999999998</v>
      </c>
      <c r="G182" s="22">
        <f t="shared" si="19"/>
        <v>11.719280138056423</v>
      </c>
      <c r="H182" s="23"/>
      <c r="I182" s="23"/>
      <c r="J182" s="23"/>
      <c r="K182" s="23"/>
      <c r="L182" s="23"/>
    </row>
    <row r="183" spans="1:12" s="1" customFormat="1" ht="20.100000000000001" customHeight="1">
      <c r="A183" s="18">
        <v>1239</v>
      </c>
      <c r="B183" s="19">
        <v>264</v>
      </c>
      <c r="C183" s="20" t="s">
        <v>192</v>
      </c>
      <c r="D183" s="21">
        <v>0.11459999999999999</v>
      </c>
      <c r="E183" s="21">
        <v>9.1700000000000004E-2</v>
      </c>
      <c r="F183" s="21">
        <f>E183</f>
        <v>9.1700000000000004E-2</v>
      </c>
      <c r="G183" s="22">
        <f t="shared" si="19"/>
        <v>0.47090749251118447</v>
      </c>
      <c r="H183" s="23"/>
      <c r="I183" s="23"/>
      <c r="J183" s="23"/>
      <c r="K183" s="23"/>
      <c r="L183" s="23"/>
    </row>
    <row r="184" spans="1:12" s="1" customFormat="1" ht="20.100000000000001" customHeight="1">
      <c r="A184" s="18">
        <v>1239</v>
      </c>
      <c r="B184" s="19">
        <v>238</v>
      </c>
      <c r="C184" s="20" t="s">
        <v>193</v>
      </c>
      <c r="D184" s="21">
        <v>3.0013000000000001</v>
      </c>
      <c r="E184" s="21">
        <v>2.4011</v>
      </c>
      <c r="F184" s="21">
        <v>0</v>
      </c>
      <c r="G184" s="22">
        <f t="shared" si="19"/>
        <v>0</v>
      </c>
      <c r="H184" s="23"/>
      <c r="I184" s="23"/>
      <c r="J184" s="23"/>
      <c r="K184" s="23"/>
      <c r="L184" s="23"/>
    </row>
    <row r="185" spans="1:12" s="1" customFormat="1" ht="12.75" customHeight="1">
      <c r="A185" s="11"/>
      <c r="B185" s="2"/>
      <c r="C185" s="3"/>
      <c r="D185" s="5"/>
      <c r="E185" s="5"/>
      <c r="F185" s="5"/>
      <c r="G185" s="30"/>
    </row>
    <row r="186" spans="1:12" s="1" customFormat="1" ht="12.75" customHeight="1">
      <c r="A186" s="11"/>
      <c r="B186" s="2"/>
      <c r="C186" s="33" t="s">
        <v>53</v>
      </c>
      <c r="D186" s="5"/>
      <c r="E186" s="5"/>
      <c r="F186" s="5"/>
      <c r="G186" s="30"/>
    </row>
    <row r="187" spans="1:12" s="1" customFormat="1" ht="8.1" customHeight="1">
      <c r="A187" s="11"/>
      <c r="B187" s="2"/>
      <c r="C187" s="33"/>
      <c r="D187" s="5"/>
      <c r="E187" s="5"/>
      <c r="F187" s="5"/>
      <c r="G187" s="32"/>
    </row>
    <row r="188" spans="1:12" s="1" customFormat="1" ht="20.100000000000001" customHeight="1">
      <c r="A188" s="18">
        <v>1239</v>
      </c>
      <c r="B188" s="19">
        <v>69</v>
      </c>
      <c r="C188" s="20" t="s">
        <v>194</v>
      </c>
      <c r="D188" s="21">
        <v>6.4253999999999998</v>
      </c>
      <c r="E188" s="21">
        <v>5.1402999999999999</v>
      </c>
      <c r="F188" s="21">
        <f>+E188</f>
        <v>5.1402999999999999</v>
      </c>
      <c r="G188" s="22">
        <f t="shared" ref="G188:G197" si="21">$J$12*F188</f>
        <v>26.397009637461736</v>
      </c>
      <c r="H188" s="23"/>
      <c r="I188" s="23"/>
      <c r="J188" s="23"/>
      <c r="K188" s="23"/>
      <c r="L188" s="23"/>
    </row>
    <row r="189" spans="1:12" s="1" customFormat="1" ht="20.100000000000001" customHeight="1">
      <c r="A189" s="18">
        <v>1239</v>
      </c>
      <c r="B189" s="19">
        <v>230</v>
      </c>
      <c r="C189" s="20" t="s">
        <v>195</v>
      </c>
      <c r="D189" s="21">
        <f>(100*E189)/80</f>
        <v>34.761749999999999</v>
      </c>
      <c r="E189" s="21">
        <v>27.8094</v>
      </c>
      <c r="F189" s="21">
        <v>0</v>
      </c>
      <c r="G189" s="22">
        <f t="shared" si="21"/>
        <v>0</v>
      </c>
      <c r="H189" s="23"/>
      <c r="I189" s="23"/>
      <c r="J189" s="23"/>
      <c r="K189" s="23"/>
      <c r="L189" s="23"/>
    </row>
    <row r="190" spans="1:12" s="1" customFormat="1" ht="20.100000000000001" customHeight="1">
      <c r="A190" s="18">
        <v>1239</v>
      </c>
      <c r="B190" s="122">
        <v>179</v>
      </c>
      <c r="C190" s="20" t="s">
        <v>194</v>
      </c>
      <c r="D190" s="21">
        <v>7.1163999999999996</v>
      </c>
      <c r="E190" s="21">
        <v>5.6931000000000003</v>
      </c>
      <c r="F190" s="21">
        <f>+E190</f>
        <v>5.6931000000000003</v>
      </c>
      <c r="G190" s="22">
        <f t="shared" si="21"/>
        <v>29.235806386209642</v>
      </c>
      <c r="H190" s="23"/>
      <c r="I190" s="23"/>
      <c r="J190" s="23"/>
      <c r="K190" s="23"/>
      <c r="L190" s="23"/>
    </row>
    <row r="191" spans="1:12" s="1" customFormat="1" ht="20.100000000000001" customHeight="1">
      <c r="A191" s="18">
        <v>1239</v>
      </c>
      <c r="B191" s="19">
        <v>172</v>
      </c>
      <c r="C191" s="20" t="s">
        <v>196</v>
      </c>
      <c r="D191" s="21">
        <v>22.565300000000001</v>
      </c>
      <c r="E191" s="21">
        <v>18.052199999999999</v>
      </c>
      <c r="F191" s="21">
        <f>+E191</f>
        <v>18.052199999999999</v>
      </c>
      <c r="G191" s="22">
        <f t="shared" si="21"/>
        <v>92.703557647877901</v>
      </c>
      <c r="H191" s="23"/>
      <c r="I191" s="23"/>
      <c r="J191" s="23"/>
      <c r="K191" s="23"/>
      <c r="L191" s="23"/>
    </row>
    <row r="192" spans="1:12" s="1" customFormat="1" ht="20.100000000000001" customHeight="1">
      <c r="A192" s="18">
        <v>1239</v>
      </c>
      <c r="B192" s="19">
        <v>168</v>
      </c>
      <c r="C192" s="20" t="s">
        <v>197</v>
      </c>
      <c r="D192" s="21">
        <v>6.4036999999999997</v>
      </c>
      <c r="E192" s="21">
        <v>5.1230000000000002</v>
      </c>
      <c r="F192" s="21">
        <f t="shared" ref="F192:F197" si="22">E192</f>
        <v>5.1230000000000002</v>
      </c>
      <c r="G192" s="22">
        <f t="shared" si="21"/>
        <v>26.30816885643182</v>
      </c>
      <c r="H192" s="23"/>
      <c r="I192" s="23"/>
      <c r="J192" s="23"/>
      <c r="K192" s="23"/>
      <c r="L192" s="23"/>
    </row>
    <row r="193" spans="1:12" s="1" customFormat="1" ht="20.100000000000001" customHeight="1">
      <c r="A193" s="18">
        <v>1239</v>
      </c>
      <c r="B193" s="19">
        <v>167</v>
      </c>
      <c r="C193" s="20" t="s">
        <v>198</v>
      </c>
      <c r="D193" s="21">
        <v>6.3821000000000003</v>
      </c>
      <c r="E193" s="21">
        <v>5.1056999999999997</v>
      </c>
      <c r="F193" s="21">
        <v>0</v>
      </c>
      <c r="G193" s="22">
        <f t="shared" si="21"/>
        <v>0</v>
      </c>
      <c r="H193" s="23"/>
      <c r="I193" s="23"/>
      <c r="J193" s="23"/>
      <c r="K193" s="23"/>
      <c r="L193" s="23"/>
    </row>
    <row r="194" spans="1:12" s="1" customFormat="1" ht="20.100000000000001" customHeight="1">
      <c r="A194" s="18">
        <v>1239</v>
      </c>
      <c r="B194" s="19">
        <v>221</v>
      </c>
      <c r="C194" s="20" t="s">
        <v>199</v>
      </c>
      <c r="D194" s="21">
        <v>40.782400000000003</v>
      </c>
      <c r="E194" s="21">
        <v>32.625900000000001</v>
      </c>
      <c r="F194" s="21">
        <f t="shared" si="22"/>
        <v>32.625900000000001</v>
      </c>
      <c r="G194" s="22">
        <f t="shared" si="21"/>
        <v>167.54395594242806</v>
      </c>
      <c r="H194" s="23"/>
      <c r="I194" s="23"/>
      <c r="J194" s="23"/>
      <c r="K194" s="23"/>
      <c r="L194" s="23"/>
    </row>
    <row r="195" spans="1:12" s="1" customFormat="1" ht="20.100000000000001" customHeight="1">
      <c r="A195" s="18">
        <v>1239</v>
      </c>
      <c r="B195" s="19">
        <v>209</v>
      </c>
      <c r="C195" s="20" t="s">
        <v>200</v>
      </c>
      <c r="D195" s="21">
        <v>22.565200000000001</v>
      </c>
      <c r="E195" s="21">
        <v>18.052199999999999</v>
      </c>
      <c r="F195" s="21">
        <f t="shared" si="22"/>
        <v>18.052199999999999</v>
      </c>
      <c r="G195" s="22">
        <f t="shared" si="21"/>
        <v>92.703557647877901</v>
      </c>
      <c r="H195" s="23"/>
      <c r="I195" s="23"/>
      <c r="J195" s="23"/>
      <c r="K195" s="23"/>
      <c r="L195" s="23"/>
    </row>
    <row r="196" spans="1:12" s="1" customFormat="1" ht="20.100000000000001" customHeight="1">
      <c r="A196" s="18">
        <v>1239</v>
      </c>
      <c r="B196" s="122">
        <v>152</v>
      </c>
      <c r="C196" s="20" t="s">
        <v>201</v>
      </c>
      <c r="D196" s="21">
        <v>14.6191</v>
      </c>
      <c r="E196" s="21">
        <v>11.6953</v>
      </c>
      <c r="F196" s="21">
        <f t="shared" si="22"/>
        <v>11.6953</v>
      </c>
      <c r="G196" s="22">
        <f t="shared" si="21"/>
        <v>60.058935628855565</v>
      </c>
      <c r="H196" s="23"/>
      <c r="I196" s="23"/>
      <c r="J196" s="23"/>
      <c r="K196" s="23"/>
      <c r="L196" s="23"/>
    </row>
    <row r="197" spans="1:12" s="1" customFormat="1" ht="20.100000000000001" customHeight="1">
      <c r="A197" s="18">
        <v>1239</v>
      </c>
      <c r="B197" s="122">
        <v>151</v>
      </c>
      <c r="C197" s="20" t="s">
        <v>201</v>
      </c>
      <c r="D197" s="21">
        <v>16.797999999999998</v>
      </c>
      <c r="E197" s="21">
        <v>13.4384</v>
      </c>
      <c r="F197" s="21">
        <f t="shared" si="22"/>
        <v>13.4384</v>
      </c>
      <c r="G197" s="22">
        <f t="shared" si="21"/>
        <v>69.010286230777538</v>
      </c>
      <c r="H197" s="23"/>
      <c r="I197" s="23"/>
      <c r="J197" s="23"/>
      <c r="K197" s="23"/>
      <c r="L197" s="23"/>
    </row>
    <row r="198" spans="1:12" s="1" customFormat="1" ht="8.1" customHeight="1">
      <c r="A198" s="11"/>
      <c r="B198" s="24"/>
      <c r="C198" s="25"/>
      <c r="D198" s="26"/>
      <c r="E198" s="26"/>
      <c r="F198" s="21"/>
      <c r="G198" s="30"/>
      <c r="H198" s="28"/>
      <c r="I198" s="28"/>
      <c r="J198" s="28"/>
      <c r="K198" s="28"/>
      <c r="L198" s="28"/>
    </row>
    <row r="199" spans="1:12" s="1" customFormat="1" ht="12.75" customHeight="1">
      <c r="A199" s="11"/>
      <c r="B199" s="2"/>
      <c r="C199" s="33" t="s">
        <v>202</v>
      </c>
      <c r="D199" s="5"/>
      <c r="E199" s="5"/>
      <c r="F199" s="5"/>
      <c r="G199" s="30"/>
    </row>
    <row r="200" spans="1:12" s="1" customFormat="1" ht="12.75" customHeight="1">
      <c r="A200" s="11"/>
      <c r="B200" s="2"/>
      <c r="C200" s="3"/>
      <c r="D200" s="5"/>
      <c r="E200" s="5"/>
      <c r="F200" s="5"/>
      <c r="G200" s="32"/>
    </row>
    <row r="201" spans="1:12" s="1" customFormat="1" ht="20.100000000000001" customHeight="1">
      <c r="A201" s="18">
        <v>1239</v>
      </c>
      <c r="B201" s="19">
        <v>199</v>
      </c>
      <c r="C201" s="20" t="s">
        <v>203</v>
      </c>
      <c r="D201" s="21">
        <v>11.662699999999999</v>
      </c>
      <c r="E201" s="21">
        <v>9.3301999999999996</v>
      </c>
      <c r="F201" s="21">
        <f>E201</f>
        <v>9.3301999999999996</v>
      </c>
      <c r="G201" s="22">
        <f>$J$12*F201</f>
        <v>47.913425154066005</v>
      </c>
      <c r="H201" s="23"/>
      <c r="I201" s="23"/>
      <c r="J201" s="23"/>
      <c r="K201" s="23"/>
      <c r="L201" s="23"/>
    </row>
    <row r="202" spans="1:12" s="1" customFormat="1" ht="20.100000000000001" customHeight="1">
      <c r="A202" s="18">
        <v>1239</v>
      </c>
      <c r="B202" s="19">
        <v>198</v>
      </c>
      <c r="C202" s="20" t="s">
        <v>204</v>
      </c>
      <c r="D202" s="21">
        <v>7</v>
      </c>
      <c r="E202" s="21">
        <v>5.6</v>
      </c>
      <c r="F202" s="21">
        <f>E202</f>
        <v>5.6</v>
      </c>
      <c r="G202" s="22">
        <f>$J$12*F202</f>
        <v>28.757709466331871</v>
      </c>
      <c r="H202" s="23"/>
      <c r="I202" s="23"/>
      <c r="J202" s="23"/>
      <c r="K202" s="23"/>
      <c r="L202" s="23"/>
    </row>
    <row r="203" spans="1:12" s="1" customFormat="1" ht="20.100000000000001" customHeight="1">
      <c r="A203" s="18">
        <v>1239</v>
      </c>
      <c r="B203" s="122">
        <v>170</v>
      </c>
      <c r="C203" s="20" t="s">
        <v>205</v>
      </c>
      <c r="D203" s="21">
        <v>28.238</v>
      </c>
      <c r="E203" s="21">
        <v>22.590399999999999</v>
      </c>
      <c r="F203" s="21">
        <v>0</v>
      </c>
      <c r="G203" s="22">
        <f>$J$12*F203</f>
        <v>0</v>
      </c>
      <c r="H203" s="23"/>
      <c r="I203" s="23"/>
      <c r="J203" s="23"/>
      <c r="K203" s="23"/>
      <c r="L203" s="23"/>
    </row>
    <row r="204" spans="1:12" s="1" customFormat="1" ht="8.1" customHeight="1">
      <c r="A204" s="11"/>
      <c r="B204" s="2"/>
      <c r="C204" s="3"/>
      <c r="D204" s="5"/>
      <c r="E204" s="5"/>
      <c r="F204" s="5"/>
      <c r="G204" s="27"/>
    </row>
    <row r="205" spans="1:12" s="1" customFormat="1" ht="12.75" customHeight="1">
      <c r="A205" s="11"/>
      <c r="B205" s="2"/>
      <c r="C205" s="33" t="s">
        <v>53</v>
      </c>
      <c r="D205" s="5"/>
      <c r="E205" s="5"/>
      <c r="F205" s="5"/>
      <c r="G205" s="30"/>
    </row>
    <row r="206" spans="1:12" s="1" customFormat="1" ht="8.1" customHeight="1">
      <c r="A206" s="11"/>
      <c r="B206" s="2"/>
      <c r="C206" s="33"/>
      <c r="D206" s="5"/>
      <c r="E206" s="5"/>
      <c r="F206" s="5"/>
      <c r="G206" s="32"/>
    </row>
    <row r="207" spans="1:12" s="1" customFormat="1" ht="20.100000000000001" customHeight="1">
      <c r="A207" s="18">
        <v>1239</v>
      </c>
      <c r="B207" s="19">
        <v>156</v>
      </c>
      <c r="C207" s="20" t="s">
        <v>206</v>
      </c>
      <c r="D207" s="21">
        <v>33.351199999999999</v>
      </c>
      <c r="E207" s="21">
        <v>26.681000000000001</v>
      </c>
      <c r="F207" s="21">
        <f t="shared" ref="F207:F212" si="23">E207</f>
        <v>26.681000000000001</v>
      </c>
      <c r="G207" s="22">
        <f t="shared" ref="G207:G215" si="24">$J$12*F207</f>
        <v>137.01507969128585</v>
      </c>
      <c r="H207" s="23"/>
      <c r="I207" s="23"/>
      <c r="J207" s="23"/>
      <c r="K207" s="23"/>
      <c r="L207" s="23"/>
    </row>
    <row r="208" spans="1:12" s="1" customFormat="1" ht="20.100000000000001" customHeight="1">
      <c r="A208" s="18">
        <v>1239</v>
      </c>
      <c r="B208" s="19">
        <v>215</v>
      </c>
      <c r="C208" s="20" t="s">
        <v>207</v>
      </c>
      <c r="D208" s="21">
        <v>102.8377</v>
      </c>
      <c r="E208" s="21">
        <f>+D208*80%</f>
        <v>82.270160000000004</v>
      </c>
      <c r="F208" s="21">
        <v>0</v>
      </c>
      <c r="G208" s="22">
        <f t="shared" si="24"/>
        <v>0</v>
      </c>
      <c r="H208" s="23"/>
      <c r="I208" s="23"/>
      <c r="J208" s="23"/>
      <c r="K208" s="23"/>
      <c r="L208" s="23"/>
    </row>
    <row r="209" spans="1:12" s="1" customFormat="1" ht="20.100000000000001" customHeight="1">
      <c r="A209" s="18">
        <v>1239</v>
      </c>
      <c r="B209" s="19">
        <v>282</v>
      </c>
      <c r="C209" s="20" t="s">
        <v>208</v>
      </c>
      <c r="D209" s="21">
        <v>30</v>
      </c>
      <c r="E209" s="21">
        <f>+D209*80%</f>
        <v>24</v>
      </c>
      <c r="F209" s="21">
        <f>+E209</f>
        <v>24</v>
      </c>
      <c r="G209" s="22">
        <f t="shared" si="24"/>
        <v>123.24732628427947</v>
      </c>
      <c r="H209" s="23"/>
      <c r="I209" s="23"/>
      <c r="J209" s="23"/>
      <c r="K209" s="23"/>
      <c r="L209" s="23"/>
    </row>
    <row r="210" spans="1:12" s="1" customFormat="1" ht="20.100000000000001" customHeight="1">
      <c r="A210" s="18">
        <v>1239</v>
      </c>
      <c r="B210" s="122">
        <v>261</v>
      </c>
      <c r="C210" s="20" t="s">
        <v>209</v>
      </c>
      <c r="D210" s="21">
        <v>25.407299999999999</v>
      </c>
      <c r="E210" s="21">
        <f t="shared" ref="E210:E215" si="25">+D210*80%</f>
        <v>20.325839999999999</v>
      </c>
      <c r="F210" s="21">
        <f t="shared" si="23"/>
        <v>20.325839999999999</v>
      </c>
      <c r="G210" s="22">
        <f t="shared" si="24"/>
        <v>104.37939310341912</v>
      </c>
      <c r="H210" s="23"/>
      <c r="I210" s="23"/>
      <c r="J210" s="23"/>
      <c r="K210" s="23"/>
      <c r="L210" s="23"/>
    </row>
    <row r="211" spans="1:12" s="1" customFormat="1" ht="20.100000000000001" customHeight="1">
      <c r="A211" s="18">
        <v>1239</v>
      </c>
      <c r="B211" s="19">
        <v>102</v>
      </c>
      <c r="C211" s="20" t="s">
        <v>210</v>
      </c>
      <c r="D211" s="21">
        <v>16.224799999999998</v>
      </c>
      <c r="E211" s="21">
        <f t="shared" si="25"/>
        <v>12.979839999999999</v>
      </c>
      <c r="F211" s="21">
        <f t="shared" si="23"/>
        <v>12.979839999999999</v>
      </c>
      <c r="G211" s="22">
        <f t="shared" si="24"/>
        <v>66.655440649905913</v>
      </c>
      <c r="H211" s="23"/>
      <c r="I211" s="23"/>
      <c r="J211" s="23"/>
      <c r="K211" s="23"/>
      <c r="L211" s="23"/>
    </row>
    <row r="212" spans="1:12" s="1" customFormat="1" ht="20.100000000000001" customHeight="1">
      <c r="A212" s="18">
        <v>1239</v>
      </c>
      <c r="B212" s="19">
        <v>158</v>
      </c>
      <c r="C212" s="20" t="s">
        <v>210</v>
      </c>
      <c r="D212" s="21">
        <v>16.224799999999998</v>
      </c>
      <c r="E212" s="21">
        <f t="shared" si="25"/>
        <v>12.979839999999999</v>
      </c>
      <c r="F212" s="21">
        <f t="shared" si="23"/>
        <v>12.979839999999999</v>
      </c>
      <c r="G212" s="22">
        <f t="shared" si="24"/>
        <v>66.655440649905913</v>
      </c>
      <c r="H212" s="23"/>
      <c r="I212" s="23"/>
      <c r="J212" s="23"/>
      <c r="K212" s="23"/>
      <c r="L212" s="23"/>
    </row>
    <row r="213" spans="1:12" s="1" customFormat="1" ht="20.100000000000001" customHeight="1">
      <c r="A213" s="18">
        <v>1239</v>
      </c>
      <c r="B213" s="122">
        <v>68</v>
      </c>
      <c r="C213" s="20" t="s">
        <v>211</v>
      </c>
      <c r="D213" s="21">
        <v>82.734999999999999</v>
      </c>
      <c r="E213" s="21">
        <f t="shared" si="25"/>
        <v>66.188000000000002</v>
      </c>
      <c r="F213" s="21">
        <v>0</v>
      </c>
      <c r="G213" s="22">
        <f t="shared" si="24"/>
        <v>0</v>
      </c>
      <c r="H213" s="23"/>
      <c r="I213" s="23"/>
      <c r="J213" s="23"/>
      <c r="K213" s="23"/>
      <c r="L213" s="23"/>
    </row>
    <row r="214" spans="1:12" s="1" customFormat="1" ht="20.100000000000001" customHeight="1">
      <c r="A214" s="18">
        <v>1239</v>
      </c>
      <c r="B214" s="122">
        <v>189</v>
      </c>
      <c r="C214" s="20" t="s">
        <v>163</v>
      </c>
      <c r="D214" s="21">
        <v>13.58</v>
      </c>
      <c r="E214" s="21">
        <f t="shared" si="25"/>
        <v>10.864000000000001</v>
      </c>
      <c r="F214" s="21">
        <v>0</v>
      </c>
      <c r="G214" s="22">
        <f t="shared" si="24"/>
        <v>0</v>
      </c>
      <c r="H214" s="23"/>
      <c r="I214" s="23"/>
      <c r="J214" s="23"/>
      <c r="K214" s="23"/>
      <c r="L214" s="23"/>
    </row>
    <row r="215" spans="1:12" s="1" customFormat="1" ht="20.100000000000001" customHeight="1">
      <c r="A215" s="18">
        <v>1239</v>
      </c>
      <c r="B215" s="122">
        <v>281</v>
      </c>
      <c r="C215" s="20" t="s">
        <v>212</v>
      </c>
      <c r="D215" s="21">
        <v>464.42059999999998</v>
      </c>
      <c r="E215" s="21">
        <f t="shared" si="25"/>
        <v>371.53647999999998</v>
      </c>
      <c r="F215" s="21">
        <f>+E215</f>
        <v>371.53647999999998</v>
      </c>
      <c r="G215" s="22">
        <f t="shared" si="24"/>
        <v>1907.9532407113611</v>
      </c>
      <c r="H215" s="23"/>
      <c r="I215" s="23"/>
      <c r="J215" s="23"/>
      <c r="K215" s="23"/>
      <c r="L215" s="23"/>
    </row>
    <row r="216" spans="1:12" s="1" customFormat="1" ht="20.100000000000001" customHeight="1">
      <c r="B216" s="2"/>
      <c r="C216" s="3"/>
      <c r="D216" s="5"/>
      <c r="E216" s="5"/>
      <c r="F216" s="120">
        <f>SUM(F15:F215)</f>
        <v>1021.75036</v>
      </c>
      <c r="G216" s="120">
        <f>SUM(G15:G215)</f>
        <v>5247</v>
      </c>
    </row>
    <row r="217" spans="1:12" s="1" customFormat="1" ht="12.75" customHeight="1">
      <c r="B217" s="2"/>
      <c r="C217" s="3"/>
      <c r="D217" s="5"/>
      <c r="E217" s="5"/>
      <c r="F217" s="5" t="s">
        <v>3</v>
      </c>
      <c r="G217" s="6"/>
    </row>
    <row r="220" spans="1:12">
      <c r="F220" s="38" t="s">
        <v>213</v>
      </c>
    </row>
    <row r="227" spans="6:6">
      <c r="F227" s="125"/>
    </row>
  </sheetData>
  <phoneticPr fontId="0" type="noConversion"/>
  <pageMargins left="0.19685039370078741" right="0.19685039370078741" top="0.98425196850393704" bottom="0.98425196850393704" header="0" footer="0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M147"/>
  <sheetViews>
    <sheetView topLeftCell="A125" workbookViewId="0" xr3:uid="{842E5F09-E766-5B8D-85AF-A39847EA96FD}">
      <selection activeCell="F145" sqref="F145"/>
    </sheetView>
  </sheetViews>
  <sheetFormatPr defaultColWidth="11.42578125" defaultRowHeight="12.75"/>
  <cols>
    <col min="1" max="1" width="5.42578125" customWidth="1"/>
    <col min="2" max="2" width="7.140625" style="36" customWidth="1"/>
    <col min="3" max="3" width="25.42578125" style="37" customWidth="1"/>
    <col min="4" max="4" width="10.7109375" style="75" customWidth="1"/>
    <col min="5" max="5" width="10.7109375" customWidth="1"/>
    <col min="6" max="6" width="10.7109375" style="76" customWidth="1"/>
    <col min="7" max="7" width="8.5703125" style="39" customWidth="1"/>
    <col min="8" max="8" width="10.28515625" customWidth="1"/>
    <col min="9" max="9" width="11.140625" customWidth="1"/>
    <col min="10" max="10" width="13" customWidth="1"/>
    <col min="11" max="11" width="12.28515625" customWidth="1"/>
    <col min="12" max="12" width="14.7109375" customWidth="1"/>
  </cols>
  <sheetData>
    <row r="1" spans="1:12">
      <c r="I1" s="132" t="s">
        <v>214</v>
      </c>
      <c r="J1" s="133"/>
      <c r="K1" s="133"/>
      <c r="L1" s="134"/>
    </row>
    <row r="2" spans="1:12">
      <c r="C2" s="218"/>
      <c r="I2" s="135" t="s">
        <v>1</v>
      </c>
      <c r="J2" s="85"/>
      <c r="K2" s="85"/>
      <c r="L2" s="136"/>
    </row>
    <row r="3" spans="1:12">
      <c r="I3" s="137" t="s">
        <v>2</v>
      </c>
      <c r="J3" s="85"/>
      <c r="K3" s="85"/>
      <c r="L3" s="136"/>
    </row>
    <row r="4" spans="1:12">
      <c r="I4" s="138" t="s">
        <v>5</v>
      </c>
      <c r="J4" s="139"/>
      <c r="K4" s="139"/>
      <c r="L4" s="140"/>
    </row>
    <row r="5" spans="1:12" s="1" customFormat="1" ht="12.75" customHeight="1">
      <c r="B5" s="2"/>
      <c r="C5" s="3"/>
      <c r="D5" s="4" t="s">
        <v>4</v>
      </c>
      <c r="E5" s="66"/>
      <c r="F5" s="67"/>
      <c r="G5" s="6"/>
      <c r="I5" s="7"/>
    </row>
    <row r="6" spans="1:12" s="1" customFormat="1" ht="12.75" customHeight="1">
      <c r="B6" s="2"/>
      <c r="C6" s="3"/>
      <c r="D6" s="68"/>
      <c r="F6" s="11"/>
      <c r="G6" s="6"/>
    </row>
    <row r="7" spans="1:12" s="1" customFormat="1" ht="12.75" customHeight="1">
      <c r="B7" s="8" t="s">
        <v>7</v>
      </c>
      <c r="C7" s="3"/>
      <c r="D7" s="1" t="s">
        <v>8</v>
      </c>
      <c r="E7" s="216">
        <f>+rama1!D6</f>
        <v>42973</v>
      </c>
      <c r="F7" s="9"/>
      <c r="G7" s="6" t="s">
        <v>9</v>
      </c>
      <c r="H7" s="10">
        <v>0.625</v>
      </c>
      <c r="I7" s="11" t="s">
        <v>10</v>
      </c>
      <c r="J7" s="12">
        <f>+rama1!H6</f>
        <v>95.45</v>
      </c>
      <c r="K7" s="1" t="s">
        <v>215</v>
      </c>
      <c r="L7" s="11" t="s">
        <v>3</v>
      </c>
    </row>
    <row r="8" spans="1:12" s="1" customFormat="1" ht="12.75" customHeight="1">
      <c r="B8" s="8"/>
      <c r="D8" s="1" t="s">
        <v>11</v>
      </c>
      <c r="E8" s="216">
        <f>+rama1!D7</f>
        <v>42977</v>
      </c>
      <c r="F8" s="9"/>
      <c r="G8" s="6" t="s">
        <v>9</v>
      </c>
      <c r="H8" s="10">
        <v>0.625</v>
      </c>
      <c r="I8" s="11" t="s">
        <v>12</v>
      </c>
      <c r="J8" s="11">
        <v>3</v>
      </c>
      <c r="L8" s="11" t="s">
        <v>3</v>
      </c>
    </row>
    <row r="9" spans="1:12" s="1" customFormat="1" ht="12.75" customHeight="1">
      <c r="B9" s="2"/>
      <c r="C9" s="15" t="s">
        <v>216</v>
      </c>
      <c r="D9" s="68"/>
      <c r="F9" s="11"/>
      <c r="G9" s="6"/>
      <c r="I9" s="11" t="s">
        <v>14</v>
      </c>
      <c r="J9" s="11">
        <v>2</v>
      </c>
      <c r="L9" s="11" t="s">
        <v>3</v>
      </c>
    </row>
    <row r="10" spans="1:12" s="1" customFormat="1" ht="12.75" customHeight="1">
      <c r="B10" s="2"/>
      <c r="C10" s="3"/>
      <c r="D10" s="68"/>
      <c r="F10" s="11"/>
      <c r="G10" s="6"/>
      <c r="I10" s="11" t="s">
        <v>15</v>
      </c>
      <c r="J10" s="11"/>
      <c r="L10" s="11" t="s">
        <v>3</v>
      </c>
    </row>
    <row r="11" spans="1:12" s="1" customFormat="1" ht="12.75" customHeight="1">
      <c r="B11" s="2"/>
      <c r="C11" s="15" t="s">
        <v>217</v>
      </c>
      <c r="D11" s="68"/>
      <c r="F11" s="11"/>
      <c r="G11" s="6"/>
      <c r="I11" s="11" t="s">
        <v>17</v>
      </c>
      <c r="J11" s="11"/>
      <c r="L11" s="11"/>
    </row>
    <row r="12" spans="1:12" s="1" customFormat="1" ht="12.75" customHeight="1">
      <c r="B12" s="2" t="s">
        <v>3</v>
      </c>
      <c r="C12" s="3"/>
      <c r="D12" s="68"/>
      <c r="F12" s="11"/>
      <c r="G12" s="6"/>
      <c r="I12" s="11"/>
      <c r="J12" s="11"/>
      <c r="L12" s="11"/>
    </row>
    <row r="13" spans="1:12" s="1" customFormat="1" ht="12.75" customHeight="1">
      <c r="B13" s="2"/>
      <c r="C13" s="3" t="s">
        <v>18</v>
      </c>
      <c r="D13" s="17">
        <f>J7-(J8+J9)</f>
        <v>90.45</v>
      </c>
      <c r="E13" s="11" t="s">
        <v>19</v>
      </c>
      <c r="F13" s="69">
        <f>D13*60</f>
        <v>5427</v>
      </c>
      <c r="G13" s="6" t="s">
        <v>20</v>
      </c>
      <c r="H13" s="17">
        <f>F144</f>
        <v>524.13439999999991</v>
      </c>
      <c r="I13" s="1" t="s">
        <v>21</v>
      </c>
      <c r="J13" s="17">
        <f>F13/H13</f>
        <v>10.354214491550261</v>
      </c>
      <c r="K13" s="1" t="s">
        <v>3</v>
      </c>
    </row>
    <row r="14" spans="1:12" s="1" customFormat="1" ht="12.75" customHeight="1">
      <c r="B14" s="2"/>
      <c r="C14" s="3"/>
      <c r="D14" s="5"/>
      <c r="E14" s="11"/>
      <c r="F14" s="11"/>
      <c r="G14" s="6"/>
      <c r="H14" s="11"/>
      <c r="J14" s="11"/>
    </row>
    <row r="15" spans="1:12" s="1" customFormat="1" ht="12.75" customHeight="1">
      <c r="A15" s="18" t="s">
        <v>81</v>
      </c>
      <c r="B15" s="19" t="s">
        <v>23</v>
      </c>
      <c r="C15" s="20" t="s">
        <v>24</v>
      </c>
      <c r="D15" s="21" t="s">
        <v>25</v>
      </c>
      <c r="E15" s="18" t="s">
        <v>26</v>
      </c>
      <c r="F15" s="18" t="s">
        <v>27</v>
      </c>
      <c r="G15" s="22" t="s">
        <v>28</v>
      </c>
      <c r="H15" s="18" t="s">
        <v>218</v>
      </c>
      <c r="I15" s="18" t="s">
        <v>219</v>
      </c>
      <c r="J15" s="18" t="s">
        <v>31</v>
      </c>
      <c r="K15" s="18" t="s">
        <v>32</v>
      </c>
      <c r="L15" s="18" t="s">
        <v>33</v>
      </c>
    </row>
    <row r="16" spans="1:12" s="1" customFormat="1" ht="17.100000000000001" customHeight="1">
      <c r="A16" s="23">
        <v>1240</v>
      </c>
      <c r="B16" s="19">
        <v>130</v>
      </c>
      <c r="C16" s="20" t="s">
        <v>220</v>
      </c>
      <c r="D16" s="21">
        <v>40.311100000000003</v>
      </c>
      <c r="E16" s="21">
        <f t="shared" ref="E16:E23" si="0">D16*0.8</f>
        <v>32.248880000000007</v>
      </c>
      <c r="F16" s="35">
        <f>E16</f>
        <v>32.248880000000007</v>
      </c>
      <c r="G16" s="22">
        <f t="shared" ref="G16:G25" si="1">F16*$J$13</f>
        <v>333.91182063226546</v>
      </c>
      <c r="H16" s="23" t="s">
        <v>3</v>
      </c>
      <c r="I16" s="23"/>
      <c r="J16" s="23"/>
      <c r="K16" s="23"/>
      <c r="L16" s="23"/>
    </row>
    <row r="17" spans="1:12" s="1" customFormat="1" ht="17.100000000000001" customHeight="1">
      <c r="A17" s="23">
        <v>1240</v>
      </c>
      <c r="B17" s="122">
        <v>10</v>
      </c>
      <c r="C17" s="20" t="s">
        <v>221</v>
      </c>
      <c r="D17" s="21">
        <v>5.8023999999999996</v>
      </c>
      <c r="E17" s="21">
        <f t="shared" si="0"/>
        <v>4.6419199999999998</v>
      </c>
      <c r="F17" s="35">
        <f>+E17</f>
        <v>4.6419199999999998</v>
      </c>
      <c r="G17" s="22">
        <f t="shared" si="1"/>
        <v>48.063435332616983</v>
      </c>
      <c r="H17" s="23"/>
      <c r="I17" s="23"/>
      <c r="J17" s="23"/>
      <c r="K17" s="23"/>
      <c r="L17" s="23"/>
    </row>
    <row r="18" spans="1:12" s="1" customFormat="1" ht="17.100000000000001" customHeight="1">
      <c r="A18" s="23">
        <v>1240</v>
      </c>
      <c r="B18" s="19">
        <v>122</v>
      </c>
      <c r="C18" s="20" t="s">
        <v>222</v>
      </c>
      <c r="D18" s="21">
        <v>9.1975999999999996</v>
      </c>
      <c r="E18" s="21">
        <f t="shared" si="0"/>
        <v>7.3580800000000002</v>
      </c>
      <c r="F18" s="35">
        <f>E18</f>
        <v>7.3580800000000002</v>
      </c>
      <c r="G18" s="22">
        <f t="shared" si="1"/>
        <v>76.187138565986146</v>
      </c>
      <c r="H18" s="23"/>
      <c r="I18" s="23"/>
      <c r="J18" s="23"/>
      <c r="K18" s="23"/>
      <c r="L18" s="23"/>
    </row>
    <row r="19" spans="1:12" s="1" customFormat="1" ht="17.100000000000001" customHeight="1">
      <c r="A19" s="23">
        <v>1240</v>
      </c>
      <c r="B19" s="19">
        <v>120</v>
      </c>
      <c r="C19" s="20" t="s">
        <v>223</v>
      </c>
      <c r="D19" s="21">
        <v>1.0778000000000001</v>
      </c>
      <c r="E19" s="21">
        <f t="shared" si="0"/>
        <v>0.86224000000000012</v>
      </c>
      <c r="F19" s="21">
        <f t="shared" ref="F19:F24" si="2">E19</f>
        <v>0.86224000000000012</v>
      </c>
      <c r="G19" s="22">
        <f t="shared" si="1"/>
        <v>8.9278179031942972</v>
      </c>
      <c r="H19" s="23"/>
      <c r="I19" s="23"/>
      <c r="J19" s="23"/>
      <c r="K19" s="23"/>
      <c r="L19" s="23"/>
    </row>
    <row r="20" spans="1:12" s="1" customFormat="1" ht="17.100000000000001" customHeight="1">
      <c r="A20" s="23">
        <v>1240</v>
      </c>
      <c r="B20" s="19">
        <v>7</v>
      </c>
      <c r="C20" s="20" t="s">
        <v>224</v>
      </c>
      <c r="D20" s="21">
        <v>3.8791000000000002</v>
      </c>
      <c r="E20" s="21">
        <f t="shared" si="0"/>
        <v>3.1032800000000003</v>
      </c>
      <c r="F20" s="21">
        <f t="shared" si="2"/>
        <v>3.1032800000000003</v>
      </c>
      <c r="G20" s="22">
        <f t="shared" si="1"/>
        <v>32.132026747338095</v>
      </c>
      <c r="H20" s="18"/>
      <c r="I20" s="23"/>
      <c r="J20" s="23"/>
      <c r="K20" s="23"/>
      <c r="L20" s="23"/>
    </row>
    <row r="21" spans="1:12" s="1" customFormat="1" ht="17.100000000000001" customHeight="1">
      <c r="A21" s="23">
        <v>1240</v>
      </c>
      <c r="B21" s="122">
        <v>129</v>
      </c>
      <c r="C21" s="20" t="s">
        <v>225</v>
      </c>
      <c r="D21" s="21">
        <v>15</v>
      </c>
      <c r="E21" s="21">
        <f t="shared" si="0"/>
        <v>12</v>
      </c>
      <c r="F21" s="21">
        <f>+E21</f>
        <v>12</v>
      </c>
      <c r="G21" s="22">
        <f t="shared" si="1"/>
        <v>124.25057389860314</v>
      </c>
      <c r="H21" s="23"/>
      <c r="I21" s="23"/>
      <c r="J21" s="23"/>
      <c r="K21" s="23"/>
      <c r="L21" s="23"/>
    </row>
    <row r="22" spans="1:12" s="1" customFormat="1" ht="17.100000000000001" customHeight="1">
      <c r="A22" s="23">
        <v>1240</v>
      </c>
      <c r="B22" s="19">
        <v>136</v>
      </c>
      <c r="C22" s="20" t="s">
        <v>226</v>
      </c>
      <c r="D22" s="21">
        <v>2.5390999999999999</v>
      </c>
      <c r="E22" s="21">
        <f t="shared" si="0"/>
        <v>2.0312800000000002</v>
      </c>
      <c r="F22" s="21">
        <f t="shared" ref="F22:F23" si="3">+E22</f>
        <v>2.0312800000000002</v>
      </c>
      <c r="G22" s="22">
        <f t="shared" si="1"/>
        <v>21.032308812396217</v>
      </c>
      <c r="H22" s="23" t="s">
        <v>3</v>
      </c>
      <c r="I22" s="23"/>
      <c r="J22" s="23"/>
      <c r="K22" s="23"/>
      <c r="L22" s="23"/>
    </row>
    <row r="23" spans="1:12" s="1" customFormat="1" ht="17.100000000000001" customHeight="1">
      <c r="A23" s="23">
        <v>1240</v>
      </c>
      <c r="B23" s="19">
        <v>137</v>
      </c>
      <c r="C23" s="20" t="s">
        <v>226</v>
      </c>
      <c r="D23" s="21">
        <v>10.8308</v>
      </c>
      <c r="E23" s="21">
        <f t="shared" si="0"/>
        <v>8.6646400000000003</v>
      </c>
      <c r="F23" s="21">
        <f t="shared" si="3"/>
        <v>8.6646400000000003</v>
      </c>
      <c r="G23" s="22">
        <f t="shared" si="1"/>
        <v>89.715541052066058</v>
      </c>
      <c r="H23" s="23" t="s">
        <v>3</v>
      </c>
      <c r="I23" s="23"/>
      <c r="J23" s="23"/>
      <c r="K23" s="23"/>
      <c r="L23" s="23"/>
    </row>
    <row r="24" spans="1:12" s="1" customFormat="1" ht="17.100000000000001" customHeight="1">
      <c r="A24" s="23">
        <v>1240</v>
      </c>
      <c r="B24" s="19">
        <v>17</v>
      </c>
      <c r="C24" s="20" t="s">
        <v>227</v>
      </c>
      <c r="D24" s="21">
        <v>1.5054000000000001</v>
      </c>
      <c r="E24" s="21">
        <f>D24*80/100</f>
        <v>1.2043200000000001</v>
      </c>
      <c r="F24" s="21">
        <f t="shared" si="2"/>
        <v>1.2043200000000001</v>
      </c>
      <c r="G24" s="22">
        <f t="shared" si="1"/>
        <v>12.46978759646381</v>
      </c>
      <c r="H24" s="23"/>
      <c r="I24" s="23"/>
      <c r="J24" s="23"/>
      <c r="K24" s="23"/>
      <c r="L24" s="23"/>
    </row>
    <row r="25" spans="1:12" s="1" customFormat="1" ht="17.100000000000001" customHeight="1">
      <c r="A25" s="23">
        <v>1240</v>
      </c>
      <c r="B25" s="122">
        <v>20</v>
      </c>
      <c r="C25" s="20" t="s">
        <v>228</v>
      </c>
      <c r="D25" s="21">
        <v>8.1957000000000004</v>
      </c>
      <c r="E25" s="21">
        <f>D25*80/100</f>
        <v>6.5565600000000011</v>
      </c>
      <c r="F25" s="21">
        <f>+E25</f>
        <v>6.5565600000000011</v>
      </c>
      <c r="G25" s="22">
        <f t="shared" si="1"/>
        <v>67.888028566718788</v>
      </c>
      <c r="H25" s="23"/>
      <c r="I25" s="23"/>
      <c r="J25" s="23"/>
      <c r="K25" s="23"/>
      <c r="L25" s="23"/>
    </row>
    <row r="26" spans="1:12" s="1" customFormat="1" ht="17.100000000000001" customHeight="1">
      <c r="A26" s="23">
        <v>1240</v>
      </c>
      <c r="B26" s="122">
        <v>77</v>
      </c>
      <c r="C26" s="20" t="s">
        <v>228</v>
      </c>
      <c r="D26" s="21">
        <v>8.14</v>
      </c>
      <c r="E26" s="21">
        <f>D26*80/100</f>
        <v>6.5120000000000005</v>
      </c>
      <c r="F26" s="21">
        <f>+E26</f>
        <v>6.5120000000000005</v>
      </c>
      <c r="G26" s="22">
        <f>F26*$J$13</f>
        <v>67.426644768975308</v>
      </c>
      <c r="H26" s="23"/>
      <c r="I26" s="23"/>
      <c r="J26" s="23"/>
      <c r="K26" s="23"/>
      <c r="L26" s="23"/>
    </row>
    <row r="27" spans="1:12" s="1" customFormat="1" ht="12.75" customHeight="1">
      <c r="B27" s="24"/>
      <c r="C27" s="25"/>
      <c r="D27" s="26"/>
      <c r="E27" s="46"/>
      <c r="F27" s="46"/>
      <c r="G27" s="30"/>
      <c r="H27" s="28"/>
      <c r="I27" s="28"/>
      <c r="J27" s="28"/>
      <c r="K27" s="28"/>
      <c r="L27" s="28"/>
    </row>
    <row r="28" spans="1:12" s="1" customFormat="1" ht="12.75" customHeight="1">
      <c r="B28" s="24"/>
      <c r="C28" s="29" t="s">
        <v>229</v>
      </c>
      <c r="D28" s="70"/>
      <c r="E28" s="28"/>
      <c r="F28" s="46"/>
      <c r="G28" s="30"/>
      <c r="H28" s="28"/>
      <c r="I28" s="28"/>
      <c r="J28" s="28"/>
      <c r="K28" s="28"/>
      <c r="L28" s="28"/>
    </row>
    <row r="29" spans="1:12" s="1" customFormat="1" ht="12.75" customHeight="1">
      <c r="A29" s="28"/>
      <c r="B29" s="24"/>
      <c r="C29" s="31"/>
      <c r="D29" s="70"/>
      <c r="E29" s="28"/>
      <c r="F29" s="46"/>
      <c r="G29" s="30"/>
      <c r="H29" s="28"/>
      <c r="I29" s="28"/>
      <c r="J29" s="28"/>
      <c r="K29" s="28"/>
      <c r="L29" s="28"/>
    </row>
    <row r="30" spans="1:12" s="1" customFormat="1" ht="17.100000000000001" customHeight="1">
      <c r="A30" s="23">
        <v>1240</v>
      </c>
      <c r="B30" s="122">
        <v>70</v>
      </c>
      <c r="C30" s="20" t="s">
        <v>230</v>
      </c>
      <c r="D30" s="21">
        <v>0.92430000000000001</v>
      </c>
      <c r="E30" s="21">
        <f>D30*0.8</f>
        <v>0.7394400000000001</v>
      </c>
      <c r="F30" s="21">
        <f>E30</f>
        <v>0.7394400000000001</v>
      </c>
      <c r="G30" s="22">
        <f>F30*$J$13</f>
        <v>7.6563203636319255</v>
      </c>
      <c r="H30" s="23"/>
      <c r="I30" s="23"/>
      <c r="J30" s="23"/>
      <c r="K30" s="23"/>
      <c r="L30" s="23"/>
    </row>
    <row r="31" spans="1:12" s="1" customFormat="1" ht="17.100000000000001" customHeight="1">
      <c r="A31" s="23">
        <v>1240</v>
      </c>
      <c r="B31" s="122">
        <v>69</v>
      </c>
      <c r="C31" s="20" t="s">
        <v>231</v>
      </c>
      <c r="D31" s="21">
        <v>0.98470000000000002</v>
      </c>
      <c r="E31" s="21">
        <f>D31*0.8</f>
        <v>0.78776000000000002</v>
      </c>
      <c r="F31" s="21">
        <v>0</v>
      </c>
      <c r="G31" s="22">
        <f>F31*$J$13</f>
        <v>0</v>
      </c>
      <c r="H31" s="23"/>
      <c r="I31" s="23"/>
      <c r="J31" s="23"/>
      <c r="K31" s="23"/>
      <c r="L31" s="23"/>
    </row>
    <row r="32" spans="1:12" s="1" customFormat="1" ht="17.100000000000001" customHeight="1">
      <c r="A32" s="23">
        <v>1240</v>
      </c>
      <c r="B32" s="122">
        <v>158</v>
      </c>
      <c r="C32" s="20" t="s">
        <v>232</v>
      </c>
      <c r="D32" s="21">
        <v>0.98440000000000005</v>
      </c>
      <c r="E32" s="21">
        <f>D32*0.8</f>
        <v>0.78752000000000011</v>
      </c>
      <c r="F32" s="21">
        <f>+E32</f>
        <v>0.78752000000000011</v>
      </c>
      <c r="G32" s="22">
        <f>F32*$J$13</f>
        <v>8.1541509963856633</v>
      </c>
      <c r="H32" s="23"/>
      <c r="I32" s="23"/>
      <c r="J32" s="23"/>
      <c r="K32" s="23"/>
      <c r="L32" s="23"/>
    </row>
    <row r="33" spans="1:12" s="1" customFormat="1" ht="17.100000000000001" customHeight="1">
      <c r="A33" s="23">
        <v>1240</v>
      </c>
      <c r="B33" s="122">
        <v>159</v>
      </c>
      <c r="C33" s="20" t="s">
        <v>233</v>
      </c>
      <c r="D33" s="21">
        <v>0.98260000000000003</v>
      </c>
      <c r="E33" s="21">
        <f>D33*0.8</f>
        <v>0.78608000000000011</v>
      </c>
      <c r="F33" s="21">
        <f>+E33</f>
        <v>0.78608000000000011</v>
      </c>
      <c r="G33" s="22">
        <f>F33*$J$13</f>
        <v>8.1392409275178306</v>
      </c>
      <c r="H33" s="23"/>
      <c r="I33" s="23"/>
      <c r="J33" s="23"/>
      <c r="K33" s="23"/>
      <c r="L33" s="23"/>
    </row>
    <row r="34" spans="1:12" s="1" customFormat="1" ht="17.100000000000001" customHeight="1">
      <c r="A34" s="23">
        <v>1240</v>
      </c>
      <c r="B34" s="19">
        <v>138</v>
      </c>
      <c r="C34" s="20" t="s">
        <v>234</v>
      </c>
      <c r="D34" s="21">
        <v>4.3791000000000002</v>
      </c>
      <c r="E34" s="21">
        <f>D34*0.8</f>
        <v>3.5032800000000002</v>
      </c>
      <c r="F34" s="21">
        <f>E34</f>
        <v>3.5032800000000002</v>
      </c>
      <c r="G34" s="22">
        <f>F34*$J$13</f>
        <v>36.273712543958197</v>
      </c>
      <c r="H34" s="23" t="s">
        <v>3</v>
      </c>
      <c r="I34" s="23"/>
      <c r="J34" s="23"/>
      <c r="K34" s="23"/>
      <c r="L34" s="23"/>
    </row>
    <row r="35" spans="1:12" s="1" customFormat="1" ht="12.75" customHeight="1">
      <c r="B35" s="24"/>
      <c r="C35" s="25"/>
      <c r="D35" s="26"/>
      <c r="E35" s="26"/>
      <c r="F35" s="46"/>
      <c r="G35" s="30"/>
      <c r="H35" s="28"/>
      <c r="I35" s="28"/>
      <c r="J35" s="28"/>
    </row>
    <row r="36" spans="1:12" s="1" customFormat="1" ht="12.75" customHeight="1">
      <c r="B36" s="2"/>
      <c r="C36" s="3" t="s">
        <v>235</v>
      </c>
      <c r="D36" s="68"/>
      <c r="E36" s="68"/>
      <c r="F36" s="46"/>
      <c r="G36" s="30"/>
      <c r="H36" s="28"/>
      <c r="I36" s="28"/>
      <c r="J36" s="28"/>
    </row>
    <row r="37" spans="1:12" s="1" customFormat="1" ht="12.75" customHeight="1">
      <c r="B37" s="2"/>
      <c r="C37" s="3"/>
      <c r="D37" s="68"/>
      <c r="E37" s="68"/>
      <c r="F37" s="46"/>
      <c r="G37" s="30"/>
      <c r="H37" s="28"/>
      <c r="I37" s="28"/>
      <c r="J37" s="28"/>
    </row>
    <row r="38" spans="1:12" s="1" customFormat="1" ht="20.100000000000001" customHeight="1">
      <c r="A38" s="23">
        <v>1240</v>
      </c>
      <c r="B38" s="122">
        <v>21</v>
      </c>
      <c r="C38" s="20" t="s">
        <v>236</v>
      </c>
      <c r="D38" s="21">
        <v>0.8921</v>
      </c>
      <c r="E38" s="21">
        <f>D38*0.8</f>
        <v>0.71368000000000009</v>
      </c>
      <c r="F38" s="21">
        <f>E38</f>
        <v>0.71368000000000009</v>
      </c>
      <c r="G38" s="22">
        <f t="shared" ref="G38:G101" si="4">F38*$J$13</f>
        <v>7.3895957983295908</v>
      </c>
      <c r="H38" s="23"/>
      <c r="I38" s="23"/>
      <c r="J38" s="23"/>
      <c r="K38" s="23"/>
      <c r="L38" s="23"/>
    </row>
    <row r="39" spans="1:12" s="1" customFormat="1" ht="20.100000000000001" customHeight="1">
      <c r="A39" s="23">
        <v>1240</v>
      </c>
      <c r="B39" s="122">
        <v>81</v>
      </c>
      <c r="C39" s="20" t="s">
        <v>236</v>
      </c>
      <c r="D39" s="21">
        <v>0.21759999999999999</v>
      </c>
      <c r="E39" s="21">
        <f>D39*0.8</f>
        <v>0.17408000000000001</v>
      </c>
      <c r="F39" s="21">
        <f>E39</f>
        <v>0.17408000000000001</v>
      </c>
      <c r="G39" s="22">
        <f t="shared" si="4"/>
        <v>1.8024616586890696</v>
      </c>
      <c r="H39" s="23"/>
      <c r="I39" s="23"/>
      <c r="J39" s="23"/>
      <c r="K39" s="23"/>
      <c r="L39" s="23"/>
    </row>
    <row r="40" spans="1:12" s="1" customFormat="1" ht="20.100000000000001" customHeight="1">
      <c r="A40" s="23">
        <v>1240</v>
      </c>
      <c r="B40" s="122">
        <v>146</v>
      </c>
      <c r="C40" s="20" t="s">
        <v>236</v>
      </c>
      <c r="D40" s="21">
        <v>1.6660999999999999</v>
      </c>
      <c r="E40" s="21">
        <f>D40*0.8</f>
        <v>1.3328800000000001</v>
      </c>
      <c r="F40" s="21">
        <f>E40</f>
        <v>1.3328800000000001</v>
      </c>
      <c r="G40" s="22">
        <f t="shared" si="4"/>
        <v>13.800925411497513</v>
      </c>
      <c r="H40" s="23"/>
      <c r="I40" s="23"/>
      <c r="J40" s="23"/>
      <c r="K40" s="23"/>
      <c r="L40" s="23"/>
    </row>
    <row r="41" spans="1:12" s="1" customFormat="1" ht="20.100000000000001" customHeight="1">
      <c r="B41" s="24"/>
      <c r="C41" s="25"/>
      <c r="D41" s="26"/>
      <c r="E41" s="26"/>
      <c r="F41" s="26"/>
      <c r="G41" s="30"/>
      <c r="H41" s="28"/>
      <c r="I41" s="28"/>
      <c r="J41" s="28"/>
      <c r="K41" s="28"/>
      <c r="L41" s="28"/>
    </row>
    <row r="42" spans="1:12" s="1" customFormat="1" ht="20.100000000000001" customHeight="1">
      <c r="B42" s="24"/>
      <c r="C42" s="25"/>
      <c r="D42" s="26"/>
      <c r="E42" s="26"/>
      <c r="F42" s="26"/>
      <c r="G42" s="30"/>
      <c r="H42" s="28"/>
      <c r="I42" s="28"/>
      <c r="J42" s="28"/>
      <c r="K42" s="28"/>
      <c r="L42" s="28"/>
    </row>
    <row r="43" spans="1:12" s="1" customFormat="1" ht="20.100000000000001" customHeight="1">
      <c r="B43" s="24"/>
      <c r="C43" s="25"/>
      <c r="D43" s="26" t="s">
        <v>3</v>
      </c>
      <c r="E43" s="26"/>
      <c r="F43" s="26"/>
      <c r="G43" s="30"/>
      <c r="H43" s="28"/>
      <c r="I43" s="28"/>
      <c r="J43" s="28"/>
      <c r="K43" s="28"/>
      <c r="L43" s="28"/>
    </row>
    <row r="44" spans="1:12" s="1" customFormat="1" ht="12.75" customHeight="1">
      <c r="B44" s="2"/>
      <c r="C44" s="3"/>
      <c r="D44" s="68"/>
      <c r="E44" s="28"/>
      <c r="F44" s="46"/>
      <c r="G44" s="30"/>
      <c r="H44" s="28"/>
      <c r="I44" s="28"/>
      <c r="J44" s="28"/>
      <c r="K44" s="28"/>
      <c r="L44" s="28"/>
    </row>
    <row r="45" spans="1:12" s="1" customFormat="1" ht="12.75" customHeight="1">
      <c r="B45" s="2"/>
      <c r="C45" s="33" t="s">
        <v>237</v>
      </c>
      <c r="D45" s="68"/>
      <c r="E45" s="28"/>
      <c r="F45" s="46" t="s">
        <v>3</v>
      </c>
      <c r="G45" s="30"/>
      <c r="H45" s="28"/>
      <c r="I45" s="28"/>
      <c r="J45" s="28"/>
      <c r="K45" s="28"/>
      <c r="L45" s="28"/>
    </row>
    <row r="46" spans="1:12" s="1" customFormat="1" ht="17.100000000000001" customHeight="1">
      <c r="A46" s="23">
        <v>1240</v>
      </c>
      <c r="B46" s="19">
        <v>2</v>
      </c>
      <c r="C46" s="20" t="s">
        <v>238</v>
      </c>
      <c r="D46" s="21">
        <v>8.8011999999999997</v>
      </c>
      <c r="E46" s="21">
        <f t="shared" ref="E46:E54" si="5">D46*0.8</f>
        <v>7.0409600000000001</v>
      </c>
      <c r="F46" s="21">
        <f>E46</f>
        <v>7.0409600000000001</v>
      </c>
      <c r="G46" s="22">
        <f t="shared" si="4"/>
        <v>72.903610066425728</v>
      </c>
      <c r="H46" s="23"/>
      <c r="I46" s="23"/>
      <c r="J46" s="23"/>
      <c r="K46" s="23"/>
      <c r="L46" s="23"/>
    </row>
    <row r="47" spans="1:12" s="1" customFormat="1" ht="17.100000000000001" customHeight="1">
      <c r="A47" s="23">
        <v>1240</v>
      </c>
      <c r="B47" s="19">
        <v>82</v>
      </c>
      <c r="C47" s="20" t="s">
        <v>239</v>
      </c>
      <c r="D47" s="21">
        <v>0.34689999999999999</v>
      </c>
      <c r="E47" s="21">
        <f t="shared" si="5"/>
        <v>0.27751999999999999</v>
      </c>
      <c r="F47" s="21">
        <f>E47</f>
        <v>0.27751999999999999</v>
      </c>
      <c r="G47" s="22">
        <f t="shared" si="4"/>
        <v>2.8735016056950284</v>
      </c>
      <c r="H47" s="23"/>
      <c r="I47" s="23"/>
      <c r="J47" s="23"/>
      <c r="K47" s="23"/>
      <c r="L47" s="23"/>
    </row>
    <row r="48" spans="1:12" s="1" customFormat="1" ht="17.100000000000001" customHeight="1">
      <c r="A48" s="23">
        <v>1240</v>
      </c>
      <c r="B48" s="122">
        <v>83</v>
      </c>
      <c r="C48" s="20" t="s">
        <v>240</v>
      </c>
      <c r="D48" s="21">
        <v>0.34699999999999998</v>
      </c>
      <c r="E48" s="21">
        <f t="shared" si="5"/>
        <v>0.27760000000000001</v>
      </c>
      <c r="F48" s="21">
        <f>E48</f>
        <v>0.27760000000000001</v>
      </c>
      <c r="G48" s="22">
        <f t="shared" si="4"/>
        <v>2.8743299428543527</v>
      </c>
      <c r="H48" s="23"/>
      <c r="I48" s="23"/>
      <c r="J48" s="23"/>
      <c r="K48" s="23"/>
      <c r="L48" s="23"/>
    </row>
    <row r="49" spans="1:12" s="1" customFormat="1" ht="17.100000000000001" customHeight="1">
      <c r="A49" s="23">
        <v>1240</v>
      </c>
      <c r="B49" s="122">
        <v>73</v>
      </c>
      <c r="C49" s="20" t="s">
        <v>241</v>
      </c>
      <c r="D49" s="21">
        <v>3</v>
      </c>
      <c r="E49" s="21">
        <f t="shared" si="5"/>
        <v>2.4000000000000004</v>
      </c>
      <c r="F49" s="21">
        <f>+E49</f>
        <v>2.4000000000000004</v>
      </c>
      <c r="G49" s="22">
        <f t="shared" si="4"/>
        <v>24.850114779720631</v>
      </c>
      <c r="H49" s="23"/>
      <c r="I49" s="23"/>
      <c r="J49" s="23"/>
      <c r="K49" s="23"/>
      <c r="L49" s="23"/>
    </row>
    <row r="50" spans="1:12" s="1" customFormat="1" ht="17.100000000000001" customHeight="1">
      <c r="A50" s="23">
        <v>1240</v>
      </c>
      <c r="B50" s="19">
        <v>23</v>
      </c>
      <c r="C50" s="20" t="s">
        <v>242</v>
      </c>
      <c r="D50" s="21">
        <v>2.5</v>
      </c>
      <c r="E50" s="21">
        <f t="shared" si="5"/>
        <v>2</v>
      </c>
      <c r="F50" s="21">
        <f>E50</f>
        <v>2</v>
      </c>
      <c r="G50" s="22">
        <f t="shared" si="4"/>
        <v>20.708428983100521</v>
      </c>
      <c r="H50" s="23"/>
      <c r="I50" s="23"/>
      <c r="J50" s="23"/>
      <c r="K50" s="23"/>
      <c r="L50" s="23"/>
    </row>
    <row r="51" spans="1:12" s="1" customFormat="1" ht="17.100000000000001" customHeight="1">
      <c r="A51" s="23">
        <v>1240</v>
      </c>
      <c r="B51" s="19">
        <v>75</v>
      </c>
      <c r="C51" s="20" t="s">
        <v>243</v>
      </c>
      <c r="D51" s="21">
        <v>0.74719999999999998</v>
      </c>
      <c r="E51" s="21">
        <f t="shared" si="5"/>
        <v>0.59775999999999996</v>
      </c>
      <c r="F51" s="21">
        <v>0</v>
      </c>
      <c r="G51" s="22">
        <f t="shared" si="4"/>
        <v>0</v>
      </c>
      <c r="H51" s="23"/>
      <c r="I51" s="23"/>
      <c r="J51" s="23"/>
      <c r="K51" s="23"/>
      <c r="L51" s="23"/>
    </row>
    <row r="52" spans="1:12" s="1" customFormat="1" ht="17.100000000000001" customHeight="1">
      <c r="A52" s="23">
        <v>1240</v>
      </c>
      <c r="B52" s="122">
        <v>24</v>
      </c>
      <c r="C52" s="20" t="s">
        <v>244</v>
      </c>
      <c r="D52" s="21">
        <v>2</v>
      </c>
      <c r="E52" s="21">
        <f t="shared" si="5"/>
        <v>1.6</v>
      </c>
      <c r="F52" s="21">
        <f>E52</f>
        <v>1.6</v>
      </c>
      <c r="G52" s="22">
        <f t="shared" si="4"/>
        <v>16.566743186480419</v>
      </c>
      <c r="H52" s="23"/>
      <c r="I52" s="23"/>
      <c r="J52" s="23"/>
      <c r="K52" s="23"/>
      <c r="L52" s="23"/>
    </row>
    <row r="53" spans="1:12" s="1" customFormat="1" ht="17.100000000000001" customHeight="1">
      <c r="A53" s="23">
        <v>1240</v>
      </c>
      <c r="B53" s="19">
        <v>25</v>
      </c>
      <c r="C53" s="20" t="s">
        <v>245</v>
      </c>
      <c r="D53" s="21">
        <v>7</v>
      </c>
      <c r="E53" s="21">
        <f t="shared" si="5"/>
        <v>5.6000000000000005</v>
      </c>
      <c r="F53" s="21">
        <f>E53</f>
        <v>5.6000000000000005</v>
      </c>
      <c r="G53" s="22">
        <f t="shared" si="4"/>
        <v>57.983601152681466</v>
      </c>
      <c r="H53" s="23"/>
      <c r="I53" s="23"/>
      <c r="J53" s="23"/>
      <c r="K53" s="23"/>
      <c r="L53" s="23"/>
    </row>
    <row r="54" spans="1:12" s="1" customFormat="1" ht="17.100000000000001" customHeight="1">
      <c r="A54" s="23">
        <v>1240</v>
      </c>
      <c r="B54" s="19">
        <v>1240</v>
      </c>
      <c r="C54" s="20" t="s">
        <v>246</v>
      </c>
      <c r="D54" s="21">
        <v>2.1574</v>
      </c>
      <c r="E54" s="21">
        <f t="shared" si="5"/>
        <v>1.7259200000000001</v>
      </c>
      <c r="F54" s="21">
        <v>0</v>
      </c>
      <c r="G54" s="22">
        <f t="shared" si="4"/>
        <v>0</v>
      </c>
      <c r="H54" s="23"/>
      <c r="I54" s="23"/>
      <c r="J54" s="23"/>
      <c r="K54" s="23"/>
      <c r="L54" s="23"/>
    </row>
    <row r="55" spans="1:12" s="1" customFormat="1" ht="12.75" customHeight="1">
      <c r="B55" s="24"/>
      <c r="C55" s="25"/>
      <c r="D55" s="26"/>
      <c r="E55" s="46"/>
      <c r="F55" s="46"/>
      <c r="G55" s="27"/>
      <c r="H55" s="28"/>
      <c r="I55" s="28"/>
      <c r="J55" s="28"/>
    </row>
    <row r="56" spans="1:12" s="1" customFormat="1" ht="12.75" customHeight="1">
      <c r="B56" s="2"/>
      <c r="C56" s="33" t="s">
        <v>247</v>
      </c>
      <c r="D56" s="68"/>
      <c r="F56" s="11"/>
      <c r="G56" s="30"/>
      <c r="I56" s="28"/>
      <c r="J56" s="28"/>
    </row>
    <row r="57" spans="1:12" s="1" customFormat="1" ht="12.75" customHeight="1">
      <c r="B57" s="2"/>
      <c r="C57" s="3"/>
      <c r="D57" s="68"/>
      <c r="F57" s="11"/>
      <c r="G57" s="32"/>
    </row>
    <row r="58" spans="1:12" s="1" customFormat="1" ht="20.100000000000001" customHeight="1">
      <c r="A58" s="23">
        <v>1240</v>
      </c>
      <c r="B58" s="19">
        <v>28</v>
      </c>
      <c r="C58" s="20" t="s">
        <v>248</v>
      </c>
      <c r="D58" s="21">
        <v>8.5812000000000008</v>
      </c>
      <c r="E58" s="21">
        <f>D58*0.8</f>
        <v>6.8649600000000008</v>
      </c>
      <c r="F58" s="21">
        <f>+E58</f>
        <v>6.8649600000000008</v>
      </c>
      <c r="G58" s="72">
        <f t="shared" si="4"/>
        <v>71.081268315912894</v>
      </c>
      <c r="H58" s="23"/>
      <c r="I58" s="23"/>
      <c r="J58" s="23"/>
      <c r="K58" s="23"/>
      <c r="L58" s="23"/>
    </row>
    <row r="59" spans="1:12" s="1" customFormat="1" ht="20.100000000000001" customHeight="1">
      <c r="A59" s="23">
        <v>1240</v>
      </c>
      <c r="B59" s="19">
        <v>134</v>
      </c>
      <c r="C59" s="20" t="s">
        <v>249</v>
      </c>
      <c r="D59" s="21">
        <v>4.7104999999999997</v>
      </c>
      <c r="E59" s="21">
        <f>D59*0.8</f>
        <v>3.7683999999999997</v>
      </c>
      <c r="F59" s="21">
        <f>E59</f>
        <v>3.7683999999999997</v>
      </c>
      <c r="G59" s="72">
        <f t="shared" si="4"/>
        <v>39.018821889957998</v>
      </c>
      <c r="H59" s="23"/>
      <c r="I59" s="23"/>
      <c r="J59" s="23"/>
      <c r="K59" s="23"/>
      <c r="L59" s="23"/>
    </row>
    <row r="60" spans="1:12" s="1" customFormat="1" ht="20.100000000000001" customHeight="1">
      <c r="A60" s="23">
        <v>1240</v>
      </c>
      <c r="B60" s="19">
        <v>157</v>
      </c>
      <c r="C60" s="20" t="s">
        <v>250</v>
      </c>
      <c r="D60" s="21">
        <v>2.0369999999999999</v>
      </c>
      <c r="E60" s="21">
        <f>D60*0.8</f>
        <v>1.6295999999999999</v>
      </c>
      <c r="F60" s="21">
        <f>E60</f>
        <v>1.6295999999999999</v>
      </c>
      <c r="G60" s="72">
        <f t="shared" si="4"/>
        <v>16.873227935430304</v>
      </c>
      <c r="H60" s="23"/>
      <c r="I60" s="23"/>
      <c r="J60" s="23"/>
      <c r="K60" s="23"/>
      <c r="L60" s="23"/>
    </row>
    <row r="61" spans="1:12" s="1" customFormat="1" ht="20.100000000000001" customHeight="1">
      <c r="A61" s="23">
        <v>1240</v>
      </c>
      <c r="B61" s="122">
        <v>133</v>
      </c>
      <c r="C61" s="20" t="s">
        <v>251</v>
      </c>
      <c r="D61" s="21">
        <v>6.0096999999999996</v>
      </c>
      <c r="E61" s="21">
        <f>D61*0.8</f>
        <v>4.80776</v>
      </c>
      <c r="F61" s="21">
        <f>+E61</f>
        <v>4.80776</v>
      </c>
      <c r="G61" s="71">
        <f t="shared" si="4"/>
        <v>49.780578263895684</v>
      </c>
      <c r="H61" s="23" t="s">
        <v>3</v>
      </c>
      <c r="I61" s="23"/>
      <c r="J61" s="23"/>
      <c r="K61" s="23"/>
      <c r="L61" s="23"/>
    </row>
    <row r="62" spans="1:12" s="1" customFormat="1" ht="12.75" customHeight="1">
      <c r="B62" s="24"/>
      <c r="C62" s="25"/>
      <c r="D62" s="26"/>
      <c r="E62" s="46"/>
      <c r="F62" s="46"/>
      <c r="G62" s="27"/>
      <c r="H62" s="28"/>
      <c r="I62" s="28"/>
      <c r="J62" s="28"/>
    </row>
    <row r="63" spans="1:12" s="1" customFormat="1" ht="12.75" customHeight="1">
      <c r="B63" s="2"/>
      <c r="C63" s="33" t="s">
        <v>252</v>
      </c>
      <c r="D63" s="68"/>
      <c r="F63" s="11"/>
      <c r="G63" s="30"/>
      <c r="I63" s="28"/>
      <c r="J63" s="28"/>
    </row>
    <row r="64" spans="1:12" s="1" customFormat="1" ht="12.75" customHeight="1">
      <c r="B64" s="2"/>
      <c r="C64" s="34"/>
      <c r="D64" s="68"/>
      <c r="F64" s="11"/>
      <c r="G64" s="32"/>
      <c r="I64" s="28"/>
      <c r="J64" s="28"/>
    </row>
    <row r="65" spans="1:12" s="1" customFormat="1" ht="20.100000000000001" customHeight="1">
      <c r="A65" s="23">
        <v>1240</v>
      </c>
      <c r="B65" s="122">
        <v>26</v>
      </c>
      <c r="C65" s="20" t="s">
        <v>253</v>
      </c>
      <c r="D65" s="21">
        <v>1.5</v>
      </c>
      <c r="E65" s="21">
        <f t="shared" ref="E65:E70" si="6">D65*0.8</f>
        <v>1.2000000000000002</v>
      </c>
      <c r="F65" s="21">
        <v>0</v>
      </c>
      <c r="G65" s="72">
        <f t="shared" si="4"/>
        <v>0</v>
      </c>
      <c r="H65" s="23"/>
      <c r="I65" s="23"/>
      <c r="J65" s="23"/>
      <c r="K65" s="23"/>
      <c r="L65" s="23"/>
    </row>
    <row r="66" spans="1:12" s="1" customFormat="1" ht="20.100000000000001" customHeight="1">
      <c r="A66" s="23">
        <v>1240</v>
      </c>
      <c r="B66" s="19">
        <v>132</v>
      </c>
      <c r="C66" s="20" t="s">
        <v>254</v>
      </c>
      <c r="D66" s="21">
        <v>12.263500000000001</v>
      </c>
      <c r="E66" s="21">
        <f t="shared" si="6"/>
        <v>9.8108000000000004</v>
      </c>
      <c r="F66" s="21">
        <f>E66</f>
        <v>9.8108000000000004</v>
      </c>
      <c r="G66" s="22">
        <f t="shared" si="4"/>
        <v>101.5831275337013</v>
      </c>
      <c r="H66" s="23" t="s">
        <v>3</v>
      </c>
      <c r="I66" s="23"/>
      <c r="J66" s="23"/>
      <c r="K66" s="23"/>
      <c r="L66" s="23"/>
    </row>
    <row r="67" spans="1:12" s="1" customFormat="1" ht="20.100000000000001" customHeight="1">
      <c r="A67" s="23">
        <v>1240</v>
      </c>
      <c r="B67" s="122">
        <v>3</v>
      </c>
      <c r="C67" s="20" t="s">
        <v>255</v>
      </c>
      <c r="D67" s="21">
        <v>10.385400000000001</v>
      </c>
      <c r="E67" s="21">
        <f t="shared" si="6"/>
        <v>8.3083200000000001</v>
      </c>
      <c r="F67" s="21">
        <f>E67</f>
        <v>8.3083200000000001</v>
      </c>
      <c r="G67" s="22">
        <f t="shared" si="4"/>
        <v>86.026127344436858</v>
      </c>
      <c r="H67" s="23"/>
      <c r="I67" s="23"/>
      <c r="J67" s="23"/>
      <c r="K67" s="23"/>
      <c r="L67" s="23"/>
    </row>
    <row r="68" spans="1:12" s="1" customFormat="1" ht="20.100000000000001" customHeight="1">
      <c r="A68" s="23">
        <v>1240</v>
      </c>
      <c r="B68" s="19">
        <v>1</v>
      </c>
      <c r="C68" s="20" t="s">
        <v>256</v>
      </c>
      <c r="D68" s="21">
        <v>2.153</v>
      </c>
      <c r="E68" s="21">
        <f t="shared" si="6"/>
        <v>1.7224000000000002</v>
      </c>
      <c r="F68" s="21">
        <f>E68</f>
        <v>1.7224000000000002</v>
      </c>
      <c r="G68" s="22">
        <f t="shared" si="4"/>
        <v>17.834099040246169</v>
      </c>
      <c r="H68" s="23"/>
      <c r="I68" s="23"/>
      <c r="J68" s="23"/>
      <c r="K68" s="23"/>
      <c r="L68" s="23"/>
    </row>
    <row r="69" spans="1:12" s="1" customFormat="1" ht="20.100000000000001" customHeight="1">
      <c r="A69" s="23">
        <v>1240</v>
      </c>
      <c r="B69" s="19">
        <v>14</v>
      </c>
      <c r="C69" s="20" t="s">
        <v>257</v>
      </c>
      <c r="D69" s="21">
        <v>0.5</v>
      </c>
      <c r="E69" s="21">
        <f t="shared" si="6"/>
        <v>0.4</v>
      </c>
      <c r="F69" s="21">
        <v>0</v>
      </c>
      <c r="G69" s="22">
        <f t="shared" si="4"/>
        <v>0</v>
      </c>
      <c r="H69" s="23"/>
      <c r="I69" s="23"/>
      <c r="J69" s="23"/>
      <c r="K69" s="23"/>
      <c r="L69" s="23"/>
    </row>
    <row r="70" spans="1:12" s="1" customFormat="1" ht="20.100000000000001" customHeight="1">
      <c r="A70" s="23">
        <v>1240</v>
      </c>
      <c r="B70" s="19">
        <v>74</v>
      </c>
      <c r="C70" s="20" t="s">
        <v>258</v>
      </c>
      <c r="D70" s="21">
        <v>0.53120000000000001</v>
      </c>
      <c r="E70" s="21">
        <f t="shared" si="6"/>
        <v>0.42496</v>
      </c>
      <c r="F70" s="21">
        <v>0</v>
      </c>
      <c r="G70" s="71">
        <f t="shared" si="4"/>
        <v>0</v>
      </c>
      <c r="H70" s="23"/>
      <c r="I70" s="23"/>
      <c r="J70" s="23"/>
      <c r="K70" s="23"/>
      <c r="L70" s="23"/>
    </row>
    <row r="71" spans="1:12" s="1" customFormat="1" ht="12.75" customHeight="1">
      <c r="B71" s="24"/>
      <c r="C71" s="25"/>
      <c r="D71" s="26"/>
      <c r="E71" s="46"/>
      <c r="F71" s="46"/>
      <c r="G71" s="27"/>
      <c r="H71" s="28"/>
      <c r="I71" s="28"/>
      <c r="J71" s="28"/>
      <c r="K71" s="28"/>
      <c r="L71" s="28"/>
    </row>
    <row r="72" spans="1:12" s="1" customFormat="1" ht="12.75" customHeight="1">
      <c r="B72" s="2"/>
      <c r="C72" s="33" t="s">
        <v>259</v>
      </c>
      <c r="D72" s="68"/>
      <c r="E72" s="28"/>
      <c r="F72" s="46"/>
      <c r="G72" s="30"/>
      <c r="H72" s="28"/>
      <c r="I72" s="28"/>
      <c r="J72" s="28"/>
      <c r="K72" s="28"/>
      <c r="L72" s="28"/>
    </row>
    <row r="73" spans="1:12" s="1" customFormat="1" ht="12.75" customHeight="1">
      <c r="B73" s="2"/>
      <c r="C73" s="34"/>
      <c r="D73" s="68"/>
      <c r="E73" s="28"/>
      <c r="F73" s="46"/>
      <c r="G73" s="32"/>
      <c r="H73" s="28"/>
      <c r="I73" s="28"/>
      <c r="J73" s="28"/>
      <c r="K73" s="28"/>
      <c r="L73" s="28"/>
    </row>
    <row r="74" spans="1:12" s="1" customFormat="1" ht="24.95" customHeight="1">
      <c r="A74" s="23">
        <v>1241</v>
      </c>
      <c r="B74" s="19">
        <v>10</v>
      </c>
      <c r="C74" s="219" t="s">
        <v>260</v>
      </c>
      <c r="D74" s="21">
        <v>7</v>
      </c>
      <c r="E74" s="21">
        <f>D74*0.8</f>
        <v>5.6000000000000005</v>
      </c>
      <c r="F74" s="21">
        <f>E74</f>
        <v>5.6000000000000005</v>
      </c>
      <c r="G74" s="22">
        <f>F74*$J$13</f>
        <v>57.983601152681466</v>
      </c>
      <c r="H74" s="22"/>
      <c r="I74" s="123"/>
      <c r="J74" s="23"/>
      <c r="K74" s="23"/>
      <c r="L74" s="23"/>
    </row>
    <row r="75" spans="1:12" s="1" customFormat="1" ht="20.100000000000001" customHeight="1">
      <c r="A75" s="23">
        <v>1240</v>
      </c>
      <c r="B75" s="19">
        <v>32</v>
      </c>
      <c r="C75" s="20" t="s">
        <v>261</v>
      </c>
      <c r="D75" s="21">
        <v>3.0524</v>
      </c>
      <c r="E75" s="21">
        <f t="shared" ref="E75:E82" si="7">D75*0.8</f>
        <v>2.4419200000000001</v>
      </c>
      <c r="F75" s="21">
        <f>E75</f>
        <v>2.4419200000000001</v>
      </c>
      <c r="G75" s="72">
        <f t="shared" si="4"/>
        <v>25.284163451206414</v>
      </c>
      <c r="H75" s="23"/>
      <c r="I75" s="23"/>
      <c r="J75" s="23"/>
      <c r="K75" s="23"/>
      <c r="L75" s="23"/>
    </row>
    <row r="76" spans="1:12" s="1" customFormat="1" ht="20.100000000000001" customHeight="1">
      <c r="A76" s="23">
        <v>1240</v>
      </c>
      <c r="B76" s="122">
        <v>104</v>
      </c>
      <c r="C76" s="20" t="s">
        <v>262</v>
      </c>
      <c r="D76" s="21">
        <v>0.35659999999999997</v>
      </c>
      <c r="E76" s="21">
        <f t="shared" si="7"/>
        <v>0.28527999999999998</v>
      </c>
      <c r="F76" s="21">
        <f t="shared" ref="F76:F85" si="8">E76</f>
        <v>0.28527999999999998</v>
      </c>
      <c r="G76" s="22">
        <f t="shared" si="4"/>
        <v>2.9538503101494582</v>
      </c>
      <c r="H76" s="23"/>
      <c r="I76" s="23"/>
      <c r="J76" s="23"/>
      <c r="K76" s="23"/>
      <c r="L76" s="23"/>
    </row>
    <row r="77" spans="1:12" s="1" customFormat="1" ht="20.100000000000001" customHeight="1">
      <c r="A77" s="23">
        <v>1240</v>
      </c>
      <c r="B77" s="122">
        <v>140</v>
      </c>
      <c r="C77" s="20" t="s">
        <v>262</v>
      </c>
      <c r="D77" s="21">
        <v>0.35499999999999998</v>
      </c>
      <c r="E77" s="21">
        <f t="shared" si="7"/>
        <v>0.28399999999999997</v>
      </c>
      <c r="F77" s="21">
        <f t="shared" si="8"/>
        <v>0.28399999999999997</v>
      </c>
      <c r="G77" s="22">
        <f t="shared" si="4"/>
        <v>2.9405969156002736</v>
      </c>
      <c r="H77" s="23"/>
      <c r="I77" s="23"/>
      <c r="J77" s="23"/>
      <c r="K77" s="23"/>
      <c r="L77" s="23"/>
    </row>
    <row r="78" spans="1:12" s="1" customFormat="1" ht="20.100000000000001" customHeight="1">
      <c r="A78" s="23">
        <v>1240</v>
      </c>
      <c r="B78" s="122">
        <v>141</v>
      </c>
      <c r="C78" s="20" t="s">
        <v>262</v>
      </c>
      <c r="D78" s="21">
        <v>0.35499999999999998</v>
      </c>
      <c r="E78" s="21">
        <f t="shared" si="7"/>
        <v>0.28399999999999997</v>
      </c>
      <c r="F78" s="21">
        <f t="shared" si="8"/>
        <v>0.28399999999999997</v>
      </c>
      <c r="G78" s="22">
        <f t="shared" si="4"/>
        <v>2.9405969156002736</v>
      </c>
      <c r="H78" s="23"/>
      <c r="I78" s="23"/>
      <c r="J78" s="23"/>
      <c r="K78" s="23"/>
      <c r="L78" s="23"/>
    </row>
    <row r="79" spans="1:12" s="1" customFormat="1" ht="20.100000000000001" customHeight="1">
      <c r="A79" s="23">
        <v>1240</v>
      </c>
      <c r="B79" s="122">
        <v>142</v>
      </c>
      <c r="C79" s="20" t="s">
        <v>262</v>
      </c>
      <c r="D79" s="21">
        <v>0.36620000000000003</v>
      </c>
      <c r="E79" s="21">
        <f t="shared" si="7"/>
        <v>0.29296000000000005</v>
      </c>
      <c r="F79" s="21">
        <f t="shared" si="8"/>
        <v>0.29296000000000005</v>
      </c>
      <c r="G79" s="22">
        <f t="shared" si="4"/>
        <v>3.033370677444565</v>
      </c>
      <c r="H79" s="23"/>
      <c r="I79" s="23"/>
      <c r="J79" s="23"/>
      <c r="K79" s="23"/>
      <c r="L79" s="23"/>
    </row>
    <row r="80" spans="1:12" s="1" customFormat="1" ht="20.100000000000001" customHeight="1">
      <c r="A80" s="23">
        <v>1240</v>
      </c>
      <c r="B80" s="122">
        <v>143</v>
      </c>
      <c r="C80" s="128" t="s">
        <v>262</v>
      </c>
      <c r="D80" s="21">
        <v>5.0500000000000003E-2</v>
      </c>
      <c r="E80" s="21">
        <f t="shared" si="7"/>
        <v>4.0400000000000005E-2</v>
      </c>
      <c r="F80" s="21">
        <f t="shared" si="8"/>
        <v>4.0400000000000005E-2</v>
      </c>
      <c r="G80" s="22">
        <f t="shared" si="4"/>
        <v>0.41831026545863059</v>
      </c>
      <c r="H80" s="23"/>
      <c r="I80" s="23"/>
      <c r="J80" s="23"/>
      <c r="K80" s="23"/>
      <c r="L80" s="23"/>
    </row>
    <row r="81" spans="1:13" s="1" customFormat="1" ht="20.100000000000001" customHeight="1">
      <c r="A81" s="23">
        <v>1240</v>
      </c>
      <c r="B81" s="122">
        <v>107</v>
      </c>
      <c r="C81" s="20" t="s">
        <v>263</v>
      </c>
      <c r="D81" s="21">
        <v>1.4725999999999999</v>
      </c>
      <c r="E81" s="21">
        <f t="shared" si="7"/>
        <v>1.17808</v>
      </c>
      <c r="F81" s="21">
        <f t="shared" si="8"/>
        <v>1.17808</v>
      </c>
      <c r="G81" s="22">
        <f t="shared" si="4"/>
        <v>12.198093008205531</v>
      </c>
      <c r="H81" s="23"/>
      <c r="I81" s="23"/>
      <c r="J81" s="23"/>
      <c r="K81" s="23"/>
      <c r="L81" s="23"/>
    </row>
    <row r="82" spans="1:13" s="1" customFormat="1" ht="20.100000000000001" customHeight="1">
      <c r="A82" s="23">
        <v>1240</v>
      </c>
      <c r="B82" s="122">
        <v>108</v>
      </c>
      <c r="C82" s="20" t="s">
        <v>264</v>
      </c>
      <c r="D82" s="21">
        <v>1.4584999999999999</v>
      </c>
      <c r="E82" s="21">
        <f t="shared" si="7"/>
        <v>1.1668000000000001</v>
      </c>
      <c r="F82" s="21">
        <f>+E82</f>
        <v>1.1668000000000001</v>
      </c>
      <c r="G82" s="22">
        <f t="shared" si="4"/>
        <v>12.081297468740845</v>
      </c>
      <c r="H82" s="23"/>
      <c r="I82" s="23"/>
      <c r="J82" s="23"/>
      <c r="K82" s="23"/>
      <c r="L82" s="23"/>
    </row>
    <row r="83" spans="1:13" s="1" customFormat="1" ht="20.100000000000001" customHeight="1">
      <c r="A83" s="23">
        <v>1240</v>
      </c>
      <c r="B83" s="19">
        <v>106</v>
      </c>
      <c r="C83" s="20" t="s">
        <v>265</v>
      </c>
      <c r="D83" s="21">
        <v>1.5139</v>
      </c>
      <c r="E83" s="21">
        <f>D83*0.8</f>
        <v>1.2111200000000002</v>
      </c>
      <c r="F83" s="21">
        <f t="shared" si="8"/>
        <v>1.2111200000000002</v>
      </c>
      <c r="G83" s="22">
        <f t="shared" si="4"/>
        <v>12.540196255006354</v>
      </c>
      <c r="H83" s="23"/>
      <c r="I83" s="23"/>
      <c r="J83" s="23"/>
      <c r="K83" s="23"/>
      <c r="L83" s="23"/>
    </row>
    <row r="84" spans="1:13" s="1" customFormat="1" ht="20.100000000000001" customHeight="1">
      <c r="A84" s="23">
        <v>1240</v>
      </c>
      <c r="B84" s="19">
        <v>105</v>
      </c>
      <c r="C84" s="20" t="s">
        <v>265</v>
      </c>
      <c r="D84" s="21">
        <v>1.6117999999999999</v>
      </c>
      <c r="E84" s="21">
        <f>D84*0.8</f>
        <v>1.2894399999999999</v>
      </c>
      <c r="F84" s="21">
        <f t="shared" si="8"/>
        <v>1.2894399999999999</v>
      </c>
      <c r="G84" s="22">
        <f t="shared" si="4"/>
        <v>13.351138333984567</v>
      </c>
      <c r="H84" s="23"/>
      <c r="I84" s="23"/>
      <c r="J84" s="23"/>
      <c r="K84" s="23"/>
      <c r="L84" s="23"/>
    </row>
    <row r="85" spans="1:13" s="1" customFormat="1" ht="20.100000000000001" customHeight="1">
      <c r="A85" s="23">
        <v>1240</v>
      </c>
      <c r="B85" s="19">
        <v>147</v>
      </c>
      <c r="C85" s="20" t="s">
        <v>266</v>
      </c>
      <c r="D85" s="21">
        <v>2.6617999999999999</v>
      </c>
      <c r="E85" s="21">
        <f>D85*0.8</f>
        <v>2.1294400000000002</v>
      </c>
      <c r="F85" s="21">
        <f t="shared" si="8"/>
        <v>2.1294400000000002</v>
      </c>
      <c r="G85" s="22">
        <f t="shared" si="4"/>
        <v>22.048678506886791</v>
      </c>
      <c r="H85" s="23"/>
      <c r="I85" s="23"/>
      <c r="J85" s="23"/>
      <c r="K85" s="23"/>
      <c r="L85" s="23"/>
    </row>
    <row r="86" spans="1:13" s="1" customFormat="1" ht="12.75" customHeight="1">
      <c r="B86" s="24"/>
      <c r="C86" s="25"/>
      <c r="D86" s="26"/>
      <c r="E86" s="26"/>
      <c r="F86" s="46"/>
      <c r="G86" s="30"/>
      <c r="H86" s="28"/>
      <c r="I86" s="28"/>
      <c r="J86" s="28"/>
      <c r="K86" s="28"/>
      <c r="L86" s="28"/>
    </row>
    <row r="87" spans="1:13" s="1" customFormat="1" ht="12.75" customHeight="1">
      <c r="B87" s="2"/>
      <c r="C87" s="3"/>
      <c r="D87" s="68"/>
      <c r="F87" s="11"/>
      <c r="G87" s="32"/>
    </row>
    <row r="88" spans="1:13" s="1" customFormat="1" ht="20.100000000000001" customHeight="1">
      <c r="A88" s="23">
        <v>1240</v>
      </c>
      <c r="B88" s="19">
        <v>97</v>
      </c>
      <c r="C88" s="20" t="s">
        <v>267</v>
      </c>
      <c r="D88" s="21">
        <v>0.32950000000000002</v>
      </c>
      <c r="E88" s="21">
        <f>D88*0.8</f>
        <v>0.2636</v>
      </c>
      <c r="F88" s="21">
        <f>E88</f>
        <v>0.2636</v>
      </c>
      <c r="G88" s="22">
        <f t="shared" si="4"/>
        <v>2.7293709399726489</v>
      </c>
      <c r="H88" s="23"/>
      <c r="I88" s="23"/>
      <c r="J88" s="23"/>
      <c r="K88" s="23"/>
      <c r="L88" s="23"/>
    </row>
    <row r="89" spans="1:13" s="1" customFormat="1" ht="20.100000000000001" customHeight="1">
      <c r="A89" s="23">
        <v>1240</v>
      </c>
      <c r="B89" s="19">
        <v>99</v>
      </c>
      <c r="C89" s="20" t="s">
        <v>268</v>
      </c>
      <c r="D89" s="21">
        <v>0.43459999999999999</v>
      </c>
      <c r="E89" s="21">
        <f>D89*0.8</f>
        <v>0.34767999999999999</v>
      </c>
      <c r="F89" s="21">
        <f>E89</f>
        <v>0.34767999999999999</v>
      </c>
      <c r="G89" s="22">
        <f t="shared" si="4"/>
        <v>3.5999532944221944</v>
      </c>
      <c r="H89" s="23"/>
      <c r="I89" s="23"/>
      <c r="J89" s="23"/>
      <c r="K89" s="23"/>
      <c r="L89" s="23"/>
    </row>
    <row r="90" spans="1:13" s="1" customFormat="1" ht="20.100000000000001" customHeight="1">
      <c r="A90" s="23">
        <v>1240</v>
      </c>
      <c r="B90" s="122">
        <v>100</v>
      </c>
      <c r="C90" s="20" t="s">
        <v>269</v>
      </c>
      <c r="D90" s="21">
        <v>0.2472</v>
      </c>
      <c r="E90" s="21">
        <f>D90*0.8</f>
        <v>0.19776000000000002</v>
      </c>
      <c r="F90" s="21">
        <f>E90</f>
        <v>0.19776000000000002</v>
      </c>
      <c r="G90" s="71">
        <f t="shared" si="4"/>
        <v>2.0476494578489799</v>
      </c>
      <c r="H90" s="23"/>
      <c r="I90" s="23"/>
      <c r="J90" s="23"/>
      <c r="K90" s="23"/>
      <c r="L90" s="23"/>
    </row>
    <row r="91" spans="1:13" s="1" customFormat="1" ht="12.75" customHeight="1">
      <c r="B91" s="24"/>
      <c r="C91" s="25"/>
      <c r="D91" s="26"/>
      <c r="E91" s="26"/>
      <c r="F91" s="46"/>
      <c r="G91" s="27"/>
      <c r="H91" s="28"/>
      <c r="I91" s="28"/>
      <c r="J91" s="28"/>
      <c r="K91" s="28"/>
      <c r="L91" s="28"/>
      <c r="M91" s="28"/>
    </row>
    <row r="92" spans="1:13" s="1" customFormat="1" ht="12.75" customHeight="1">
      <c r="B92" s="2"/>
      <c r="C92" s="3" t="s">
        <v>270</v>
      </c>
      <c r="D92" s="70"/>
      <c r="E92" s="70"/>
      <c r="F92" s="46"/>
      <c r="G92" s="30"/>
      <c r="H92" s="28"/>
      <c r="I92" s="28"/>
      <c r="J92" s="28"/>
      <c r="K92" s="28"/>
      <c r="L92" s="28"/>
      <c r="M92" s="28"/>
    </row>
    <row r="93" spans="1:13" s="1" customFormat="1" ht="12.75" customHeight="1">
      <c r="B93" s="2"/>
      <c r="C93" s="73"/>
      <c r="D93" s="70"/>
      <c r="E93" s="70"/>
      <c r="F93" s="46"/>
      <c r="G93" s="32"/>
      <c r="H93" s="28"/>
      <c r="I93" s="28"/>
      <c r="J93" s="28"/>
      <c r="K93" s="28"/>
      <c r="L93" s="28"/>
      <c r="M93" s="28"/>
    </row>
    <row r="94" spans="1:13" s="1" customFormat="1" ht="20.100000000000001" customHeight="1">
      <c r="A94" s="23">
        <v>1240</v>
      </c>
      <c r="B94" s="19">
        <v>135</v>
      </c>
      <c r="C94" s="20" t="s">
        <v>271</v>
      </c>
      <c r="D94" s="21">
        <v>7</v>
      </c>
      <c r="E94" s="21">
        <f t="shared" ref="E94:E101" si="9">D94*0.8</f>
        <v>5.6000000000000005</v>
      </c>
      <c r="F94" s="21">
        <f t="shared" ref="F94:F101" si="10">E94</f>
        <v>5.6000000000000005</v>
      </c>
      <c r="G94" s="72">
        <f t="shared" si="4"/>
        <v>57.983601152681466</v>
      </c>
      <c r="H94" s="23"/>
      <c r="I94" s="23"/>
      <c r="J94" s="23"/>
      <c r="K94" s="23"/>
      <c r="L94" s="23"/>
    </row>
    <row r="95" spans="1:13" s="1" customFormat="1" ht="20.100000000000001" customHeight="1">
      <c r="A95" s="23">
        <v>1240</v>
      </c>
      <c r="B95" s="19">
        <v>86</v>
      </c>
      <c r="C95" s="20" t="s">
        <v>272</v>
      </c>
      <c r="D95" s="21">
        <v>2.6194000000000002</v>
      </c>
      <c r="E95" s="21">
        <f t="shared" si="9"/>
        <v>2.09552</v>
      </c>
      <c r="F95" s="21">
        <f t="shared" si="10"/>
        <v>2.09552</v>
      </c>
      <c r="G95" s="72">
        <f t="shared" si="4"/>
        <v>21.697463551333403</v>
      </c>
      <c r="H95" s="18"/>
      <c r="I95" s="23"/>
      <c r="J95" s="23"/>
      <c r="K95" s="23"/>
      <c r="L95" s="23"/>
    </row>
    <row r="96" spans="1:13" s="1" customFormat="1" ht="20.100000000000001" customHeight="1">
      <c r="A96" s="23">
        <v>1240</v>
      </c>
      <c r="B96" s="122">
        <v>121</v>
      </c>
      <c r="C96" s="20" t="s">
        <v>273</v>
      </c>
      <c r="D96" s="21">
        <v>12</v>
      </c>
      <c r="E96" s="21">
        <f t="shared" si="9"/>
        <v>9.6000000000000014</v>
      </c>
      <c r="F96" s="21">
        <f>+E96</f>
        <v>9.6000000000000014</v>
      </c>
      <c r="G96" s="72">
        <f t="shared" si="4"/>
        <v>99.400459118882523</v>
      </c>
      <c r="H96" s="18"/>
      <c r="I96" s="23"/>
      <c r="J96" s="23"/>
      <c r="K96" s="23"/>
      <c r="L96" s="23"/>
    </row>
    <row r="97" spans="1:12" s="1" customFormat="1" ht="20.100000000000001" customHeight="1">
      <c r="A97" s="23">
        <v>1240</v>
      </c>
      <c r="B97" s="19">
        <v>42</v>
      </c>
      <c r="C97" s="20" t="s">
        <v>274</v>
      </c>
      <c r="D97" s="21">
        <v>5.2118000000000002</v>
      </c>
      <c r="E97" s="21">
        <f t="shared" si="9"/>
        <v>4.1694400000000007</v>
      </c>
      <c r="F97" s="21">
        <f>+E97</f>
        <v>4.1694400000000007</v>
      </c>
      <c r="G97" s="72">
        <f t="shared" si="4"/>
        <v>43.171276069649323</v>
      </c>
      <c r="H97" s="23"/>
      <c r="I97" s="23"/>
      <c r="J97" s="23"/>
      <c r="K97" s="23"/>
      <c r="L97" s="23"/>
    </row>
    <row r="98" spans="1:12" s="1" customFormat="1" ht="20.100000000000001" customHeight="1">
      <c r="A98" s="23">
        <v>1240</v>
      </c>
      <c r="B98" s="19">
        <v>118</v>
      </c>
      <c r="C98" s="20" t="s">
        <v>267</v>
      </c>
      <c r="D98" s="21">
        <v>1.9322999999999999</v>
      </c>
      <c r="E98" s="21">
        <f t="shared" si="9"/>
        <v>1.5458400000000001</v>
      </c>
      <c r="F98" s="21">
        <f t="shared" si="10"/>
        <v>1.5458400000000001</v>
      </c>
      <c r="G98" s="72">
        <f t="shared" si="4"/>
        <v>16.005958929618057</v>
      </c>
      <c r="H98" s="23"/>
      <c r="I98" s="23"/>
      <c r="J98" s="23"/>
      <c r="K98" s="23"/>
      <c r="L98" s="23"/>
    </row>
    <row r="99" spans="1:12" s="1" customFormat="1" ht="20.100000000000001" customHeight="1">
      <c r="A99" s="23">
        <v>1240</v>
      </c>
      <c r="B99" s="19">
        <v>41</v>
      </c>
      <c r="C99" s="20" t="s">
        <v>275</v>
      </c>
      <c r="D99" s="21">
        <v>3</v>
      </c>
      <c r="E99" s="21">
        <f t="shared" si="9"/>
        <v>2.4000000000000004</v>
      </c>
      <c r="F99" s="21">
        <f t="shared" si="10"/>
        <v>2.4000000000000004</v>
      </c>
      <c r="G99" s="72">
        <f t="shared" si="4"/>
        <v>24.850114779720631</v>
      </c>
      <c r="H99" s="23"/>
      <c r="I99" s="23"/>
      <c r="J99" s="23"/>
      <c r="K99" s="23"/>
      <c r="L99" s="23"/>
    </row>
    <row r="100" spans="1:12" s="1" customFormat="1" ht="20.100000000000001" customHeight="1">
      <c r="A100" s="23">
        <v>1240</v>
      </c>
      <c r="B100" s="19">
        <v>87</v>
      </c>
      <c r="C100" s="20" t="s">
        <v>276</v>
      </c>
      <c r="D100" s="21">
        <v>3.0895999999999999</v>
      </c>
      <c r="E100" s="21">
        <f t="shared" si="9"/>
        <v>2.4716800000000001</v>
      </c>
      <c r="F100" s="21">
        <f t="shared" si="10"/>
        <v>2.4716800000000001</v>
      </c>
      <c r="G100" s="72">
        <f t="shared" si="4"/>
        <v>25.592304874474948</v>
      </c>
      <c r="H100" s="23"/>
      <c r="I100" s="23"/>
      <c r="J100" s="23"/>
      <c r="K100" s="23"/>
      <c r="L100" s="23"/>
    </row>
    <row r="101" spans="1:12" s="1" customFormat="1" ht="20.100000000000001" customHeight="1">
      <c r="A101" s="23">
        <v>1240</v>
      </c>
      <c r="B101" s="19">
        <v>88</v>
      </c>
      <c r="C101" s="20" t="s">
        <v>277</v>
      </c>
      <c r="D101" s="21">
        <v>0.9516</v>
      </c>
      <c r="E101" s="21">
        <f t="shared" si="9"/>
        <v>0.76128000000000007</v>
      </c>
      <c r="F101" s="21">
        <f t="shared" si="10"/>
        <v>0.76128000000000007</v>
      </c>
      <c r="G101" s="72">
        <f t="shared" si="4"/>
        <v>7.8824564081273829</v>
      </c>
      <c r="H101" s="23"/>
      <c r="I101" s="23"/>
      <c r="J101" s="23"/>
      <c r="K101" s="23"/>
      <c r="L101" s="23"/>
    </row>
    <row r="102" spans="1:12" s="1" customFormat="1" ht="12.75" customHeight="1">
      <c r="B102" s="24"/>
      <c r="C102" s="25"/>
      <c r="D102" s="26"/>
      <c r="E102" s="46"/>
      <c r="F102" s="46"/>
      <c r="G102" s="27"/>
      <c r="H102" s="46"/>
      <c r="I102" s="74"/>
      <c r="J102" s="74"/>
    </row>
    <row r="103" spans="1:12" s="1" customFormat="1" ht="12.75" customHeight="1">
      <c r="B103" s="2"/>
      <c r="C103" s="33" t="s">
        <v>278</v>
      </c>
      <c r="D103" s="68"/>
      <c r="F103" s="11"/>
      <c r="G103" s="30"/>
      <c r="I103" s="28"/>
      <c r="J103" s="28"/>
    </row>
    <row r="104" spans="1:12" s="1" customFormat="1" ht="12.75" customHeight="1">
      <c r="B104" s="2"/>
      <c r="C104" s="34"/>
      <c r="D104" s="68"/>
      <c r="F104" s="11"/>
      <c r="G104" s="32"/>
      <c r="I104" s="54"/>
      <c r="J104" s="54"/>
    </row>
    <row r="105" spans="1:12" s="1" customFormat="1" ht="20.100000000000001" customHeight="1">
      <c r="A105" s="23">
        <v>1240</v>
      </c>
      <c r="B105" s="19">
        <v>89</v>
      </c>
      <c r="C105" s="20" t="s">
        <v>279</v>
      </c>
      <c r="D105" s="21">
        <v>3.3052000000000001</v>
      </c>
      <c r="E105" s="21">
        <f t="shared" ref="E105:E115" si="11">D105*0.8</f>
        <v>2.6441600000000003</v>
      </c>
      <c r="F105" s="21">
        <f t="shared" ref="F105:F112" si="12">E105</f>
        <v>2.6441600000000003</v>
      </c>
      <c r="G105" s="72">
        <f t="shared" ref="G105:G142" si="13">F105*$J$13</f>
        <v>27.37819978997754</v>
      </c>
      <c r="H105" s="18"/>
      <c r="I105" s="23"/>
      <c r="J105" s="23"/>
      <c r="K105" s="23"/>
      <c r="L105" s="23"/>
    </row>
    <row r="106" spans="1:12" s="1" customFormat="1" ht="20.100000000000001" customHeight="1">
      <c r="A106" s="23">
        <v>1240</v>
      </c>
      <c r="B106" s="19">
        <v>44</v>
      </c>
      <c r="C106" s="20" t="s">
        <v>280</v>
      </c>
      <c r="D106" s="21">
        <v>0.81830000000000003</v>
      </c>
      <c r="E106" s="21">
        <f t="shared" si="11"/>
        <v>0.65464000000000011</v>
      </c>
      <c r="F106" s="21">
        <f t="shared" si="12"/>
        <v>0.65464000000000011</v>
      </c>
      <c r="G106" s="22">
        <f t="shared" si="13"/>
        <v>6.7782829747484641</v>
      </c>
      <c r="H106" s="18"/>
      <c r="I106" s="23"/>
      <c r="J106" s="23"/>
      <c r="K106" s="23"/>
      <c r="L106" s="23"/>
    </row>
    <row r="107" spans="1:12" s="1" customFormat="1" ht="20.100000000000001" customHeight="1">
      <c r="A107" s="23">
        <v>1240</v>
      </c>
      <c r="B107" s="19">
        <v>79</v>
      </c>
      <c r="C107" s="20" t="s">
        <v>281</v>
      </c>
      <c r="D107" s="21">
        <v>0.76380000000000003</v>
      </c>
      <c r="E107" s="21">
        <f t="shared" si="11"/>
        <v>0.61104000000000003</v>
      </c>
      <c r="F107" s="21">
        <f t="shared" si="12"/>
        <v>0.61104000000000003</v>
      </c>
      <c r="G107" s="22">
        <f t="shared" si="13"/>
        <v>6.3268392229168713</v>
      </c>
      <c r="H107" s="18"/>
      <c r="I107" s="23"/>
      <c r="J107" s="23"/>
      <c r="K107" s="23"/>
      <c r="L107" s="23"/>
    </row>
    <row r="108" spans="1:12" s="1" customFormat="1" ht="20.100000000000001" customHeight="1">
      <c r="A108" s="23">
        <v>1240</v>
      </c>
      <c r="B108" s="19">
        <v>119</v>
      </c>
      <c r="C108" s="20" t="s">
        <v>282</v>
      </c>
      <c r="D108" s="21">
        <v>5.5362</v>
      </c>
      <c r="E108" s="21">
        <f t="shared" si="11"/>
        <v>4.42896</v>
      </c>
      <c r="F108" s="21">
        <f t="shared" si="12"/>
        <v>4.42896</v>
      </c>
      <c r="G108" s="22">
        <f t="shared" si="13"/>
        <v>45.858401814496446</v>
      </c>
      <c r="H108" s="23"/>
      <c r="I108" s="23"/>
      <c r="J108" s="23"/>
      <c r="K108" s="23"/>
      <c r="L108" s="23"/>
    </row>
    <row r="109" spans="1:12" s="1" customFormat="1" ht="20.100000000000001" customHeight="1">
      <c r="A109" s="23">
        <v>1240</v>
      </c>
      <c r="B109" s="19">
        <v>91</v>
      </c>
      <c r="C109" s="20" t="s">
        <v>283</v>
      </c>
      <c r="D109" s="21">
        <v>5.8033000000000001</v>
      </c>
      <c r="E109" s="21">
        <f t="shared" si="11"/>
        <v>4.6426400000000001</v>
      </c>
      <c r="F109" s="21">
        <f t="shared" si="12"/>
        <v>4.6426400000000001</v>
      </c>
      <c r="G109" s="22">
        <f t="shared" si="13"/>
        <v>48.0708903670509</v>
      </c>
      <c r="H109" s="23"/>
      <c r="I109" s="23"/>
      <c r="J109" s="23"/>
      <c r="K109" s="23"/>
      <c r="L109" s="23"/>
    </row>
    <row r="110" spans="1:12" s="1" customFormat="1" ht="20.100000000000001" customHeight="1">
      <c r="A110" s="23">
        <v>1240</v>
      </c>
      <c r="B110" s="19">
        <v>45</v>
      </c>
      <c r="C110" s="20" t="s">
        <v>284</v>
      </c>
      <c r="D110" s="21">
        <v>15.238799999999999</v>
      </c>
      <c r="E110" s="21">
        <f t="shared" si="11"/>
        <v>12.191040000000001</v>
      </c>
      <c r="F110" s="21">
        <f t="shared" si="12"/>
        <v>12.191040000000001</v>
      </c>
      <c r="G110" s="22">
        <f t="shared" si="13"/>
        <v>126.2286430350689</v>
      </c>
      <c r="H110" s="23"/>
      <c r="I110" s="23"/>
      <c r="J110" s="23"/>
      <c r="K110" s="23"/>
      <c r="L110" s="23"/>
    </row>
    <row r="111" spans="1:12" s="1" customFormat="1" ht="20.100000000000001" customHeight="1">
      <c r="A111" s="23">
        <v>1240</v>
      </c>
      <c r="B111" s="19">
        <v>46</v>
      </c>
      <c r="C111" s="20" t="s">
        <v>208</v>
      </c>
      <c r="D111" s="21">
        <v>28.631699999999999</v>
      </c>
      <c r="E111" s="21">
        <f t="shared" si="11"/>
        <v>22.905360000000002</v>
      </c>
      <c r="F111" s="21">
        <f t="shared" si="12"/>
        <v>22.905360000000002</v>
      </c>
      <c r="G111" s="22">
        <f t="shared" si="13"/>
        <v>237.16701044617571</v>
      </c>
      <c r="H111" s="23"/>
      <c r="I111" s="23"/>
      <c r="J111" s="23"/>
      <c r="K111" s="23"/>
      <c r="L111" s="23"/>
    </row>
    <row r="112" spans="1:12" s="1" customFormat="1" ht="20.100000000000001" customHeight="1">
      <c r="A112" s="23">
        <v>1240</v>
      </c>
      <c r="B112" s="19">
        <v>48</v>
      </c>
      <c r="C112" s="20" t="s">
        <v>285</v>
      </c>
      <c r="D112" s="21">
        <v>8.9693000000000005</v>
      </c>
      <c r="E112" s="21">
        <f t="shared" si="11"/>
        <v>7.1754400000000009</v>
      </c>
      <c r="F112" s="21">
        <f t="shared" si="12"/>
        <v>7.1754400000000009</v>
      </c>
      <c r="G112" s="22">
        <f t="shared" si="13"/>
        <v>74.296044831249418</v>
      </c>
      <c r="H112" s="23"/>
      <c r="I112" s="23"/>
      <c r="J112" s="23"/>
      <c r="K112" s="23"/>
      <c r="L112" s="23"/>
    </row>
    <row r="113" spans="1:12" s="1" customFormat="1" ht="20.100000000000001" customHeight="1">
      <c r="A113" s="23">
        <v>1240</v>
      </c>
      <c r="B113" s="122">
        <v>49</v>
      </c>
      <c r="C113" s="20" t="s">
        <v>286</v>
      </c>
      <c r="D113" s="21">
        <v>4.1811999999999996</v>
      </c>
      <c r="E113" s="21">
        <f t="shared" si="11"/>
        <v>3.3449599999999999</v>
      </c>
      <c r="F113" s="21">
        <v>0</v>
      </c>
      <c r="G113" s="22">
        <f t="shared" si="13"/>
        <v>0</v>
      </c>
      <c r="H113" s="123"/>
      <c r="I113" s="23"/>
      <c r="J113" s="23"/>
      <c r="K113" s="23"/>
      <c r="L113" s="23"/>
    </row>
    <row r="114" spans="1:12" s="1" customFormat="1" ht="20.100000000000001" customHeight="1">
      <c r="A114" s="23">
        <v>1240</v>
      </c>
      <c r="B114" s="19">
        <v>50</v>
      </c>
      <c r="C114" s="20" t="s">
        <v>209</v>
      </c>
      <c r="D114" s="21">
        <v>34.955199999999998</v>
      </c>
      <c r="E114" s="21">
        <f t="shared" si="11"/>
        <v>27.96416</v>
      </c>
      <c r="F114" s="21">
        <f>E114</f>
        <v>27.96416</v>
      </c>
      <c r="G114" s="22">
        <f t="shared" si="13"/>
        <v>289.54691071603014</v>
      </c>
      <c r="H114" s="124"/>
      <c r="I114" s="23"/>
      <c r="J114" s="23"/>
      <c r="K114" s="23"/>
      <c r="L114" s="23"/>
    </row>
    <row r="115" spans="1:12" s="1" customFormat="1" ht="20.100000000000001" customHeight="1">
      <c r="A115" s="23">
        <v>1240</v>
      </c>
      <c r="B115" s="122">
        <v>51</v>
      </c>
      <c r="C115" s="20" t="s">
        <v>287</v>
      </c>
      <c r="D115" s="21">
        <v>10.150600000000001</v>
      </c>
      <c r="E115" s="21">
        <f t="shared" si="11"/>
        <v>8.1204800000000006</v>
      </c>
      <c r="F115" s="21">
        <v>0</v>
      </c>
      <c r="G115" s="71">
        <f t="shared" si="13"/>
        <v>0</v>
      </c>
      <c r="H115" s="23"/>
      <c r="I115" s="23"/>
      <c r="J115" s="23"/>
      <c r="K115" s="23"/>
      <c r="L115" s="23"/>
    </row>
    <row r="116" spans="1:12" s="1" customFormat="1" ht="12.75" customHeight="1">
      <c r="B116" s="24"/>
      <c r="C116" s="25"/>
      <c r="D116" s="26"/>
      <c r="E116" s="26"/>
      <c r="F116" s="46"/>
      <c r="G116" s="27"/>
      <c r="H116" s="28"/>
      <c r="I116" s="28"/>
      <c r="J116" s="28"/>
      <c r="K116" s="28"/>
      <c r="L116" s="28"/>
    </row>
    <row r="117" spans="1:12" s="1" customFormat="1" ht="12.75" customHeight="1">
      <c r="B117" s="2"/>
      <c r="C117" s="33" t="s">
        <v>53</v>
      </c>
      <c r="D117" s="68"/>
      <c r="E117" s="68"/>
      <c r="F117" s="11"/>
      <c r="G117" s="30"/>
    </row>
    <row r="118" spans="1:12" s="1" customFormat="1" ht="12.75" customHeight="1">
      <c r="B118" s="2"/>
      <c r="C118" s="34"/>
      <c r="D118" s="68"/>
      <c r="E118" s="68"/>
      <c r="F118" s="11"/>
      <c r="G118" s="32"/>
    </row>
    <row r="119" spans="1:12" s="1" customFormat="1" ht="20.100000000000001" customHeight="1">
      <c r="A119" s="23">
        <v>1240</v>
      </c>
      <c r="B119" s="122">
        <v>13</v>
      </c>
      <c r="C119" s="20" t="s">
        <v>288</v>
      </c>
      <c r="D119" s="21">
        <v>0.1</v>
      </c>
      <c r="E119" s="21">
        <f t="shared" ref="E119:E128" si="14">D119*0.8</f>
        <v>8.0000000000000016E-2</v>
      </c>
      <c r="F119" s="21">
        <f t="shared" ref="F119:F128" si="15">E119</f>
        <v>8.0000000000000016E-2</v>
      </c>
      <c r="G119" s="72">
        <f t="shared" si="13"/>
        <v>0.82833715932402097</v>
      </c>
      <c r="H119" s="123"/>
      <c r="I119" s="23"/>
      <c r="J119" s="23"/>
      <c r="K119" s="23"/>
      <c r="L119" s="23"/>
    </row>
    <row r="120" spans="1:12" s="1" customFormat="1" ht="20.100000000000001" customHeight="1">
      <c r="A120" s="23">
        <v>1240</v>
      </c>
      <c r="B120" s="19">
        <v>54</v>
      </c>
      <c r="C120" s="20" t="s">
        <v>289</v>
      </c>
      <c r="D120" s="21">
        <v>6.99</v>
      </c>
      <c r="E120" s="21">
        <f t="shared" si="14"/>
        <v>5.5920000000000005</v>
      </c>
      <c r="F120" s="21">
        <f t="shared" si="15"/>
        <v>5.5920000000000005</v>
      </c>
      <c r="G120" s="22">
        <f t="shared" si="13"/>
        <v>57.900767436749064</v>
      </c>
      <c r="H120" s="23"/>
      <c r="I120" s="23"/>
      <c r="J120" s="23"/>
      <c r="K120" s="23"/>
      <c r="L120" s="23"/>
    </row>
    <row r="121" spans="1:12" s="1" customFormat="1" ht="20.100000000000001" customHeight="1">
      <c r="A121" s="23">
        <v>1240</v>
      </c>
      <c r="B121" s="19">
        <v>9</v>
      </c>
      <c r="C121" s="20" t="s">
        <v>290</v>
      </c>
      <c r="D121" s="21">
        <v>24.764099999999999</v>
      </c>
      <c r="E121" s="21">
        <f t="shared" si="14"/>
        <v>19.81128</v>
      </c>
      <c r="F121" s="21">
        <v>0</v>
      </c>
      <c r="G121" s="22">
        <f t="shared" si="13"/>
        <v>0</v>
      </c>
      <c r="H121" s="23"/>
      <c r="I121" s="23"/>
      <c r="J121" s="23"/>
      <c r="K121" s="23"/>
      <c r="L121" s="23"/>
    </row>
    <row r="122" spans="1:12" s="1" customFormat="1" ht="20.100000000000001" customHeight="1">
      <c r="A122" s="23">
        <v>1240</v>
      </c>
      <c r="B122" s="19">
        <v>115</v>
      </c>
      <c r="C122" s="20" t="s">
        <v>291</v>
      </c>
      <c r="D122" s="21">
        <v>8.01</v>
      </c>
      <c r="E122" s="21">
        <f t="shared" si="14"/>
        <v>6.4080000000000004</v>
      </c>
      <c r="F122" s="21">
        <f t="shared" si="15"/>
        <v>6.4080000000000004</v>
      </c>
      <c r="G122" s="22">
        <f t="shared" si="13"/>
        <v>66.349806461854072</v>
      </c>
      <c r="H122" s="23"/>
      <c r="I122" s="23"/>
      <c r="J122" s="23"/>
      <c r="K122" s="23"/>
      <c r="L122" s="23"/>
    </row>
    <row r="123" spans="1:12" s="1" customFormat="1" ht="20.100000000000001" customHeight="1">
      <c r="A123" s="23">
        <v>1240</v>
      </c>
      <c r="B123" s="19">
        <v>111</v>
      </c>
      <c r="C123" s="20" t="s">
        <v>292</v>
      </c>
      <c r="D123" s="21">
        <v>7.5197000000000003</v>
      </c>
      <c r="E123" s="21">
        <f>D123*0.8</f>
        <v>6.0157600000000002</v>
      </c>
      <c r="F123" s="21">
        <f>E123</f>
        <v>6.0157600000000002</v>
      </c>
      <c r="G123" s="72">
        <f t="shared" si="13"/>
        <v>62.2884693696884</v>
      </c>
      <c r="H123" s="23"/>
      <c r="I123" s="23"/>
      <c r="J123" s="23"/>
      <c r="K123" s="23"/>
      <c r="L123" s="23"/>
    </row>
    <row r="124" spans="1:12" s="1" customFormat="1" ht="20.100000000000001" customHeight="1">
      <c r="A124" s="23">
        <v>1240</v>
      </c>
      <c r="B124" s="19">
        <v>123</v>
      </c>
      <c r="C124" s="20" t="s">
        <v>292</v>
      </c>
      <c r="D124" s="21">
        <v>6.117</v>
      </c>
      <c r="E124" s="21">
        <f t="shared" si="14"/>
        <v>4.8936000000000002</v>
      </c>
      <c r="F124" s="21">
        <f t="shared" si="15"/>
        <v>4.8936000000000002</v>
      </c>
      <c r="G124" s="22">
        <f t="shared" si="13"/>
        <v>50.669384035850356</v>
      </c>
      <c r="H124" s="23"/>
      <c r="I124" s="23"/>
      <c r="J124" s="23"/>
      <c r="K124" s="23"/>
      <c r="L124" s="23"/>
    </row>
    <row r="125" spans="1:12" s="1" customFormat="1" ht="20.100000000000001" customHeight="1">
      <c r="A125" s="23">
        <v>1240</v>
      </c>
      <c r="B125" s="19">
        <v>58</v>
      </c>
      <c r="C125" s="20" t="s">
        <v>292</v>
      </c>
      <c r="D125" s="21">
        <v>5.9329999999999998</v>
      </c>
      <c r="E125" s="21">
        <f t="shared" si="14"/>
        <v>4.7464000000000004</v>
      </c>
      <c r="F125" s="21">
        <f t="shared" si="15"/>
        <v>4.7464000000000004</v>
      </c>
      <c r="G125" s="22">
        <f t="shared" si="13"/>
        <v>49.145243662694163</v>
      </c>
      <c r="H125" s="23"/>
      <c r="I125" s="23"/>
      <c r="J125" s="23"/>
      <c r="K125" s="23"/>
      <c r="L125" s="23"/>
    </row>
    <row r="126" spans="1:12" s="1" customFormat="1" ht="20.100000000000001" customHeight="1">
      <c r="A126" s="23">
        <v>1240</v>
      </c>
      <c r="B126" s="19">
        <v>131</v>
      </c>
      <c r="C126" s="20" t="s">
        <v>292</v>
      </c>
      <c r="D126" s="21">
        <v>9.0473999999999997</v>
      </c>
      <c r="E126" s="21">
        <f t="shared" si="14"/>
        <v>7.2379199999999999</v>
      </c>
      <c r="F126" s="21">
        <f t="shared" si="15"/>
        <v>7.2379199999999999</v>
      </c>
      <c r="G126" s="22">
        <f t="shared" si="13"/>
        <v>74.942976152681467</v>
      </c>
      <c r="H126" s="23"/>
      <c r="I126" s="23"/>
      <c r="J126" s="23"/>
      <c r="K126" s="23"/>
      <c r="L126" s="23"/>
    </row>
    <row r="127" spans="1:12" s="1" customFormat="1" ht="20.100000000000001" customHeight="1">
      <c r="A127" s="23">
        <v>1240</v>
      </c>
      <c r="B127" s="19">
        <v>11</v>
      </c>
      <c r="C127" s="20" t="s">
        <v>293</v>
      </c>
      <c r="D127" s="21">
        <v>1</v>
      </c>
      <c r="E127" s="21">
        <f t="shared" si="14"/>
        <v>0.8</v>
      </c>
      <c r="F127" s="21">
        <f t="shared" si="15"/>
        <v>0.8</v>
      </c>
      <c r="G127" s="22">
        <f t="shared" si="13"/>
        <v>8.2833715932402097</v>
      </c>
      <c r="H127" s="23"/>
      <c r="I127" s="23"/>
      <c r="J127" s="23"/>
      <c r="K127" s="23"/>
      <c r="L127" s="23"/>
    </row>
    <row r="128" spans="1:12" s="1" customFormat="1" ht="20.100000000000001" customHeight="1">
      <c r="A128" s="23">
        <v>1240</v>
      </c>
      <c r="B128" s="19">
        <v>113</v>
      </c>
      <c r="C128" s="20" t="s">
        <v>294</v>
      </c>
      <c r="D128" s="21">
        <v>5.5431999999999997</v>
      </c>
      <c r="E128" s="21">
        <f t="shared" si="14"/>
        <v>4.4345600000000003</v>
      </c>
      <c r="F128" s="21">
        <f t="shared" si="15"/>
        <v>4.4345600000000003</v>
      </c>
      <c r="G128" s="71">
        <f t="shared" si="13"/>
        <v>45.916385415649124</v>
      </c>
      <c r="H128" s="23"/>
      <c r="I128" s="23"/>
      <c r="J128" s="23"/>
      <c r="K128" s="23"/>
      <c r="L128" s="23"/>
    </row>
    <row r="129" spans="1:12" s="1" customFormat="1" ht="24" customHeight="1">
      <c r="B129" s="24"/>
      <c r="C129" s="25"/>
      <c r="D129" s="26"/>
      <c r="E129" s="46"/>
      <c r="F129" s="46"/>
      <c r="G129" s="27"/>
      <c r="H129" s="28"/>
      <c r="I129" s="28"/>
      <c r="J129" s="28"/>
      <c r="K129" s="28"/>
      <c r="L129" s="28"/>
    </row>
    <row r="130" spans="1:12" s="1" customFormat="1" ht="12.75" customHeight="1">
      <c r="B130" s="2"/>
      <c r="C130" s="33" t="s">
        <v>295</v>
      </c>
      <c r="D130" s="68"/>
      <c r="F130" s="11"/>
      <c r="G130" s="30"/>
      <c r="H130" s="28"/>
      <c r="I130" s="28"/>
      <c r="J130" s="28"/>
      <c r="K130" s="28"/>
      <c r="L130" s="28"/>
    </row>
    <row r="131" spans="1:12" s="1" customFormat="1" ht="12.75" customHeight="1">
      <c r="B131" s="2"/>
      <c r="C131" s="34"/>
      <c r="D131" s="68"/>
      <c r="F131" s="11"/>
      <c r="G131" s="32"/>
      <c r="H131" s="28"/>
      <c r="I131" s="28"/>
      <c r="J131" s="28"/>
      <c r="K131" s="28"/>
      <c r="L131" s="28"/>
    </row>
    <row r="132" spans="1:12" s="1" customFormat="1" ht="20.100000000000001" customHeight="1">
      <c r="A132" s="23">
        <v>1240</v>
      </c>
      <c r="B132" s="19">
        <v>62</v>
      </c>
      <c r="C132" s="20" t="s">
        <v>292</v>
      </c>
      <c r="D132" s="21">
        <v>18.546399999999998</v>
      </c>
      <c r="E132" s="21">
        <f>D132*0.8</f>
        <v>14.837119999999999</v>
      </c>
      <c r="F132" s="21">
        <f>E132</f>
        <v>14.837119999999999</v>
      </c>
      <c r="G132" s="72">
        <f t="shared" si="13"/>
        <v>153.62672291687019</v>
      </c>
      <c r="H132" s="23"/>
      <c r="I132" s="23"/>
      <c r="J132" s="23"/>
      <c r="K132" s="23"/>
      <c r="L132" s="23"/>
    </row>
    <row r="133" spans="1:12" s="1" customFormat="1" ht="20.100000000000001" customHeight="1">
      <c r="A133" s="23">
        <v>1240</v>
      </c>
      <c r="B133" s="19">
        <v>139</v>
      </c>
      <c r="C133" s="20" t="s">
        <v>296</v>
      </c>
      <c r="D133" s="21">
        <v>51.945300000000003</v>
      </c>
      <c r="E133" s="21">
        <f>D133*0.8</f>
        <v>41.556240000000003</v>
      </c>
      <c r="F133" s="21">
        <f>E133</f>
        <v>41.556240000000003</v>
      </c>
      <c r="G133" s="22">
        <f t="shared" si="13"/>
        <v>430.28222242234062</v>
      </c>
      <c r="H133" s="23"/>
      <c r="I133" s="23"/>
      <c r="J133" s="23"/>
      <c r="K133" s="23"/>
      <c r="L133" s="23"/>
    </row>
    <row r="134" spans="1:12" s="1" customFormat="1" ht="20.100000000000001" customHeight="1">
      <c r="A134" s="23">
        <v>1240</v>
      </c>
      <c r="B134" s="19">
        <v>64</v>
      </c>
      <c r="C134" s="20" t="s">
        <v>297</v>
      </c>
      <c r="D134" s="21">
        <v>3.9283000000000001</v>
      </c>
      <c r="E134" s="21">
        <f>D134*0.8</f>
        <v>3.1426400000000001</v>
      </c>
      <c r="F134" s="21">
        <f>E134</f>
        <v>3.1426400000000001</v>
      </c>
      <c r="G134" s="22">
        <f t="shared" si="13"/>
        <v>32.539568629725515</v>
      </c>
      <c r="H134" s="23"/>
      <c r="I134" s="23"/>
      <c r="J134" s="23"/>
      <c r="K134" s="23"/>
      <c r="L134" s="23"/>
    </row>
    <row r="135" spans="1:12" s="1" customFormat="1" ht="20.100000000000001" customHeight="1">
      <c r="A135" s="23">
        <v>1240</v>
      </c>
      <c r="B135" s="19">
        <v>65</v>
      </c>
      <c r="C135" s="20" t="s">
        <v>292</v>
      </c>
      <c r="D135" s="21">
        <v>3.9382999999999999</v>
      </c>
      <c r="E135" s="21">
        <f>D135*0.8</f>
        <v>3.1506400000000001</v>
      </c>
      <c r="F135" s="21">
        <f>E135</f>
        <v>3.1506400000000001</v>
      </c>
      <c r="G135" s="22">
        <f t="shared" si="13"/>
        <v>32.622402345657918</v>
      </c>
      <c r="H135" s="23"/>
      <c r="I135" s="23"/>
      <c r="J135" s="23"/>
      <c r="K135" s="23"/>
      <c r="L135" s="23"/>
    </row>
    <row r="136" spans="1:12" s="1" customFormat="1" ht="12.75" customHeight="1">
      <c r="D136" s="68"/>
      <c r="F136" s="11"/>
      <c r="G136" s="27"/>
      <c r="H136" s="28"/>
      <c r="I136" s="28"/>
      <c r="J136" s="28"/>
      <c r="K136" s="28"/>
      <c r="L136" s="28"/>
    </row>
    <row r="137" spans="1:12" s="1" customFormat="1" ht="12.75" customHeight="1">
      <c r="B137" s="24"/>
      <c r="C137" s="29" t="s">
        <v>53</v>
      </c>
      <c r="D137" s="26"/>
      <c r="E137" s="46"/>
      <c r="F137" s="46"/>
      <c r="G137" s="30"/>
      <c r="H137" s="28"/>
      <c r="I137" s="28"/>
      <c r="J137" s="28"/>
      <c r="K137" s="28"/>
      <c r="L137" s="28"/>
    </row>
    <row r="138" spans="1:12" s="1" customFormat="1" ht="20.100000000000001" customHeight="1">
      <c r="A138" s="23">
        <v>1240</v>
      </c>
      <c r="B138" s="19">
        <v>60</v>
      </c>
      <c r="C138" s="20" t="s">
        <v>298</v>
      </c>
      <c r="D138" s="21">
        <v>0.6492</v>
      </c>
      <c r="E138" s="21">
        <f t="shared" ref="E138:E143" si="16">D138*0.8</f>
        <v>0.51936000000000004</v>
      </c>
      <c r="F138" s="21">
        <f t="shared" ref="F138:F143" si="17">E138</f>
        <v>0.51936000000000004</v>
      </c>
      <c r="G138" s="22">
        <f t="shared" si="13"/>
        <v>5.3775648383315442</v>
      </c>
      <c r="H138" s="23"/>
      <c r="I138" s="23"/>
      <c r="J138" s="23"/>
      <c r="K138" s="23"/>
      <c r="L138" s="23"/>
    </row>
    <row r="139" spans="1:12" s="1" customFormat="1" ht="20.100000000000001" customHeight="1">
      <c r="A139" s="23">
        <v>1240</v>
      </c>
      <c r="B139" s="19">
        <v>66</v>
      </c>
      <c r="C139" s="20" t="s">
        <v>299</v>
      </c>
      <c r="D139" s="21">
        <v>4.7651000000000003</v>
      </c>
      <c r="E139" s="21">
        <f t="shared" si="16"/>
        <v>3.8120800000000004</v>
      </c>
      <c r="F139" s="21">
        <f t="shared" si="17"/>
        <v>3.8120800000000004</v>
      </c>
      <c r="G139" s="22">
        <f t="shared" si="13"/>
        <v>39.471093978948922</v>
      </c>
      <c r="H139" s="23"/>
      <c r="I139" s="23"/>
      <c r="J139" s="23"/>
      <c r="K139" s="23"/>
      <c r="L139" s="23"/>
    </row>
    <row r="140" spans="1:12" s="1" customFormat="1" ht="20.100000000000001" customHeight="1">
      <c r="A140" s="23">
        <v>1240</v>
      </c>
      <c r="B140" s="122">
        <v>67</v>
      </c>
      <c r="C140" s="20" t="s">
        <v>294</v>
      </c>
      <c r="D140" s="21">
        <v>0.1396</v>
      </c>
      <c r="E140" s="21">
        <f t="shared" si="16"/>
        <v>0.11168</v>
      </c>
      <c r="F140" s="21">
        <f t="shared" si="17"/>
        <v>0.11168</v>
      </c>
      <c r="G140" s="22">
        <f t="shared" si="13"/>
        <v>1.1563586744163332</v>
      </c>
      <c r="H140" s="23"/>
      <c r="I140" s="23"/>
      <c r="J140" s="23"/>
      <c r="K140" s="23"/>
      <c r="L140" s="23"/>
    </row>
    <row r="141" spans="1:12" s="1" customFormat="1" ht="20.100000000000001" customHeight="1">
      <c r="A141" s="23">
        <v>1240</v>
      </c>
      <c r="B141" s="19">
        <v>154</v>
      </c>
      <c r="C141" s="20" t="s">
        <v>300</v>
      </c>
      <c r="D141" s="21">
        <v>1.1180000000000001</v>
      </c>
      <c r="E141" s="21">
        <f t="shared" si="16"/>
        <v>0.89440000000000008</v>
      </c>
      <c r="F141" s="21">
        <f t="shared" si="17"/>
        <v>0.89440000000000008</v>
      </c>
      <c r="G141" s="22">
        <f t="shared" si="13"/>
        <v>9.2608094412425537</v>
      </c>
      <c r="H141" s="23"/>
      <c r="I141" s="23"/>
      <c r="J141" s="23"/>
      <c r="K141" s="23"/>
      <c r="L141" s="23"/>
    </row>
    <row r="142" spans="1:12" s="1" customFormat="1" ht="20.100000000000001" customHeight="1">
      <c r="A142" s="23">
        <v>1240</v>
      </c>
      <c r="B142" s="122">
        <v>126</v>
      </c>
      <c r="C142" s="20" t="s">
        <v>301</v>
      </c>
      <c r="D142" s="21">
        <v>136.4966</v>
      </c>
      <c r="E142" s="21">
        <f t="shared" si="16"/>
        <v>109.19728000000001</v>
      </c>
      <c r="F142" s="21">
        <f t="shared" si="17"/>
        <v>109.19728000000001</v>
      </c>
      <c r="G142" s="22">
        <f t="shared" si="13"/>
        <v>1130.6520590138716</v>
      </c>
      <c r="H142" s="23"/>
      <c r="I142" s="23"/>
      <c r="J142" s="23"/>
      <c r="K142" s="23"/>
      <c r="L142" s="23"/>
    </row>
    <row r="143" spans="1:12" s="1" customFormat="1" ht="20.100000000000001" customHeight="1">
      <c r="A143" s="23">
        <v>1240</v>
      </c>
      <c r="B143" s="19">
        <v>125</v>
      </c>
      <c r="C143" s="20" t="s">
        <v>302</v>
      </c>
      <c r="D143" s="21">
        <v>35.6282</v>
      </c>
      <c r="E143" s="21">
        <f t="shared" si="16"/>
        <v>28.502560000000003</v>
      </c>
      <c r="F143" s="21">
        <f t="shared" si="17"/>
        <v>28.502560000000003</v>
      </c>
      <c r="G143" s="22">
        <f>F143*$J$13</f>
        <v>295.12161979828085</v>
      </c>
      <c r="H143" s="23"/>
      <c r="I143" s="23"/>
      <c r="J143" s="23"/>
      <c r="K143" s="23"/>
      <c r="L143" s="23"/>
    </row>
    <row r="144" spans="1:12" s="1" customFormat="1" ht="20.100000000000001" customHeight="1">
      <c r="B144" s="2"/>
      <c r="C144" s="3"/>
      <c r="D144" s="68"/>
      <c r="F144" s="21">
        <f>SUM(F16:F143)</f>
        <v>524.13439999999991</v>
      </c>
      <c r="G144" s="22">
        <f>SUM(G16:G143)</f>
        <v>5427.0000000000018</v>
      </c>
    </row>
    <row r="145" spans="2:7" s="1" customFormat="1" ht="12.75" customHeight="1">
      <c r="B145" s="2"/>
      <c r="C145" s="3"/>
      <c r="D145" s="68"/>
      <c r="F145" s="11"/>
      <c r="G145" s="6"/>
    </row>
    <row r="146" spans="2:7" s="1" customFormat="1" ht="12.75" customHeight="1">
      <c r="B146" s="2"/>
      <c r="C146" s="3"/>
      <c r="D146" s="68"/>
      <c r="F146" s="11"/>
      <c r="G146" s="6"/>
    </row>
    <row r="147" spans="2:7" s="1" customFormat="1" ht="12.75" customHeight="1">
      <c r="B147" s="2"/>
      <c r="C147" s="3"/>
      <c r="D147" s="68"/>
      <c r="F147" s="11"/>
      <c r="G147" s="6"/>
    </row>
  </sheetData>
  <phoneticPr fontId="0" type="noConversion"/>
  <pageMargins left="0.31496062992125984" right="0.39370078740157483" top="0.98425196850393704" bottom="0.98425196850393704" header="0" footer="0"/>
  <pageSetup paperSize="9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IV70"/>
  <sheetViews>
    <sheetView topLeftCell="A34" workbookViewId="0" xr3:uid="{51F8DEE0-4D01-5F28-A812-FC0BD7CAC4A5}">
      <selection activeCell="E53" sqref="E53"/>
    </sheetView>
  </sheetViews>
  <sheetFormatPr defaultColWidth="11.42578125" defaultRowHeight="12.75"/>
  <cols>
    <col min="1" max="1" width="5.140625" style="84" customWidth="1"/>
    <col min="2" max="2" width="19.5703125" style="37" customWidth="1"/>
    <col min="3" max="3" width="10.42578125" customWidth="1"/>
    <col min="4" max="5" width="9.5703125" customWidth="1"/>
    <col min="6" max="6" width="8.42578125" style="39" customWidth="1"/>
    <col min="7" max="7" width="10.85546875" customWidth="1"/>
    <col min="8" max="8" width="12.28515625" customWidth="1"/>
    <col min="9" max="9" width="9.28515625" customWidth="1"/>
    <col min="10" max="10" width="18.42578125" customWidth="1"/>
    <col min="11" max="11" width="18.28515625" customWidth="1"/>
    <col min="12" max="12" width="3.140625" customWidth="1"/>
  </cols>
  <sheetData>
    <row r="1" spans="1:256">
      <c r="H1" s="132" t="s">
        <v>214</v>
      </c>
      <c r="I1" s="133"/>
      <c r="J1" s="133"/>
      <c r="K1" s="133"/>
      <c r="L1" s="141"/>
    </row>
    <row r="2" spans="1:256">
      <c r="H2" s="135" t="s">
        <v>1</v>
      </c>
      <c r="I2" s="85"/>
      <c r="J2" s="85"/>
      <c r="K2" s="85"/>
      <c r="L2" s="142"/>
    </row>
    <row r="3" spans="1:256">
      <c r="H3" s="137" t="s">
        <v>2</v>
      </c>
      <c r="I3" s="85"/>
      <c r="J3" s="85"/>
      <c r="K3" s="85"/>
      <c r="L3" s="142"/>
    </row>
    <row r="4" spans="1:256">
      <c r="H4" s="138" t="s">
        <v>5</v>
      </c>
      <c r="I4" s="139"/>
      <c r="J4" s="139"/>
      <c r="K4" s="139"/>
      <c r="L4" s="143"/>
    </row>
    <row r="5" spans="1:256" s="1" customFormat="1" ht="12.75" customHeight="1">
      <c r="A5" s="77"/>
      <c r="B5" s="3"/>
      <c r="F5" s="6"/>
      <c r="IV5" s="1" t="s">
        <v>303</v>
      </c>
    </row>
    <row r="6" spans="1:256" s="1" customFormat="1" ht="12.75" customHeight="1">
      <c r="A6" s="78" t="s">
        <v>7</v>
      </c>
      <c r="B6" s="3"/>
      <c r="C6" s="1" t="s">
        <v>8</v>
      </c>
      <c r="D6" s="216">
        <f>+rama2!E6</f>
        <v>42973</v>
      </c>
      <c r="E6" s="9"/>
      <c r="F6" s="6" t="s">
        <v>9</v>
      </c>
      <c r="G6" s="10">
        <f>+rama1!F6</f>
        <v>0.61805555555555558</v>
      </c>
      <c r="H6" s="11" t="s">
        <v>10</v>
      </c>
      <c r="I6" s="12">
        <f>+rama1!H6</f>
        <v>95.45</v>
      </c>
      <c r="J6" s="1" t="s">
        <v>304</v>
      </c>
      <c r="K6" s="11" t="s">
        <v>3</v>
      </c>
    </row>
    <row r="7" spans="1:256" s="1" customFormat="1" ht="12.75" customHeight="1">
      <c r="A7" s="78"/>
      <c r="C7" s="1" t="s">
        <v>11</v>
      </c>
      <c r="D7" s="216">
        <f>+rama1!D7</f>
        <v>42977</v>
      </c>
      <c r="E7" s="9"/>
      <c r="F7" s="6" t="s">
        <v>9</v>
      </c>
      <c r="G7" s="10">
        <f>+rama1!F7</f>
        <v>0.6069444444444444</v>
      </c>
      <c r="H7" s="11" t="s">
        <v>12</v>
      </c>
      <c r="I7" s="11">
        <v>3</v>
      </c>
      <c r="K7" s="11" t="s">
        <v>3</v>
      </c>
    </row>
    <row r="8" spans="1:256" s="1" customFormat="1" ht="12.75" customHeight="1">
      <c r="A8" s="77"/>
      <c r="B8" s="15" t="s">
        <v>305</v>
      </c>
      <c r="F8" s="6"/>
      <c r="H8" s="11" t="s">
        <v>14</v>
      </c>
      <c r="I8" s="11">
        <v>2</v>
      </c>
      <c r="K8" s="11" t="s">
        <v>3</v>
      </c>
    </row>
    <row r="9" spans="1:256" s="1" customFormat="1" ht="12.75" customHeight="1">
      <c r="A9" s="77"/>
      <c r="B9" s="3"/>
      <c r="F9" s="6"/>
      <c r="H9" s="11" t="s">
        <v>15</v>
      </c>
      <c r="I9" s="11"/>
      <c r="K9" s="11"/>
    </row>
    <row r="10" spans="1:256" s="1" customFormat="1" ht="12.75" customHeight="1">
      <c r="A10" s="77"/>
      <c r="B10" s="15" t="s">
        <v>306</v>
      </c>
      <c r="F10" s="6"/>
      <c r="H10" s="11" t="s">
        <v>17</v>
      </c>
      <c r="I10" s="11"/>
      <c r="K10" s="11"/>
    </row>
    <row r="11" spans="1:256" s="1" customFormat="1" ht="12.75" customHeight="1">
      <c r="A11" s="77"/>
      <c r="B11" s="3"/>
      <c r="F11" s="6"/>
      <c r="H11" s="11"/>
      <c r="I11" s="11"/>
      <c r="K11" s="11"/>
    </row>
    <row r="12" spans="1:256" s="1" customFormat="1" ht="12.75" customHeight="1">
      <c r="A12" s="77"/>
      <c r="B12" s="3" t="s">
        <v>18</v>
      </c>
      <c r="C12" s="69">
        <f>I6-(I7+I8)</f>
        <v>90.45</v>
      </c>
      <c r="D12" s="11" t="s">
        <v>19</v>
      </c>
      <c r="E12" s="69">
        <f>C12*60</f>
        <v>5427</v>
      </c>
      <c r="F12" s="6" t="s">
        <v>20</v>
      </c>
      <c r="G12" s="17">
        <f>E51</f>
        <v>227.90263999999996</v>
      </c>
      <c r="H12" s="1" t="s">
        <v>21</v>
      </c>
      <c r="I12" s="17">
        <f>E12/G12</f>
        <v>23.812800062342415</v>
      </c>
      <c r="J12" s="1" t="s">
        <v>3</v>
      </c>
    </row>
    <row r="13" spans="1:256" s="1" customFormat="1" ht="12.75" customHeight="1">
      <c r="A13" s="77"/>
      <c r="B13" s="3"/>
      <c r="F13" s="6"/>
    </row>
    <row r="14" spans="1:256" s="1" customFormat="1" ht="20.100000000000001" customHeight="1">
      <c r="A14" s="19" t="s">
        <v>23</v>
      </c>
      <c r="B14" s="18" t="s">
        <v>24</v>
      </c>
      <c r="C14" s="18" t="s">
        <v>25</v>
      </c>
      <c r="D14" s="18" t="s">
        <v>26</v>
      </c>
      <c r="E14" s="18" t="s">
        <v>27</v>
      </c>
      <c r="F14" s="22" t="s">
        <v>28</v>
      </c>
      <c r="G14" s="18" t="s">
        <v>29</v>
      </c>
      <c r="H14" s="18" t="s">
        <v>30</v>
      </c>
      <c r="I14" s="18" t="s">
        <v>307</v>
      </c>
      <c r="J14" s="18" t="s">
        <v>32</v>
      </c>
      <c r="K14" s="18" t="s">
        <v>33</v>
      </c>
      <c r="L14" s="28"/>
    </row>
    <row r="15" spans="1:256" s="1" customFormat="1" ht="20.100000000000001" customHeight="1">
      <c r="A15" s="19">
        <v>63</v>
      </c>
      <c r="B15" s="20" t="s">
        <v>308</v>
      </c>
      <c r="C15" s="21">
        <v>11.997999999999999</v>
      </c>
      <c r="D15" s="21">
        <f>C15</f>
        <v>11.997999999999999</v>
      </c>
      <c r="E15" s="21">
        <v>0</v>
      </c>
      <c r="F15" s="22">
        <f t="shared" ref="F15:F25" si="0">E15*$I$12</f>
        <v>0</v>
      </c>
      <c r="G15" s="23"/>
      <c r="H15" s="23"/>
      <c r="I15" s="23"/>
      <c r="J15" s="23"/>
      <c r="K15" s="23"/>
      <c r="L15" s="28"/>
    </row>
    <row r="16" spans="1:256" s="1" customFormat="1" ht="20.100000000000001" customHeight="1">
      <c r="A16" s="122">
        <v>21</v>
      </c>
      <c r="B16" s="128" t="s">
        <v>309</v>
      </c>
      <c r="C16" s="21">
        <v>13.5</v>
      </c>
      <c r="D16" s="21">
        <f>C16</f>
        <v>13.5</v>
      </c>
      <c r="E16" s="21">
        <v>0</v>
      </c>
      <c r="F16" s="22">
        <f t="shared" si="0"/>
        <v>0</v>
      </c>
      <c r="G16" s="123"/>
      <c r="H16" s="123"/>
      <c r="I16" s="23"/>
      <c r="J16" s="23"/>
      <c r="K16" s="23"/>
      <c r="L16" s="28"/>
    </row>
    <row r="17" spans="1:249" s="1" customFormat="1" ht="20.100000000000001" customHeight="1">
      <c r="A17" s="19">
        <v>23</v>
      </c>
      <c r="B17" s="20" t="s">
        <v>310</v>
      </c>
      <c r="C17" s="21">
        <v>36</v>
      </c>
      <c r="D17" s="21">
        <f>C17*0.8</f>
        <v>28.8</v>
      </c>
      <c r="E17" s="21">
        <f>+D17</f>
        <v>28.8</v>
      </c>
      <c r="F17" s="22">
        <f t="shared" si="0"/>
        <v>685.80864179546154</v>
      </c>
      <c r="G17" s="23"/>
      <c r="H17" s="23"/>
      <c r="I17" s="23"/>
      <c r="J17" s="23"/>
      <c r="K17" s="23"/>
      <c r="L17" s="28"/>
    </row>
    <row r="18" spans="1:249" s="1" customFormat="1" ht="20.100000000000001" customHeight="1">
      <c r="A18" s="19">
        <v>47</v>
      </c>
      <c r="B18" s="20" t="s">
        <v>311</v>
      </c>
      <c r="C18" s="21">
        <v>14</v>
      </c>
      <c r="D18" s="21">
        <f>C18*0.8</f>
        <v>11.200000000000001</v>
      </c>
      <c r="E18" s="21">
        <f t="shared" ref="E18:E21" si="1">+D18</f>
        <v>11.200000000000001</v>
      </c>
      <c r="F18" s="22">
        <f t="shared" si="0"/>
        <v>266.70336069823509</v>
      </c>
      <c r="G18" s="23"/>
      <c r="H18" s="23"/>
      <c r="I18" s="23"/>
      <c r="J18" s="23"/>
      <c r="K18" s="23"/>
      <c r="L18" s="28"/>
    </row>
    <row r="19" spans="1:249" s="1" customFormat="1" ht="20.100000000000001" customHeight="1">
      <c r="A19" s="19">
        <v>130</v>
      </c>
      <c r="B19" s="20" t="s">
        <v>220</v>
      </c>
      <c r="C19" s="21">
        <v>10</v>
      </c>
      <c r="D19" s="21">
        <f>C19*0.8</f>
        <v>8</v>
      </c>
      <c r="E19" s="21">
        <f t="shared" si="1"/>
        <v>8</v>
      </c>
      <c r="F19" s="22">
        <f t="shared" si="0"/>
        <v>190.50240049873932</v>
      </c>
      <c r="G19" s="23"/>
      <c r="H19" s="23"/>
      <c r="I19" s="23"/>
      <c r="J19" s="23"/>
      <c r="K19" s="23"/>
      <c r="L19" s="28"/>
    </row>
    <row r="20" spans="1:249" s="1" customFormat="1" ht="20.100000000000001" customHeight="1">
      <c r="A20" s="122">
        <v>50</v>
      </c>
      <c r="B20" s="20" t="s">
        <v>312</v>
      </c>
      <c r="C20" s="21">
        <v>10</v>
      </c>
      <c r="D20" s="21">
        <f>C20</f>
        <v>10</v>
      </c>
      <c r="E20" s="21">
        <f t="shared" si="1"/>
        <v>10</v>
      </c>
      <c r="F20" s="22">
        <f t="shared" si="0"/>
        <v>238.12800062342416</v>
      </c>
      <c r="G20" s="23"/>
      <c r="H20" s="123"/>
      <c r="I20" s="23"/>
      <c r="J20" s="23"/>
      <c r="K20" s="23"/>
      <c r="L20" s="28"/>
    </row>
    <row r="21" spans="1:249" s="1" customFormat="1" ht="20.100000000000001" customHeight="1">
      <c r="A21" s="122">
        <v>51</v>
      </c>
      <c r="B21" s="20" t="s">
        <v>312</v>
      </c>
      <c r="C21" s="21">
        <v>50</v>
      </c>
      <c r="D21" s="21">
        <f>C21*0.8</f>
        <v>40</v>
      </c>
      <c r="E21" s="21">
        <f t="shared" si="1"/>
        <v>40</v>
      </c>
      <c r="F21" s="22">
        <f t="shared" si="0"/>
        <v>952.51200249369663</v>
      </c>
      <c r="G21" s="23"/>
      <c r="H21" s="23"/>
      <c r="I21" s="23"/>
      <c r="J21" s="23"/>
      <c r="K21" s="23"/>
      <c r="L21" s="28"/>
    </row>
    <row r="22" spans="1:249" s="1" customFormat="1" ht="20.100000000000001" customHeight="1">
      <c r="A22" s="19">
        <v>20</v>
      </c>
      <c r="B22" s="20" t="s">
        <v>313</v>
      </c>
      <c r="C22" s="21">
        <v>4.58</v>
      </c>
      <c r="D22" s="21">
        <f>C22*0.8</f>
        <v>3.6640000000000001</v>
      </c>
      <c r="E22" s="21">
        <f t="shared" ref="E22:E25" si="2">D22</f>
        <v>3.6640000000000001</v>
      </c>
      <c r="F22" s="22">
        <f t="shared" si="0"/>
        <v>87.250099428422615</v>
      </c>
      <c r="G22" s="23"/>
      <c r="H22" s="23"/>
      <c r="I22" s="23"/>
      <c r="J22" s="23"/>
      <c r="K22" s="23"/>
      <c r="L22" s="28"/>
      <c r="IO22" s="1" t="s">
        <v>303</v>
      </c>
    </row>
    <row r="23" spans="1:249" s="1" customFormat="1" ht="20.100000000000001" customHeight="1">
      <c r="A23" s="122">
        <v>26</v>
      </c>
      <c r="B23" s="20" t="s">
        <v>314</v>
      </c>
      <c r="C23" s="21">
        <v>10</v>
      </c>
      <c r="D23" s="21">
        <f>+C23</f>
        <v>10</v>
      </c>
      <c r="E23" s="21">
        <f t="shared" si="2"/>
        <v>10</v>
      </c>
      <c r="F23" s="22">
        <f t="shared" si="0"/>
        <v>238.12800062342416</v>
      </c>
      <c r="G23" s="23"/>
      <c r="H23" s="23"/>
      <c r="I23" s="23"/>
      <c r="J23" s="23"/>
      <c r="K23" s="23"/>
      <c r="L23" s="28"/>
    </row>
    <row r="24" spans="1:249" s="1" customFormat="1" ht="20.100000000000001" customHeight="1">
      <c r="A24" s="122">
        <v>54</v>
      </c>
      <c r="B24" s="20" t="s">
        <v>315</v>
      </c>
      <c r="C24" s="21">
        <v>3.9973000000000001</v>
      </c>
      <c r="D24" s="21">
        <f>+C24</f>
        <v>3.9973000000000001</v>
      </c>
      <c r="E24" s="21">
        <f t="shared" si="2"/>
        <v>3.9973000000000001</v>
      </c>
      <c r="F24" s="22">
        <f t="shared" si="0"/>
        <v>95.186905689201339</v>
      </c>
      <c r="G24" s="23"/>
      <c r="H24" s="23"/>
      <c r="I24" s="23"/>
      <c r="J24" s="23"/>
      <c r="K24" s="23"/>
      <c r="L24" s="28"/>
    </row>
    <row r="25" spans="1:249" s="1" customFormat="1" ht="20.100000000000001" customHeight="1">
      <c r="A25" s="122">
        <v>45</v>
      </c>
      <c r="B25" s="20" t="s">
        <v>316</v>
      </c>
      <c r="C25" s="21">
        <v>2</v>
      </c>
      <c r="D25" s="21">
        <f>+C25</f>
        <v>2</v>
      </c>
      <c r="E25" s="21">
        <f t="shared" si="2"/>
        <v>2</v>
      </c>
      <c r="F25" s="71">
        <f t="shared" si="0"/>
        <v>47.62560012468483</v>
      </c>
      <c r="G25" s="23"/>
      <c r="H25" s="23"/>
      <c r="I25" s="23"/>
      <c r="J25" s="23"/>
      <c r="K25" s="23"/>
      <c r="L25" s="28"/>
    </row>
    <row r="26" spans="1:249" s="1" customFormat="1" ht="15" customHeight="1">
      <c r="A26" s="24"/>
      <c r="B26" s="25"/>
      <c r="C26" s="26"/>
      <c r="D26" s="26"/>
      <c r="E26" s="46"/>
      <c r="F26" s="27"/>
      <c r="G26" s="28"/>
      <c r="H26" s="28"/>
      <c r="I26" s="28"/>
      <c r="J26" s="28"/>
      <c r="K26" s="28"/>
      <c r="L26" s="28"/>
    </row>
    <row r="27" spans="1:249" s="1" customFormat="1" ht="20.100000000000001" customHeight="1">
      <c r="A27" s="77"/>
      <c r="B27" s="34" t="s">
        <v>317</v>
      </c>
      <c r="C27" s="70"/>
      <c r="D27" s="26"/>
      <c r="E27" s="46"/>
      <c r="F27" s="30"/>
      <c r="G27" s="28"/>
      <c r="H27" s="28"/>
      <c r="I27" s="28"/>
      <c r="J27" s="28"/>
      <c r="K27" s="28"/>
      <c r="L27" s="28"/>
    </row>
    <row r="28" spans="1:249" s="1" customFormat="1" ht="15" customHeight="1">
      <c r="A28" s="77"/>
      <c r="B28" s="3"/>
      <c r="C28" s="70"/>
      <c r="D28" s="26"/>
      <c r="E28" s="46"/>
      <c r="F28" s="30"/>
      <c r="G28" s="28"/>
      <c r="H28" s="28"/>
      <c r="I28" s="28"/>
      <c r="J28" s="28"/>
      <c r="K28" s="28"/>
      <c r="L28" s="28"/>
    </row>
    <row r="29" spans="1:249" s="1" customFormat="1" ht="20.100000000000001" customHeight="1">
      <c r="A29" s="19">
        <v>56</v>
      </c>
      <c r="B29" s="20" t="s">
        <v>318</v>
      </c>
      <c r="C29" s="21">
        <v>4</v>
      </c>
      <c r="D29" s="21">
        <f>+C29</f>
        <v>4</v>
      </c>
      <c r="E29" s="21">
        <f t="shared" ref="E29:E35" si="3">D29</f>
        <v>4</v>
      </c>
      <c r="F29" s="22">
        <f t="shared" ref="F29:F37" si="4">E29*$I$12</f>
        <v>95.25120024936966</v>
      </c>
      <c r="G29" s="23"/>
      <c r="H29" s="23"/>
      <c r="I29" s="23"/>
      <c r="J29" s="23"/>
      <c r="K29" s="23"/>
    </row>
    <row r="30" spans="1:249" s="1" customFormat="1" ht="20.100000000000001" customHeight="1">
      <c r="A30" s="122">
        <v>61</v>
      </c>
      <c r="B30" s="20" t="s">
        <v>319</v>
      </c>
      <c r="C30" s="21">
        <v>5</v>
      </c>
      <c r="D30" s="21">
        <f>+C30</f>
        <v>5</v>
      </c>
      <c r="E30" s="21">
        <f t="shared" si="3"/>
        <v>5</v>
      </c>
      <c r="F30" s="22">
        <f t="shared" si="4"/>
        <v>119.06400031171208</v>
      </c>
      <c r="G30" s="23"/>
      <c r="H30" s="23"/>
      <c r="I30" s="23"/>
      <c r="J30" s="23"/>
      <c r="K30" s="23"/>
    </row>
    <row r="31" spans="1:249" s="1" customFormat="1" ht="20.100000000000001" customHeight="1">
      <c r="A31" s="19">
        <v>38</v>
      </c>
      <c r="B31" s="20" t="s">
        <v>320</v>
      </c>
      <c r="C31" s="21">
        <v>1</v>
      </c>
      <c r="D31" s="21">
        <f>C31*0.8</f>
        <v>0.8</v>
      </c>
      <c r="E31" s="21">
        <f t="shared" si="3"/>
        <v>0.8</v>
      </c>
      <c r="F31" s="22">
        <f t="shared" si="4"/>
        <v>19.050240049873931</v>
      </c>
      <c r="G31" s="23"/>
      <c r="H31" s="23"/>
      <c r="I31" s="23"/>
      <c r="J31" s="23"/>
      <c r="K31" s="23"/>
    </row>
    <row r="32" spans="1:249" s="1" customFormat="1" ht="20.100000000000001" customHeight="1">
      <c r="A32" s="122">
        <v>60</v>
      </c>
      <c r="B32" s="128" t="s">
        <v>115</v>
      </c>
      <c r="C32" s="21">
        <v>2</v>
      </c>
      <c r="D32" s="21">
        <f>+C32</f>
        <v>2</v>
      </c>
      <c r="E32" s="21">
        <f t="shared" si="3"/>
        <v>2</v>
      </c>
      <c r="F32" s="22">
        <f t="shared" si="4"/>
        <v>47.62560012468483</v>
      </c>
      <c r="G32" s="23"/>
      <c r="H32" s="23"/>
      <c r="I32" s="23"/>
      <c r="J32" s="23"/>
      <c r="K32" s="23"/>
    </row>
    <row r="33" spans="1:12" s="1" customFormat="1" ht="20.100000000000001" customHeight="1">
      <c r="A33" s="19">
        <v>58</v>
      </c>
      <c r="B33" s="20" t="s">
        <v>321</v>
      </c>
      <c r="C33" s="21">
        <v>4</v>
      </c>
      <c r="D33" s="21">
        <f>+C33</f>
        <v>4</v>
      </c>
      <c r="E33" s="21">
        <f t="shared" si="3"/>
        <v>4</v>
      </c>
      <c r="F33" s="22">
        <f t="shared" si="4"/>
        <v>95.25120024936966</v>
      </c>
      <c r="G33" s="23"/>
      <c r="H33" s="23"/>
      <c r="I33" s="23"/>
      <c r="J33" s="23"/>
      <c r="K33" s="23"/>
    </row>
    <row r="34" spans="1:12" s="1" customFormat="1" ht="20.100000000000001" customHeight="1">
      <c r="A34" s="19">
        <v>57</v>
      </c>
      <c r="B34" s="20" t="s">
        <v>322</v>
      </c>
      <c r="C34" s="21">
        <v>4</v>
      </c>
      <c r="D34" s="21">
        <f>+C34</f>
        <v>4</v>
      </c>
      <c r="E34" s="21">
        <f t="shared" si="3"/>
        <v>4</v>
      </c>
      <c r="F34" s="22">
        <f t="shared" si="4"/>
        <v>95.25120024936966</v>
      </c>
      <c r="G34" s="23"/>
      <c r="H34" s="23"/>
      <c r="I34" s="23"/>
      <c r="J34" s="23"/>
      <c r="K34" s="23"/>
    </row>
    <row r="35" spans="1:12" s="1" customFormat="1" ht="20.100000000000001" customHeight="1">
      <c r="A35" s="19">
        <v>52</v>
      </c>
      <c r="B35" s="20" t="s">
        <v>323</v>
      </c>
      <c r="C35" s="21">
        <v>13.7531</v>
      </c>
      <c r="D35" s="21">
        <f>+C35</f>
        <v>13.7531</v>
      </c>
      <c r="E35" s="21">
        <f t="shared" si="3"/>
        <v>13.7531</v>
      </c>
      <c r="F35" s="22">
        <f t="shared" si="4"/>
        <v>327.49982053740149</v>
      </c>
      <c r="G35" s="23"/>
      <c r="H35" s="23"/>
      <c r="I35" s="23"/>
      <c r="J35" s="23"/>
      <c r="K35" s="23"/>
    </row>
    <row r="36" spans="1:12" s="1" customFormat="1" ht="20.100000000000001" customHeight="1">
      <c r="A36" s="19">
        <v>43</v>
      </c>
      <c r="B36" s="20" t="s">
        <v>324</v>
      </c>
      <c r="C36" s="21">
        <v>6</v>
      </c>
      <c r="D36" s="21">
        <f>+C36</f>
        <v>6</v>
      </c>
      <c r="E36" s="21">
        <f t="shared" ref="E36:E37" si="5">+D36</f>
        <v>6</v>
      </c>
      <c r="F36" s="22">
        <f t="shared" si="4"/>
        <v>142.87680037405448</v>
      </c>
      <c r="G36" s="23"/>
      <c r="H36" s="23"/>
      <c r="I36" s="23"/>
      <c r="J36" s="23"/>
      <c r="K36" s="23"/>
    </row>
    <row r="37" spans="1:12" s="1" customFormat="1" ht="20.100000000000001" customHeight="1">
      <c r="A37" s="19">
        <v>46</v>
      </c>
      <c r="B37" s="20" t="s">
        <v>324</v>
      </c>
      <c r="C37" s="21">
        <v>5.5616000000000003</v>
      </c>
      <c r="D37" s="21">
        <f>C37*0.8</f>
        <v>4.4492800000000008</v>
      </c>
      <c r="E37" s="21">
        <f t="shared" si="5"/>
        <v>4.4492800000000008</v>
      </c>
      <c r="F37" s="71">
        <f t="shared" si="4"/>
        <v>105.94981506137889</v>
      </c>
      <c r="G37" s="23"/>
      <c r="H37" s="23"/>
      <c r="I37" s="23"/>
      <c r="J37" s="23"/>
      <c r="K37" s="23"/>
    </row>
    <row r="38" spans="1:12" s="1" customFormat="1" ht="15" customHeight="1">
      <c r="A38" s="77"/>
      <c r="B38" s="3"/>
      <c r="C38" s="70"/>
      <c r="D38" s="70"/>
      <c r="E38" s="28"/>
      <c r="F38" s="27"/>
      <c r="G38" s="28"/>
      <c r="H38" s="28"/>
      <c r="I38" s="28"/>
      <c r="J38" s="28"/>
      <c r="K38" s="28"/>
      <c r="L38" s="28"/>
    </row>
    <row r="39" spans="1:12" s="1" customFormat="1" ht="20.100000000000001" customHeight="1">
      <c r="A39" s="2"/>
      <c r="B39" s="34" t="s">
        <v>325</v>
      </c>
      <c r="C39" s="26"/>
      <c r="D39" s="26"/>
      <c r="E39" s="46"/>
      <c r="F39" s="30"/>
      <c r="G39" s="28"/>
      <c r="H39" s="28"/>
      <c r="I39" s="28"/>
      <c r="J39" s="28"/>
      <c r="K39" s="28"/>
      <c r="L39" s="28"/>
    </row>
    <row r="40" spans="1:12" s="1" customFormat="1" ht="20.100000000000001" customHeight="1">
      <c r="A40" s="19">
        <v>59</v>
      </c>
      <c r="B40" s="20" t="s">
        <v>297</v>
      </c>
      <c r="C40" s="21">
        <v>17.7395</v>
      </c>
      <c r="D40" s="21">
        <f>C40*0.8</f>
        <v>14.191600000000001</v>
      </c>
      <c r="E40" s="21">
        <f>D40</f>
        <v>14.191600000000001</v>
      </c>
      <c r="F40" s="22">
        <f>E40*$I$12</f>
        <v>337.94173336473864</v>
      </c>
      <c r="G40" s="23"/>
      <c r="H40" s="23"/>
      <c r="I40" s="23"/>
      <c r="J40" s="23"/>
      <c r="K40" s="23"/>
    </row>
    <row r="41" spans="1:12" s="1" customFormat="1" ht="20.100000000000001" customHeight="1">
      <c r="A41" s="19">
        <v>12</v>
      </c>
      <c r="B41" s="20" t="s">
        <v>245</v>
      </c>
      <c r="C41" s="21">
        <v>10.7065</v>
      </c>
      <c r="D41" s="21">
        <f>C41*0.8</f>
        <v>8.5652000000000008</v>
      </c>
      <c r="E41" s="21">
        <f>D41</f>
        <v>8.5652000000000008</v>
      </c>
      <c r="F41" s="71">
        <f>E41*$I$12</f>
        <v>203.96139509397528</v>
      </c>
      <c r="G41" s="23"/>
      <c r="H41" s="23"/>
      <c r="I41" s="23"/>
      <c r="J41" s="23"/>
      <c r="K41" s="23"/>
    </row>
    <row r="42" spans="1:12" s="83" customFormat="1" ht="20.100000000000001" customHeight="1">
      <c r="A42" s="80"/>
      <c r="B42" s="34" t="s">
        <v>53</v>
      </c>
      <c r="C42" s="81"/>
      <c r="D42" s="81"/>
      <c r="E42" s="69"/>
      <c r="F42" s="27"/>
      <c r="G42" s="82"/>
      <c r="H42" s="82"/>
      <c r="I42" s="82"/>
      <c r="J42" s="82"/>
    </row>
    <row r="43" spans="1:12" s="1" customFormat="1" ht="15" customHeight="1">
      <c r="A43" s="2"/>
      <c r="B43" s="34"/>
      <c r="C43" s="5"/>
      <c r="D43" s="5"/>
      <c r="E43" s="11"/>
      <c r="F43" s="32"/>
      <c r="G43" s="28"/>
      <c r="H43" s="28"/>
      <c r="I43" s="28"/>
      <c r="J43" s="28"/>
    </row>
    <row r="44" spans="1:12" s="1" customFormat="1" ht="20.100000000000001" customHeight="1">
      <c r="A44" s="19">
        <v>53</v>
      </c>
      <c r="B44" s="20" t="s">
        <v>326</v>
      </c>
      <c r="C44" s="21">
        <v>12.212899999999999</v>
      </c>
      <c r="D44" s="21">
        <f t="shared" ref="D44:D50" si="6">C44*0.8</f>
        <v>9.7703199999999999</v>
      </c>
      <c r="E44" s="21">
        <f t="shared" ref="E44:E50" si="7">D44</f>
        <v>9.7703199999999999</v>
      </c>
      <c r="F44" s="22">
        <f t="shared" ref="F44:F50" si="8">E44*$I$12</f>
        <v>232.65867670510534</v>
      </c>
      <c r="G44" s="23"/>
      <c r="H44" s="23"/>
      <c r="I44" s="23"/>
      <c r="J44" s="23"/>
      <c r="K44" s="23"/>
    </row>
    <row r="45" spans="1:12" s="1" customFormat="1" ht="20.100000000000001" customHeight="1">
      <c r="A45" s="19">
        <v>3</v>
      </c>
      <c r="B45" s="20" t="s">
        <v>327</v>
      </c>
      <c r="C45" s="21">
        <v>13.5</v>
      </c>
      <c r="D45" s="21">
        <f t="shared" si="6"/>
        <v>10.8</v>
      </c>
      <c r="E45" s="21">
        <f>+D45</f>
        <v>10.8</v>
      </c>
      <c r="F45" s="22">
        <f t="shared" si="8"/>
        <v>257.17824067329809</v>
      </c>
      <c r="G45" s="23"/>
      <c r="H45" s="18" t="s">
        <v>3</v>
      </c>
      <c r="I45" s="23"/>
      <c r="J45" s="23"/>
      <c r="K45" s="23"/>
    </row>
    <row r="46" spans="1:12" s="1" customFormat="1" ht="20.100000000000001" customHeight="1">
      <c r="A46" s="19">
        <v>6</v>
      </c>
      <c r="B46" s="20" t="s">
        <v>328</v>
      </c>
      <c r="C46" s="21">
        <v>2.7759999999999998</v>
      </c>
      <c r="D46" s="21">
        <f t="shared" si="6"/>
        <v>2.2208000000000001</v>
      </c>
      <c r="E46" s="21">
        <f t="shared" si="7"/>
        <v>2.2208000000000001</v>
      </c>
      <c r="F46" s="22">
        <f t="shared" si="8"/>
        <v>52.883466378450038</v>
      </c>
      <c r="G46" s="23"/>
      <c r="H46" s="23"/>
      <c r="I46" s="23"/>
      <c r="J46" s="23"/>
      <c r="K46" s="23"/>
    </row>
    <row r="47" spans="1:12" s="1" customFormat="1" ht="20.100000000000001" customHeight="1">
      <c r="A47" s="19">
        <v>4</v>
      </c>
      <c r="B47" s="20" t="s">
        <v>329</v>
      </c>
      <c r="C47" s="21">
        <v>8.3046000000000006</v>
      </c>
      <c r="D47" s="21">
        <f t="shared" si="6"/>
        <v>6.6436800000000007</v>
      </c>
      <c r="E47" s="21">
        <f t="shared" si="7"/>
        <v>6.6436800000000007</v>
      </c>
      <c r="F47" s="22">
        <f t="shared" si="8"/>
        <v>158.20462351818307</v>
      </c>
      <c r="G47" s="23"/>
      <c r="H47" s="23"/>
      <c r="I47" s="23"/>
      <c r="J47" s="23"/>
      <c r="K47" s="23"/>
    </row>
    <row r="48" spans="1:12" s="1" customFormat="1" ht="24.95" customHeight="1">
      <c r="A48" s="19">
        <v>10</v>
      </c>
      <c r="B48" s="219" t="s">
        <v>260</v>
      </c>
      <c r="C48" s="21">
        <v>3</v>
      </c>
      <c r="D48" s="21">
        <f t="shared" si="6"/>
        <v>2.4000000000000004</v>
      </c>
      <c r="E48" s="21">
        <f t="shared" si="7"/>
        <v>2.4000000000000004</v>
      </c>
      <c r="F48" s="22">
        <f t="shared" si="8"/>
        <v>57.150720149621804</v>
      </c>
      <c r="G48" s="72"/>
      <c r="H48" s="123"/>
      <c r="I48" s="23"/>
      <c r="J48" s="23"/>
      <c r="K48" s="23"/>
    </row>
    <row r="49" spans="1:11" s="1" customFormat="1" ht="20.100000000000001" customHeight="1">
      <c r="A49" s="19">
        <v>8</v>
      </c>
      <c r="B49" s="20" t="s">
        <v>330</v>
      </c>
      <c r="C49" s="21">
        <v>6.4935</v>
      </c>
      <c r="D49" s="21">
        <f t="shared" si="6"/>
        <v>5.1948000000000008</v>
      </c>
      <c r="E49" s="21">
        <f t="shared" si="7"/>
        <v>5.1948000000000008</v>
      </c>
      <c r="F49" s="22">
        <f t="shared" si="8"/>
        <v>123.7027337638564</v>
      </c>
      <c r="G49" s="23"/>
      <c r="H49" s="23"/>
      <c r="I49" s="23"/>
      <c r="J49" s="23"/>
      <c r="K49" s="23"/>
    </row>
    <row r="50" spans="1:11" s="1" customFormat="1" ht="20.100000000000001" customHeight="1">
      <c r="A50" s="19">
        <v>9</v>
      </c>
      <c r="B50" s="20" t="s">
        <v>330</v>
      </c>
      <c r="C50" s="21">
        <v>8.0656999999999996</v>
      </c>
      <c r="D50" s="21">
        <f t="shared" si="6"/>
        <v>6.4525600000000001</v>
      </c>
      <c r="E50" s="21">
        <f t="shared" si="7"/>
        <v>6.4525600000000001</v>
      </c>
      <c r="F50" s="22">
        <f t="shared" si="8"/>
        <v>153.65352117026816</v>
      </c>
      <c r="G50" s="23"/>
      <c r="H50" s="23"/>
      <c r="I50" s="23"/>
      <c r="J50" s="23"/>
      <c r="K50" s="23"/>
    </row>
    <row r="51" spans="1:11" s="1" customFormat="1" ht="12.75" customHeight="1">
      <c r="A51" s="77"/>
      <c r="B51" s="3"/>
      <c r="C51" s="68"/>
      <c r="D51" s="68"/>
      <c r="E51" s="120">
        <f>SUM(E15:E50)</f>
        <v>227.90263999999996</v>
      </c>
      <c r="F51" s="72">
        <f>SUM(F15:F50)</f>
        <v>5427.0000000000018</v>
      </c>
      <c r="I51" s="28"/>
      <c r="J51" s="28"/>
    </row>
    <row r="52" spans="1:11" s="1" customFormat="1" ht="12.75" customHeight="1">
      <c r="A52" s="77"/>
      <c r="B52" s="3"/>
      <c r="C52" s="68"/>
      <c r="D52" s="68"/>
      <c r="F52" s="6"/>
      <c r="I52" s="28"/>
      <c r="J52" s="28"/>
    </row>
    <row r="53" spans="1:11" s="1" customFormat="1" ht="12.75" customHeight="1">
      <c r="A53" s="77" t="s">
        <v>3</v>
      </c>
      <c r="B53" s="3"/>
      <c r="C53" s="68"/>
      <c r="D53" s="68"/>
      <c r="F53" s="6"/>
      <c r="I53" s="28"/>
      <c r="J53" s="28"/>
    </row>
    <row r="54" spans="1:11" s="1" customFormat="1" ht="12.75" customHeight="1">
      <c r="A54" s="77"/>
      <c r="B54" s="3"/>
      <c r="C54" s="68"/>
      <c r="D54" s="68"/>
      <c r="F54" s="6"/>
      <c r="I54" s="28"/>
      <c r="J54" s="28"/>
    </row>
    <row r="55" spans="1:11" s="1" customFormat="1" ht="12.75" customHeight="1">
      <c r="A55" s="77"/>
      <c r="B55" s="3"/>
      <c r="C55" s="68"/>
      <c r="D55" s="68"/>
      <c r="F55" s="6"/>
      <c r="I55" s="28"/>
      <c r="J55" s="28"/>
    </row>
    <row r="56" spans="1:11" s="1" customFormat="1" ht="12.75" customHeight="1">
      <c r="A56" s="77"/>
      <c r="B56" s="3"/>
      <c r="C56" s="68"/>
      <c r="D56" s="68"/>
      <c r="F56" s="6"/>
      <c r="I56" s="28"/>
      <c r="J56" s="28"/>
    </row>
    <row r="57" spans="1:11" s="1" customFormat="1" ht="12.75" customHeight="1">
      <c r="A57" s="77"/>
      <c r="B57" s="3"/>
      <c r="C57" s="68"/>
      <c r="D57" s="68"/>
      <c r="F57" s="6"/>
      <c r="I57" s="28"/>
      <c r="J57" s="28"/>
    </row>
    <row r="58" spans="1:11" s="1" customFormat="1" ht="12.75" customHeight="1">
      <c r="A58" s="77"/>
      <c r="B58" s="3"/>
      <c r="F58" s="6"/>
      <c r="I58" s="28"/>
      <c r="J58" s="28"/>
    </row>
    <row r="59" spans="1:11" s="1" customFormat="1" ht="12.75" customHeight="1">
      <c r="A59" s="77"/>
      <c r="B59" s="3"/>
      <c r="F59" s="6"/>
      <c r="I59" s="28"/>
      <c r="J59" s="28"/>
    </row>
    <row r="60" spans="1:11" s="1" customFormat="1" ht="12.75" customHeight="1">
      <c r="A60" s="77"/>
      <c r="B60" s="3"/>
      <c r="F60" s="6"/>
      <c r="I60" s="28"/>
      <c r="J60" s="28"/>
    </row>
    <row r="61" spans="1:11" s="1" customFormat="1" ht="12.75" customHeight="1">
      <c r="A61" s="77"/>
      <c r="B61" s="3"/>
      <c r="F61" s="6"/>
      <c r="I61" s="28"/>
      <c r="J61" s="28"/>
    </row>
    <row r="62" spans="1:11" s="1" customFormat="1" ht="12.75" customHeight="1">
      <c r="A62" s="77"/>
      <c r="B62" s="3"/>
      <c r="F62" s="6"/>
      <c r="I62" s="28"/>
      <c r="J62" s="28"/>
    </row>
    <row r="63" spans="1:11" s="1" customFormat="1" ht="12.75" customHeight="1">
      <c r="A63" s="77"/>
      <c r="B63" s="3"/>
      <c r="F63" s="6"/>
      <c r="I63" s="28"/>
      <c r="J63" s="28"/>
    </row>
    <row r="64" spans="1:11">
      <c r="I64" s="63"/>
      <c r="J64" s="63"/>
    </row>
    <row r="65" spans="9:10">
      <c r="I65" s="63"/>
      <c r="J65" s="63"/>
    </row>
    <row r="66" spans="9:10">
      <c r="I66" s="63"/>
      <c r="J66" s="63"/>
    </row>
    <row r="67" spans="9:10">
      <c r="I67" s="63"/>
      <c r="J67" s="63"/>
    </row>
    <row r="68" spans="9:10">
      <c r="I68" s="63"/>
      <c r="J68" s="63"/>
    </row>
    <row r="69" spans="9:10">
      <c r="I69" s="63"/>
      <c r="J69" s="63"/>
    </row>
    <row r="70" spans="9:10">
      <c r="I70" s="63"/>
      <c r="J70" s="63"/>
    </row>
  </sheetData>
  <phoneticPr fontId="0" type="noConversion"/>
  <pageMargins left="0.39370078740157483" right="0.39370078740157483" top="0.98425196850393704" bottom="0.98425196850393704" header="0" footer="0"/>
  <pageSetup paperSize="9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4:E278"/>
  <sheetViews>
    <sheetView workbookViewId="0" xr3:uid="{F9CF3CF3-643B-5BE6-8B46-32C596A47465}">
      <selection activeCell="A16" sqref="A16:B53"/>
    </sheetView>
  </sheetViews>
  <sheetFormatPr defaultColWidth="11.42578125" defaultRowHeight="12.75"/>
  <cols>
    <col min="1" max="1" width="5" bestFit="1" customWidth="1"/>
    <col min="2" max="2" width="5" style="130" bestFit="1" customWidth="1"/>
    <col min="3" max="3" width="3.5703125" style="130" bestFit="1" customWidth="1"/>
    <col min="4" max="4" width="17.85546875" customWidth="1"/>
  </cols>
  <sheetData>
    <row r="4" spans="1:5">
      <c r="A4" s="18" t="s">
        <v>331</v>
      </c>
      <c r="B4" s="129" t="s">
        <v>23</v>
      </c>
      <c r="C4" s="129" t="s">
        <v>332</v>
      </c>
      <c r="D4" s="23" t="s">
        <v>333</v>
      </c>
      <c r="E4" s="53" t="s">
        <v>25</v>
      </c>
    </row>
    <row r="5" spans="1:5">
      <c r="A5" s="18">
        <v>1237</v>
      </c>
      <c r="B5" s="129">
        <v>1</v>
      </c>
      <c r="C5" s="129">
        <v>2</v>
      </c>
      <c r="D5" s="20" t="s">
        <v>334</v>
      </c>
      <c r="E5" s="53">
        <v>25.143599999999999</v>
      </c>
    </row>
    <row r="6" spans="1:5">
      <c r="A6" s="18">
        <v>1237</v>
      </c>
      <c r="B6" s="129">
        <v>12</v>
      </c>
      <c r="C6" s="129">
        <v>2</v>
      </c>
      <c r="D6" s="20" t="s">
        <v>335</v>
      </c>
      <c r="E6" s="53">
        <v>15.696899999999999</v>
      </c>
    </row>
    <row r="7" spans="1:5">
      <c r="A7" s="18">
        <v>1238</v>
      </c>
      <c r="B7" s="129">
        <v>30</v>
      </c>
      <c r="C7" s="129">
        <v>2</v>
      </c>
      <c r="D7" s="20" t="s">
        <v>336</v>
      </c>
      <c r="E7" s="53">
        <v>2.0097</v>
      </c>
    </row>
    <row r="8" spans="1:5">
      <c r="A8" s="18">
        <v>1238</v>
      </c>
      <c r="B8" s="129">
        <v>65</v>
      </c>
      <c r="C8" s="129">
        <v>2</v>
      </c>
      <c r="D8" s="20" t="s">
        <v>336</v>
      </c>
      <c r="E8" s="53">
        <v>15.8293</v>
      </c>
    </row>
    <row r="9" spans="1:5">
      <c r="A9" s="18">
        <v>1238</v>
      </c>
      <c r="B9" s="129">
        <v>1</v>
      </c>
      <c r="C9" s="129">
        <v>2</v>
      </c>
      <c r="D9" s="20" t="s">
        <v>337</v>
      </c>
      <c r="E9" s="53">
        <v>1.8207</v>
      </c>
    </row>
    <row r="10" spans="1:5">
      <c r="A10" s="18">
        <v>1238</v>
      </c>
      <c r="B10" s="129">
        <v>49</v>
      </c>
      <c r="C10" s="129">
        <v>2</v>
      </c>
      <c r="D10" s="20" t="s">
        <v>338</v>
      </c>
      <c r="E10" s="53">
        <v>1.0764</v>
      </c>
    </row>
    <row r="11" spans="1:5">
      <c r="A11" s="18">
        <v>1238</v>
      </c>
      <c r="B11" s="129">
        <v>51</v>
      </c>
      <c r="C11" s="129">
        <v>2</v>
      </c>
      <c r="D11" s="20" t="s">
        <v>338</v>
      </c>
      <c r="E11" s="53">
        <v>0.90129999999999999</v>
      </c>
    </row>
    <row r="12" spans="1:5">
      <c r="A12" s="18">
        <v>1238</v>
      </c>
      <c r="B12" s="129">
        <v>53</v>
      </c>
      <c r="C12" s="129">
        <v>2</v>
      </c>
      <c r="D12" s="20" t="s">
        <v>338</v>
      </c>
      <c r="E12" s="53">
        <v>1.0492999999999999</v>
      </c>
    </row>
    <row r="13" spans="1:5">
      <c r="A13" s="18">
        <v>1238</v>
      </c>
      <c r="B13" s="129">
        <v>54</v>
      </c>
      <c r="C13" s="129">
        <v>2</v>
      </c>
      <c r="D13" s="20" t="s">
        <v>338</v>
      </c>
      <c r="E13" s="53">
        <v>1.1571</v>
      </c>
    </row>
    <row r="14" spans="1:5">
      <c r="A14" s="18">
        <v>1238</v>
      </c>
      <c r="B14" s="129">
        <v>52</v>
      </c>
      <c r="C14" s="129">
        <v>2</v>
      </c>
      <c r="D14" s="20" t="s">
        <v>339</v>
      </c>
      <c r="E14" s="53">
        <v>1.1022000000000001</v>
      </c>
    </row>
    <row r="15" spans="1:5">
      <c r="A15" s="18">
        <v>1238</v>
      </c>
      <c r="B15" s="129">
        <v>66</v>
      </c>
      <c r="C15" s="129">
        <v>2</v>
      </c>
      <c r="D15" s="20" t="s">
        <v>340</v>
      </c>
      <c r="E15" s="53">
        <v>3.8186</v>
      </c>
    </row>
    <row r="16" spans="1:5">
      <c r="A16" s="18">
        <v>1238</v>
      </c>
      <c r="B16" s="129">
        <v>44</v>
      </c>
      <c r="C16" s="129">
        <v>2</v>
      </c>
      <c r="D16" s="20" t="s">
        <v>341</v>
      </c>
      <c r="E16" s="53">
        <v>1.8351</v>
      </c>
    </row>
    <row r="17" spans="1:5">
      <c r="A17" s="18">
        <v>1238</v>
      </c>
      <c r="B17" s="129">
        <v>45</v>
      </c>
      <c r="C17" s="129">
        <v>2</v>
      </c>
      <c r="D17" s="20" t="s">
        <v>342</v>
      </c>
      <c r="E17" s="53">
        <v>1.746</v>
      </c>
    </row>
    <row r="18" spans="1:5">
      <c r="A18" s="18">
        <v>1238</v>
      </c>
      <c r="B18" s="129">
        <v>55</v>
      </c>
      <c r="C18" s="129">
        <v>2</v>
      </c>
      <c r="D18" s="20" t="s">
        <v>343</v>
      </c>
      <c r="E18" s="53">
        <v>1.5093000000000001</v>
      </c>
    </row>
    <row r="19" spans="1:5">
      <c r="A19" s="18">
        <v>1238</v>
      </c>
      <c r="B19" s="129">
        <v>50</v>
      </c>
      <c r="C19" s="129">
        <v>2</v>
      </c>
      <c r="D19" s="20" t="s">
        <v>344</v>
      </c>
      <c r="E19" s="53">
        <v>1.2957000000000001</v>
      </c>
    </row>
    <row r="20" spans="1:5">
      <c r="A20" s="18">
        <v>1238</v>
      </c>
      <c r="B20" s="129">
        <v>43</v>
      </c>
      <c r="C20" s="129">
        <v>2</v>
      </c>
      <c r="D20" s="20" t="s">
        <v>345</v>
      </c>
      <c r="E20" s="53">
        <v>1.8476999999999999</v>
      </c>
    </row>
    <row r="21" spans="1:5">
      <c r="A21" s="18">
        <v>1238</v>
      </c>
      <c r="B21" s="129">
        <v>2</v>
      </c>
      <c r="C21" s="129">
        <v>2</v>
      </c>
      <c r="D21" s="20" t="s">
        <v>346</v>
      </c>
      <c r="E21" s="53">
        <v>21.266999999999999</v>
      </c>
    </row>
    <row r="22" spans="1:5">
      <c r="A22" s="18">
        <v>1238</v>
      </c>
      <c r="B22" s="129">
        <v>63</v>
      </c>
      <c r="C22" s="129">
        <v>2</v>
      </c>
      <c r="D22" s="20" t="s">
        <v>347</v>
      </c>
      <c r="E22" s="53">
        <v>24.194199999999999</v>
      </c>
    </row>
    <row r="23" spans="1:5">
      <c r="A23" s="18">
        <v>1238</v>
      </c>
      <c r="B23" s="129">
        <v>5</v>
      </c>
      <c r="C23" s="129">
        <v>2</v>
      </c>
      <c r="D23" s="20" t="s">
        <v>348</v>
      </c>
      <c r="E23" s="53">
        <v>1.9278</v>
      </c>
    </row>
    <row r="24" spans="1:5">
      <c r="A24" s="18">
        <v>1238</v>
      </c>
      <c r="B24" s="129">
        <v>4</v>
      </c>
      <c r="C24" s="129">
        <v>2</v>
      </c>
      <c r="D24" s="20" t="s">
        <v>349</v>
      </c>
      <c r="E24" s="53">
        <v>5.5056000000000003</v>
      </c>
    </row>
    <row r="25" spans="1:5">
      <c r="A25" s="18">
        <v>1238</v>
      </c>
      <c r="B25" s="129">
        <v>60</v>
      </c>
      <c r="C25" s="129">
        <v>2</v>
      </c>
      <c r="D25" s="20" t="s">
        <v>350</v>
      </c>
      <c r="E25" s="53">
        <v>5.6153000000000004</v>
      </c>
    </row>
    <row r="26" spans="1:5">
      <c r="A26" s="18">
        <v>1238</v>
      </c>
      <c r="B26" s="129">
        <v>27</v>
      </c>
      <c r="C26" s="129">
        <v>2</v>
      </c>
      <c r="D26" s="20" t="s">
        <v>351</v>
      </c>
      <c r="E26" s="53">
        <v>0.12</v>
      </c>
    </row>
    <row r="27" spans="1:5">
      <c r="A27" s="18">
        <v>1238</v>
      </c>
      <c r="B27" s="129">
        <v>20</v>
      </c>
      <c r="C27" s="129">
        <v>2</v>
      </c>
      <c r="D27" s="20" t="s">
        <v>352</v>
      </c>
      <c r="E27" s="53">
        <v>0.50190000000000001</v>
      </c>
    </row>
    <row r="28" spans="1:5">
      <c r="A28" s="18">
        <v>1238</v>
      </c>
      <c r="B28" s="129">
        <v>62</v>
      </c>
      <c r="C28" s="129">
        <v>2</v>
      </c>
      <c r="D28" s="20" t="s">
        <v>353</v>
      </c>
      <c r="E28" s="53">
        <v>10.807499999999999</v>
      </c>
    </row>
    <row r="29" spans="1:5">
      <c r="A29" s="18">
        <v>1238</v>
      </c>
      <c r="B29" s="129">
        <v>61</v>
      </c>
      <c r="C29" s="129">
        <v>2</v>
      </c>
      <c r="D29" s="20" t="s">
        <v>354</v>
      </c>
      <c r="E29" s="53">
        <v>2.2328999999999999</v>
      </c>
    </row>
    <row r="30" spans="1:5">
      <c r="A30" s="18">
        <v>1238</v>
      </c>
      <c r="B30" s="129">
        <v>13</v>
      </c>
      <c r="C30" s="129">
        <v>2</v>
      </c>
      <c r="D30" s="20" t="s">
        <v>355</v>
      </c>
      <c r="E30" s="53">
        <v>1.5752999999999999</v>
      </c>
    </row>
    <row r="31" spans="1:5">
      <c r="A31" s="18">
        <v>1238</v>
      </c>
      <c r="B31" s="129">
        <v>23</v>
      </c>
      <c r="C31" s="129">
        <v>2</v>
      </c>
      <c r="D31" s="20" t="s">
        <v>356</v>
      </c>
      <c r="E31" s="53">
        <v>1.1052</v>
      </c>
    </row>
    <row r="32" spans="1:5">
      <c r="A32" s="18">
        <v>1238</v>
      </c>
      <c r="B32" s="129">
        <v>22</v>
      </c>
      <c r="C32" s="129">
        <v>2</v>
      </c>
      <c r="D32" s="20" t="s">
        <v>357</v>
      </c>
      <c r="E32" s="53">
        <v>3.3195000000000001</v>
      </c>
    </row>
    <row r="33" spans="1:5">
      <c r="A33" s="18">
        <v>1238</v>
      </c>
      <c r="B33" s="129">
        <v>14</v>
      </c>
      <c r="C33" s="129">
        <v>2</v>
      </c>
      <c r="D33" s="20" t="s">
        <v>358</v>
      </c>
      <c r="E33" s="53">
        <v>0.93410000000000004</v>
      </c>
    </row>
    <row r="34" spans="1:5" ht="24">
      <c r="A34" s="18">
        <v>1238</v>
      </c>
      <c r="B34" s="129"/>
      <c r="C34" s="129">
        <v>2</v>
      </c>
      <c r="D34" s="57" t="s">
        <v>359</v>
      </c>
      <c r="E34" s="53">
        <v>1</v>
      </c>
    </row>
    <row r="35" spans="1:5">
      <c r="A35" s="18">
        <v>1238</v>
      </c>
      <c r="B35" s="129">
        <v>57</v>
      </c>
      <c r="C35" s="129">
        <v>2</v>
      </c>
      <c r="D35" s="20" t="s">
        <v>360</v>
      </c>
      <c r="E35" s="53">
        <v>0.39989999999999998</v>
      </c>
    </row>
    <row r="36" spans="1:5">
      <c r="A36" s="18">
        <v>1238</v>
      </c>
      <c r="B36" s="129">
        <v>15</v>
      </c>
      <c r="C36" s="129">
        <v>2</v>
      </c>
      <c r="D36" s="20" t="s">
        <v>361</v>
      </c>
      <c r="E36" s="53">
        <v>5.6745000000000001</v>
      </c>
    </row>
    <row r="37" spans="1:5">
      <c r="A37" s="18">
        <v>1238</v>
      </c>
      <c r="B37" s="129">
        <v>17</v>
      </c>
      <c r="C37" s="129">
        <v>2</v>
      </c>
      <c r="D37" s="20" t="s">
        <v>361</v>
      </c>
      <c r="E37" s="53">
        <v>13.8599</v>
      </c>
    </row>
    <row r="38" spans="1:5">
      <c r="A38" s="18">
        <v>1239</v>
      </c>
      <c r="B38" s="129">
        <v>140</v>
      </c>
      <c r="C38" s="129">
        <v>2</v>
      </c>
      <c r="D38" s="20" t="s">
        <v>362</v>
      </c>
      <c r="E38" s="53">
        <v>16.090699999999998</v>
      </c>
    </row>
    <row r="39" spans="1:5">
      <c r="A39" s="18">
        <v>1239</v>
      </c>
      <c r="B39" s="129">
        <v>1</v>
      </c>
      <c r="C39" s="129">
        <v>2</v>
      </c>
      <c r="D39" s="20" t="s">
        <v>363</v>
      </c>
      <c r="E39" s="53">
        <v>17.6755</v>
      </c>
    </row>
    <row r="40" spans="1:5">
      <c r="A40" s="18">
        <v>1239</v>
      </c>
      <c r="B40" s="129">
        <v>2</v>
      </c>
      <c r="C40" s="129">
        <v>2</v>
      </c>
      <c r="D40" s="20" t="s">
        <v>364</v>
      </c>
      <c r="E40" s="53">
        <v>11.579800000000001</v>
      </c>
    </row>
    <row r="41" spans="1:5">
      <c r="A41" s="18">
        <v>1239</v>
      </c>
      <c r="B41" s="129">
        <v>157</v>
      </c>
      <c r="C41" s="129">
        <v>2</v>
      </c>
      <c r="D41" s="20" t="s">
        <v>365</v>
      </c>
      <c r="E41" s="53">
        <v>12.920199999999999</v>
      </c>
    </row>
    <row r="42" spans="1:5">
      <c r="A42" s="18">
        <v>1239</v>
      </c>
      <c r="B42" s="129">
        <v>207</v>
      </c>
      <c r="C42" s="129">
        <v>2</v>
      </c>
      <c r="D42" s="20" t="s">
        <v>366</v>
      </c>
      <c r="E42" s="53">
        <v>39</v>
      </c>
    </row>
    <row r="43" spans="1:5">
      <c r="A43" s="18">
        <v>1239</v>
      </c>
      <c r="B43" s="129">
        <v>206</v>
      </c>
      <c r="C43" s="129">
        <v>2</v>
      </c>
      <c r="D43" s="20" t="s">
        <v>367</v>
      </c>
      <c r="E43" s="53">
        <v>8</v>
      </c>
    </row>
    <row r="44" spans="1:5">
      <c r="A44" s="18">
        <v>1239</v>
      </c>
      <c r="B44" s="129">
        <v>202</v>
      </c>
      <c r="C44" s="129">
        <v>2</v>
      </c>
      <c r="D44" s="20" t="s">
        <v>368</v>
      </c>
      <c r="E44" s="53">
        <v>9.0291999999999994</v>
      </c>
    </row>
    <row r="45" spans="1:5">
      <c r="A45" s="18">
        <v>1239</v>
      </c>
      <c r="B45" s="129">
        <v>203</v>
      </c>
      <c r="C45" s="129">
        <v>2</v>
      </c>
      <c r="D45" s="20" t="s">
        <v>368</v>
      </c>
      <c r="E45" s="53">
        <v>43.678899999999999</v>
      </c>
    </row>
    <row r="46" spans="1:5">
      <c r="A46" s="18">
        <v>1239</v>
      </c>
      <c r="B46" s="129">
        <v>236</v>
      </c>
      <c r="C46" s="129">
        <v>2</v>
      </c>
      <c r="D46" s="20" t="s">
        <v>369</v>
      </c>
      <c r="E46" s="53">
        <v>3.0457000000000001</v>
      </c>
    </row>
    <row r="47" spans="1:5">
      <c r="A47" s="18">
        <v>1239</v>
      </c>
      <c r="B47" s="129">
        <v>9</v>
      </c>
      <c r="C47" s="129">
        <v>2</v>
      </c>
      <c r="D47" s="20" t="s">
        <v>370</v>
      </c>
      <c r="E47" s="53">
        <v>0.3</v>
      </c>
    </row>
    <row r="48" spans="1:5">
      <c r="A48" s="18">
        <v>1239</v>
      </c>
      <c r="B48" s="129">
        <v>7</v>
      </c>
      <c r="C48" s="129">
        <v>2</v>
      </c>
      <c r="D48" s="20" t="s">
        <v>371</v>
      </c>
      <c r="E48" s="53">
        <v>1.1093999999999999</v>
      </c>
    </row>
    <row r="49" spans="1:5">
      <c r="A49" s="18">
        <v>1239</v>
      </c>
      <c r="B49" s="129">
        <v>10</v>
      </c>
      <c r="C49" s="129">
        <v>2</v>
      </c>
      <c r="D49" s="20" t="s">
        <v>372</v>
      </c>
      <c r="E49" s="53">
        <v>0.25330000000000003</v>
      </c>
    </row>
    <row r="50" spans="1:5">
      <c r="A50" s="18">
        <v>1239</v>
      </c>
      <c r="B50" s="129">
        <v>71</v>
      </c>
      <c r="C50" s="129">
        <v>2</v>
      </c>
      <c r="D50" s="20" t="s">
        <v>373</v>
      </c>
      <c r="E50" s="53">
        <v>0.72440000000000004</v>
      </c>
    </row>
    <row r="51" spans="1:5">
      <c r="A51" s="18">
        <v>1239</v>
      </c>
      <c r="B51" s="129">
        <v>142</v>
      </c>
      <c r="C51" s="129">
        <v>2</v>
      </c>
      <c r="D51" s="20" t="s">
        <v>374</v>
      </c>
      <c r="E51" s="53">
        <v>0.98850000000000005</v>
      </c>
    </row>
    <row r="52" spans="1:5">
      <c r="A52" s="18">
        <v>1239</v>
      </c>
      <c r="B52" s="129">
        <v>11</v>
      </c>
      <c r="C52" s="129">
        <v>2</v>
      </c>
      <c r="D52" s="20" t="s">
        <v>375</v>
      </c>
      <c r="E52" s="53">
        <v>0.82689999999999997</v>
      </c>
    </row>
    <row r="53" spans="1:5">
      <c r="A53" s="18">
        <v>1239</v>
      </c>
      <c r="B53" s="129">
        <v>73</v>
      </c>
      <c r="C53" s="129">
        <v>2</v>
      </c>
      <c r="D53" s="20" t="s">
        <v>376</v>
      </c>
      <c r="E53" s="53">
        <v>1</v>
      </c>
    </row>
    <row r="54" spans="1:5">
      <c r="A54" s="18">
        <v>1239</v>
      </c>
      <c r="B54" s="129">
        <v>130</v>
      </c>
      <c r="C54" s="129">
        <v>2</v>
      </c>
      <c r="D54" s="20" t="s">
        <v>377</v>
      </c>
      <c r="E54" s="53">
        <v>0.5</v>
      </c>
    </row>
    <row r="55" spans="1:5">
      <c r="A55" s="18">
        <v>1239</v>
      </c>
      <c r="B55" s="129">
        <v>83</v>
      </c>
      <c r="C55" s="129">
        <v>2</v>
      </c>
      <c r="D55" s="20" t="s">
        <v>378</v>
      </c>
      <c r="E55" s="53">
        <v>0.5</v>
      </c>
    </row>
    <row r="56" spans="1:5">
      <c r="A56" s="18">
        <v>1239</v>
      </c>
      <c r="B56" s="129">
        <v>123</v>
      </c>
      <c r="C56" s="129">
        <v>2</v>
      </c>
      <c r="D56" s="20" t="s">
        <v>379</v>
      </c>
      <c r="E56" s="53">
        <v>0.31080000000000002</v>
      </c>
    </row>
    <row r="57" spans="1:5">
      <c r="A57" s="18">
        <v>1239</v>
      </c>
      <c r="B57" s="129">
        <v>77</v>
      </c>
      <c r="C57" s="129">
        <v>2</v>
      </c>
      <c r="D57" s="20" t="s">
        <v>380</v>
      </c>
      <c r="E57" s="53">
        <v>0.31080000000000002</v>
      </c>
    </row>
    <row r="58" spans="1:5">
      <c r="A58" s="18">
        <v>1239</v>
      </c>
      <c r="B58" s="129">
        <v>78</v>
      </c>
      <c r="C58" s="129">
        <v>2</v>
      </c>
      <c r="D58" s="20" t="s">
        <v>381</v>
      </c>
      <c r="E58" s="53">
        <v>1.4</v>
      </c>
    </row>
    <row r="59" spans="1:5">
      <c r="A59" s="18">
        <v>1239</v>
      </c>
      <c r="B59" s="129">
        <v>80</v>
      </c>
      <c r="C59" s="129">
        <v>2</v>
      </c>
      <c r="D59" s="20" t="s">
        <v>382</v>
      </c>
      <c r="E59" s="53">
        <v>2</v>
      </c>
    </row>
    <row r="60" spans="1:5">
      <c r="A60" s="18">
        <v>1239</v>
      </c>
      <c r="B60" s="129">
        <v>82</v>
      </c>
      <c r="C60" s="129">
        <v>2</v>
      </c>
      <c r="D60" s="20" t="s">
        <v>383</v>
      </c>
      <c r="E60" s="53">
        <v>0.24940000000000001</v>
      </c>
    </row>
    <row r="61" spans="1:5">
      <c r="A61" s="18">
        <v>1239</v>
      </c>
      <c r="B61" s="129">
        <v>132</v>
      </c>
      <c r="C61" s="129">
        <v>2</v>
      </c>
      <c r="D61" s="20" t="s">
        <v>384</v>
      </c>
      <c r="E61" s="53">
        <v>0.49859999999999999</v>
      </c>
    </row>
    <row r="62" spans="1:5">
      <c r="A62" s="18">
        <v>1239</v>
      </c>
      <c r="B62" s="129">
        <v>125</v>
      </c>
      <c r="C62" s="129">
        <v>2</v>
      </c>
      <c r="D62" s="20" t="s">
        <v>385</v>
      </c>
      <c r="E62" s="53">
        <v>0.5</v>
      </c>
    </row>
    <row r="63" spans="1:5">
      <c r="A63" s="18">
        <v>1239</v>
      </c>
      <c r="B63" s="129">
        <v>131</v>
      </c>
      <c r="C63" s="129">
        <v>2</v>
      </c>
      <c r="D63" s="20" t="s">
        <v>386</v>
      </c>
      <c r="E63" s="53">
        <v>0.49969999999999998</v>
      </c>
    </row>
    <row r="64" spans="1:5">
      <c r="A64" s="18">
        <v>1239</v>
      </c>
      <c r="B64" s="129">
        <v>108</v>
      </c>
      <c r="C64" s="129">
        <v>2</v>
      </c>
      <c r="D64" s="20" t="s">
        <v>387</v>
      </c>
      <c r="E64" s="53">
        <v>0.20669999999999999</v>
      </c>
    </row>
    <row r="65" spans="1:5">
      <c r="A65" s="18">
        <v>1239</v>
      </c>
      <c r="B65" s="129">
        <v>81</v>
      </c>
      <c r="C65" s="129">
        <v>2</v>
      </c>
      <c r="D65" s="20" t="s">
        <v>388</v>
      </c>
      <c r="E65" s="53">
        <v>0.41339999999999999</v>
      </c>
    </row>
    <row r="66" spans="1:5">
      <c r="A66" s="18">
        <v>1239</v>
      </c>
      <c r="B66" s="129">
        <v>13</v>
      </c>
      <c r="C66" s="129">
        <v>2</v>
      </c>
      <c r="D66" s="20" t="s">
        <v>389</v>
      </c>
      <c r="E66" s="53">
        <v>0.96330000000000005</v>
      </c>
    </row>
    <row r="67" spans="1:5">
      <c r="A67" s="18">
        <v>1239</v>
      </c>
      <c r="B67" s="129">
        <v>185</v>
      </c>
      <c r="C67" s="129">
        <v>2</v>
      </c>
      <c r="D67" s="20" t="s">
        <v>390</v>
      </c>
      <c r="E67" s="53">
        <v>0.33839999999999998</v>
      </c>
    </row>
    <row r="68" spans="1:5">
      <c r="A68" s="18">
        <v>1239</v>
      </c>
      <c r="B68" s="129">
        <v>14</v>
      </c>
      <c r="C68" s="129">
        <v>2</v>
      </c>
      <c r="D68" s="20" t="s">
        <v>391</v>
      </c>
      <c r="E68" s="53">
        <v>0.111</v>
      </c>
    </row>
    <row r="69" spans="1:5">
      <c r="A69" s="18">
        <v>1239</v>
      </c>
      <c r="B69" s="129">
        <v>240</v>
      </c>
      <c r="C69" s="129">
        <v>2</v>
      </c>
      <c r="D69" s="20" t="s">
        <v>392</v>
      </c>
      <c r="E69" s="53">
        <v>0.72350000000000003</v>
      </c>
    </row>
    <row r="70" spans="1:5">
      <c r="A70" s="18">
        <v>1239</v>
      </c>
      <c r="B70" s="129">
        <v>241</v>
      </c>
      <c r="C70" s="129">
        <v>2</v>
      </c>
      <c r="D70" s="20" t="s">
        <v>392</v>
      </c>
      <c r="E70" s="53">
        <v>0.1012</v>
      </c>
    </row>
    <row r="71" spans="1:5">
      <c r="A71" s="18">
        <v>1239</v>
      </c>
      <c r="B71" s="129">
        <v>242</v>
      </c>
      <c r="C71" s="129">
        <v>2</v>
      </c>
      <c r="D71" s="20" t="s">
        <v>393</v>
      </c>
      <c r="E71" s="53">
        <v>0.1012</v>
      </c>
    </row>
    <row r="72" spans="1:5">
      <c r="A72" s="18">
        <v>1239</v>
      </c>
      <c r="B72" s="129">
        <v>16</v>
      </c>
      <c r="C72" s="129">
        <v>2</v>
      </c>
      <c r="D72" s="20" t="s">
        <v>394</v>
      </c>
      <c r="E72" s="53">
        <v>1</v>
      </c>
    </row>
    <row r="73" spans="1:5">
      <c r="A73" s="18">
        <v>1239</v>
      </c>
      <c r="B73" s="129">
        <v>175</v>
      </c>
      <c r="C73" s="129">
        <v>2</v>
      </c>
      <c r="D73" s="20" t="s">
        <v>395</v>
      </c>
      <c r="E73" s="53">
        <v>10.7469</v>
      </c>
    </row>
    <row r="74" spans="1:5">
      <c r="A74" s="18">
        <v>1239</v>
      </c>
      <c r="B74" s="129">
        <v>136</v>
      </c>
      <c r="C74" s="129">
        <v>2</v>
      </c>
      <c r="D74" s="20" t="s">
        <v>396</v>
      </c>
      <c r="E74" s="53">
        <v>11.2728</v>
      </c>
    </row>
    <row r="75" spans="1:5">
      <c r="A75" s="18">
        <v>1239</v>
      </c>
      <c r="B75" s="129">
        <v>17</v>
      </c>
      <c r="C75" s="129">
        <v>2</v>
      </c>
      <c r="D75" s="20" t="s">
        <v>350</v>
      </c>
      <c r="E75" s="53">
        <v>31.33</v>
      </c>
    </row>
    <row r="76" spans="1:5">
      <c r="A76" s="18">
        <v>1239</v>
      </c>
      <c r="B76" s="129">
        <v>160</v>
      </c>
      <c r="C76" s="129">
        <v>2</v>
      </c>
      <c r="D76" s="20" t="s">
        <v>397</v>
      </c>
      <c r="E76" s="53">
        <v>10.7362</v>
      </c>
    </row>
    <row r="77" spans="1:5">
      <c r="A77" s="18">
        <v>1239</v>
      </c>
      <c r="B77" s="129">
        <v>30</v>
      </c>
      <c r="C77" s="129">
        <v>2</v>
      </c>
      <c r="D77" s="20" t="s">
        <v>398</v>
      </c>
      <c r="E77" s="53">
        <v>0.497</v>
      </c>
    </row>
    <row r="78" spans="1:5">
      <c r="A78" s="18">
        <v>1239</v>
      </c>
      <c r="B78" s="129">
        <v>146</v>
      </c>
      <c r="C78" s="129">
        <v>2</v>
      </c>
      <c r="D78" s="20" t="s">
        <v>399</v>
      </c>
      <c r="E78" s="53">
        <v>7.0339999999999998</v>
      </c>
    </row>
    <row r="79" spans="1:5">
      <c r="A79" s="18">
        <v>1239</v>
      </c>
      <c r="B79" s="129">
        <v>72</v>
      </c>
      <c r="C79" s="129">
        <v>2</v>
      </c>
      <c r="D79" s="20" t="s">
        <v>400</v>
      </c>
      <c r="E79" s="53">
        <v>0.73970000000000002</v>
      </c>
    </row>
    <row r="80" spans="1:5">
      <c r="A80" s="18">
        <v>1239</v>
      </c>
      <c r="B80" s="129">
        <v>18</v>
      </c>
      <c r="C80" s="129">
        <v>2</v>
      </c>
      <c r="D80" s="20" t="s">
        <v>400</v>
      </c>
      <c r="E80" s="53">
        <v>17.635400000000001</v>
      </c>
    </row>
    <row r="81" spans="1:5">
      <c r="A81" s="18">
        <v>1239</v>
      </c>
      <c r="B81" s="129">
        <v>21</v>
      </c>
      <c r="C81" s="129">
        <v>2</v>
      </c>
      <c r="D81" s="20" t="s">
        <v>401</v>
      </c>
      <c r="E81" s="53">
        <v>0.87180000000000002</v>
      </c>
    </row>
    <row r="82" spans="1:5">
      <c r="A82" s="18">
        <v>1239</v>
      </c>
      <c r="B82" s="129">
        <v>129</v>
      </c>
      <c r="C82" s="129">
        <v>2</v>
      </c>
      <c r="D82" s="20" t="s">
        <v>402</v>
      </c>
      <c r="E82" s="53">
        <v>1.6358999999999999</v>
      </c>
    </row>
    <row r="83" spans="1:5">
      <c r="A83" s="18">
        <v>1239</v>
      </c>
      <c r="B83" s="129">
        <v>237</v>
      </c>
      <c r="C83" s="129">
        <v>2</v>
      </c>
      <c r="D83" s="20" t="s">
        <v>403</v>
      </c>
      <c r="E83" s="53">
        <v>20.9</v>
      </c>
    </row>
    <row r="84" spans="1:5">
      <c r="A84" s="18">
        <v>1239</v>
      </c>
      <c r="B84" s="129">
        <v>231</v>
      </c>
      <c r="C84" s="129">
        <v>2</v>
      </c>
      <c r="D84" s="20" t="s">
        <v>404</v>
      </c>
      <c r="E84" s="53">
        <v>36.118000000000002</v>
      </c>
    </row>
    <row r="85" spans="1:5">
      <c r="A85" s="18">
        <v>1239</v>
      </c>
      <c r="B85" s="129">
        <v>26</v>
      </c>
      <c r="C85" s="129">
        <v>2</v>
      </c>
      <c r="D85" s="20" t="s">
        <v>405</v>
      </c>
      <c r="E85" s="53">
        <v>12</v>
      </c>
    </row>
    <row r="86" spans="1:5">
      <c r="A86" s="18">
        <v>1239</v>
      </c>
      <c r="B86" s="129">
        <v>25</v>
      </c>
      <c r="C86" s="129">
        <v>2</v>
      </c>
      <c r="D86" s="20" t="s">
        <v>406</v>
      </c>
      <c r="E86" s="53">
        <v>7.2244000000000002</v>
      </c>
    </row>
    <row r="87" spans="1:5">
      <c r="A87" s="18">
        <v>1239</v>
      </c>
      <c r="B87" s="129">
        <v>32</v>
      </c>
      <c r="C87" s="129">
        <v>2</v>
      </c>
      <c r="D87" s="20" t="s">
        <v>406</v>
      </c>
      <c r="E87" s="53">
        <v>2</v>
      </c>
    </row>
    <row r="88" spans="1:5">
      <c r="A88" s="18">
        <v>1239</v>
      </c>
      <c r="B88" s="129">
        <v>34</v>
      </c>
      <c r="C88" s="129">
        <v>2</v>
      </c>
      <c r="D88" s="20" t="s">
        <v>406</v>
      </c>
      <c r="E88" s="53">
        <v>1.0149999999999999</v>
      </c>
    </row>
    <row r="89" spans="1:5">
      <c r="A89" s="18">
        <v>1239</v>
      </c>
      <c r="B89" s="129">
        <v>121</v>
      </c>
      <c r="C89" s="129">
        <v>2</v>
      </c>
      <c r="D89" s="20" t="s">
        <v>406</v>
      </c>
      <c r="E89" s="53">
        <v>1.3992</v>
      </c>
    </row>
    <row r="90" spans="1:5">
      <c r="A90" s="18">
        <v>1239</v>
      </c>
      <c r="B90" s="129">
        <v>35</v>
      </c>
      <c r="C90" s="129">
        <v>2</v>
      </c>
      <c r="D90" s="20" t="s">
        <v>407</v>
      </c>
      <c r="E90" s="53">
        <v>14.363</v>
      </c>
    </row>
    <row r="91" spans="1:5">
      <c r="A91" s="18">
        <v>1239</v>
      </c>
      <c r="B91" s="129">
        <v>229</v>
      </c>
      <c r="C91" s="129">
        <v>2</v>
      </c>
      <c r="D91" s="20" t="s">
        <v>408</v>
      </c>
      <c r="E91" s="53">
        <v>12.5517</v>
      </c>
    </row>
    <row r="92" spans="1:5">
      <c r="A92" s="18">
        <v>1239</v>
      </c>
      <c r="B92" s="129">
        <v>42</v>
      </c>
      <c r="C92" s="129">
        <v>2</v>
      </c>
      <c r="D92" s="20" t="s">
        <v>409</v>
      </c>
      <c r="E92" s="53">
        <v>0.65700000000000003</v>
      </c>
    </row>
    <row r="93" spans="1:5">
      <c r="A93" s="18">
        <v>1239</v>
      </c>
      <c r="B93" s="129">
        <v>161</v>
      </c>
      <c r="C93" s="129">
        <v>2</v>
      </c>
      <c r="D93" s="20" t="s">
        <v>409</v>
      </c>
      <c r="E93" s="53">
        <v>1.2305999999999999</v>
      </c>
    </row>
    <row r="94" spans="1:5">
      <c r="A94" s="18">
        <v>1239</v>
      </c>
      <c r="B94" s="129">
        <v>106</v>
      </c>
      <c r="C94" s="129">
        <v>2</v>
      </c>
      <c r="D94" s="20" t="s">
        <v>410</v>
      </c>
      <c r="E94" s="53">
        <v>0.44529999999999997</v>
      </c>
    </row>
    <row r="95" spans="1:5">
      <c r="A95" s="18">
        <v>1239</v>
      </c>
      <c r="B95" s="129">
        <v>107</v>
      </c>
      <c r="C95" s="129">
        <v>2</v>
      </c>
      <c r="D95" s="20" t="s">
        <v>410</v>
      </c>
      <c r="E95" s="53">
        <v>3.4213</v>
      </c>
    </row>
    <row r="96" spans="1:5">
      <c r="A96" s="18">
        <v>1239</v>
      </c>
      <c r="B96" s="129">
        <v>235</v>
      </c>
      <c r="C96" s="129">
        <v>2</v>
      </c>
      <c r="D96" s="20" t="s">
        <v>411</v>
      </c>
      <c r="E96" s="53">
        <v>5.2767999999999997</v>
      </c>
    </row>
    <row r="97" spans="1:5">
      <c r="A97" s="18">
        <v>1239</v>
      </c>
      <c r="B97" s="129">
        <v>43</v>
      </c>
      <c r="C97" s="129">
        <v>2</v>
      </c>
      <c r="D97" s="20" t="s">
        <v>412</v>
      </c>
      <c r="E97" s="53">
        <v>1.8656999999999999</v>
      </c>
    </row>
    <row r="98" spans="1:5">
      <c r="A98" s="18">
        <v>1239</v>
      </c>
      <c r="B98" s="129">
        <v>33</v>
      </c>
      <c r="C98" s="129">
        <v>2</v>
      </c>
      <c r="D98" s="20" t="s">
        <v>406</v>
      </c>
      <c r="E98" s="53">
        <v>4</v>
      </c>
    </row>
    <row r="99" spans="1:5">
      <c r="A99" s="18">
        <v>1239</v>
      </c>
      <c r="B99" s="129">
        <v>119</v>
      </c>
      <c r="C99" s="129">
        <v>2</v>
      </c>
      <c r="D99" s="20" t="s">
        <v>413</v>
      </c>
      <c r="E99" s="53">
        <v>3.1896</v>
      </c>
    </row>
    <row r="100" spans="1:5">
      <c r="A100" s="18">
        <v>1239</v>
      </c>
      <c r="B100" s="129">
        <v>226</v>
      </c>
      <c r="C100" s="129">
        <v>2</v>
      </c>
      <c r="D100" s="20" t="s">
        <v>413</v>
      </c>
      <c r="E100" s="53">
        <v>0.98809999999999998</v>
      </c>
    </row>
    <row r="101" spans="1:5">
      <c r="A101" s="18">
        <v>1239</v>
      </c>
      <c r="B101" s="129">
        <v>217</v>
      </c>
      <c r="C101" s="129">
        <v>2</v>
      </c>
      <c r="D101" s="20" t="s">
        <v>414</v>
      </c>
      <c r="E101" s="53">
        <v>8.3469999999999995</v>
      </c>
    </row>
    <row r="102" spans="1:5">
      <c r="A102" s="18">
        <v>1239</v>
      </c>
      <c r="B102" s="129">
        <v>218</v>
      </c>
      <c r="C102" s="129">
        <v>2</v>
      </c>
      <c r="D102" s="20" t="s">
        <v>414</v>
      </c>
      <c r="E102" s="53">
        <v>2.6444999999999999</v>
      </c>
    </row>
    <row r="103" spans="1:5">
      <c r="A103" s="18">
        <v>1239</v>
      </c>
      <c r="B103" s="129">
        <v>219</v>
      </c>
      <c r="C103" s="129">
        <v>2</v>
      </c>
      <c r="D103" s="20" t="s">
        <v>414</v>
      </c>
      <c r="E103" s="53">
        <v>8.2388999999999992</v>
      </c>
    </row>
    <row r="104" spans="1:5">
      <c r="A104" s="18">
        <v>1239</v>
      </c>
      <c r="B104" s="129">
        <v>220</v>
      </c>
      <c r="C104" s="129">
        <v>2</v>
      </c>
      <c r="D104" s="20" t="s">
        <v>414</v>
      </c>
      <c r="E104" s="53">
        <v>2.7368999999999999</v>
      </c>
    </row>
    <row r="105" spans="1:5">
      <c r="A105" s="18">
        <v>1239</v>
      </c>
      <c r="B105" s="129">
        <v>134</v>
      </c>
      <c r="C105" s="129">
        <v>2</v>
      </c>
      <c r="D105" s="20" t="s">
        <v>415</v>
      </c>
      <c r="E105" s="53">
        <v>8.3524999999999991</v>
      </c>
    </row>
    <row r="106" spans="1:5">
      <c r="A106" s="18">
        <v>1239</v>
      </c>
      <c r="B106" s="129">
        <v>214</v>
      </c>
      <c r="C106" s="129">
        <v>2</v>
      </c>
      <c r="D106" s="20" t="s">
        <v>416</v>
      </c>
      <c r="E106" s="53">
        <v>5.5560999999999998</v>
      </c>
    </row>
    <row r="107" spans="1:5">
      <c r="A107" s="18">
        <v>1239</v>
      </c>
      <c r="B107" s="129">
        <v>234</v>
      </c>
      <c r="C107" s="129">
        <v>2</v>
      </c>
      <c r="D107" s="20" t="s">
        <v>417</v>
      </c>
      <c r="E107" s="53">
        <v>6.1475</v>
      </c>
    </row>
    <row r="108" spans="1:5">
      <c r="A108" s="18">
        <v>1239</v>
      </c>
      <c r="B108" s="129">
        <v>239</v>
      </c>
      <c r="C108" s="129">
        <v>2</v>
      </c>
      <c r="D108" s="20" t="s">
        <v>418</v>
      </c>
      <c r="E108" s="53">
        <v>7.2774999999999999</v>
      </c>
    </row>
    <row r="109" spans="1:5">
      <c r="A109" s="18">
        <v>1239</v>
      </c>
      <c r="B109" s="129">
        <v>232</v>
      </c>
      <c r="C109" s="129">
        <v>2</v>
      </c>
      <c r="D109" s="20" t="s">
        <v>417</v>
      </c>
      <c r="E109" s="53">
        <v>68.894999999999996</v>
      </c>
    </row>
    <row r="110" spans="1:5">
      <c r="A110" s="18">
        <v>1239</v>
      </c>
      <c r="B110" s="129">
        <v>141</v>
      </c>
      <c r="C110" s="129">
        <v>2</v>
      </c>
      <c r="D110" s="20" t="s">
        <v>417</v>
      </c>
      <c r="E110" s="53">
        <v>12.1614</v>
      </c>
    </row>
    <row r="111" spans="1:5">
      <c r="A111" s="18">
        <v>1239</v>
      </c>
      <c r="B111" s="129">
        <v>40</v>
      </c>
      <c r="C111" s="129">
        <v>2</v>
      </c>
      <c r="D111" s="20" t="s">
        <v>419</v>
      </c>
      <c r="E111" s="53">
        <v>0.32129999999999997</v>
      </c>
    </row>
    <row r="112" spans="1:5">
      <c r="A112" s="18">
        <v>1239</v>
      </c>
      <c r="B112" s="129">
        <v>27</v>
      </c>
      <c r="C112" s="129">
        <v>2</v>
      </c>
      <c r="D112" s="20" t="s">
        <v>420</v>
      </c>
      <c r="E112" s="53">
        <v>4.3038999999999996</v>
      </c>
    </row>
    <row r="113" spans="1:5">
      <c r="A113" s="18">
        <v>1239</v>
      </c>
      <c r="B113" s="129">
        <v>222</v>
      </c>
      <c r="C113" s="129">
        <v>2</v>
      </c>
      <c r="D113" s="20" t="s">
        <v>420</v>
      </c>
      <c r="E113" s="53">
        <v>0.38030000000000003</v>
      </c>
    </row>
    <row r="114" spans="1:5">
      <c r="A114" s="18">
        <v>1239</v>
      </c>
      <c r="B114" s="129">
        <v>251</v>
      </c>
      <c r="C114" s="129">
        <v>2</v>
      </c>
      <c r="D114" s="20" t="s">
        <v>421</v>
      </c>
      <c r="E114" s="53">
        <v>21.567599999999999</v>
      </c>
    </row>
    <row r="115" spans="1:5">
      <c r="A115" s="18">
        <v>1239</v>
      </c>
      <c r="B115" s="129">
        <v>204</v>
      </c>
      <c r="C115" s="129">
        <v>2</v>
      </c>
      <c r="D115" s="20" t="s">
        <v>422</v>
      </c>
      <c r="E115" s="53">
        <v>2.6581000000000001</v>
      </c>
    </row>
    <row r="116" spans="1:5">
      <c r="A116" s="18">
        <v>1239</v>
      </c>
      <c r="B116" s="129">
        <v>205</v>
      </c>
      <c r="C116" s="129">
        <v>2</v>
      </c>
      <c r="D116" s="20" t="s">
        <v>423</v>
      </c>
      <c r="E116" s="53">
        <v>4.8818999999999999</v>
      </c>
    </row>
    <row r="117" spans="1:5">
      <c r="A117" s="18">
        <v>1239</v>
      </c>
      <c r="B117" s="129">
        <v>173</v>
      </c>
      <c r="C117" s="129">
        <v>2</v>
      </c>
      <c r="D117" s="20" t="s">
        <v>424</v>
      </c>
      <c r="E117" s="53">
        <v>1.1195999999999999</v>
      </c>
    </row>
    <row r="118" spans="1:5">
      <c r="A118" s="18">
        <v>1239</v>
      </c>
      <c r="B118" s="129">
        <v>127</v>
      </c>
      <c r="C118" s="129">
        <v>2</v>
      </c>
      <c r="D118" s="20" t="s">
        <v>425</v>
      </c>
      <c r="E118" s="53">
        <v>0.38600000000000001</v>
      </c>
    </row>
    <row r="119" spans="1:5">
      <c r="A119" s="18">
        <v>1239</v>
      </c>
      <c r="B119" s="129">
        <v>59</v>
      </c>
      <c r="C119" s="129">
        <v>2</v>
      </c>
      <c r="D119" s="20" t="s">
        <v>426</v>
      </c>
      <c r="E119" s="53">
        <v>0.94110000000000005</v>
      </c>
    </row>
    <row r="120" spans="1:5">
      <c r="A120" s="18">
        <v>1239</v>
      </c>
      <c r="B120" s="129">
        <v>95</v>
      </c>
      <c r="C120" s="129">
        <v>2</v>
      </c>
      <c r="D120" s="20" t="s">
        <v>426</v>
      </c>
      <c r="E120" s="53">
        <v>1.0797000000000001</v>
      </c>
    </row>
    <row r="121" spans="1:5">
      <c r="A121" s="18">
        <v>1239</v>
      </c>
      <c r="B121" s="129">
        <v>225</v>
      </c>
      <c r="C121" s="129">
        <v>2</v>
      </c>
      <c r="D121" s="20" t="s">
        <v>426</v>
      </c>
      <c r="E121" s="53">
        <v>1.2097</v>
      </c>
    </row>
    <row r="122" spans="1:5">
      <c r="A122" s="18">
        <v>1239</v>
      </c>
      <c r="B122" s="129">
        <v>200</v>
      </c>
      <c r="C122" s="129">
        <v>2</v>
      </c>
      <c r="D122" s="20" t="s">
        <v>426</v>
      </c>
      <c r="E122" s="53">
        <v>0.41249999999999998</v>
      </c>
    </row>
    <row r="123" spans="1:5">
      <c r="A123" s="18">
        <v>1239</v>
      </c>
      <c r="B123" s="129">
        <v>201</v>
      </c>
      <c r="C123" s="129">
        <v>2</v>
      </c>
      <c r="D123" s="20" t="s">
        <v>426</v>
      </c>
      <c r="E123" s="53">
        <v>0.8327</v>
      </c>
    </row>
    <row r="124" spans="1:5">
      <c r="A124" s="18">
        <v>1239</v>
      </c>
      <c r="B124" s="129">
        <v>87</v>
      </c>
      <c r="C124" s="129">
        <v>2</v>
      </c>
      <c r="D124" s="20" t="s">
        <v>427</v>
      </c>
      <c r="E124" s="53">
        <v>0.9294</v>
      </c>
    </row>
    <row r="125" spans="1:5">
      <c r="A125" s="18">
        <v>1239</v>
      </c>
      <c r="B125" s="129">
        <v>86</v>
      </c>
      <c r="C125" s="129">
        <v>2</v>
      </c>
      <c r="D125" s="20" t="s">
        <v>428</v>
      </c>
      <c r="E125" s="53">
        <v>0.89949999999999997</v>
      </c>
    </row>
    <row r="126" spans="1:5">
      <c r="A126" s="18">
        <v>1239</v>
      </c>
      <c r="B126" s="129">
        <v>92</v>
      </c>
      <c r="C126" s="129">
        <v>2</v>
      </c>
      <c r="D126" s="20" t="s">
        <v>429</v>
      </c>
      <c r="E126" s="53">
        <v>0.9294</v>
      </c>
    </row>
    <row r="127" spans="1:5">
      <c r="A127" s="18">
        <v>1239</v>
      </c>
      <c r="B127" s="129">
        <v>93</v>
      </c>
      <c r="C127" s="129">
        <v>2</v>
      </c>
      <c r="D127" s="20" t="s">
        <v>429</v>
      </c>
      <c r="E127" s="53">
        <v>1.3087</v>
      </c>
    </row>
    <row r="128" spans="1:5">
      <c r="A128" s="18">
        <v>1239</v>
      </c>
      <c r="B128" s="129">
        <v>159</v>
      </c>
      <c r="C128" s="129">
        <v>2</v>
      </c>
      <c r="D128" s="20" t="s">
        <v>430</v>
      </c>
      <c r="E128" s="53">
        <v>1.2231000000000001</v>
      </c>
    </row>
    <row r="129" spans="1:5">
      <c r="A129" s="18">
        <v>1239</v>
      </c>
      <c r="B129" s="129">
        <v>233</v>
      </c>
      <c r="C129" s="129">
        <v>2</v>
      </c>
      <c r="D129" s="20" t="s">
        <v>431</v>
      </c>
      <c r="E129" s="53">
        <v>3.7176</v>
      </c>
    </row>
    <row r="130" spans="1:5">
      <c r="A130" s="18">
        <v>1239</v>
      </c>
      <c r="B130" s="129">
        <v>60</v>
      </c>
      <c r="C130" s="129">
        <v>2</v>
      </c>
      <c r="D130" s="20" t="s">
        <v>432</v>
      </c>
      <c r="E130" s="53">
        <v>5.1220999999999997</v>
      </c>
    </row>
    <row r="131" spans="1:5">
      <c r="A131" s="18">
        <v>1239</v>
      </c>
      <c r="B131" s="129">
        <v>61</v>
      </c>
      <c r="C131" s="129">
        <v>2</v>
      </c>
      <c r="D131" s="20" t="s">
        <v>433</v>
      </c>
      <c r="E131" s="53">
        <v>2.5865999999999998</v>
      </c>
    </row>
    <row r="132" spans="1:5">
      <c r="A132" s="18">
        <v>1239</v>
      </c>
      <c r="B132" s="129">
        <v>62</v>
      </c>
      <c r="C132" s="129">
        <v>2</v>
      </c>
      <c r="D132" s="20" t="s">
        <v>434</v>
      </c>
      <c r="E132" s="53">
        <v>2.617</v>
      </c>
    </row>
    <row r="133" spans="1:5">
      <c r="A133" s="18">
        <v>1239</v>
      </c>
      <c r="B133" s="129">
        <v>63</v>
      </c>
      <c r="C133" s="129">
        <v>2</v>
      </c>
      <c r="D133" s="20" t="s">
        <v>435</v>
      </c>
      <c r="E133" s="53">
        <v>2</v>
      </c>
    </row>
    <row r="134" spans="1:5">
      <c r="A134" s="18">
        <v>1239</v>
      </c>
      <c r="B134" s="129">
        <v>64</v>
      </c>
      <c r="C134" s="129">
        <v>2</v>
      </c>
      <c r="D134" s="20" t="s">
        <v>436</v>
      </c>
      <c r="E134" s="53">
        <v>2.5525000000000002</v>
      </c>
    </row>
    <row r="135" spans="1:5">
      <c r="A135" s="18">
        <v>1239</v>
      </c>
      <c r="B135" s="129">
        <v>166</v>
      </c>
      <c r="C135" s="129">
        <v>2</v>
      </c>
      <c r="D135" s="20" t="s">
        <v>436</v>
      </c>
      <c r="E135" s="53">
        <v>8.1974</v>
      </c>
    </row>
    <row r="136" spans="1:5">
      <c r="A136" s="18">
        <v>1239</v>
      </c>
      <c r="B136" s="129">
        <v>178</v>
      </c>
      <c r="C136" s="129">
        <v>2</v>
      </c>
      <c r="D136" s="20" t="s">
        <v>437</v>
      </c>
      <c r="E136" s="53">
        <v>0.12959999999999999</v>
      </c>
    </row>
    <row r="137" spans="1:5">
      <c r="A137" s="18">
        <v>1239</v>
      </c>
      <c r="B137" s="129">
        <v>177</v>
      </c>
      <c r="C137" s="129">
        <v>2</v>
      </c>
      <c r="D137" s="20" t="s">
        <v>438</v>
      </c>
      <c r="E137" s="53">
        <v>8.0021000000000004</v>
      </c>
    </row>
    <row r="138" spans="1:5">
      <c r="A138" s="18">
        <v>1239</v>
      </c>
      <c r="B138" s="129">
        <v>104</v>
      </c>
      <c r="C138" s="129">
        <v>2</v>
      </c>
      <c r="D138" s="20" t="s">
        <v>439</v>
      </c>
      <c r="E138" s="53">
        <v>10.5442</v>
      </c>
    </row>
    <row r="139" spans="1:5">
      <c r="A139" s="18">
        <v>1239</v>
      </c>
      <c r="B139" s="129">
        <v>101</v>
      </c>
      <c r="C139" s="129">
        <v>2</v>
      </c>
      <c r="D139" s="20" t="s">
        <v>440</v>
      </c>
      <c r="E139" s="53">
        <v>0.1578</v>
      </c>
    </row>
    <row r="140" spans="1:5">
      <c r="A140" s="18">
        <v>1239</v>
      </c>
      <c r="B140" s="129">
        <v>66</v>
      </c>
      <c r="C140" s="129">
        <v>2</v>
      </c>
      <c r="D140" s="20" t="s">
        <v>386</v>
      </c>
      <c r="E140" s="53">
        <v>2.1983999999999999</v>
      </c>
    </row>
    <row r="141" spans="1:5">
      <c r="A141" s="18">
        <v>1239</v>
      </c>
      <c r="B141" s="129">
        <v>196</v>
      </c>
      <c r="C141" s="129">
        <v>2</v>
      </c>
      <c r="D141" s="20" t="s">
        <v>441</v>
      </c>
      <c r="E141" s="53">
        <v>5.9335000000000004</v>
      </c>
    </row>
    <row r="142" spans="1:5">
      <c r="A142" s="18">
        <v>1239</v>
      </c>
      <c r="B142" s="129">
        <v>238</v>
      </c>
      <c r="C142" s="129">
        <v>2</v>
      </c>
      <c r="D142" s="20" t="s">
        <v>442</v>
      </c>
      <c r="E142" s="53">
        <v>3.0013999999999998</v>
      </c>
    </row>
    <row r="143" spans="1:5">
      <c r="A143" s="18">
        <v>1239</v>
      </c>
      <c r="B143" s="129">
        <v>69</v>
      </c>
      <c r="C143" s="129">
        <v>2</v>
      </c>
      <c r="D143" s="20" t="s">
        <v>443</v>
      </c>
      <c r="E143" s="53">
        <v>6.4253999999999998</v>
      </c>
    </row>
    <row r="144" spans="1:5">
      <c r="A144" s="18">
        <v>1239</v>
      </c>
      <c r="B144" s="129">
        <v>230</v>
      </c>
      <c r="C144" s="129">
        <v>2</v>
      </c>
      <c r="D144" s="20" t="s">
        <v>444</v>
      </c>
      <c r="E144" s="53">
        <v>34.761699999999998</v>
      </c>
    </row>
    <row r="145" spans="1:5">
      <c r="A145" s="18">
        <v>1239</v>
      </c>
      <c r="B145" s="129">
        <v>179</v>
      </c>
      <c r="C145" s="129">
        <v>2</v>
      </c>
      <c r="D145" s="20" t="s">
        <v>443</v>
      </c>
      <c r="E145" s="53">
        <v>7.1163999999999996</v>
      </c>
    </row>
    <row r="146" spans="1:5">
      <c r="A146" s="18">
        <v>1239</v>
      </c>
      <c r="B146" s="129">
        <v>172</v>
      </c>
      <c r="C146" s="129">
        <v>2</v>
      </c>
      <c r="D146" s="20" t="s">
        <v>445</v>
      </c>
      <c r="E146" s="53">
        <v>22.565300000000001</v>
      </c>
    </row>
    <row r="147" spans="1:5">
      <c r="A147" s="18">
        <v>1239</v>
      </c>
      <c r="B147" s="129">
        <v>168</v>
      </c>
      <c r="C147" s="129">
        <v>2</v>
      </c>
      <c r="D147" s="20" t="s">
        <v>446</v>
      </c>
      <c r="E147" s="53">
        <v>6.4036999999999997</v>
      </c>
    </row>
    <row r="148" spans="1:5">
      <c r="A148" s="18">
        <v>1239</v>
      </c>
      <c r="B148" s="129">
        <v>167</v>
      </c>
      <c r="C148" s="129">
        <v>2</v>
      </c>
      <c r="D148" s="20" t="s">
        <v>447</v>
      </c>
      <c r="E148" s="53">
        <v>6.3821000000000003</v>
      </c>
    </row>
    <row r="149" spans="1:5">
      <c r="A149" s="18">
        <v>1239</v>
      </c>
      <c r="B149" s="129">
        <v>221</v>
      </c>
      <c r="C149" s="129">
        <v>2</v>
      </c>
      <c r="D149" s="20" t="s">
        <v>448</v>
      </c>
      <c r="E149" s="53">
        <v>40.782400000000003</v>
      </c>
    </row>
    <row r="150" spans="1:5">
      <c r="A150" s="18">
        <v>1239</v>
      </c>
      <c r="B150" s="129">
        <v>102</v>
      </c>
      <c r="C150" s="129">
        <v>2</v>
      </c>
      <c r="D150" s="20" t="s">
        <v>448</v>
      </c>
      <c r="E150" s="53">
        <v>16.224799999999998</v>
      </c>
    </row>
    <row r="151" spans="1:5">
      <c r="A151" s="18">
        <v>1239</v>
      </c>
      <c r="B151" s="129">
        <v>152</v>
      </c>
      <c r="C151" s="129">
        <v>2</v>
      </c>
      <c r="D151" s="20" t="s">
        <v>449</v>
      </c>
      <c r="E151" s="53">
        <v>14.6191</v>
      </c>
    </row>
    <row r="152" spans="1:5">
      <c r="A152" s="18">
        <v>1239</v>
      </c>
      <c r="B152" s="129">
        <v>151</v>
      </c>
      <c r="C152" s="129">
        <v>2</v>
      </c>
      <c r="D152" s="20" t="s">
        <v>449</v>
      </c>
      <c r="E152" s="53">
        <v>16.797999999999998</v>
      </c>
    </row>
    <row r="153" spans="1:5">
      <c r="A153" s="18">
        <v>1239</v>
      </c>
      <c r="B153" s="129">
        <v>199</v>
      </c>
      <c r="C153" s="129">
        <v>2</v>
      </c>
      <c r="D153" s="20" t="s">
        <v>450</v>
      </c>
      <c r="E153" s="53">
        <v>11.662699999999999</v>
      </c>
    </row>
    <row r="154" spans="1:5">
      <c r="A154" s="18">
        <v>1239</v>
      </c>
      <c r="B154" s="129">
        <v>198</v>
      </c>
      <c r="C154" s="129">
        <v>2</v>
      </c>
      <c r="D154" s="20" t="s">
        <v>451</v>
      </c>
      <c r="E154" s="53">
        <v>7</v>
      </c>
    </row>
    <row r="155" spans="1:5">
      <c r="A155" s="18">
        <v>1239</v>
      </c>
      <c r="B155" s="129">
        <v>170</v>
      </c>
      <c r="C155" s="129">
        <v>2</v>
      </c>
      <c r="D155" s="20" t="s">
        <v>452</v>
      </c>
      <c r="E155" s="53">
        <v>28.238</v>
      </c>
    </row>
    <row r="156" spans="1:5">
      <c r="A156" s="18">
        <v>1239</v>
      </c>
      <c r="B156" s="129">
        <v>156</v>
      </c>
      <c r="C156" s="129">
        <v>2</v>
      </c>
      <c r="D156" s="20" t="s">
        <v>453</v>
      </c>
      <c r="E156" s="53">
        <v>33.351199999999999</v>
      </c>
    </row>
    <row r="157" spans="1:5">
      <c r="A157" s="18">
        <v>1239</v>
      </c>
      <c r="B157" s="129">
        <v>215</v>
      </c>
      <c r="C157" s="129">
        <v>2</v>
      </c>
      <c r="D157" s="20" t="s">
        <v>454</v>
      </c>
      <c r="E157" s="53">
        <v>188.245</v>
      </c>
    </row>
    <row r="158" spans="1:5">
      <c r="A158" s="18">
        <v>1239</v>
      </c>
      <c r="B158" s="129">
        <v>209</v>
      </c>
      <c r="C158" s="129">
        <v>2</v>
      </c>
      <c r="D158" s="20" t="s">
        <v>455</v>
      </c>
      <c r="E158" s="53">
        <v>22.565200000000001</v>
      </c>
    </row>
    <row r="159" spans="1:5">
      <c r="A159" s="18">
        <v>1239</v>
      </c>
      <c r="B159" s="129">
        <v>158</v>
      </c>
      <c r="C159" s="129">
        <v>2</v>
      </c>
      <c r="D159" s="20" t="s">
        <v>448</v>
      </c>
      <c r="E159" s="53">
        <v>16.224799999999998</v>
      </c>
    </row>
    <row r="160" spans="1:5">
      <c r="A160" s="18">
        <v>1239</v>
      </c>
      <c r="B160" s="129">
        <v>68</v>
      </c>
      <c r="C160" s="129">
        <v>2</v>
      </c>
      <c r="D160" s="20" t="s">
        <v>456</v>
      </c>
      <c r="E160" s="53">
        <v>82.734999999999999</v>
      </c>
    </row>
    <row r="161" spans="1:5">
      <c r="A161" s="18">
        <v>1239</v>
      </c>
      <c r="B161" s="129">
        <v>189</v>
      </c>
      <c r="C161" s="129">
        <v>7</v>
      </c>
      <c r="D161" s="20" t="s">
        <v>457</v>
      </c>
      <c r="E161" s="53">
        <v>13.58</v>
      </c>
    </row>
    <row r="162" spans="1:5">
      <c r="A162" s="18">
        <v>1239</v>
      </c>
      <c r="B162" s="129">
        <v>228</v>
      </c>
      <c r="C162" s="129">
        <v>2</v>
      </c>
      <c r="D162" s="20" t="s">
        <v>458</v>
      </c>
      <c r="E162" s="53">
        <v>464.42059999999998</v>
      </c>
    </row>
    <row r="163" spans="1:5">
      <c r="A163" s="18">
        <v>1240</v>
      </c>
      <c r="B163" s="129">
        <v>130</v>
      </c>
      <c r="C163" s="129">
        <v>2</v>
      </c>
      <c r="D163" s="20" t="s">
        <v>368</v>
      </c>
      <c r="E163" s="53">
        <v>50.311100000000003</v>
      </c>
    </row>
    <row r="164" spans="1:5">
      <c r="A164" s="18">
        <v>1240</v>
      </c>
      <c r="B164" s="129">
        <v>10</v>
      </c>
      <c r="C164" s="129">
        <v>2</v>
      </c>
      <c r="D164" s="20" t="s">
        <v>459</v>
      </c>
      <c r="E164" s="53">
        <v>5.8023999999999996</v>
      </c>
    </row>
    <row r="165" spans="1:5">
      <c r="A165" s="18">
        <v>1240</v>
      </c>
      <c r="B165" s="129">
        <v>122</v>
      </c>
      <c r="C165" s="129">
        <v>2</v>
      </c>
      <c r="D165" s="20" t="s">
        <v>364</v>
      </c>
      <c r="E165" s="53">
        <v>9.1975999999999996</v>
      </c>
    </row>
    <row r="166" spans="1:5">
      <c r="A166" s="18">
        <v>1240</v>
      </c>
      <c r="B166" s="129">
        <v>120</v>
      </c>
      <c r="C166" s="129">
        <v>2</v>
      </c>
      <c r="D166" s="20" t="s">
        <v>460</v>
      </c>
      <c r="E166" s="53">
        <v>1.0778000000000001</v>
      </c>
    </row>
    <row r="167" spans="1:5">
      <c r="A167" s="18">
        <v>1240</v>
      </c>
      <c r="B167" s="129">
        <v>7</v>
      </c>
      <c r="C167" s="129">
        <v>2</v>
      </c>
      <c r="D167" s="20" t="s">
        <v>461</v>
      </c>
      <c r="E167" s="53">
        <v>3.8791000000000002</v>
      </c>
    </row>
    <row r="168" spans="1:5">
      <c r="A168" s="18">
        <v>1240</v>
      </c>
      <c r="B168" s="129">
        <v>129</v>
      </c>
      <c r="C168" s="129">
        <v>2</v>
      </c>
      <c r="D168" s="20" t="s">
        <v>462</v>
      </c>
      <c r="E168" s="53">
        <v>15</v>
      </c>
    </row>
    <row r="169" spans="1:5">
      <c r="A169" s="18">
        <v>1240</v>
      </c>
      <c r="B169" s="129">
        <v>136</v>
      </c>
      <c r="C169" s="129">
        <v>2</v>
      </c>
      <c r="D169" s="20" t="s">
        <v>463</v>
      </c>
      <c r="E169" s="53">
        <v>2.5390999999999999</v>
      </c>
    </row>
    <row r="170" spans="1:5">
      <c r="A170" s="18">
        <v>1240</v>
      </c>
      <c r="B170" s="129">
        <v>137</v>
      </c>
      <c r="C170" s="129">
        <v>2</v>
      </c>
      <c r="D170" s="20" t="s">
        <v>463</v>
      </c>
      <c r="E170" s="53">
        <v>10.8308</v>
      </c>
    </row>
    <row r="171" spans="1:5">
      <c r="A171" s="18">
        <v>1240</v>
      </c>
      <c r="B171" s="129">
        <v>17</v>
      </c>
      <c r="C171" s="129">
        <v>2</v>
      </c>
      <c r="D171" s="20" t="s">
        <v>464</v>
      </c>
      <c r="E171" s="53">
        <v>1.5054000000000001</v>
      </c>
    </row>
    <row r="172" spans="1:5">
      <c r="A172" s="18">
        <v>1240</v>
      </c>
      <c r="B172" s="129">
        <v>20</v>
      </c>
      <c r="C172" s="129">
        <v>2</v>
      </c>
      <c r="D172" s="20" t="s">
        <v>465</v>
      </c>
      <c r="E172" s="53">
        <v>8.1958000000000002</v>
      </c>
    </row>
    <row r="173" spans="1:5">
      <c r="A173" s="18">
        <v>1240</v>
      </c>
      <c r="B173" s="129">
        <v>77</v>
      </c>
      <c r="C173" s="129">
        <v>2</v>
      </c>
      <c r="D173" s="20" t="s">
        <v>411</v>
      </c>
      <c r="E173" s="53">
        <v>8.14</v>
      </c>
    </row>
    <row r="174" spans="1:5">
      <c r="A174" s="18">
        <v>1240</v>
      </c>
      <c r="B174" s="129">
        <v>70</v>
      </c>
      <c r="C174" s="129">
        <v>2</v>
      </c>
      <c r="D174" s="20" t="s">
        <v>466</v>
      </c>
      <c r="E174" s="53">
        <v>0.92430000000000001</v>
      </c>
    </row>
    <row r="175" spans="1:5">
      <c r="A175" s="18">
        <v>1240</v>
      </c>
      <c r="B175" s="129">
        <v>69</v>
      </c>
      <c r="C175" s="129">
        <v>2</v>
      </c>
      <c r="D175" s="20" t="s">
        <v>467</v>
      </c>
      <c r="E175" s="53">
        <v>2.9517000000000002</v>
      </c>
    </row>
    <row r="176" spans="1:5">
      <c r="A176" s="18">
        <v>1240</v>
      </c>
      <c r="B176" s="129">
        <v>138</v>
      </c>
      <c r="C176" s="129">
        <v>2</v>
      </c>
      <c r="D176" s="20" t="s">
        <v>369</v>
      </c>
      <c r="E176" s="53">
        <v>4.3792</v>
      </c>
    </row>
    <row r="177" spans="1:5">
      <c r="A177" s="18">
        <v>1240</v>
      </c>
      <c r="B177" s="129">
        <v>21</v>
      </c>
      <c r="C177" s="129">
        <v>2</v>
      </c>
      <c r="D177" s="20" t="s">
        <v>468</v>
      </c>
      <c r="E177" s="53">
        <v>0.8921</v>
      </c>
    </row>
    <row r="178" spans="1:5">
      <c r="A178" s="18">
        <v>1240</v>
      </c>
      <c r="B178" s="129">
        <v>81</v>
      </c>
      <c r="C178" s="129">
        <v>2</v>
      </c>
      <c r="D178" s="20" t="s">
        <v>468</v>
      </c>
      <c r="E178" s="53">
        <v>0.21759999999999999</v>
      </c>
    </row>
    <row r="179" spans="1:5">
      <c r="A179" s="18">
        <v>1240</v>
      </c>
      <c r="B179" s="129">
        <v>146</v>
      </c>
      <c r="C179" s="129">
        <v>2</v>
      </c>
      <c r="D179" s="20" t="s">
        <v>468</v>
      </c>
      <c r="E179" s="53">
        <v>1.6660999999999999</v>
      </c>
    </row>
    <row r="180" spans="1:5">
      <c r="A180" s="18">
        <v>1240</v>
      </c>
      <c r="B180" s="129">
        <v>2</v>
      </c>
      <c r="C180" s="129">
        <v>2</v>
      </c>
      <c r="D180" s="20" t="s">
        <v>469</v>
      </c>
      <c r="E180" s="53">
        <v>8.8011999999999997</v>
      </c>
    </row>
    <row r="181" spans="1:5">
      <c r="A181" s="18">
        <v>1240</v>
      </c>
      <c r="B181" s="129">
        <v>82</v>
      </c>
      <c r="C181" s="129">
        <v>2</v>
      </c>
      <c r="D181" s="20" t="s">
        <v>470</v>
      </c>
      <c r="E181" s="53">
        <v>0.34689999999999999</v>
      </c>
    </row>
    <row r="182" spans="1:5">
      <c r="A182" s="18">
        <v>1240</v>
      </c>
      <c r="B182" s="129">
        <v>83</v>
      </c>
      <c r="C182" s="129">
        <v>2</v>
      </c>
      <c r="D182" s="20" t="s">
        <v>471</v>
      </c>
      <c r="E182" s="53">
        <v>0.34699999999999998</v>
      </c>
    </row>
    <row r="183" spans="1:5">
      <c r="A183" s="18">
        <v>1240</v>
      </c>
      <c r="B183" s="129">
        <v>73</v>
      </c>
      <c r="C183" s="129">
        <v>2</v>
      </c>
      <c r="D183" s="20" t="s">
        <v>472</v>
      </c>
      <c r="E183" s="53">
        <v>3</v>
      </c>
    </row>
    <row r="184" spans="1:5">
      <c r="A184" s="18">
        <v>1240</v>
      </c>
      <c r="B184" s="129">
        <v>23</v>
      </c>
      <c r="C184" s="129">
        <v>2</v>
      </c>
      <c r="D184" s="20" t="s">
        <v>473</v>
      </c>
      <c r="E184" s="53">
        <v>2.5</v>
      </c>
    </row>
    <row r="185" spans="1:5">
      <c r="A185" s="18">
        <v>1240</v>
      </c>
      <c r="B185" s="129">
        <v>75</v>
      </c>
      <c r="C185" s="129">
        <v>2</v>
      </c>
      <c r="D185" s="20" t="s">
        <v>474</v>
      </c>
      <c r="E185" s="53">
        <v>0.74719999999999998</v>
      </c>
    </row>
    <row r="186" spans="1:5">
      <c r="A186" s="18">
        <v>1240</v>
      </c>
      <c r="B186" s="129">
        <v>24</v>
      </c>
      <c r="C186" s="129">
        <v>2</v>
      </c>
      <c r="D186" s="20" t="s">
        <v>475</v>
      </c>
      <c r="E186" s="53">
        <v>2</v>
      </c>
    </row>
    <row r="187" spans="1:5">
      <c r="A187" s="18">
        <v>1240</v>
      </c>
      <c r="B187" s="129">
        <v>25</v>
      </c>
      <c r="C187" s="129">
        <v>2</v>
      </c>
      <c r="D187" s="20" t="s">
        <v>476</v>
      </c>
      <c r="E187" s="53">
        <v>7</v>
      </c>
    </row>
    <row r="188" spans="1:5">
      <c r="A188" s="18">
        <v>1241</v>
      </c>
      <c r="B188" s="129">
        <v>14</v>
      </c>
      <c r="C188" s="129">
        <v>2</v>
      </c>
      <c r="D188" s="20" t="s">
        <v>477</v>
      </c>
      <c r="E188" s="53">
        <v>2.1574</v>
      </c>
    </row>
    <row r="189" spans="1:5">
      <c r="A189" s="18">
        <v>1240</v>
      </c>
      <c r="B189" s="129">
        <v>28</v>
      </c>
      <c r="C189" s="129">
        <v>2</v>
      </c>
      <c r="D189" s="20" t="s">
        <v>478</v>
      </c>
      <c r="E189" s="53">
        <v>8.5812000000000008</v>
      </c>
    </row>
    <row r="190" spans="1:5">
      <c r="A190" s="18">
        <v>1240</v>
      </c>
      <c r="B190" s="129">
        <v>134</v>
      </c>
      <c r="C190" s="129">
        <v>2</v>
      </c>
      <c r="D190" s="20" t="s">
        <v>479</v>
      </c>
      <c r="E190" s="53">
        <v>6.7474999999999996</v>
      </c>
    </row>
    <row r="191" spans="1:5">
      <c r="A191" s="18">
        <v>1240</v>
      </c>
      <c r="B191" s="129">
        <v>133</v>
      </c>
      <c r="C191" s="129">
        <v>2</v>
      </c>
      <c r="D191" s="20" t="s">
        <v>480</v>
      </c>
      <c r="E191" s="53">
        <v>6.0096999999999996</v>
      </c>
    </row>
    <row r="192" spans="1:5">
      <c r="A192" s="18">
        <v>1240</v>
      </c>
      <c r="B192" s="129">
        <v>26</v>
      </c>
      <c r="C192" s="129">
        <v>2</v>
      </c>
      <c r="D192" s="20" t="s">
        <v>481</v>
      </c>
      <c r="E192" s="53">
        <v>1.5</v>
      </c>
    </row>
    <row r="193" spans="1:5">
      <c r="A193" s="18">
        <v>1240</v>
      </c>
      <c r="B193" s="129">
        <v>132</v>
      </c>
      <c r="C193" s="129">
        <v>2</v>
      </c>
      <c r="D193" s="20" t="s">
        <v>482</v>
      </c>
      <c r="E193" s="53">
        <v>12.263500000000001</v>
      </c>
    </row>
    <row r="194" spans="1:5">
      <c r="A194" s="18">
        <v>1240</v>
      </c>
      <c r="B194" s="129">
        <v>3</v>
      </c>
      <c r="C194" s="129">
        <v>2</v>
      </c>
      <c r="D194" s="20" t="s">
        <v>483</v>
      </c>
      <c r="E194" s="53">
        <v>10.385400000000001</v>
      </c>
    </row>
    <row r="195" spans="1:5">
      <c r="A195" s="18">
        <v>1240</v>
      </c>
      <c r="B195" s="129">
        <v>1</v>
      </c>
      <c r="C195" s="129">
        <v>2</v>
      </c>
      <c r="D195" s="20" t="s">
        <v>484</v>
      </c>
      <c r="E195" s="53">
        <v>2.153</v>
      </c>
    </row>
    <row r="196" spans="1:5">
      <c r="A196" s="18">
        <v>1240</v>
      </c>
      <c r="B196" s="129">
        <v>14</v>
      </c>
      <c r="C196" s="129">
        <v>2</v>
      </c>
      <c r="D196" s="20" t="s">
        <v>485</v>
      </c>
      <c r="E196" s="53">
        <v>0.5</v>
      </c>
    </row>
    <row r="197" spans="1:5">
      <c r="A197" s="18">
        <v>1240</v>
      </c>
      <c r="B197" s="129">
        <v>74</v>
      </c>
      <c r="C197" s="129">
        <v>2</v>
      </c>
      <c r="D197" s="20" t="s">
        <v>486</v>
      </c>
      <c r="E197" s="53">
        <v>0.53120000000000001</v>
      </c>
    </row>
    <row r="198" spans="1:5">
      <c r="A198" s="18">
        <v>1240</v>
      </c>
      <c r="B198" s="129">
        <v>32</v>
      </c>
      <c r="C198" s="129">
        <v>2</v>
      </c>
      <c r="D198" s="20" t="s">
        <v>487</v>
      </c>
      <c r="E198" s="53">
        <v>3.0524</v>
      </c>
    </row>
    <row r="199" spans="1:5">
      <c r="A199" s="18">
        <v>1240</v>
      </c>
      <c r="B199" s="129">
        <v>104</v>
      </c>
      <c r="C199" s="129">
        <v>2</v>
      </c>
      <c r="D199" s="20" t="s">
        <v>488</v>
      </c>
      <c r="E199" s="53">
        <v>0.35659999999999997</v>
      </c>
    </row>
    <row r="200" spans="1:5">
      <c r="A200" s="18">
        <v>1240</v>
      </c>
      <c r="B200" s="129">
        <v>140</v>
      </c>
      <c r="C200" s="129">
        <v>2</v>
      </c>
      <c r="D200" s="20" t="s">
        <v>488</v>
      </c>
      <c r="E200" s="53">
        <v>0.35499999999999998</v>
      </c>
    </row>
    <row r="201" spans="1:5">
      <c r="A201" s="18">
        <v>1240</v>
      </c>
      <c r="B201" s="129">
        <v>141</v>
      </c>
      <c r="C201" s="129">
        <v>2</v>
      </c>
      <c r="D201" s="20" t="s">
        <v>488</v>
      </c>
      <c r="E201" s="53">
        <v>0.35499999999999998</v>
      </c>
    </row>
    <row r="202" spans="1:5">
      <c r="A202" s="18">
        <v>1240</v>
      </c>
      <c r="B202" s="129">
        <v>142</v>
      </c>
      <c r="C202" s="129">
        <v>2</v>
      </c>
      <c r="D202" s="20" t="s">
        <v>488</v>
      </c>
      <c r="E202" s="53">
        <v>0.36620000000000003</v>
      </c>
    </row>
    <row r="203" spans="1:5">
      <c r="A203" s="18">
        <v>1240</v>
      </c>
      <c r="B203" s="129">
        <v>143</v>
      </c>
      <c r="C203" s="129">
        <v>2</v>
      </c>
      <c r="D203" s="20" t="s">
        <v>488</v>
      </c>
      <c r="E203" s="53">
        <v>5.0500000000000003E-2</v>
      </c>
    </row>
    <row r="204" spans="1:5">
      <c r="A204" s="18">
        <v>1240</v>
      </c>
      <c r="B204" s="129">
        <v>107</v>
      </c>
      <c r="C204" s="129">
        <v>2</v>
      </c>
      <c r="D204" s="20" t="s">
        <v>489</v>
      </c>
      <c r="E204" s="53">
        <v>1.4725999999999999</v>
      </c>
    </row>
    <row r="205" spans="1:5">
      <c r="A205" s="18">
        <v>1240</v>
      </c>
      <c r="B205" s="129">
        <v>108</v>
      </c>
      <c r="C205" s="129">
        <v>2</v>
      </c>
      <c r="D205" s="20" t="s">
        <v>490</v>
      </c>
      <c r="E205" s="53">
        <v>1.4584999999999999</v>
      </c>
    </row>
    <row r="206" spans="1:5">
      <c r="A206" s="18">
        <v>1240</v>
      </c>
      <c r="B206" s="129">
        <v>106</v>
      </c>
      <c r="C206" s="129">
        <v>2</v>
      </c>
      <c r="D206" s="20" t="s">
        <v>491</v>
      </c>
      <c r="E206" s="53">
        <v>1.5139</v>
      </c>
    </row>
    <row r="207" spans="1:5">
      <c r="A207" s="18">
        <v>1240</v>
      </c>
      <c r="B207" s="129">
        <v>105</v>
      </c>
      <c r="C207" s="129">
        <v>2</v>
      </c>
      <c r="D207" s="20" t="s">
        <v>492</v>
      </c>
      <c r="E207" s="53">
        <v>1.6117999999999999</v>
      </c>
    </row>
    <row r="208" spans="1:5">
      <c r="A208" s="18">
        <v>1240</v>
      </c>
      <c r="B208" s="129">
        <v>147</v>
      </c>
      <c r="C208" s="129">
        <v>2</v>
      </c>
      <c r="D208" s="20" t="s">
        <v>493</v>
      </c>
      <c r="E208" s="53">
        <v>2.6617999999999999</v>
      </c>
    </row>
    <row r="209" spans="1:5">
      <c r="A209" s="18">
        <v>1240</v>
      </c>
      <c r="B209" s="129">
        <v>97</v>
      </c>
      <c r="C209" s="129">
        <v>2</v>
      </c>
      <c r="D209" s="20" t="s">
        <v>494</v>
      </c>
      <c r="E209" s="53">
        <v>0.32950000000000002</v>
      </c>
    </row>
    <row r="210" spans="1:5">
      <c r="A210" s="18">
        <v>1240</v>
      </c>
      <c r="B210" s="129">
        <v>99</v>
      </c>
      <c r="C210" s="129">
        <v>2</v>
      </c>
      <c r="D210" s="20" t="s">
        <v>495</v>
      </c>
      <c r="E210" s="53">
        <v>0.43459999999999999</v>
      </c>
    </row>
    <row r="211" spans="1:5">
      <c r="A211" s="18">
        <v>1240</v>
      </c>
      <c r="B211" s="129">
        <v>100</v>
      </c>
      <c r="C211" s="129">
        <v>2</v>
      </c>
      <c r="D211" s="20" t="s">
        <v>496</v>
      </c>
      <c r="E211" s="53">
        <v>0.2472</v>
      </c>
    </row>
    <row r="212" spans="1:5">
      <c r="A212" s="18">
        <v>1240</v>
      </c>
      <c r="B212" s="129">
        <v>135</v>
      </c>
      <c r="C212" s="129">
        <v>2</v>
      </c>
      <c r="D212" s="20" t="s">
        <v>497</v>
      </c>
      <c r="E212" s="53">
        <v>7</v>
      </c>
    </row>
    <row r="213" spans="1:5">
      <c r="A213" s="18">
        <v>1240</v>
      </c>
      <c r="B213" s="129">
        <v>86</v>
      </c>
      <c r="C213" s="129">
        <v>2</v>
      </c>
      <c r="D213" s="20" t="s">
        <v>494</v>
      </c>
      <c r="E213" s="53">
        <v>2.6194000000000002</v>
      </c>
    </row>
    <row r="214" spans="1:5">
      <c r="A214" s="18">
        <v>1240</v>
      </c>
      <c r="B214" s="129">
        <v>121</v>
      </c>
      <c r="C214" s="129">
        <v>2</v>
      </c>
      <c r="D214" s="20" t="s">
        <v>414</v>
      </c>
      <c r="E214" s="53">
        <v>12</v>
      </c>
    </row>
    <row r="215" spans="1:5">
      <c r="A215" s="18">
        <v>1240</v>
      </c>
      <c r="B215" s="129">
        <v>42</v>
      </c>
      <c r="C215" s="129">
        <v>2</v>
      </c>
      <c r="D215" s="20" t="s">
        <v>498</v>
      </c>
      <c r="E215" s="53">
        <v>5.2118000000000002</v>
      </c>
    </row>
    <row r="216" spans="1:5">
      <c r="A216" s="18">
        <v>1240</v>
      </c>
      <c r="B216" s="129">
        <v>118</v>
      </c>
      <c r="C216" s="129">
        <v>2</v>
      </c>
      <c r="D216" s="20" t="s">
        <v>494</v>
      </c>
      <c r="E216" s="53">
        <v>1.9322999999999999</v>
      </c>
    </row>
    <row r="217" spans="1:5">
      <c r="A217" s="18">
        <v>1240</v>
      </c>
      <c r="B217" s="129">
        <v>41</v>
      </c>
      <c r="C217" s="129">
        <v>2</v>
      </c>
      <c r="D217" s="20" t="s">
        <v>469</v>
      </c>
      <c r="E217" s="53">
        <v>3.0526</v>
      </c>
    </row>
    <row r="218" spans="1:5">
      <c r="A218" s="18">
        <v>1240</v>
      </c>
      <c r="B218" s="129">
        <v>87</v>
      </c>
      <c r="C218" s="129">
        <v>2</v>
      </c>
      <c r="D218" s="20" t="s">
        <v>499</v>
      </c>
      <c r="E218" s="53">
        <v>3.0895999999999999</v>
      </c>
    </row>
    <row r="219" spans="1:5">
      <c r="A219" s="18">
        <v>1240</v>
      </c>
      <c r="B219" s="129">
        <v>88</v>
      </c>
      <c r="C219" s="129">
        <v>2</v>
      </c>
      <c r="D219" s="20" t="s">
        <v>500</v>
      </c>
      <c r="E219" s="53">
        <v>0.9516</v>
      </c>
    </row>
    <row r="220" spans="1:5">
      <c r="A220" s="18">
        <v>1240</v>
      </c>
      <c r="B220" s="129">
        <v>89</v>
      </c>
      <c r="C220" s="129">
        <v>2</v>
      </c>
      <c r="D220" s="20" t="s">
        <v>469</v>
      </c>
      <c r="E220" s="53">
        <v>3.3052000000000001</v>
      </c>
    </row>
    <row r="221" spans="1:5">
      <c r="A221" s="18">
        <v>1240</v>
      </c>
      <c r="B221" s="129">
        <v>44</v>
      </c>
      <c r="C221" s="129">
        <v>2</v>
      </c>
      <c r="D221" s="20" t="s">
        <v>469</v>
      </c>
      <c r="E221" s="53">
        <v>0.81830000000000003</v>
      </c>
    </row>
    <row r="222" spans="1:5">
      <c r="A222" s="18">
        <v>1240</v>
      </c>
      <c r="B222" s="129">
        <v>79</v>
      </c>
      <c r="C222" s="129">
        <v>2</v>
      </c>
      <c r="D222" s="20" t="s">
        <v>501</v>
      </c>
      <c r="E222" s="53">
        <v>0.76380000000000003</v>
      </c>
    </row>
    <row r="223" spans="1:5">
      <c r="A223" s="18">
        <v>1240</v>
      </c>
      <c r="B223" s="129">
        <v>119</v>
      </c>
      <c r="C223" s="129">
        <v>2</v>
      </c>
      <c r="D223" s="20" t="s">
        <v>413</v>
      </c>
      <c r="E223" s="53">
        <v>5.5362</v>
      </c>
    </row>
    <row r="224" spans="1:5">
      <c r="A224" s="18">
        <v>1240</v>
      </c>
      <c r="B224" s="129">
        <v>91</v>
      </c>
      <c r="C224" s="129">
        <v>2</v>
      </c>
      <c r="D224" s="20" t="s">
        <v>413</v>
      </c>
      <c r="E224" s="53">
        <v>5.8033000000000001</v>
      </c>
    </row>
    <row r="225" spans="1:5">
      <c r="A225" s="18">
        <v>1240</v>
      </c>
      <c r="B225" s="129">
        <v>45</v>
      </c>
      <c r="C225" s="129">
        <v>2</v>
      </c>
      <c r="D225" s="20" t="s">
        <v>502</v>
      </c>
      <c r="E225" s="53">
        <v>15.238799999999999</v>
      </c>
    </row>
    <row r="226" spans="1:5">
      <c r="A226" s="18">
        <v>1240</v>
      </c>
      <c r="B226" s="129">
        <v>46</v>
      </c>
      <c r="C226" s="129">
        <v>2</v>
      </c>
      <c r="D226" s="20" t="s">
        <v>503</v>
      </c>
      <c r="E226" s="53">
        <v>13.6317</v>
      </c>
    </row>
    <row r="227" spans="1:5">
      <c r="A227" s="18">
        <v>1240</v>
      </c>
      <c r="B227" s="129">
        <v>48</v>
      </c>
      <c r="C227" s="129">
        <v>2</v>
      </c>
      <c r="D227" s="20" t="s">
        <v>504</v>
      </c>
      <c r="E227" s="53">
        <v>8.9693000000000005</v>
      </c>
    </row>
    <row r="228" spans="1:5">
      <c r="A228" s="18">
        <v>1240</v>
      </c>
      <c r="B228" s="129">
        <v>49</v>
      </c>
      <c r="C228" s="129">
        <v>2</v>
      </c>
      <c r="D228" s="20" t="s">
        <v>505</v>
      </c>
      <c r="E228" s="53">
        <v>4.1811999999999996</v>
      </c>
    </row>
    <row r="229" spans="1:5">
      <c r="A229" s="18">
        <v>1240</v>
      </c>
      <c r="B229" s="129">
        <v>50</v>
      </c>
      <c r="C229" s="129">
        <v>2</v>
      </c>
      <c r="D229" s="20" t="s">
        <v>506</v>
      </c>
      <c r="E229" s="53">
        <v>19.955200000000001</v>
      </c>
    </row>
    <row r="230" spans="1:5">
      <c r="A230" s="18">
        <v>1240</v>
      </c>
      <c r="B230" s="129">
        <v>51</v>
      </c>
      <c r="C230" s="129">
        <v>2</v>
      </c>
      <c r="D230" s="20" t="s">
        <v>507</v>
      </c>
      <c r="E230" s="53">
        <v>10.150600000000001</v>
      </c>
    </row>
    <row r="231" spans="1:5">
      <c r="A231" s="18">
        <v>1240</v>
      </c>
      <c r="B231" s="129">
        <v>111</v>
      </c>
      <c r="C231" s="129">
        <v>2</v>
      </c>
      <c r="D231" s="20" t="s">
        <v>455</v>
      </c>
      <c r="E231" s="53">
        <v>7.5197000000000003</v>
      </c>
    </row>
    <row r="232" spans="1:5">
      <c r="A232" s="18">
        <v>1240</v>
      </c>
      <c r="B232" s="129">
        <v>13</v>
      </c>
      <c r="C232" s="129">
        <v>2</v>
      </c>
      <c r="D232" s="20" t="s">
        <v>508</v>
      </c>
      <c r="E232" s="53">
        <v>0.1</v>
      </c>
    </row>
    <row r="233" spans="1:5">
      <c r="A233" s="18">
        <v>1240</v>
      </c>
      <c r="B233" s="129">
        <v>54</v>
      </c>
      <c r="C233" s="129">
        <v>2</v>
      </c>
      <c r="D233" s="20" t="s">
        <v>509</v>
      </c>
      <c r="E233" s="53">
        <v>6.99</v>
      </c>
    </row>
    <row r="234" spans="1:5">
      <c r="A234" s="18">
        <v>1240</v>
      </c>
      <c r="B234" s="129">
        <v>9</v>
      </c>
      <c r="C234" s="129">
        <v>2</v>
      </c>
      <c r="D234" s="20" t="s">
        <v>510</v>
      </c>
      <c r="E234" s="53">
        <v>24.764099999999999</v>
      </c>
    </row>
    <row r="235" spans="1:5">
      <c r="A235" s="18">
        <v>1240</v>
      </c>
      <c r="B235" s="129">
        <v>115</v>
      </c>
      <c r="C235" s="129">
        <v>2</v>
      </c>
      <c r="D235" s="20" t="s">
        <v>511</v>
      </c>
      <c r="E235" s="53">
        <v>8.01</v>
      </c>
    </row>
    <row r="236" spans="1:5">
      <c r="A236" s="18">
        <v>1240</v>
      </c>
      <c r="B236" s="129">
        <v>123</v>
      </c>
      <c r="C236" s="129">
        <v>2</v>
      </c>
      <c r="D236" s="20" t="s">
        <v>448</v>
      </c>
      <c r="E236" s="53">
        <v>6.117</v>
      </c>
    </row>
    <row r="237" spans="1:5">
      <c r="A237" s="18">
        <v>1240</v>
      </c>
      <c r="B237" s="129">
        <v>58</v>
      </c>
      <c r="C237" s="129">
        <v>2</v>
      </c>
      <c r="D237" s="20" t="s">
        <v>455</v>
      </c>
      <c r="E237" s="53">
        <v>5.9329999999999998</v>
      </c>
    </row>
    <row r="238" spans="1:5">
      <c r="A238" s="18">
        <v>1240</v>
      </c>
      <c r="B238" s="129">
        <v>131</v>
      </c>
      <c r="C238" s="129">
        <v>2</v>
      </c>
      <c r="D238" s="20" t="s">
        <v>455</v>
      </c>
      <c r="E238" s="53">
        <v>9.0472999999999999</v>
      </c>
    </row>
    <row r="239" spans="1:5">
      <c r="A239" s="18">
        <v>1240</v>
      </c>
      <c r="B239" s="129">
        <v>11</v>
      </c>
      <c r="C239" s="129">
        <v>2</v>
      </c>
      <c r="D239" s="20" t="s">
        <v>512</v>
      </c>
      <c r="E239" s="53">
        <v>1</v>
      </c>
    </row>
    <row r="240" spans="1:5">
      <c r="A240" s="18">
        <v>1240</v>
      </c>
      <c r="B240" s="129">
        <v>113</v>
      </c>
      <c r="C240" s="129">
        <v>2</v>
      </c>
      <c r="D240" s="20" t="s">
        <v>513</v>
      </c>
      <c r="E240" s="53">
        <v>5.5431999999999997</v>
      </c>
    </row>
    <row r="241" spans="1:5">
      <c r="A241" s="18">
        <v>1240</v>
      </c>
      <c r="B241" s="129">
        <v>62</v>
      </c>
      <c r="C241" s="129">
        <v>2</v>
      </c>
      <c r="D241" s="20" t="s">
        <v>513</v>
      </c>
      <c r="E241" s="53">
        <v>18.546399999999998</v>
      </c>
    </row>
    <row r="242" spans="1:5">
      <c r="A242" s="18">
        <v>1240</v>
      </c>
      <c r="B242" s="129">
        <v>139</v>
      </c>
      <c r="C242" s="129">
        <v>2</v>
      </c>
      <c r="D242" s="20" t="s">
        <v>514</v>
      </c>
      <c r="E242" s="53">
        <v>51.945300000000003</v>
      </c>
    </row>
    <row r="243" spans="1:5">
      <c r="A243" s="18">
        <v>1240</v>
      </c>
      <c r="B243" s="129">
        <v>64</v>
      </c>
      <c r="C243" s="129">
        <v>2</v>
      </c>
      <c r="D243" s="20" t="s">
        <v>439</v>
      </c>
      <c r="E243" s="53">
        <v>3.9283000000000001</v>
      </c>
    </row>
    <row r="244" spans="1:5">
      <c r="A244" s="18">
        <v>1240</v>
      </c>
      <c r="B244" s="129">
        <v>65</v>
      </c>
      <c r="C244" s="129">
        <v>2</v>
      </c>
      <c r="D244" s="20" t="s">
        <v>448</v>
      </c>
      <c r="E244" s="53">
        <v>3.9382999999999999</v>
      </c>
    </row>
    <row r="245" spans="1:5">
      <c r="A245" s="18">
        <v>1240</v>
      </c>
      <c r="B245" s="129">
        <v>60</v>
      </c>
      <c r="C245" s="129">
        <v>2</v>
      </c>
      <c r="D245" s="20" t="s">
        <v>515</v>
      </c>
      <c r="E245" s="53">
        <v>0.6492</v>
      </c>
    </row>
    <row r="246" spans="1:5">
      <c r="A246" s="18">
        <v>1240</v>
      </c>
      <c r="B246" s="129">
        <v>66</v>
      </c>
      <c r="C246" s="129">
        <v>2</v>
      </c>
      <c r="D246" s="20" t="s">
        <v>516</v>
      </c>
      <c r="E246" s="53">
        <v>4.7651000000000003</v>
      </c>
    </row>
    <row r="247" spans="1:5">
      <c r="A247" s="18">
        <v>1240</v>
      </c>
      <c r="B247" s="129">
        <v>67</v>
      </c>
      <c r="C247" s="129">
        <v>2</v>
      </c>
      <c r="D247" s="20" t="s">
        <v>516</v>
      </c>
      <c r="E247" s="53">
        <v>1.2576000000000001</v>
      </c>
    </row>
    <row r="248" spans="1:5">
      <c r="A248" s="18">
        <v>1240</v>
      </c>
      <c r="B248" s="129">
        <v>126</v>
      </c>
      <c r="C248" s="129">
        <v>2</v>
      </c>
      <c r="D248" s="20" t="s">
        <v>517</v>
      </c>
      <c r="E248" s="53">
        <v>136.4966</v>
      </c>
    </row>
    <row r="249" spans="1:5">
      <c r="A249" s="18">
        <v>1240</v>
      </c>
      <c r="B249" s="129">
        <v>125</v>
      </c>
      <c r="C249" s="129">
        <v>2</v>
      </c>
      <c r="D249" s="20" t="s">
        <v>518</v>
      </c>
      <c r="E249" s="53">
        <v>35.6282</v>
      </c>
    </row>
    <row r="250" spans="1:5">
      <c r="A250" s="18">
        <v>1241</v>
      </c>
      <c r="B250" s="129">
        <v>24</v>
      </c>
      <c r="C250" s="129">
        <v>1</v>
      </c>
      <c r="D250" s="20" t="s">
        <v>519</v>
      </c>
      <c r="E250" s="53">
        <v>6</v>
      </c>
    </row>
    <row r="251" spans="1:5">
      <c r="A251" s="18">
        <v>1241</v>
      </c>
      <c r="B251" s="129">
        <v>25</v>
      </c>
      <c r="C251" s="129">
        <v>1</v>
      </c>
      <c r="D251" s="20" t="s">
        <v>519</v>
      </c>
      <c r="E251" s="53">
        <v>5.9980000000000002</v>
      </c>
    </row>
    <row r="252" spans="1:5">
      <c r="A252" s="18">
        <v>1241</v>
      </c>
      <c r="B252" s="129">
        <v>23</v>
      </c>
      <c r="C252" s="129">
        <v>2</v>
      </c>
      <c r="D252" s="20" t="s">
        <v>520</v>
      </c>
      <c r="E252" s="53">
        <v>36</v>
      </c>
    </row>
    <row r="253" spans="1:5">
      <c r="A253" s="18">
        <v>1241</v>
      </c>
      <c r="B253" s="129">
        <v>21</v>
      </c>
      <c r="C253" s="129">
        <v>1</v>
      </c>
      <c r="D253" s="20" t="s">
        <v>521</v>
      </c>
      <c r="E253" s="53">
        <v>13.5</v>
      </c>
    </row>
    <row r="254" spans="1:5">
      <c r="A254" s="18">
        <v>1241</v>
      </c>
      <c r="B254" s="129">
        <v>47</v>
      </c>
      <c r="C254" s="129">
        <v>2</v>
      </c>
      <c r="D254" s="20" t="s">
        <v>522</v>
      </c>
      <c r="E254" s="53">
        <v>14</v>
      </c>
    </row>
    <row r="255" spans="1:5">
      <c r="A255" s="18">
        <v>1241</v>
      </c>
      <c r="B255" s="129">
        <v>50</v>
      </c>
      <c r="C255" s="129">
        <v>1</v>
      </c>
      <c r="D255" s="20" t="s">
        <v>523</v>
      </c>
      <c r="E255" s="53">
        <v>10</v>
      </c>
    </row>
    <row r="256" spans="1:5">
      <c r="A256" s="18">
        <v>1241</v>
      </c>
      <c r="B256" s="129">
        <v>51</v>
      </c>
      <c r="C256" s="129">
        <v>2</v>
      </c>
      <c r="D256" s="20" t="s">
        <v>523</v>
      </c>
      <c r="E256" s="53">
        <v>50</v>
      </c>
    </row>
    <row r="257" spans="1:5">
      <c r="A257" s="18">
        <v>1241</v>
      </c>
      <c r="B257" s="129">
        <v>20</v>
      </c>
      <c r="C257" s="129">
        <v>2</v>
      </c>
      <c r="D257" s="20" t="s">
        <v>524</v>
      </c>
      <c r="E257" s="53">
        <v>4.58</v>
      </c>
    </row>
    <row r="258" spans="1:5">
      <c r="A258" s="18">
        <v>1241</v>
      </c>
      <c r="B258" s="129">
        <v>26</v>
      </c>
      <c r="C258" s="129">
        <v>1</v>
      </c>
      <c r="D258" s="20" t="s">
        <v>524</v>
      </c>
      <c r="E258" s="53">
        <v>10</v>
      </c>
    </row>
    <row r="259" spans="1:5">
      <c r="A259" s="18">
        <v>1241</v>
      </c>
      <c r="B259" s="129">
        <v>54</v>
      </c>
      <c r="C259" s="129">
        <v>1</v>
      </c>
      <c r="D259" s="20" t="s">
        <v>525</v>
      </c>
      <c r="E259" s="53">
        <v>3.9973000000000001</v>
      </c>
    </row>
    <row r="260" spans="1:5">
      <c r="A260" s="18">
        <v>1241</v>
      </c>
      <c r="B260" s="129">
        <v>45</v>
      </c>
      <c r="C260" s="129">
        <v>1</v>
      </c>
      <c r="D260" s="20" t="s">
        <v>524</v>
      </c>
      <c r="E260" s="53">
        <v>2</v>
      </c>
    </row>
    <row r="261" spans="1:5">
      <c r="A261" s="18">
        <v>1241</v>
      </c>
      <c r="B261" s="129">
        <v>56</v>
      </c>
      <c r="C261" s="129">
        <v>1</v>
      </c>
      <c r="D261" s="20" t="s">
        <v>526</v>
      </c>
      <c r="E261" s="53">
        <v>4</v>
      </c>
    </row>
    <row r="262" spans="1:5">
      <c r="A262" s="18">
        <v>1241</v>
      </c>
      <c r="B262" s="129">
        <v>61</v>
      </c>
      <c r="C262" s="129">
        <v>1</v>
      </c>
      <c r="D262" s="20" t="s">
        <v>527</v>
      </c>
      <c r="E262" s="53">
        <v>5</v>
      </c>
    </row>
    <row r="263" spans="1:5">
      <c r="A263" s="18">
        <v>1241</v>
      </c>
      <c r="B263" s="129">
        <v>38</v>
      </c>
      <c r="C263" s="129">
        <v>1</v>
      </c>
      <c r="D263" s="20" t="s">
        <v>528</v>
      </c>
      <c r="E263" s="53">
        <v>1</v>
      </c>
    </row>
    <row r="264" spans="1:5">
      <c r="A264" s="18">
        <v>1241</v>
      </c>
      <c r="B264" s="129">
        <v>60</v>
      </c>
      <c r="C264" s="129">
        <v>1</v>
      </c>
      <c r="D264" s="20" t="s">
        <v>529</v>
      </c>
      <c r="E264" s="53">
        <v>2</v>
      </c>
    </row>
    <row r="265" spans="1:5">
      <c r="A265" s="18">
        <v>1241</v>
      </c>
      <c r="B265" s="129">
        <v>58</v>
      </c>
      <c r="C265" s="129">
        <v>1</v>
      </c>
      <c r="D265" s="20" t="s">
        <v>530</v>
      </c>
      <c r="E265" s="53">
        <v>4</v>
      </c>
    </row>
    <row r="266" spans="1:5">
      <c r="A266" s="18">
        <v>1241</v>
      </c>
      <c r="B266" s="129">
        <v>57</v>
      </c>
      <c r="C266" s="129">
        <v>1</v>
      </c>
      <c r="D266" s="20" t="s">
        <v>531</v>
      </c>
      <c r="E266" s="53">
        <v>4</v>
      </c>
    </row>
    <row r="267" spans="1:5">
      <c r="A267" s="18">
        <v>1241</v>
      </c>
      <c r="B267" s="129">
        <v>52</v>
      </c>
      <c r="C267" s="129">
        <v>1</v>
      </c>
      <c r="D267" s="20" t="s">
        <v>532</v>
      </c>
      <c r="E267" s="53">
        <v>13.7531</v>
      </c>
    </row>
    <row r="268" spans="1:5">
      <c r="A268" s="18">
        <v>1241</v>
      </c>
      <c r="B268" s="129">
        <v>43</v>
      </c>
      <c r="C268" s="129">
        <v>1</v>
      </c>
      <c r="D268" s="20" t="s">
        <v>533</v>
      </c>
      <c r="E268" s="53">
        <v>6</v>
      </c>
    </row>
    <row r="269" spans="1:5">
      <c r="A269" s="18">
        <v>1241</v>
      </c>
      <c r="B269" s="129">
        <v>46</v>
      </c>
      <c r="C269" s="129">
        <v>1</v>
      </c>
      <c r="D269" s="20" t="s">
        <v>533</v>
      </c>
      <c r="E269" s="53">
        <v>5.5616000000000003</v>
      </c>
    </row>
    <row r="270" spans="1:5">
      <c r="A270" s="18">
        <v>1241</v>
      </c>
      <c r="B270" s="129">
        <v>59</v>
      </c>
      <c r="C270" s="129">
        <v>2</v>
      </c>
      <c r="D270" s="20" t="s">
        <v>439</v>
      </c>
      <c r="E270" s="53">
        <v>17.7395</v>
      </c>
    </row>
    <row r="271" spans="1:5">
      <c r="A271" s="18">
        <v>1241</v>
      </c>
      <c r="B271" s="129">
        <v>12</v>
      </c>
      <c r="C271" s="129">
        <v>2</v>
      </c>
      <c r="D271" s="20" t="s">
        <v>476</v>
      </c>
      <c r="E271" s="53">
        <v>10.7065</v>
      </c>
    </row>
    <row r="272" spans="1:5">
      <c r="A272" s="18">
        <v>1241</v>
      </c>
      <c r="B272" s="129">
        <v>53</v>
      </c>
      <c r="C272" s="129">
        <v>2</v>
      </c>
      <c r="D272" s="20" t="s">
        <v>534</v>
      </c>
      <c r="E272" s="53">
        <v>12.212899999999999</v>
      </c>
    </row>
    <row r="273" spans="1:5">
      <c r="A273" s="18">
        <v>1241</v>
      </c>
      <c r="B273" s="129">
        <v>3</v>
      </c>
      <c r="C273" s="129">
        <v>2</v>
      </c>
      <c r="D273" s="20" t="s">
        <v>533</v>
      </c>
      <c r="E273" s="53">
        <v>13.5</v>
      </c>
    </row>
    <row r="274" spans="1:5">
      <c r="A274" s="18">
        <v>1241</v>
      </c>
      <c r="B274" s="129">
        <v>6</v>
      </c>
      <c r="C274" s="129">
        <v>2</v>
      </c>
      <c r="D274" s="20" t="s">
        <v>535</v>
      </c>
      <c r="E274" s="53">
        <v>2.7759999999999998</v>
      </c>
    </row>
    <row r="275" spans="1:5">
      <c r="A275" s="18">
        <v>1241</v>
      </c>
      <c r="B275" s="129">
        <v>4</v>
      </c>
      <c r="C275" s="129">
        <v>2</v>
      </c>
      <c r="D275" s="20" t="s">
        <v>536</v>
      </c>
      <c r="E275" s="53">
        <v>8.3046000000000006</v>
      </c>
    </row>
    <row r="276" spans="1:5">
      <c r="A276" s="18">
        <v>1241</v>
      </c>
      <c r="B276" s="129">
        <v>10</v>
      </c>
      <c r="C276" s="129">
        <v>2</v>
      </c>
      <c r="D276" s="20" t="s">
        <v>537</v>
      </c>
      <c r="E276" s="53">
        <v>10</v>
      </c>
    </row>
    <row r="277" spans="1:5">
      <c r="A277" s="18">
        <v>1241</v>
      </c>
      <c r="B277" s="129">
        <v>8</v>
      </c>
      <c r="C277" s="129">
        <v>2</v>
      </c>
      <c r="D277" s="20" t="s">
        <v>538</v>
      </c>
      <c r="E277" s="53">
        <v>6.4935</v>
      </c>
    </row>
    <row r="278" spans="1:5">
      <c r="A278" s="18">
        <v>1241</v>
      </c>
      <c r="B278" s="129">
        <v>9</v>
      </c>
      <c r="C278" s="129">
        <v>2</v>
      </c>
      <c r="D278" s="20" t="s">
        <v>539</v>
      </c>
      <c r="E278" s="53">
        <v>8.0656999999999996</v>
      </c>
    </row>
  </sheetData>
  <phoneticPr fontId="0" type="noConversion"/>
  <pageMargins left="0.75" right="0.75" top="1" bottom="1" header="0" footer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2:AA292"/>
  <sheetViews>
    <sheetView workbookViewId="0" xr3:uid="{78B4E459-6924-5F8B-B7BA-2DD04133E49E}">
      <selection activeCell="I45" sqref="I45"/>
    </sheetView>
  </sheetViews>
  <sheetFormatPr defaultColWidth="11.42578125" defaultRowHeight="12.75"/>
  <cols>
    <col min="1" max="1" width="8.5703125" style="60" customWidth="1"/>
    <col min="2" max="2" width="17" style="60" customWidth="1"/>
    <col min="3" max="3" width="14.5703125" style="63" customWidth="1"/>
    <col min="4" max="4" width="22.28515625" style="61" customWidth="1"/>
    <col min="5" max="5" width="12.5703125" style="62" customWidth="1"/>
    <col min="6" max="6" width="14.7109375" style="63" customWidth="1"/>
    <col min="7" max="7" width="0.42578125" style="63" customWidth="1"/>
    <col min="8" max="16384" width="11.42578125" style="63"/>
  </cols>
  <sheetData>
    <row r="2" spans="1:27" ht="23.25">
      <c r="B2" s="91" t="s">
        <v>540</v>
      </c>
      <c r="D2" s="90"/>
    </row>
    <row r="3" spans="1:27" ht="23.25">
      <c r="B3" s="91" t="s">
        <v>541</v>
      </c>
      <c r="D3" s="90"/>
    </row>
    <row r="11" spans="1:27" s="28" customFormat="1" ht="12.75" customHeight="1">
      <c r="A11" s="92" t="s">
        <v>331</v>
      </c>
      <c r="B11" s="19" t="s">
        <v>23</v>
      </c>
      <c r="C11" s="18" t="s">
        <v>332</v>
      </c>
      <c r="D11" s="23" t="s">
        <v>24</v>
      </c>
      <c r="E11" s="53" t="s">
        <v>25</v>
      </c>
      <c r="F11" s="18" t="s">
        <v>26</v>
      </c>
    </row>
    <row r="12" spans="1:27" s="54" customFormat="1" ht="20.100000000000001" customHeight="1">
      <c r="A12" s="18">
        <v>1237</v>
      </c>
      <c r="B12" s="89">
        <v>1</v>
      </c>
      <c r="C12" s="18">
        <v>2</v>
      </c>
      <c r="D12" s="20" t="s">
        <v>84</v>
      </c>
      <c r="E12" s="53">
        <v>25.143599999999999</v>
      </c>
      <c r="F12" s="21">
        <v>20.114899999999999</v>
      </c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 s="55" customFormat="1" ht="20.100000000000001" customHeight="1">
      <c r="A13" s="18">
        <v>1237</v>
      </c>
      <c r="B13" s="89">
        <v>12</v>
      </c>
      <c r="C13" s="18">
        <v>2</v>
      </c>
      <c r="D13" s="20" t="s">
        <v>85</v>
      </c>
      <c r="E13" s="53">
        <v>15.696899999999999</v>
      </c>
      <c r="F13" s="21">
        <v>12.5555</v>
      </c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 s="28" customFormat="1" ht="20.100000000000001" customHeight="1">
      <c r="A14" s="18">
        <v>1237</v>
      </c>
      <c r="B14" s="89">
        <v>30</v>
      </c>
      <c r="C14" s="18">
        <v>2</v>
      </c>
      <c r="D14" s="20" t="s">
        <v>542</v>
      </c>
      <c r="E14" s="53">
        <f>F14*100/80</f>
        <v>2.0097499999999999</v>
      </c>
      <c r="F14" s="21">
        <v>1.6077999999999999</v>
      </c>
    </row>
    <row r="15" spans="1:27" s="28" customFormat="1" ht="20.100000000000001" customHeight="1">
      <c r="A15" s="18">
        <v>1237</v>
      </c>
      <c r="B15" s="89">
        <v>65</v>
      </c>
      <c r="C15" s="18">
        <v>2</v>
      </c>
      <c r="D15" s="20" t="s">
        <v>543</v>
      </c>
      <c r="E15" s="53">
        <v>17.838999999999999</v>
      </c>
      <c r="F15" s="21">
        <v>12.663399999999999</v>
      </c>
    </row>
    <row r="16" spans="1:27" s="28" customFormat="1" ht="20.100000000000001" customHeight="1">
      <c r="A16" s="18">
        <v>1238</v>
      </c>
      <c r="B16" s="40"/>
      <c r="D16" s="29"/>
      <c r="E16" s="45"/>
    </row>
    <row r="17" spans="1:6" s="28" customFormat="1" ht="20.100000000000001" customHeight="1">
      <c r="A17" s="18">
        <v>1238</v>
      </c>
      <c r="B17" s="89">
        <v>1</v>
      </c>
      <c r="C17" s="18">
        <v>2</v>
      </c>
      <c r="D17" s="20" t="s">
        <v>544</v>
      </c>
      <c r="E17" s="53">
        <v>1.8207</v>
      </c>
      <c r="F17" s="21">
        <f t="shared" ref="F17:F22" si="0">E17*0.8</f>
        <v>1.4565600000000001</v>
      </c>
    </row>
    <row r="18" spans="1:6" s="28" customFormat="1" ht="20.100000000000001" customHeight="1">
      <c r="A18" s="18">
        <v>1238</v>
      </c>
      <c r="B18" s="89">
        <v>49</v>
      </c>
      <c r="C18" s="18">
        <v>2</v>
      </c>
      <c r="D18" s="20" t="s">
        <v>37</v>
      </c>
      <c r="E18" s="53">
        <v>1.0764</v>
      </c>
      <c r="F18" s="21">
        <f t="shared" si="0"/>
        <v>0.86112000000000011</v>
      </c>
    </row>
    <row r="19" spans="1:6" s="28" customFormat="1" ht="20.100000000000001" customHeight="1">
      <c r="A19" s="18">
        <v>1238</v>
      </c>
      <c r="B19" s="89">
        <v>51</v>
      </c>
      <c r="C19" s="18">
        <v>2</v>
      </c>
      <c r="D19" s="20" t="s">
        <v>37</v>
      </c>
      <c r="E19" s="53">
        <v>0.90129999999999999</v>
      </c>
      <c r="F19" s="21">
        <f t="shared" si="0"/>
        <v>0.72104000000000001</v>
      </c>
    </row>
    <row r="20" spans="1:6" s="28" customFormat="1" ht="20.100000000000001" customHeight="1">
      <c r="A20" s="18">
        <v>1238</v>
      </c>
      <c r="B20" s="89">
        <v>53</v>
      </c>
      <c r="C20" s="18">
        <v>2</v>
      </c>
      <c r="D20" s="20" t="s">
        <v>37</v>
      </c>
      <c r="E20" s="53">
        <v>1.0492999999999999</v>
      </c>
      <c r="F20" s="21">
        <f t="shared" si="0"/>
        <v>0.83943999999999996</v>
      </c>
    </row>
    <row r="21" spans="1:6" s="28" customFormat="1" ht="20.100000000000001" customHeight="1">
      <c r="A21" s="18">
        <v>1238</v>
      </c>
      <c r="B21" s="89">
        <v>54</v>
      </c>
      <c r="C21" s="18">
        <v>2</v>
      </c>
      <c r="D21" s="20" t="s">
        <v>37</v>
      </c>
      <c r="E21" s="53">
        <v>1.1571</v>
      </c>
      <c r="F21" s="21">
        <f t="shared" si="0"/>
        <v>0.92568000000000006</v>
      </c>
    </row>
    <row r="22" spans="1:6" s="28" customFormat="1" ht="20.100000000000001" customHeight="1">
      <c r="A22" s="18">
        <v>1238</v>
      </c>
      <c r="B22" s="89">
        <v>52</v>
      </c>
      <c r="C22" s="18">
        <v>2</v>
      </c>
      <c r="D22" s="20" t="s">
        <v>38</v>
      </c>
      <c r="E22" s="53">
        <v>1.1022000000000001</v>
      </c>
      <c r="F22" s="21">
        <f t="shared" si="0"/>
        <v>0.8817600000000001</v>
      </c>
    </row>
    <row r="23" spans="1:6" s="28" customFormat="1" ht="20.100000000000001" customHeight="1">
      <c r="A23" s="18">
        <v>1238</v>
      </c>
      <c r="B23" s="89">
        <v>66</v>
      </c>
      <c r="C23" s="18">
        <v>2</v>
      </c>
      <c r="D23" s="20" t="s">
        <v>545</v>
      </c>
      <c r="E23" s="53">
        <v>3.8186</v>
      </c>
      <c r="F23" s="21">
        <v>3.0548999999999999</v>
      </c>
    </row>
    <row r="24" spans="1:6" s="28" customFormat="1" ht="20.100000000000001" customHeight="1">
      <c r="A24" s="18">
        <v>1238</v>
      </c>
      <c r="B24" s="89">
        <v>44</v>
      </c>
      <c r="C24" s="18">
        <v>2</v>
      </c>
      <c r="D24" s="20" t="s">
        <v>546</v>
      </c>
      <c r="E24" s="53">
        <v>1.8351</v>
      </c>
      <c r="F24" s="21">
        <f t="shared" ref="F24:F29" si="1">E24*0.8</f>
        <v>1.4680800000000001</v>
      </c>
    </row>
    <row r="25" spans="1:6" s="28" customFormat="1" ht="20.100000000000001" customHeight="1">
      <c r="A25" s="18">
        <v>1238</v>
      </c>
      <c r="B25" s="89">
        <v>45</v>
      </c>
      <c r="C25" s="18">
        <v>2</v>
      </c>
      <c r="D25" s="20" t="s">
        <v>547</v>
      </c>
      <c r="E25" s="53">
        <v>1.746</v>
      </c>
      <c r="F25" s="21">
        <f t="shared" si="1"/>
        <v>1.3968</v>
      </c>
    </row>
    <row r="26" spans="1:6" s="28" customFormat="1" ht="20.100000000000001" customHeight="1">
      <c r="A26" s="18">
        <v>1238</v>
      </c>
      <c r="B26" s="89">
        <v>55</v>
      </c>
      <c r="C26" s="18">
        <v>2</v>
      </c>
      <c r="D26" s="20" t="s">
        <v>548</v>
      </c>
      <c r="E26" s="53">
        <v>1.5093000000000001</v>
      </c>
      <c r="F26" s="21">
        <f t="shared" si="1"/>
        <v>1.2074400000000001</v>
      </c>
    </row>
    <row r="27" spans="1:6" s="28" customFormat="1" ht="20.100000000000001" customHeight="1">
      <c r="A27" s="18">
        <v>1238</v>
      </c>
      <c r="B27" s="89">
        <v>50</v>
      </c>
      <c r="C27" s="18">
        <v>2</v>
      </c>
      <c r="D27" s="20" t="s">
        <v>42</v>
      </c>
      <c r="E27" s="53">
        <v>1.2957000000000001</v>
      </c>
      <c r="F27" s="21">
        <f t="shared" si="1"/>
        <v>1.0365600000000001</v>
      </c>
    </row>
    <row r="28" spans="1:6" s="28" customFormat="1" ht="20.100000000000001" customHeight="1">
      <c r="A28" s="18">
        <v>1238</v>
      </c>
      <c r="B28" s="89">
        <v>43</v>
      </c>
      <c r="C28" s="18">
        <v>2</v>
      </c>
      <c r="D28" s="20" t="s">
        <v>43</v>
      </c>
      <c r="E28" s="53">
        <v>1.8476999999999999</v>
      </c>
      <c r="F28" s="21">
        <f t="shared" si="1"/>
        <v>1.4781599999999999</v>
      </c>
    </row>
    <row r="29" spans="1:6" s="28" customFormat="1" ht="20.100000000000001" customHeight="1">
      <c r="A29" s="18">
        <v>1238</v>
      </c>
      <c r="B29" s="89">
        <v>2</v>
      </c>
      <c r="C29" s="18">
        <v>2</v>
      </c>
      <c r="D29" s="20" t="s">
        <v>549</v>
      </c>
      <c r="E29" s="53">
        <v>21.266999999999999</v>
      </c>
      <c r="F29" s="21">
        <f t="shared" si="1"/>
        <v>17.0136</v>
      </c>
    </row>
    <row r="30" spans="1:6" s="28" customFormat="1" ht="20.100000000000001" customHeight="1">
      <c r="A30" s="18">
        <v>1238</v>
      </c>
      <c r="B30" s="89">
        <v>63</v>
      </c>
      <c r="C30" s="18">
        <v>2</v>
      </c>
      <c r="D30" s="20" t="s">
        <v>550</v>
      </c>
      <c r="E30" s="53">
        <v>24.194199999999999</v>
      </c>
      <c r="F30" s="21">
        <v>19.3553</v>
      </c>
    </row>
    <row r="31" spans="1:6" s="28" customFormat="1" ht="20.100000000000001" customHeight="1">
      <c r="A31" s="18">
        <v>1238</v>
      </c>
      <c r="B31" s="89">
        <v>5</v>
      </c>
      <c r="C31" s="18">
        <v>2</v>
      </c>
      <c r="D31" s="20" t="s">
        <v>551</v>
      </c>
      <c r="E31" s="53">
        <v>1.9278</v>
      </c>
      <c r="F31" s="21">
        <f>E22*0.8</f>
        <v>0.8817600000000001</v>
      </c>
    </row>
    <row r="32" spans="1:6" s="28" customFormat="1" ht="20.100000000000001" customHeight="1">
      <c r="A32" s="18">
        <v>1238</v>
      </c>
      <c r="B32" s="89">
        <v>4</v>
      </c>
      <c r="C32" s="18">
        <v>2</v>
      </c>
      <c r="D32" s="20" t="s">
        <v>552</v>
      </c>
      <c r="E32" s="53">
        <v>5.5056000000000003</v>
      </c>
      <c r="F32" s="21">
        <f>E32*0.8</f>
        <v>4.4044800000000004</v>
      </c>
    </row>
    <row r="33" spans="1:7" s="28" customFormat="1" ht="20.100000000000001" customHeight="1">
      <c r="A33" s="18">
        <v>1238</v>
      </c>
      <c r="B33" s="89">
        <v>60</v>
      </c>
      <c r="C33" s="18">
        <v>2</v>
      </c>
      <c r="D33" s="20" t="s">
        <v>50</v>
      </c>
      <c r="E33" s="53">
        <v>5.6153000000000004</v>
      </c>
      <c r="F33" s="21">
        <f>E33*0.8</f>
        <v>4.4922400000000007</v>
      </c>
      <c r="G33" s="23"/>
    </row>
    <row r="34" spans="1:7" s="28" customFormat="1" ht="20.100000000000001" customHeight="1">
      <c r="A34" s="18">
        <v>1238</v>
      </c>
      <c r="B34" s="89">
        <v>27</v>
      </c>
      <c r="C34" s="18">
        <v>2</v>
      </c>
      <c r="D34" s="20" t="s">
        <v>51</v>
      </c>
      <c r="E34" s="53">
        <v>0.12</v>
      </c>
      <c r="F34" s="21">
        <f>E34*0.8</f>
        <v>9.6000000000000002E-2</v>
      </c>
      <c r="G34" s="23"/>
    </row>
    <row r="35" spans="1:7" s="28" customFormat="1" ht="20.100000000000001" customHeight="1">
      <c r="A35" s="18">
        <v>1238</v>
      </c>
      <c r="B35" s="89">
        <v>20</v>
      </c>
      <c r="C35" s="18">
        <v>2</v>
      </c>
      <c r="D35" s="20" t="s">
        <v>52</v>
      </c>
      <c r="E35" s="53">
        <v>0.50190000000000001</v>
      </c>
      <c r="F35" s="21">
        <f>E35*0.8</f>
        <v>0.40152000000000004</v>
      </c>
      <c r="G35" s="23"/>
    </row>
    <row r="36" spans="1:7" s="28" customFormat="1" ht="20.100000000000001" customHeight="1">
      <c r="A36" s="18">
        <v>1238</v>
      </c>
      <c r="B36" s="89">
        <v>62</v>
      </c>
      <c r="C36" s="18">
        <v>2</v>
      </c>
      <c r="D36" s="20" t="s">
        <v>54</v>
      </c>
      <c r="E36" s="53">
        <v>10.807499999999999</v>
      </c>
      <c r="F36" s="21">
        <f>E36*0.8</f>
        <v>8.645999999999999</v>
      </c>
    </row>
    <row r="37" spans="1:7" s="28" customFormat="1" ht="20.100000000000001" customHeight="1">
      <c r="A37" s="18">
        <v>1238</v>
      </c>
      <c r="B37" s="89">
        <v>61</v>
      </c>
      <c r="C37" s="18">
        <v>2</v>
      </c>
      <c r="D37" s="20" t="s">
        <v>553</v>
      </c>
      <c r="E37" s="53">
        <v>2.2328999999999999</v>
      </c>
      <c r="F37" s="21">
        <v>1.7863</v>
      </c>
    </row>
    <row r="38" spans="1:7" s="28" customFormat="1" ht="20.100000000000001" customHeight="1">
      <c r="A38" s="18">
        <v>1238</v>
      </c>
      <c r="B38" s="89">
        <v>13</v>
      </c>
      <c r="C38" s="18">
        <v>2</v>
      </c>
      <c r="D38" s="20" t="s">
        <v>57</v>
      </c>
      <c r="E38" s="53">
        <v>1.5752999999999999</v>
      </c>
      <c r="F38" s="21">
        <v>1.2602</v>
      </c>
    </row>
    <row r="39" spans="1:7" s="28" customFormat="1" ht="20.100000000000001" customHeight="1">
      <c r="A39" s="18">
        <v>1238</v>
      </c>
      <c r="B39" s="89">
        <v>23</v>
      </c>
      <c r="C39" s="18">
        <v>2</v>
      </c>
      <c r="D39" s="20" t="s">
        <v>554</v>
      </c>
      <c r="E39" s="53">
        <v>1.1052</v>
      </c>
      <c r="F39" s="21">
        <f t="shared" ref="F39:F45" si="2">E39*0.8</f>
        <v>0.88416000000000006</v>
      </c>
    </row>
    <row r="40" spans="1:7" s="28" customFormat="1" ht="20.100000000000001" customHeight="1">
      <c r="A40" s="18">
        <v>1238</v>
      </c>
      <c r="B40" s="89">
        <v>22</v>
      </c>
      <c r="C40" s="18">
        <v>2</v>
      </c>
      <c r="D40" s="20" t="s">
        <v>59</v>
      </c>
      <c r="E40" s="53">
        <v>3.3195000000000001</v>
      </c>
      <c r="F40" s="21">
        <f t="shared" si="2"/>
        <v>2.6556000000000002</v>
      </c>
    </row>
    <row r="41" spans="1:7" s="28" customFormat="1" ht="20.100000000000001" customHeight="1">
      <c r="A41" s="18">
        <v>1238</v>
      </c>
      <c r="B41" s="89">
        <v>14</v>
      </c>
      <c r="C41" s="18">
        <v>2</v>
      </c>
      <c r="D41" s="20" t="s">
        <v>60</v>
      </c>
      <c r="E41" s="53">
        <v>0.93410000000000004</v>
      </c>
      <c r="F41" s="21">
        <f t="shared" si="2"/>
        <v>0.74728000000000006</v>
      </c>
    </row>
    <row r="42" spans="1:7" s="28" customFormat="1" ht="24.75" customHeight="1">
      <c r="A42" s="18">
        <v>1238</v>
      </c>
      <c r="B42" s="89"/>
      <c r="C42" s="18">
        <v>2</v>
      </c>
      <c r="D42" s="57" t="s">
        <v>359</v>
      </c>
      <c r="E42" s="53">
        <v>1</v>
      </c>
      <c r="F42" s="21">
        <f t="shared" si="2"/>
        <v>0.8</v>
      </c>
    </row>
    <row r="43" spans="1:7" s="28" customFormat="1" ht="20.100000000000001" customHeight="1">
      <c r="A43" s="18">
        <v>1238</v>
      </c>
      <c r="B43" s="89">
        <v>57</v>
      </c>
      <c r="C43" s="18">
        <v>2</v>
      </c>
      <c r="D43" s="20" t="s">
        <v>62</v>
      </c>
      <c r="E43" s="53">
        <v>0.39989999999999998</v>
      </c>
      <c r="F43" s="21">
        <f t="shared" si="2"/>
        <v>0.31991999999999998</v>
      </c>
    </row>
    <row r="44" spans="1:7" s="28" customFormat="1" ht="20.100000000000001" customHeight="1">
      <c r="A44" s="18">
        <v>1238</v>
      </c>
      <c r="B44" s="89">
        <v>15</v>
      </c>
      <c r="C44" s="18">
        <v>2</v>
      </c>
      <c r="D44" s="20" t="s">
        <v>64</v>
      </c>
      <c r="E44" s="53">
        <v>5.6745000000000001</v>
      </c>
      <c r="F44" s="21">
        <f t="shared" si="2"/>
        <v>4.5396000000000001</v>
      </c>
    </row>
    <row r="45" spans="1:7" s="28" customFormat="1" ht="20.100000000000001" customHeight="1">
      <c r="A45" s="18">
        <v>1238</v>
      </c>
      <c r="B45" s="89">
        <v>17</v>
      </c>
      <c r="C45" s="18">
        <v>2</v>
      </c>
      <c r="D45" s="20" t="s">
        <v>64</v>
      </c>
      <c r="E45" s="53">
        <v>13.8599</v>
      </c>
      <c r="F45" s="21">
        <f t="shared" si="2"/>
        <v>11.08792</v>
      </c>
    </row>
    <row r="46" spans="1:7" s="28" customFormat="1" ht="20.100000000000001" customHeight="1">
      <c r="A46" s="92">
        <v>1239</v>
      </c>
      <c r="B46" s="89"/>
      <c r="C46" s="18"/>
      <c r="D46" s="20"/>
      <c r="E46" s="53"/>
      <c r="F46" s="21"/>
    </row>
    <row r="47" spans="1:7" s="28" customFormat="1" ht="20.100000000000001" customHeight="1">
      <c r="A47" s="18">
        <v>1239</v>
      </c>
      <c r="B47" s="89">
        <v>140</v>
      </c>
      <c r="C47" s="18">
        <v>2</v>
      </c>
      <c r="D47" s="20" t="s">
        <v>555</v>
      </c>
      <c r="E47" s="21">
        <v>16.090699999999998</v>
      </c>
      <c r="F47" s="21">
        <v>12.8726</v>
      </c>
      <c r="G47" s="21">
        <f>F47</f>
        <v>12.8726</v>
      </c>
    </row>
    <row r="48" spans="1:7" s="28" customFormat="1" ht="25.5" customHeight="1">
      <c r="A48" s="18">
        <v>1239</v>
      </c>
      <c r="B48" s="89">
        <v>1</v>
      </c>
      <c r="C48" s="18">
        <v>2</v>
      </c>
      <c r="D48" s="20" t="s">
        <v>87</v>
      </c>
      <c r="E48" s="21">
        <v>17.6755</v>
      </c>
      <c r="F48" s="21">
        <v>14.1404</v>
      </c>
      <c r="G48" s="21">
        <f>F48</f>
        <v>14.1404</v>
      </c>
    </row>
    <row r="49" spans="1:7" s="28" customFormat="1" ht="20.100000000000001" customHeight="1">
      <c r="A49" s="18">
        <v>1239</v>
      </c>
      <c r="B49" s="89">
        <v>2</v>
      </c>
      <c r="C49" s="18">
        <v>2</v>
      </c>
      <c r="D49" s="20" t="s">
        <v>88</v>
      </c>
      <c r="E49" s="21">
        <v>11.579800000000001</v>
      </c>
      <c r="F49" s="21">
        <v>9.2637999999999998</v>
      </c>
      <c r="G49" s="21">
        <f>F49</f>
        <v>9.2637999999999998</v>
      </c>
    </row>
    <row r="50" spans="1:7" s="28" customFormat="1" ht="20.100000000000001" customHeight="1">
      <c r="A50" s="18">
        <v>1239</v>
      </c>
      <c r="B50" s="89">
        <v>157</v>
      </c>
      <c r="C50" s="18">
        <v>2</v>
      </c>
      <c r="D50" s="20" t="s">
        <v>556</v>
      </c>
      <c r="E50" s="21">
        <v>12.920199999999999</v>
      </c>
      <c r="F50" s="21">
        <v>10.3362</v>
      </c>
      <c r="G50" s="21">
        <f>F50</f>
        <v>10.3362</v>
      </c>
    </row>
    <row r="51" spans="1:7" s="28" customFormat="1" ht="20.100000000000001" customHeight="1">
      <c r="A51" s="18">
        <v>1239</v>
      </c>
      <c r="B51" s="89">
        <v>207</v>
      </c>
      <c r="C51" s="18">
        <v>2</v>
      </c>
      <c r="D51" s="20" t="s">
        <v>557</v>
      </c>
      <c r="E51" s="21">
        <v>39</v>
      </c>
      <c r="F51" s="21">
        <v>31.2</v>
      </c>
      <c r="G51" s="21">
        <v>31.2</v>
      </c>
    </row>
    <row r="52" spans="1:7" s="28" customFormat="1" ht="20.100000000000001" customHeight="1">
      <c r="A52" s="18">
        <v>1239</v>
      </c>
      <c r="B52" s="89">
        <v>206</v>
      </c>
      <c r="C52" s="18">
        <v>2</v>
      </c>
      <c r="D52" s="20" t="s">
        <v>91</v>
      </c>
      <c r="E52" s="21">
        <v>8</v>
      </c>
      <c r="F52" s="21">
        <v>6.4</v>
      </c>
      <c r="G52" s="21">
        <f>F52</f>
        <v>6.4</v>
      </c>
    </row>
    <row r="53" spans="1:7" s="28" customFormat="1" ht="20.100000000000001" customHeight="1">
      <c r="A53" s="18">
        <v>1239</v>
      </c>
      <c r="B53" s="89">
        <v>202</v>
      </c>
      <c r="C53" s="18">
        <v>2</v>
      </c>
      <c r="D53" s="20" t="s">
        <v>92</v>
      </c>
      <c r="E53" s="21">
        <v>9.0291999999999994</v>
      </c>
      <c r="F53" s="21">
        <v>7.2233999999999998</v>
      </c>
      <c r="G53" s="21">
        <v>7.2233999999999998</v>
      </c>
    </row>
    <row r="54" spans="1:7" s="28" customFormat="1" ht="17.100000000000001" customHeight="1">
      <c r="A54" s="18">
        <v>1239</v>
      </c>
      <c r="B54" s="89">
        <v>203</v>
      </c>
      <c r="C54" s="18">
        <v>2</v>
      </c>
      <c r="D54" s="20" t="s">
        <v>92</v>
      </c>
      <c r="E54" s="21">
        <v>43.678899999999999</v>
      </c>
      <c r="F54" s="21">
        <v>34.943100000000001</v>
      </c>
      <c r="G54" s="21">
        <v>34.943100000000001</v>
      </c>
    </row>
    <row r="55" spans="1:7" s="28" customFormat="1" ht="18.95" customHeight="1">
      <c r="A55" s="18">
        <v>1239</v>
      </c>
      <c r="B55" s="89">
        <v>236</v>
      </c>
      <c r="C55" s="18">
        <v>2</v>
      </c>
      <c r="D55" s="20" t="s">
        <v>558</v>
      </c>
      <c r="E55" s="21">
        <v>3.0457000000000001</v>
      </c>
      <c r="F55" s="21">
        <f>E55*0.8</f>
        <v>2.4365600000000001</v>
      </c>
      <c r="G55" s="21">
        <v>2.4365999999999999</v>
      </c>
    </row>
    <row r="56" spans="1:7" s="28" customFormat="1" ht="18.95" customHeight="1">
      <c r="A56" s="18">
        <v>1239</v>
      </c>
      <c r="B56" s="89">
        <v>9</v>
      </c>
      <c r="C56" s="18">
        <v>2</v>
      </c>
      <c r="D56" s="20" t="s">
        <v>95</v>
      </c>
      <c r="E56" s="21">
        <v>0.3</v>
      </c>
      <c r="F56" s="21">
        <v>0.24</v>
      </c>
      <c r="G56" s="21">
        <v>0</v>
      </c>
    </row>
    <row r="57" spans="1:7" s="28" customFormat="1" ht="18.95" customHeight="1">
      <c r="A57" s="18">
        <v>1239</v>
      </c>
      <c r="B57" s="89">
        <v>7</v>
      </c>
      <c r="C57" s="18">
        <v>2</v>
      </c>
      <c r="D57" s="20" t="s">
        <v>96</v>
      </c>
      <c r="E57" s="21">
        <v>1.1093999999999999</v>
      </c>
      <c r="F57" s="21">
        <v>0.88749999999999996</v>
      </c>
      <c r="G57" s="21">
        <f>F57</f>
        <v>0.88749999999999996</v>
      </c>
    </row>
    <row r="58" spans="1:7" ht="18.95" customHeight="1">
      <c r="A58" s="18">
        <v>1239</v>
      </c>
      <c r="B58" s="89">
        <v>10</v>
      </c>
      <c r="C58" s="18">
        <v>2</v>
      </c>
      <c r="D58" s="20" t="s">
        <v>559</v>
      </c>
      <c r="E58" s="21">
        <v>0.25330000000000003</v>
      </c>
      <c r="F58" s="21">
        <v>0.2026</v>
      </c>
      <c r="G58" s="21">
        <f>F58</f>
        <v>0.2026</v>
      </c>
    </row>
    <row r="59" spans="1:7" ht="18.95" customHeight="1">
      <c r="A59" s="18">
        <v>1239</v>
      </c>
      <c r="B59" s="89">
        <v>71</v>
      </c>
      <c r="C59" s="18">
        <v>2</v>
      </c>
      <c r="D59" s="20" t="s">
        <v>560</v>
      </c>
      <c r="E59" s="21">
        <f>F59*100/80</f>
        <v>0.72437499999999999</v>
      </c>
      <c r="F59" s="21">
        <v>0.57950000000000002</v>
      </c>
      <c r="G59" s="21">
        <v>0.57950000000000002</v>
      </c>
    </row>
    <row r="60" spans="1:7" ht="18.95" customHeight="1">
      <c r="A60" s="18">
        <v>1239</v>
      </c>
      <c r="B60" s="89">
        <v>142</v>
      </c>
      <c r="C60" s="18">
        <v>2</v>
      </c>
      <c r="D60" s="20" t="s">
        <v>99</v>
      </c>
      <c r="E60" s="21">
        <f>F60*100/80</f>
        <v>0.98849999999999993</v>
      </c>
      <c r="F60" s="21">
        <v>0.79079999999999995</v>
      </c>
      <c r="G60" s="21">
        <v>0.79079999999999995</v>
      </c>
    </row>
    <row r="61" spans="1:7" ht="18.95" customHeight="1">
      <c r="A61" s="18">
        <v>1239</v>
      </c>
      <c r="B61" s="89">
        <v>11</v>
      </c>
      <c r="C61" s="18">
        <v>2</v>
      </c>
      <c r="D61" s="20" t="s">
        <v>100</v>
      </c>
      <c r="E61" s="21">
        <v>0.82689999999999997</v>
      </c>
      <c r="F61" s="21">
        <v>0.66149999999999998</v>
      </c>
      <c r="G61" s="21">
        <v>0</v>
      </c>
    </row>
    <row r="62" spans="1:7" ht="18.95" customHeight="1">
      <c r="A62" s="18">
        <v>1239</v>
      </c>
      <c r="B62" s="89">
        <v>73</v>
      </c>
      <c r="C62" s="18">
        <v>2</v>
      </c>
      <c r="D62" s="20" t="s">
        <v>561</v>
      </c>
      <c r="E62" s="21">
        <v>1</v>
      </c>
      <c r="F62" s="21">
        <v>0.8</v>
      </c>
      <c r="G62" s="21">
        <v>0</v>
      </c>
    </row>
    <row r="63" spans="1:7" ht="18.95" customHeight="1">
      <c r="A63" s="18">
        <v>1239</v>
      </c>
      <c r="B63" s="89">
        <v>130</v>
      </c>
      <c r="C63" s="18">
        <v>2</v>
      </c>
      <c r="D63" s="20" t="s">
        <v>102</v>
      </c>
      <c r="E63" s="21">
        <v>0.5</v>
      </c>
      <c r="F63" s="21">
        <v>0.4</v>
      </c>
      <c r="G63" s="21">
        <f>F63</f>
        <v>0.4</v>
      </c>
    </row>
    <row r="64" spans="1:7" ht="18.95" customHeight="1">
      <c r="A64" s="18">
        <v>1239</v>
      </c>
      <c r="B64" s="89">
        <v>83</v>
      </c>
      <c r="C64" s="18">
        <v>2</v>
      </c>
      <c r="D64" s="20" t="s">
        <v>562</v>
      </c>
      <c r="E64" s="21">
        <v>0.5</v>
      </c>
      <c r="F64" s="21">
        <v>0.4</v>
      </c>
      <c r="G64" s="21">
        <v>0</v>
      </c>
    </row>
    <row r="65" spans="1:7" ht="18.95" customHeight="1">
      <c r="A65" s="18">
        <v>1239</v>
      </c>
      <c r="B65" s="89">
        <v>123</v>
      </c>
      <c r="C65" s="18">
        <v>2</v>
      </c>
      <c r="D65" s="20" t="s">
        <v>105</v>
      </c>
      <c r="E65" s="21">
        <v>0.31080000000000002</v>
      </c>
      <c r="F65" s="21">
        <v>0.24859999999999999</v>
      </c>
      <c r="G65" s="21">
        <v>0</v>
      </c>
    </row>
    <row r="66" spans="1:7" ht="18.95" customHeight="1">
      <c r="A66" s="18">
        <v>1239</v>
      </c>
      <c r="B66" s="89">
        <v>77</v>
      </c>
      <c r="C66" s="18">
        <v>2</v>
      </c>
      <c r="D66" s="20" t="s">
        <v>106</v>
      </c>
      <c r="E66" s="21">
        <v>0.31080000000000002</v>
      </c>
      <c r="F66" s="21">
        <v>0.24859999999999999</v>
      </c>
      <c r="G66" s="21">
        <v>0.24859999999999999</v>
      </c>
    </row>
    <row r="67" spans="1:7" ht="18.95" customHeight="1">
      <c r="A67" s="18">
        <v>1239</v>
      </c>
      <c r="B67" s="89">
        <v>78</v>
      </c>
      <c r="C67" s="18">
        <v>2</v>
      </c>
      <c r="D67" s="20" t="s">
        <v>107</v>
      </c>
      <c r="E67" s="21">
        <v>1.4</v>
      </c>
      <c r="F67" s="21">
        <v>1.1200000000000001</v>
      </c>
      <c r="G67" s="21">
        <v>1.1200000000000001</v>
      </c>
    </row>
    <row r="68" spans="1:7" ht="18.95" customHeight="1">
      <c r="A68" s="18">
        <v>1239</v>
      </c>
      <c r="B68" s="89">
        <v>80</v>
      </c>
      <c r="C68" s="18">
        <v>2</v>
      </c>
      <c r="D68" s="20" t="s">
        <v>108</v>
      </c>
      <c r="E68" s="21">
        <v>2</v>
      </c>
      <c r="F68" s="21">
        <v>1.6</v>
      </c>
      <c r="G68" s="21">
        <v>1.6</v>
      </c>
    </row>
    <row r="69" spans="1:7" ht="18.95" customHeight="1">
      <c r="A69" s="18">
        <v>1239</v>
      </c>
      <c r="B69" s="89">
        <v>82</v>
      </c>
      <c r="C69" s="18">
        <v>2</v>
      </c>
      <c r="D69" s="20" t="s">
        <v>109</v>
      </c>
      <c r="E69" s="21">
        <v>0.24940000000000001</v>
      </c>
      <c r="F69" s="21">
        <v>0.19950000000000001</v>
      </c>
      <c r="G69" s="21">
        <v>0</v>
      </c>
    </row>
    <row r="70" spans="1:7" ht="18.95" customHeight="1">
      <c r="A70" s="18">
        <v>1239</v>
      </c>
      <c r="B70" s="89">
        <v>132</v>
      </c>
      <c r="C70" s="18">
        <v>2</v>
      </c>
      <c r="D70" s="20" t="s">
        <v>563</v>
      </c>
      <c r="E70" s="21">
        <v>0.49859999999999999</v>
      </c>
      <c r="F70" s="21">
        <v>0.39889999999999998</v>
      </c>
      <c r="G70" s="21">
        <v>1.1200000000000001</v>
      </c>
    </row>
    <row r="71" spans="1:7" ht="18.95" customHeight="1">
      <c r="A71" s="18">
        <v>1239</v>
      </c>
      <c r="B71" s="89">
        <v>125</v>
      </c>
      <c r="C71" s="18">
        <v>2</v>
      </c>
      <c r="D71" s="20" t="s">
        <v>111</v>
      </c>
      <c r="E71" s="21">
        <v>0.5</v>
      </c>
      <c r="F71" s="21">
        <v>0.4</v>
      </c>
      <c r="G71" s="21">
        <v>0</v>
      </c>
    </row>
    <row r="72" spans="1:7" ht="18.95" customHeight="1">
      <c r="A72" s="18">
        <v>1239</v>
      </c>
      <c r="B72" s="89">
        <v>131</v>
      </c>
      <c r="C72" s="18">
        <v>2</v>
      </c>
      <c r="D72" s="20" t="s">
        <v>112</v>
      </c>
      <c r="E72" s="21">
        <v>0.49969999999999998</v>
      </c>
      <c r="F72" s="21">
        <v>0.39979999999999999</v>
      </c>
      <c r="G72" s="21">
        <v>0.39979999999999999</v>
      </c>
    </row>
    <row r="73" spans="1:7" ht="18.95" customHeight="1">
      <c r="A73" s="18">
        <v>1239</v>
      </c>
      <c r="B73" s="89">
        <v>108</v>
      </c>
      <c r="C73" s="18">
        <v>2</v>
      </c>
      <c r="D73" s="20" t="s">
        <v>564</v>
      </c>
      <c r="E73" s="21">
        <v>0.20669999999999999</v>
      </c>
      <c r="F73" s="21">
        <v>0.16539999999999999</v>
      </c>
      <c r="G73" s="21">
        <v>0</v>
      </c>
    </row>
    <row r="74" spans="1:7" ht="18.95" customHeight="1">
      <c r="A74" s="18">
        <v>1239</v>
      </c>
      <c r="B74" s="89">
        <v>81</v>
      </c>
      <c r="C74" s="18">
        <v>2</v>
      </c>
      <c r="D74" s="20" t="s">
        <v>114</v>
      </c>
      <c r="E74" s="21">
        <v>0.41339999999999999</v>
      </c>
      <c r="F74" s="21">
        <v>0.33069999999999999</v>
      </c>
      <c r="G74" s="21">
        <v>0</v>
      </c>
    </row>
    <row r="75" spans="1:7" ht="18.95" customHeight="1">
      <c r="A75" s="18">
        <v>1239</v>
      </c>
      <c r="B75" s="89">
        <v>13</v>
      </c>
      <c r="C75" s="18">
        <v>2</v>
      </c>
      <c r="D75" s="20" t="s">
        <v>565</v>
      </c>
      <c r="E75" s="21">
        <v>0.96330000000000005</v>
      </c>
      <c r="F75" s="21">
        <v>0.77059999999999995</v>
      </c>
      <c r="G75" s="21">
        <v>0.77059999999999995</v>
      </c>
    </row>
    <row r="76" spans="1:7" ht="18.95" customHeight="1">
      <c r="A76" s="18">
        <v>1239</v>
      </c>
      <c r="B76" s="89">
        <v>185</v>
      </c>
      <c r="C76" s="18">
        <v>2</v>
      </c>
      <c r="D76" s="20" t="s">
        <v>566</v>
      </c>
      <c r="E76" s="21">
        <v>0.33839999999999998</v>
      </c>
      <c r="F76" s="21">
        <v>0.2707</v>
      </c>
      <c r="G76" s="21">
        <f>F76</f>
        <v>0.2707</v>
      </c>
    </row>
    <row r="77" spans="1:7" ht="18.95" customHeight="1">
      <c r="A77" s="18">
        <v>1239</v>
      </c>
      <c r="B77" s="89">
        <v>14</v>
      </c>
      <c r="C77" s="18">
        <v>2</v>
      </c>
      <c r="D77" s="20" t="s">
        <v>567</v>
      </c>
      <c r="E77" s="21">
        <v>0.111</v>
      </c>
      <c r="F77" s="21">
        <v>8.8800000000000004E-2</v>
      </c>
      <c r="G77" s="21">
        <v>0</v>
      </c>
    </row>
    <row r="78" spans="1:7" ht="18.95" customHeight="1">
      <c r="A78" s="18">
        <v>1239</v>
      </c>
      <c r="B78" s="89">
        <v>240</v>
      </c>
      <c r="C78" s="18">
        <v>2</v>
      </c>
      <c r="D78" s="20" t="s">
        <v>118</v>
      </c>
      <c r="E78" s="21">
        <v>0.97289999999999999</v>
      </c>
      <c r="F78" s="21">
        <v>0.97289999999999999</v>
      </c>
      <c r="G78" s="21">
        <v>0</v>
      </c>
    </row>
    <row r="79" spans="1:7" ht="18.95" customHeight="1">
      <c r="A79" s="18">
        <v>1239</v>
      </c>
      <c r="B79" s="89">
        <v>241</v>
      </c>
      <c r="C79" s="18">
        <v>2</v>
      </c>
      <c r="D79" s="20" t="s">
        <v>118</v>
      </c>
      <c r="E79" s="21">
        <v>0.1012</v>
      </c>
      <c r="F79" s="21">
        <v>0.1012</v>
      </c>
      <c r="G79" s="21">
        <v>0</v>
      </c>
    </row>
    <row r="80" spans="1:7" ht="18.95" customHeight="1">
      <c r="A80" s="18">
        <v>1239</v>
      </c>
      <c r="B80" s="89">
        <v>242</v>
      </c>
      <c r="C80" s="18">
        <v>2</v>
      </c>
      <c r="D80" s="20" t="s">
        <v>118</v>
      </c>
      <c r="E80" s="21">
        <v>0.1012</v>
      </c>
      <c r="F80" s="21">
        <v>0.1012</v>
      </c>
      <c r="G80" s="21">
        <f>F80</f>
        <v>0.1012</v>
      </c>
    </row>
    <row r="81" spans="1:7" ht="18.95" customHeight="1">
      <c r="A81" s="18">
        <v>1239</v>
      </c>
      <c r="B81" s="89">
        <v>16</v>
      </c>
      <c r="C81" s="18">
        <v>2</v>
      </c>
      <c r="D81" s="20" t="s">
        <v>568</v>
      </c>
      <c r="E81" s="21">
        <v>1</v>
      </c>
      <c r="F81" s="21">
        <v>0.8</v>
      </c>
      <c r="G81" s="21">
        <v>0</v>
      </c>
    </row>
    <row r="82" spans="1:7" ht="18.95" customHeight="1">
      <c r="A82" s="18">
        <v>1239</v>
      </c>
      <c r="B82" s="89">
        <v>175</v>
      </c>
      <c r="C82" s="18">
        <v>2</v>
      </c>
      <c r="D82" s="20" t="s">
        <v>569</v>
      </c>
      <c r="E82" s="21">
        <v>10.7469</v>
      </c>
      <c r="F82" s="21">
        <v>8.5975000000000001</v>
      </c>
      <c r="G82" s="21">
        <v>8.5975000000000001</v>
      </c>
    </row>
    <row r="83" spans="1:7" ht="18.95" customHeight="1">
      <c r="A83" s="18">
        <v>1239</v>
      </c>
      <c r="B83" s="89">
        <v>136</v>
      </c>
      <c r="C83" s="18">
        <v>2</v>
      </c>
      <c r="D83" s="20" t="s">
        <v>570</v>
      </c>
      <c r="E83" s="21">
        <v>11.2728</v>
      </c>
      <c r="F83" s="21">
        <v>9.0182000000000002</v>
      </c>
      <c r="G83" s="21">
        <f>F83</f>
        <v>9.0182000000000002</v>
      </c>
    </row>
    <row r="84" spans="1:7" ht="18.95" customHeight="1">
      <c r="A84" s="18">
        <v>1239</v>
      </c>
      <c r="B84" s="89">
        <v>17</v>
      </c>
      <c r="C84" s="18">
        <v>2</v>
      </c>
      <c r="D84" s="20" t="s">
        <v>571</v>
      </c>
      <c r="E84" s="21">
        <v>31.33</v>
      </c>
      <c r="F84" s="21">
        <v>25.064</v>
      </c>
      <c r="G84" s="21">
        <f>F84</f>
        <v>25.064</v>
      </c>
    </row>
    <row r="85" spans="1:7" ht="18.95" customHeight="1">
      <c r="A85" s="18">
        <v>1239</v>
      </c>
      <c r="B85" s="89">
        <v>160</v>
      </c>
      <c r="C85" s="18">
        <v>2</v>
      </c>
      <c r="D85" s="20" t="s">
        <v>572</v>
      </c>
      <c r="E85" s="21">
        <v>10.7362</v>
      </c>
      <c r="F85" s="21">
        <v>8.5890000000000004</v>
      </c>
      <c r="G85" s="21">
        <f>F85</f>
        <v>8.5890000000000004</v>
      </c>
    </row>
    <row r="86" spans="1:7" ht="18.95" customHeight="1">
      <c r="A86" s="18">
        <v>1239</v>
      </c>
      <c r="B86" s="89">
        <v>30</v>
      </c>
      <c r="C86" s="18">
        <v>2</v>
      </c>
      <c r="D86" s="20" t="s">
        <v>573</v>
      </c>
      <c r="E86" s="21">
        <v>0.497</v>
      </c>
      <c r="F86" s="21">
        <v>0.39760000000000001</v>
      </c>
      <c r="G86" s="21">
        <f>F86</f>
        <v>0.39760000000000001</v>
      </c>
    </row>
    <row r="87" spans="1:7" ht="18.95" customHeight="1">
      <c r="A87" s="18">
        <v>1239</v>
      </c>
      <c r="B87" s="89">
        <v>146</v>
      </c>
      <c r="C87" s="18">
        <v>2</v>
      </c>
      <c r="D87" s="20" t="s">
        <v>574</v>
      </c>
      <c r="E87" s="21">
        <f>(100*F87)/80</f>
        <v>7.0340000000000007</v>
      </c>
      <c r="F87" s="21">
        <v>5.6272000000000002</v>
      </c>
      <c r="G87" s="21">
        <v>5.6272000000000002</v>
      </c>
    </row>
    <row r="88" spans="1:7" ht="18.95" customHeight="1">
      <c r="A88" s="18">
        <v>1239</v>
      </c>
      <c r="B88" s="89">
        <v>72</v>
      </c>
      <c r="C88" s="18">
        <v>2</v>
      </c>
      <c r="D88" s="20" t="s">
        <v>575</v>
      </c>
      <c r="E88" s="21">
        <f>(100*F88)/80</f>
        <v>0.73975000000000002</v>
      </c>
      <c r="F88" s="21">
        <v>0.59179999999999999</v>
      </c>
      <c r="G88" s="21">
        <f>F88</f>
        <v>0.59179999999999999</v>
      </c>
    </row>
    <row r="89" spans="1:7" ht="18.95" customHeight="1">
      <c r="A89" s="18">
        <v>1239</v>
      </c>
      <c r="B89" s="89">
        <v>18</v>
      </c>
      <c r="C89" s="18">
        <v>2</v>
      </c>
      <c r="D89" s="20" t="s">
        <v>575</v>
      </c>
      <c r="E89" s="21">
        <f>(100*F89)/80</f>
        <v>17.635375</v>
      </c>
      <c r="F89" s="21">
        <v>14.1083</v>
      </c>
      <c r="G89" s="21">
        <v>14.1083</v>
      </c>
    </row>
    <row r="90" spans="1:7" ht="18.95" customHeight="1">
      <c r="A90" s="18">
        <v>1239</v>
      </c>
      <c r="B90" s="89">
        <v>21</v>
      </c>
      <c r="C90" s="18">
        <v>2</v>
      </c>
      <c r="D90" s="20" t="s">
        <v>576</v>
      </c>
      <c r="E90" s="21">
        <v>0.87180000000000002</v>
      </c>
      <c r="F90" s="21">
        <v>0.69740000000000002</v>
      </c>
      <c r="G90" s="21">
        <f>F90</f>
        <v>0.69740000000000002</v>
      </c>
    </row>
    <row r="91" spans="1:7" ht="18.95" customHeight="1">
      <c r="A91" s="18">
        <v>1239</v>
      </c>
      <c r="B91" s="89">
        <v>129</v>
      </c>
      <c r="C91" s="18">
        <v>2</v>
      </c>
      <c r="D91" s="20" t="s">
        <v>577</v>
      </c>
      <c r="E91" s="21">
        <v>1.6358999999999999</v>
      </c>
      <c r="F91" s="21">
        <v>1.3087</v>
      </c>
      <c r="G91" s="21">
        <v>1.3087</v>
      </c>
    </row>
    <row r="92" spans="1:7" ht="18.95" customHeight="1">
      <c r="A92" s="18">
        <v>1239</v>
      </c>
      <c r="B92" s="89">
        <v>237</v>
      </c>
      <c r="C92" s="18">
        <v>2</v>
      </c>
      <c r="D92" s="20" t="s">
        <v>578</v>
      </c>
      <c r="E92" s="21">
        <v>21.012499999999999</v>
      </c>
      <c r="F92" s="21">
        <v>16.72</v>
      </c>
      <c r="G92" s="21">
        <f>F92</f>
        <v>16.72</v>
      </c>
    </row>
    <row r="93" spans="1:7" ht="18.95" customHeight="1">
      <c r="A93" s="18">
        <v>1239</v>
      </c>
      <c r="B93" s="89">
        <v>231</v>
      </c>
      <c r="C93" s="18">
        <v>2</v>
      </c>
      <c r="D93" s="20" t="s">
        <v>136</v>
      </c>
      <c r="E93" s="21">
        <v>36.118000000000002</v>
      </c>
      <c r="F93" s="21">
        <v>28.894400000000001</v>
      </c>
      <c r="G93" s="21">
        <v>28.894400000000001</v>
      </c>
    </row>
    <row r="94" spans="1:7" ht="18.95" customHeight="1">
      <c r="A94" s="18">
        <v>1239</v>
      </c>
      <c r="B94" s="89">
        <v>26</v>
      </c>
      <c r="C94" s="18">
        <v>2</v>
      </c>
      <c r="D94" s="20" t="s">
        <v>579</v>
      </c>
      <c r="E94" s="21">
        <v>12</v>
      </c>
      <c r="F94" s="21">
        <v>9.6</v>
      </c>
      <c r="G94" s="21">
        <v>9.6</v>
      </c>
    </row>
    <row r="95" spans="1:7" ht="18.95" customHeight="1">
      <c r="A95" s="18">
        <v>1239</v>
      </c>
      <c r="B95" s="89">
        <v>25</v>
      </c>
      <c r="C95" s="18">
        <v>2</v>
      </c>
      <c r="D95" s="20" t="s">
        <v>580</v>
      </c>
      <c r="E95" s="21">
        <v>7.2244000000000002</v>
      </c>
      <c r="F95" s="21">
        <f>E95*0.8</f>
        <v>5.7795200000000007</v>
      </c>
      <c r="G95" s="35">
        <f>F95</f>
        <v>5.7795200000000007</v>
      </c>
    </row>
    <row r="96" spans="1:7" ht="18.95" customHeight="1">
      <c r="A96" s="18">
        <v>1239</v>
      </c>
      <c r="B96" s="89">
        <v>32</v>
      </c>
      <c r="C96" s="18">
        <v>2</v>
      </c>
      <c r="D96" s="20" t="s">
        <v>580</v>
      </c>
      <c r="E96" s="21">
        <f>(100*F96)/80</f>
        <v>2</v>
      </c>
      <c r="F96" s="21">
        <v>1.6</v>
      </c>
      <c r="G96" s="35">
        <f>F96</f>
        <v>1.6</v>
      </c>
    </row>
    <row r="97" spans="1:7" ht="18.95" customHeight="1">
      <c r="A97" s="18">
        <v>1239</v>
      </c>
      <c r="B97" s="89">
        <v>34</v>
      </c>
      <c r="C97" s="18">
        <v>2</v>
      </c>
      <c r="D97" s="20" t="s">
        <v>580</v>
      </c>
      <c r="E97" s="21">
        <f>(100*F97)/80</f>
        <v>1.0150000000000001</v>
      </c>
      <c r="F97" s="21">
        <v>0.81200000000000006</v>
      </c>
      <c r="G97" s="35">
        <f>F97</f>
        <v>0.81200000000000006</v>
      </c>
    </row>
    <row r="98" spans="1:7" ht="18.95" customHeight="1">
      <c r="A98" s="18">
        <v>1239</v>
      </c>
      <c r="B98" s="89">
        <v>121</v>
      </c>
      <c r="C98" s="18">
        <v>2</v>
      </c>
      <c r="D98" s="20" t="s">
        <v>580</v>
      </c>
      <c r="E98" s="21">
        <f>(100*F98)/80</f>
        <v>1.3992499999999999</v>
      </c>
      <c r="F98" s="21">
        <v>1.1194</v>
      </c>
      <c r="G98" s="35">
        <f>F98</f>
        <v>1.1194</v>
      </c>
    </row>
    <row r="99" spans="1:7" ht="18.95" customHeight="1">
      <c r="A99" s="18">
        <v>1239</v>
      </c>
      <c r="B99" s="89">
        <v>35</v>
      </c>
      <c r="C99" s="18">
        <v>2</v>
      </c>
      <c r="D99" s="20" t="s">
        <v>140</v>
      </c>
      <c r="E99" s="21">
        <v>14.363</v>
      </c>
      <c r="F99" s="21">
        <v>11.490399999999999</v>
      </c>
      <c r="G99" s="21">
        <f>F99</f>
        <v>11.490399999999999</v>
      </c>
    </row>
    <row r="100" spans="1:7" ht="18.95" customHeight="1">
      <c r="A100" s="18">
        <v>1239</v>
      </c>
      <c r="B100" s="89">
        <v>229</v>
      </c>
      <c r="C100" s="18">
        <v>2</v>
      </c>
      <c r="D100" s="20" t="s">
        <v>581</v>
      </c>
      <c r="E100" s="21">
        <v>12.5517</v>
      </c>
      <c r="F100" s="21">
        <v>10.041399999999999</v>
      </c>
      <c r="G100" s="21">
        <v>10.041399999999999</v>
      </c>
    </row>
    <row r="101" spans="1:7" ht="18.95" customHeight="1">
      <c r="A101" s="18">
        <v>1239</v>
      </c>
      <c r="B101" s="89">
        <v>42</v>
      </c>
      <c r="C101" s="18">
        <v>2</v>
      </c>
      <c r="D101" s="20" t="s">
        <v>582</v>
      </c>
      <c r="E101" s="21">
        <v>4.5408999999999997</v>
      </c>
      <c r="F101" s="21">
        <v>3.6326999999999998</v>
      </c>
      <c r="G101" s="21">
        <f>F101</f>
        <v>3.6326999999999998</v>
      </c>
    </row>
    <row r="102" spans="1:7" ht="18.95" customHeight="1">
      <c r="A102" s="18">
        <v>1239</v>
      </c>
      <c r="B102" s="89">
        <v>161</v>
      </c>
      <c r="C102" s="18">
        <v>2</v>
      </c>
      <c r="D102" s="20" t="s">
        <v>582</v>
      </c>
      <c r="E102" s="21">
        <f>F102*100/80</f>
        <v>1.2306250000000001</v>
      </c>
      <c r="F102" s="21">
        <v>0.98450000000000004</v>
      </c>
      <c r="G102" s="21">
        <f>F102</f>
        <v>0.98450000000000004</v>
      </c>
    </row>
    <row r="103" spans="1:7" ht="18.95" customHeight="1">
      <c r="A103" s="18">
        <v>1239</v>
      </c>
      <c r="B103" s="89">
        <v>106</v>
      </c>
      <c r="C103" s="18">
        <v>2</v>
      </c>
      <c r="D103" s="20" t="s">
        <v>583</v>
      </c>
      <c r="E103" s="21">
        <f>F103*100/80</f>
        <v>0.44525000000000003</v>
      </c>
      <c r="F103" s="21">
        <v>0.35620000000000002</v>
      </c>
      <c r="G103" s="21">
        <f>F103</f>
        <v>0.35620000000000002</v>
      </c>
    </row>
    <row r="104" spans="1:7" ht="18.95" customHeight="1">
      <c r="A104" s="18">
        <v>1239</v>
      </c>
      <c r="B104" s="89">
        <v>107</v>
      </c>
      <c r="C104" s="18">
        <v>2</v>
      </c>
      <c r="D104" s="20" t="s">
        <v>583</v>
      </c>
      <c r="E104" s="21">
        <f t="shared" ref="E104:E109" si="3">F104*100/80</f>
        <v>3.4212499999999997</v>
      </c>
      <c r="F104" s="21">
        <v>2.7370000000000001</v>
      </c>
      <c r="G104" s="21">
        <f>F104</f>
        <v>2.7370000000000001</v>
      </c>
    </row>
    <row r="105" spans="1:7" ht="18.95" customHeight="1">
      <c r="A105" s="18">
        <v>1239</v>
      </c>
      <c r="B105" s="89">
        <v>235</v>
      </c>
      <c r="C105" s="18">
        <v>2</v>
      </c>
      <c r="D105" s="20" t="s">
        <v>584</v>
      </c>
      <c r="E105" s="21">
        <f t="shared" si="3"/>
        <v>5.2767499999999998</v>
      </c>
      <c r="F105" s="21">
        <v>4.2214</v>
      </c>
      <c r="G105" s="21">
        <v>4.2214</v>
      </c>
    </row>
    <row r="106" spans="1:7" ht="18.95" customHeight="1">
      <c r="A106" s="18">
        <v>1239</v>
      </c>
      <c r="B106" s="89">
        <v>43</v>
      </c>
      <c r="C106" s="18">
        <v>2</v>
      </c>
      <c r="D106" s="20" t="s">
        <v>152</v>
      </c>
      <c r="E106" s="21">
        <f t="shared" si="3"/>
        <v>1.8657499999999998</v>
      </c>
      <c r="F106" s="21">
        <v>1.4925999999999999</v>
      </c>
      <c r="G106" s="21">
        <f>F106</f>
        <v>1.4925999999999999</v>
      </c>
    </row>
    <row r="107" spans="1:7" ht="18.95" customHeight="1">
      <c r="A107" s="18">
        <v>1239</v>
      </c>
      <c r="B107" s="89">
        <v>33</v>
      </c>
      <c r="C107" s="18">
        <v>2</v>
      </c>
      <c r="D107" s="20" t="s">
        <v>580</v>
      </c>
      <c r="E107" s="21">
        <f t="shared" si="3"/>
        <v>4</v>
      </c>
      <c r="F107" s="21">
        <v>3.2</v>
      </c>
      <c r="G107" s="21">
        <f>F107</f>
        <v>3.2</v>
      </c>
    </row>
    <row r="108" spans="1:7" ht="18.95" customHeight="1">
      <c r="A108" s="18">
        <v>1239</v>
      </c>
      <c r="B108" s="89">
        <v>119</v>
      </c>
      <c r="C108" s="18">
        <v>2</v>
      </c>
      <c r="D108" s="20" t="s">
        <v>153</v>
      </c>
      <c r="E108" s="21">
        <f t="shared" si="3"/>
        <v>3.1896249999999999</v>
      </c>
      <c r="F108" s="21">
        <v>2.5516999999999999</v>
      </c>
      <c r="G108" s="21">
        <f>F108</f>
        <v>2.5516999999999999</v>
      </c>
    </row>
    <row r="109" spans="1:7" ht="18.95" customHeight="1">
      <c r="A109" s="18">
        <v>1239</v>
      </c>
      <c r="B109" s="89">
        <v>226</v>
      </c>
      <c r="C109" s="18">
        <v>2</v>
      </c>
      <c r="D109" s="20" t="s">
        <v>153</v>
      </c>
      <c r="E109" s="21">
        <f t="shared" si="3"/>
        <v>0.98812499999999992</v>
      </c>
      <c r="F109" s="21">
        <v>0.79049999999999998</v>
      </c>
      <c r="G109" s="21">
        <v>0.79049999999999998</v>
      </c>
    </row>
    <row r="110" spans="1:7" ht="18.95" customHeight="1">
      <c r="A110" s="18">
        <v>1239</v>
      </c>
      <c r="B110" s="89">
        <v>217</v>
      </c>
      <c r="C110" s="18">
        <v>2</v>
      </c>
      <c r="D110" s="20" t="s">
        <v>585</v>
      </c>
      <c r="E110" s="21">
        <f>(100*G110)/80</f>
        <v>8.3450000000000006</v>
      </c>
      <c r="F110" s="21">
        <v>6.6760000000000002</v>
      </c>
      <c r="G110" s="21">
        <f>F110</f>
        <v>6.6760000000000002</v>
      </c>
    </row>
    <row r="111" spans="1:7" ht="18.95" customHeight="1">
      <c r="A111" s="18">
        <v>1239</v>
      </c>
      <c r="B111" s="89">
        <v>218</v>
      </c>
      <c r="C111" s="18">
        <v>2</v>
      </c>
      <c r="D111" s="20" t="s">
        <v>585</v>
      </c>
      <c r="E111" s="21">
        <f>(100*G111)/80</f>
        <v>2.6444999999999999</v>
      </c>
      <c r="F111" s="21">
        <v>2.1156000000000001</v>
      </c>
      <c r="G111" s="21">
        <v>2.1156000000000001</v>
      </c>
    </row>
    <row r="112" spans="1:7" ht="18.95" customHeight="1">
      <c r="A112" s="18">
        <v>1239</v>
      </c>
      <c r="B112" s="89">
        <v>219</v>
      </c>
      <c r="C112" s="18">
        <v>2</v>
      </c>
      <c r="D112" s="20" t="s">
        <v>585</v>
      </c>
      <c r="E112" s="21">
        <f>(100*G112)/80</f>
        <v>8.2388750000000002</v>
      </c>
      <c r="F112" s="21">
        <v>6.5911</v>
      </c>
      <c r="G112" s="21">
        <v>6.5911</v>
      </c>
    </row>
    <row r="113" spans="1:7" ht="18.95" customHeight="1">
      <c r="A113" s="18">
        <v>1239</v>
      </c>
      <c r="B113" s="89">
        <v>220</v>
      </c>
      <c r="C113" s="18">
        <v>2</v>
      </c>
      <c r="D113" s="20" t="s">
        <v>585</v>
      </c>
      <c r="E113" s="21">
        <f>(100*G113)/80</f>
        <v>2.7368749999999999</v>
      </c>
      <c r="F113" s="21">
        <v>2.1894999999999998</v>
      </c>
      <c r="G113" s="21">
        <v>2.1894999999999998</v>
      </c>
    </row>
    <row r="114" spans="1:7" ht="18.95" customHeight="1">
      <c r="A114" s="18">
        <v>1239</v>
      </c>
      <c r="B114" s="89">
        <v>134</v>
      </c>
      <c r="C114" s="18">
        <v>2</v>
      </c>
      <c r="D114" s="20" t="s">
        <v>586</v>
      </c>
      <c r="E114" s="21">
        <v>8.3524999999999991</v>
      </c>
      <c r="F114" s="21">
        <v>6.6820000000000004</v>
      </c>
      <c r="G114" s="21">
        <f>F114</f>
        <v>6.6820000000000004</v>
      </c>
    </row>
    <row r="115" spans="1:7" ht="18.95" customHeight="1">
      <c r="A115" s="18">
        <v>1239</v>
      </c>
      <c r="B115" s="19">
        <v>214</v>
      </c>
      <c r="C115" s="18">
        <v>2</v>
      </c>
      <c r="D115" s="20" t="s">
        <v>587</v>
      </c>
      <c r="E115" s="21">
        <v>5.5560999999999998</v>
      </c>
      <c r="F115" s="21">
        <v>4.4448999999999996</v>
      </c>
      <c r="G115" s="21">
        <v>4.4448999999999996</v>
      </c>
    </row>
    <row r="116" spans="1:7" ht="18.95" customHeight="1">
      <c r="A116" s="18">
        <v>1239</v>
      </c>
      <c r="B116" s="19">
        <v>234</v>
      </c>
      <c r="C116" s="18">
        <v>2</v>
      </c>
      <c r="D116" s="20" t="s">
        <v>160</v>
      </c>
      <c r="E116" s="21">
        <v>6.1475</v>
      </c>
      <c r="F116" s="21">
        <v>4.9180000000000001</v>
      </c>
      <c r="G116" s="21">
        <v>4.9180000000000001</v>
      </c>
    </row>
    <row r="117" spans="1:7" ht="18.95" customHeight="1">
      <c r="A117" s="18">
        <v>1239</v>
      </c>
      <c r="B117" s="19">
        <v>239</v>
      </c>
      <c r="C117" s="18">
        <v>2</v>
      </c>
      <c r="D117" s="20" t="s">
        <v>588</v>
      </c>
      <c r="E117" s="21">
        <v>7.2774999999999999</v>
      </c>
      <c r="F117" s="21">
        <f>E117*80%</f>
        <v>5.8220000000000001</v>
      </c>
      <c r="G117" s="21">
        <f>F117</f>
        <v>5.8220000000000001</v>
      </c>
    </row>
    <row r="118" spans="1:7" ht="18.95" customHeight="1">
      <c r="A118" s="18">
        <v>1239</v>
      </c>
      <c r="B118" s="19">
        <v>232</v>
      </c>
      <c r="C118" s="18">
        <v>2</v>
      </c>
      <c r="D118" s="20" t="s">
        <v>160</v>
      </c>
      <c r="E118" s="21">
        <v>68.894999999999996</v>
      </c>
      <c r="F118" s="21">
        <v>55.116</v>
      </c>
      <c r="G118" s="21">
        <v>55.116</v>
      </c>
    </row>
    <row r="119" spans="1:7" ht="18.95" customHeight="1">
      <c r="A119" s="18">
        <v>1239</v>
      </c>
      <c r="B119" s="19">
        <v>141</v>
      </c>
      <c r="C119" s="18">
        <v>2</v>
      </c>
      <c r="D119" s="20" t="s">
        <v>160</v>
      </c>
      <c r="E119" s="21">
        <v>12.1614</v>
      </c>
      <c r="F119" s="21">
        <v>9.7291000000000007</v>
      </c>
      <c r="G119" s="21">
        <f>F119</f>
        <v>9.7291000000000007</v>
      </c>
    </row>
    <row r="120" spans="1:7" ht="18.95" customHeight="1">
      <c r="A120" s="18">
        <v>1239</v>
      </c>
      <c r="B120" s="19">
        <v>40</v>
      </c>
      <c r="C120" s="18">
        <v>2</v>
      </c>
      <c r="D120" s="20" t="s">
        <v>162</v>
      </c>
      <c r="E120" s="21">
        <f>(100*F120)/80</f>
        <v>0.32124999999999998</v>
      </c>
      <c r="F120" s="21">
        <v>0.25700000000000001</v>
      </c>
      <c r="G120" s="21">
        <f>F120</f>
        <v>0.25700000000000001</v>
      </c>
    </row>
    <row r="121" spans="1:7" ht="18.95" customHeight="1">
      <c r="A121" s="18">
        <v>1239</v>
      </c>
      <c r="B121" s="19">
        <v>27</v>
      </c>
      <c r="C121" s="18">
        <v>2</v>
      </c>
      <c r="D121" s="20" t="s">
        <v>589</v>
      </c>
      <c r="E121" s="21">
        <f>(100*F121)/80</f>
        <v>4.3038749999999997</v>
      </c>
      <c r="F121" s="21">
        <v>3.4430999999999998</v>
      </c>
      <c r="G121" s="21">
        <v>0</v>
      </c>
    </row>
    <row r="122" spans="1:7" ht="18.95" customHeight="1">
      <c r="A122" s="18">
        <v>1239</v>
      </c>
      <c r="B122" s="19">
        <v>222</v>
      </c>
      <c r="C122" s="18">
        <v>2</v>
      </c>
      <c r="D122" s="20" t="s">
        <v>589</v>
      </c>
      <c r="E122" s="21">
        <f>(100*F122)/80</f>
        <v>0.38025000000000003</v>
      </c>
      <c r="F122" s="21">
        <v>0.30420000000000003</v>
      </c>
      <c r="G122" s="21">
        <v>0.30420000000000003</v>
      </c>
    </row>
    <row r="123" spans="1:7" ht="18.95" customHeight="1">
      <c r="A123" s="18">
        <v>1239</v>
      </c>
      <c r="B123" s="19">
        <v>208</v>
      </c>
      <c r="C123" s="18">
        <v>2</v>
      </c>
      <c r="D123" s="20" t="s">
        <v>590</v>
      </c>
      <c r="E123" s="21">
        <v>10.819800000000001</v>
      </c>
      <c r="F123" s="21">
        <v>8.6557999999999993</v>
      </c>
      <c r="G123" s="21">
        <f>F123</f>
        <v>8.6557999999999993</v>
      </c>
    </row>
    <row r="124" spans="1:7" ht="18.95" customHeight="1">
      <c r="A124" s="18">
        <v>1239</v>
      </c>
      <c r="B124" s="19">
        <v>48</v>
      </c>
      <c r="C124" s="18">
        <v>2</v>
      </c>
      <c r="D124" s="20" t="s">
        <v>591</v>
      </c>
      <c r="E124" s="21">
        <v>10.7478</v>
      </c>
      <c r="F124" s="21">
        <v>8.5982000000000003</v>
      </c>
      <c r="G124" s="21">
        <v>1</v>
      </c>
    </row>
    <row r="125" spans="1:7" ht="18.95" customHeight="1">
      <c r="A125" s="18">
        <v>1239</v>
      </c>
      <c r="B125" s="19">
        <v>204</v>
      </c>
      <c r="C125" s="18">
        <v>2</v>
      </c>
      <c r="D125" s="20" t="s">
        <v>592</v>
      </c>
      <c r="E125" s="21">
        <v>2.6581000000000001</v>
      </c>
      <c r="F125" s="21">
        <v>2.1265000000000001</v>
      </c>
      <c r="G125" s="21">
        <f>F125</f>
        <v>2.1265000000000001</v>
      </c>
    </row>
    <row r="126" spans="1:7" ht="18.95" customHeight="1">
      <c r="A126" s="18">
        <v>1239</v>
      </c>
      <c r="B126" s="19">
        <v>205</v>
      </c>
      <c r="C126" s="18">
        <v>2</v>
      </c>
      <c r="D126" s="20" t="s">
        <v>593</v>
      </c>
      <c r="E126" s="21">
        <v>4.8818999999999999</v>
      </c>
      <c r="F126" s="21">
        <v>3.9055</v>
      </c>
      <c r="G126" s="21">
        <v>0</v>
      </c>
    </row>
    <row r="127" spans="1:7" ht="18.95" customHeight="1">
      <c r="A127" s="18">
        <v>1239</v>
      </c>
      <c r="B127" s="19">
        <v>173</v>
      </c>
      <c r="C127" s="18">
        <v>2</v>
      </c>
      <c r="D127" s="20" t="s">
        <v>167</v>
      </c>
      <c r="E127" s="21">
        <v>1.1195999999999999</v>
      </c>
      <c r="F127" s="21">
        <v>0.89570000000000005</v>
      </c>
      <c r="G127" s="21">
        <v>0.89570000000000005</v>
      </c>
    </row>
    <row r="128" spans="1:7" ht="18.95" customHeight="1">
      <c r="A128" s="18">
        <v>1239</v>
      </c>
      <c r="B128" s="19">
        <v>127</v>
      </c>
      <c r="C128" s="18">
        <v>2</v>
      </c>
      <c r="D128" s="20" t="s">
        <v>594</v>
      </c>
      <c r="E128" s="21">
        <v>0.38600000000000001</v>
      </c>
      <c r="F128" s="21">
        <v>0.30880000000000002</v>
      </c>
      <c r="G128" s="21">
        <v>0.30880000000000002</v>
      </c>
    </row>
    <row r="129" spans="1:7" ht="18.95" customHeight="1">
      <c r="A129" s="18">
        <v>1239</v>
      </c>
      <c r="B129" s="19">
        <v>59</v>
      </c>
      <c r="C129" s="18">
        <v>2</v>
      </c>
      <c r="D129" s="20" t="s">
        <v>595</v>
      </c>
      <c r="E129" s="21">
        <v>0.94110000000000005</v>
      </c>
      <c r="F129" s="21">
        <v>0.75290000000000001</v>
      </c>
      <c r="G129" s="21">
        <v>0</v>
      </c>
    </row>
    <row r="130" spans="1:7" ht="18.95" customHeight="1">
      <c r="A130" s="18">
        <v>1239</v>
      </c>
      <c r="B130" s="19">
        <v>95</v>
      </c>
      <c r="C130" s="18">
        <v>2</v>
      </c>
      <c r="D130" s="20" t="s">
        <v>595</v>
      </c>
      <c r="E130" s="21">
        <v>1.0797000000000001</v>
      </c>
      <c r="F130" s="21">
        <v>0.86380000000000001</v>
      </c>
      <c r="G130" s="21">
        <v>0</v>
      </c>
    </row>
    <row r="131" spans="1:7" ht="18.95" customHeight="1">
      <c r="A131" s="18">
        <v>1239</v>
      </c>
      <c r="B131" s="19">
        <v>225</v>
      </c>
      <c r="C131" s="18">
        <v>2</v>
      </c>
      <c r="D131" s="20" t="s">
        <v>595</v>
      </c>
      <c r="E131" s="21">
        <v>1.2097</v>
      </c>
      <c r="F131" s="21">
        <v>0.96779999999999999</v>
      </c>
      <c r="G131" s="21">
        <v>0</v>
      </c>
    </row>
    <row r="132" spans="1:7" ht="18.95" customHeight="1">
      <c r="A132" s="18">
        <v>1239</v>
      </c>
      <c r="B132" s="19">
        <v>200</v>
      </c>
      <c r="C132" s="18">
        <v>2</v>
      </c>
      <c r="D132" s="20" t="s">
        <v>596</v>
      </c>
      <c r="E132" s="21">
        <v>0.41249999999999998</v>
      </c>
      <c r="F132" s="21">
        <v>0.33</v>
      </c>
      <c r="G132" s="21">
        <v>0.33</v>
      </c>
    </row>
    <row r="133" spans="1:7" ht="18.95" customHeight="1">
      <c r="A133" s="18">
        <v>1239</v>
      </c>
      <c r="B133" s="19">
        <v>201</v>
      </c>
      <c r="C133" s="18">
        <v>2</v>
      </c>
      <c r="D133" s="20" t="s">
        <v>173</v>
      </c>
      <c r="E133" s="21">
        <v>0.8327</v>
      </c>
      <c r="F133" s="21">
        <v>0.66620000000000001</v>
      </c>
      <c r="G133" s="21">
        <v>0</v>
      </c>
    </row>
    <row r="134" spans="1:7" ht="18.95" customHeight="1">
      <c r="A134" s="18">
        <v>1239</v>
      </c>
      <c r="B134" s="19">
        <v>87</v>
      </c>
      <c r="C134" s="18">
        <v>2</v>
      </c>
      <c r="D134" s="20" t="s">
        <v>174</v>
      </c>
      <c r="E134" s="21">
        <v>0.9294</v>
      </c>
      <c r="F134" s="21">
        <v>0.74350000000000005</v>
      </c>
      <c r="G134" s="21">
        <f>F134</f>
        <v>0.74350000000000005</v>
      </c>
    </row>
    <row r="135" spans="1:7" ht="18.95" customHeight="1">
      <c r="A135" s="18">
        <v>1239</v>
      </c>
      <c r="B135" s="19">
        <v>86</v>
      </c>
      <c r="C135" s="18">
        <v>2</v>
      </c>
      <c r="D135" s="20" t="s">
        <v>597</v>
      </c>
      <c r="E135" s="21">
        <v>0.89949999999999997</v>
      </c>
      <c r="F135" s="21">
        <v>0.71960000000000002</v>
      </c>
      <c r="G135" s="21">
        <f>F135</f>
        <v>0.71960000000000002</v>
      </c>
    </row>
    <row r="136" spans="1:7" ht="18.95" customHeight="1">
      <c r="A136" s="18">
        <v>1239</v>
      </c>
      <c r="B136" s="19">
        <v>92</v>
      </c>
      <c r="C136" s="18">
        <v>2</v>
      </c>
      <c r="D136" s="20" t="s">
        <v>598</v>
      </c>
      <c r="E136" s="21">
        <v>0.9294</v>
      </c>
      <c r="F136" s="21">
        <v>0.74350000000000005</v>
      </c>
      <c r="G136" s="21">
        <v>0.74350000000000005</v>
      </c>
    </row>
    <row r="137" spans="1:7" ht="18.95" customHeight="1">
      <c r="A137" s="18">
        <v>1239</v>
      </c>
      <c r="B137" s="19">
        <v>93</v>
      </c>
      <c r="C137" s="18">
        <v>2</v>
      </c>
      <c r="D137" s="20" t="s">
        <v>598</v>
      </c>
      <c r="E137" s="21">
        <f t="shared" ref="E137:E145" si="4">(100*F137)/80</f>
        <v>1.3087499999999999</v>
      </c>
      <c r="F137" s="21">
        <v>1.0469999999999999</v>
      </c>
      <c r="G137" s="21">
        <v>1.0469999999999999</v>
      </c>
    </row>
    <row r="138" spans="1:7" ht="18.95" customHeight="1">
      <c r="A138" s="18">
        <v>1239</v>
      </c>
      <c r="B138" s="19">
        <v>159</v>
      </c>
      <c r="C138" s="18">
        <v>2</v>
      </c>
      <c r="D138" s="20" t="s">
        <v>599</v>
      </c>
      <c r="E138" s="21">
        <f t="shared" si="4"/>
        <v>1.223125</v>
      </c>
      <c r="F138" s="21">
        <v>0.97850000000000004</v>
      </c>
      <c r="G138" s="21">
        <v>0.97850000000000004</v>
      </c>
    </row>
    <row r="139" spans="1:7" ht="18.95" customHeight="1">
      <c r="A139" s="18">
        <v>1239</v>
      </c>
      <c r="B139" s="19">
        <v>233</v>
      </c>
      <c r="C139" s="18">
        <v>2</v>
      </c>
      <c r="D139" s="20" t="s">
        <v>600</v>
      </c>
      <c r="E139" s="21">
        <f t="shared" si="4"/>
        <v>3.7176249999999995</v>
      </c>
      <c r="F139" s="21">
        <v>2.9741</v>
      </c>
      <c r="G139" s="21">
        <v>2.9741</v>
      </c>
    </row>
    <row r="140" spans="1:7" ht="18.95" customHeight="1">
      <c r="A140" s="18">
        <v>1239</v>
      </c>
      <c r="B140" s="19">
        <v>60</v>
      </c>
      <c r="C140" s="18">
        <v>2</v>
      </c>
      <c r="D140" s="20" t="s">
        <v>179</v>
      </c>
      <c r="E140" s="21">
        <f t="shared" si="4"/>
        <v>5.1221249999999996</v>
      </c>
      <c r="F140" s="21">
        <v>4.0976999999999997</v>
      </c>
      <c r="G140" s="21">
        <f>F140</f>
        <v>4.0976999999999997</v>
      </c>
    </row>
    <row r="141" spans="1:7" ht="18.95" customHeight="1">
      <c r="A141" s="18">
        <v>1239</v>
      </c>
      <c r="B141" s="19">
        <v>61</v>
      </c>
      <c r="C141" s="18">
        <v>2</v>
      </c>
      <c r="D141" s="20" t="s">
        <v>180</v>
      </c>
      <c r="E141" s="21">
        <f t="shared" si="4"/>
        <v>2.5866250000000002</v>
      </c>
      <c r="F141" s="21">
        <v>2.0693000000000001</v>
      </c>
      <c r="G141" s="21">
        <v>0</v>
      </c>
    </row>
    <row r="142" spans="1:7" ht="18.95" customHeight="1">
      <c r="A142" s="18">
        <v>1239</v>
      </c>
      <c r="B142" s="19">
        <v>62</v>
      </c>
      <c r="C142" s="18">
        <v>2</v>
      </c>
      <c r="D142" s="20" t="s">
        <v>181</v>
      </c>
      <c r="E142" s="21">
        <v>2.617</v>
      </c>
      <c r="F142" s="21">
        <f>E142*80%</f>
        <v>2.0935999999999999</v>
      </c>
      <c r="G142" s="21">
        <f>F142*80%</f>
        <v>1.6748799999999999</v>
      </c>
    </row>
    <row r="143" spans="1:7" ht="18.95" customHeight="1">
      <c r="A143" s="18">
        <v>1239</v>
      </c>
      <c r="B143" s="19">
        <v>63</v>
      </c>
      <c r="C143" s="18">
        <v>2</v>
      </c>
      <c r="D143" s="20" t="s">
        <v>182</v>
      </c>
      <c r="E143" s="21">
        <f t="shared" si="4"/>
        <v>2</v>
      </c>
      <c r="F143" s="21">
        <v>1.6</v>
      </c>
      <c r="G143" s="21">
        <f>F143</f>
        <v>1.6</v>
      </c>
    </row>
    <row r="144" spans="1:7" ht="18.95" customHeight="1">
      <c r="A144" s="18">
        <v>1239</v>
      </c>
      <c r="B144" s="19">
        <v>64</v>
      </c>
      <c r="C144" s="18">
        <v>2</v>
      </c>
      <c r="D144" s="20" t="s">
        <v>183</v>
      </c>
      <c r="E144" s="21">
        <f t="shared" si="4"/>
        <v>2.5524999999999998</v>
      </c>
      <c r="F144" s="21">
        <v>2.0419999999999998</v>
      </c>
      <c r="G144" s="21">
        <v>2.0419999999999998</v>
      </c>
    </row>
    <row r="145" spans="1:7" ht="18.95" customHeight="1">
      <c r="A145" s="18">
        <v>1239</v>
      </c>
      <c r="B145" s="19">
        <v>166</v>
      </c>
      <c r="C145" s="18">
        <v>2</v>
      </c>
      <c r="D145" s="20" t="s">
        <v>184</v>
      </c>
      <c r="E145" s="21">
        <f t="shared" si="4"/>
        <v>8.1973749999999992</v>
      </c>
      <c r="F145" s="21">
        <v>6.5579000000000001</v>
      </c>
      <c r="G145" s="21">
        <f>F145</f>
        <v>6.5579000000000001</v>
      </c>
    </row>
    <row r="146" spans="1:7" ht="18.95" customHeight="1">
      <c r="A146" s="18">
        <v>1239</v>
      </c>
      <c r="B146" s="19">
        <v>178</v>
      </c>
      <c r="C146" s="18">
        <v>2</v>
      </c>
      <c r="D146" s="23" t="s">
        <v>601</v>
      </c>
      <c r="E146" s="21">
        <f>(100*F146)/80</f>
        <v>0.12962499999999999</v>
      </c>
      <c r="F146" s="21">
        <v>0.1037</v>
      </c>
      <c r="G146" s="21">
        <v>0</v>
      </c>
    </row>
    <row r="147" spans="1:7" ht="18.95" customHeight="1">
      <c r="A147" s="18">
        <v>1239</v>
      </c>
      <c r="B147" s="19">
        <v>177</v>
      </c>
      <c r="C147" s="18">
        <v>2</v>
      </c>
      <c r="D147" s="20" t="s">
        <v>185</v>
      </c>
      <c r="E147" s="21">
        <f>(100*F147)/80</f>
        <v>8.0021249999999995</v>
      </c>
      <c r="F147" s="21">
        <v>6.4016999999999999</v>
      </c>
      <c r="G147" s="21">
        <f>F147</f>
        <v>6.4016999999999999</v>
      </c>
    </row>
    <row r="148" spans="1:7" ht="18.95" customHeight="1">
      <c r="A148" s="18">
        <v>1239</v>
      </c>
      <c r="B148" s="19">
        <v>104</v>
      </c>
      <c r="C148" s="18">
        <v>2</v>
      </c>
      <c r="D148" s="20" t="s">
        <v>186</v>
      </c>
      <c r="E148" s="21">
        <f>(100*F148)/80</f>
        <v>10.54425</v>
      </c>
      <c r="F148" s="21">
        <v>8.4353999999999996</v>
      </c>
      <c r="G148" s="21">
        <f>F148</f>
        <v>8.4353999999999996</v>
      </c>
    </row>
    <row r="149" spans="1:7" ht="18.95" customHeight="1">
      <c r="A149" s="18">
        <v>1239</v>
      </c>
      <c r="B149" s="19">
        <v>101</v>
      </c>
      <c r="C149" s="18">
        <v>2</v>
      </c>
      <c r="D149" s="20" t="s">
        <v>602</v>
      </c>
      <c r="E149" s="21">
        <f>F149*100/80</f>
        <v>0.15775</v>
      </c>
      <c r="F149" s="21">
        <v>0.12620000000000001</v>
      </c>
      <c r="G149" s="21">
        <v>0.12620000000000001</v>
      </c>
    </row>
    <row r="150" spans="1:7" ht="18.95" customHeight="1">
      <c r="A150" s="18">
        <v>1239</v>
      </c>
      <c r="B150" s="19">
        <v>66</v>
      </c>
      <c r="C150" s="18">
        <v>2</v>
      </c>
      <c r="D150" s="20" t="s">
        <v>603</v>
      </c>
      <c r="E150" s="21">
        <v>2.1983000000000001</v>
      </c>
      <c r="F150" s="21">
        <v>1.7586999999999999</v>
      </c>
      <c r="G150" s="21">
        <v>0</v>
      </c>
    </row>
    <row r="151" spans="1:7" ht="18.95" customHeight="1">
      <c r="A151" s="18">
        <v>1239</v>
      </c>
      <c r="B151" s="19">
        <v>196</v>
      </c>
      <c r="C151" s="18">
        <v>2</v>
      </c>
      <c r="D151" s="20" t="s">
        <v>604</v>
      </c>
      <c r="E151" s="21">
        <v>5.8912000000000004</v>
      </c>
      <c r="F151" s="21">
        <v>4.7468000000000004</v>
      </c>
      <c r="G151" s="21">
        <v>4.7468000000000004</v>
      </c>
    </row>
    <row r="152" spans="1:7" ht="18.95" customHeight="1">
      <c r="A152" s="18">
        <v>1239</v>
      </c>
      <c r="B152" s="19">
        <v>238</v>
      </c>
      <c r="C152" s="18">
        <v>2</v>
      </c>
      <c r="D152" s="20" t="s">
        <v>605</v>
      </c>
      <c r="E152" s="21">
        <v>3.0013000000000001</v>
      </c>
      <c r="F152" s="21">
        <v>2.4011</v>
      </c>
      <c r="G152" s="21">
        <v>2.4011</v>
      </c>
    </row>
    <row r="153" spans="1:7" ht="18.95" customHeight="1">
      <c r="A153" s="18">
        <v>1239</v>
      </c>
      <c r="B153" s="19">
        <v>69</v>
      </c>
      <c r="C153" s="18">
        <v>2</v>
      </c>
      <c r="D153" s="20" t="s">
        <v>606</v>
      </c>
      <c r="E153" s="21">
        <v>6.4253999999999998</v>
      </c>
      <c r="F153" s="21">
        <v>5.1402999999999999</v>
      </c>
      <c r="G153" s="21">
        <v>0</v>
      </c>
    </row>
    <row r="154" spans="1:7" ht="18.95" customHeight="1">
      <c r="A154" s="18">
        <v>1239</v>
      </c>
      <c r="B154" s="19">
        <v>230</v>
      </c>
      <c r="C154" s="18">
        <v>2</v>
      </c>
      <c r="D154" s="20" t="s">
        <v>607</v>
      </c>
      <c r="E154" s="21">
        <f>(100*F154)/80</f>
        <v>34.761749999999999</v>
      </c>
      <c r="F154" s="21">
        <v>27.8094</v>
      </c>
      <c r="G154" s="21">
        <v>0</v>
      </c>
    </row>
    <row r="155" spans="1:7" ht="18.95" customHeight="1">
      <c r="A155" s="18">
        <v>1239</v>
      </c>
      <c r="B155" s="19">
        <v>179</v>
      </c>
      <c r="C155" s="18">
        <v>2</v>
      </c>
      <c r="D155" s="20" t="s">
        <v>606</v>
      </c>
      <c r="E155" s="21">
        <v>7.1163999999999996</v>
      </c>
      <c r="F155" s="21">
        <v>5.6931000000000003</v>
      </c>
      <c r="G155" s="21">
        <f>F155</f>
        <v>5.6931000000000003</v>
      </c>
    </row>
    <row r="156" spans="1:7" ht="18.95" customHeight="1">
      <c r="A156" s="18">
        <v>1239</v>
      </c>
      <c r="B156" s="19">
        <v>172</v>
      </c>
      <c r="C156" s="18">
        <v>2</v>
      </c>
      <c r="D156" s="20" t="s">
        <v>608</v>
      </c>
      <c r="E156" s="21">
        <v>22.565300000000001</v>
      </c>
      <c r="F156" s="21">
        <v>18.052199999999999</v>
      </c>
      <c r="G156" s="21">
        <v>18.052199999999999</v>
      </c>
    </row>
    <row r="157" spans="1:7" ht="18.95" customHeight="1">
      <c r="A157" s="18">
        <v>1239</v>
      </c>
      <c r="B157" s="19">
        <v>168</v>
      </c>
      <c r="C157" s="18">
        <v>2</v>
      </c>
      <c r="D157" s="20" t="s">
        <v>609</v>
      </c>
      <c r="E157" s="21">
        <v>6.4036999999999997</v>
      </c>
      <c r="F157" s="21">
        <v>5.1230000000000002</v>
      </c>
      <c r="G157" s="21">
        <f t="shared" ref="G157:G162" si="5">F157</f>
        <v>5.1230000000000002</v>
      </c>
    </row>
    <row r="158" spans="1:7" ht="18.95" customHeight="1">
      <c r="A158" s="18">
        <v>1239</v>
      </c>
      <c r="B158" s="19">
        <v>167</v>
      </c>
      <c r="C158" s="18">
        <v>2</v>
      </c>
      <c r="D158" s="20" t="s">
        <v>198</v>
      </c>
      <c r="E158" s="21">
        <v>6.3821000000000003</v>
      </c>
      <c r="F158" s="21">
        <v>5.1056999999999997</v>
      </c>
      <c r="G158" s="21">
        <f t="shared" si="5"/>
        <v>5.1056999999999997</v>
      </c>
    </row>
    <row r="159" spans="1:7" ht="18.95" customHeight="1">
      <c r="A159" s="18">
        <v>1239</v>
      </c>
      <c r="B159" s="19">
        <v>221</v>
      </c>
      <c r="C159" s="18">
        <v>2</v>
      </c>
      <c r="D159" s="20" t="s">
        <v>610</v>
      </c>
      <c r="E159" s="21">
        <v>40.782400000000003</v>
      </c>
      <c r="F159" s="21">
        <v>32.625900000000001</v>
      </c>
      <c r="G159" s="21">
        <f t="shared" si="5"/>
        <v>32.625900000000001</v>
      </c>
    </row>
    <row r="160" spans="1:7" ht="18.95" customHeight="1">
      <c r="A160" s="18">
        <v>1239</v>
      </c>
      <c r="B160" s="19">
        <v>102</v>
      </c>
      <c r="C160" s="18">
        <v>2</v>
      </c>
      <c r="D160" s="20" t="s">
        <v>611</v>
      </c>
      <c r="E160" s="21">
        <v>16.224799999999998</v>
      </c>
      <c r="F160" s="21">
        <v>12.979799999999999</v>
      </c>
      <c r="G160" s="21">
        <f t="shared" si="5"/>
        <v>12.979799999999999</v>
      </c>
    </row>
    <row r="161" spans="1:7" ht="18.95" customHeight="1">
      <c r="A161" s="18">
        <v>1239</v>
      </c>
      <c r="B161" s="19">
        <v>152</v>
      </c>
      <c r="C161" s="18">
        <v>2</v>
      </c>
      <c r="D161" s="20" t="s">
        <v>612</v>
      </c>
      <c r="E161" s="21">
        <v>14.6191</v>
      </c>
      <c r="F161" s="21">
        <v>11.6953</v>
      </c>
      <c r="G161" s="21">
        <f t="shared" si="5"/>
        <v>11.6953</v>
      </c>
    </row>
    <row r="162" spans="1:7" ht="18.95" customHeight="1">
      <c r="A162" s="18">
        <v>1239</v>
      </c>
      <c r="B162" s="19">
        <v>151</v>
      </c>
      <c r="C162" s="18">
        <v>2</v>
      </c>
      <c r="D162" s="20" t="s">
        <v>612</v>
      </c>
      <c r="E162" s="21">
        <v>16.797999999999998</v>
      </c>
      <c r="F162" s="21">
        <v>13.4384</v>
      </c>
      <c r="G162" s="21">
        <f t="shared" si="5"/>
        <v>13.4384</v>
      </c>
    </row>
    <row r="163" spans="1:7" ht="18.95" customHeight="1">
      <c r="A163" s="18">
        <v>1239</v>
      </c>
      <c r="B163" s="19">
        <v>199</v>
      </c>
      <c r="C163" s="18">
        <v>2</v>
      </c>
      <c r="D163" s="20" t="s">
        <v>613</v>
      </c>
      <c r="E163" s="21">
        <v>11.662699999999999</v>
      </c>
      <c r="F163" s="21">
        <v>9.3301999999999996</v>
      </c>
      <c r="G163" s="21">
        <f>F163</f>
        <v>9.3301999999999996</v>
      </c>
    </row>
    <row r="164" spans="1:7" ht="18.95" customHeight="1">
      <c r="A164" s="18">
        <v>1239</v>
      </c>
      <c r="B164" s="19">
        <v>198</v>
      </c>
      <c r="C164" s="18">
        <v>2</v>
      </c>
      <c r="D164" s="20" t="s">
        <v>614</v>
      </c>
      <c r="E164" s="21">
        <v>7</v>
      </c>
      <c r="F164" s="21">
        <v>5.6</v>
      </c>
      <c r="G164" s="21">
        <f>F164</f>
        <v>5.6</v>
      </c>
    </row>
    <row r="165" spans="1:7" ht="18.95" customHeight="1">
      <c r="A165" s="18">
        <v>1239</v>
      </c>
      <c r="B165" s="19">
        <v>170</v>
      </c>
      <c r="C165" s="18">
        <v>2</v>
      </c>
      <c r="D165" s="20" t="s">
        <v>205</v>
      </c>
      <c r="E165" s="21">
        <v>28.238</v>
      </c>
      <c r="F165" s="21">
        <v>22.590399999999999</v>
      </c>
      <c r="G165" s="21">
        <v>0</v>
      </c>
    </row>
    <row r="166" spans="1:7" ht="18.95" customHeight="1">
      <c r="A166" s="18">
        <v>1239</v>
      </c>
      <c r="B166" s="19">
        <v>156</v>
      </c>
      <c r="C166" s="18">
        <v>2</v>
      </c>
      <c r="D166" s="20" t="s">
        <v>206</v>
      </c>
      <c r="E166" s="21">
        <v>33.351199999999999</v>
      </c>
      <c r="F166" s="21">
        <v>26.681000000000001</v>
      </c>
      <c r="G166" s="21">
        <f>F166</f>
        <v>26.681000000000001</v>
      </c>
    </row>
    <row r="167" spans="1:7" ht="18.95" customHeight="1">
      <c r="A167" s="18">
        <v>1239</v>
      </c>
      <c r="B167" s="19">
        <v>215</v>
      </c>
      <c r="C167" s="18">
        <v>2</v>
      </c>
      <c r="D167" s="20" t="s">
        <v>615</v>
      </c>
      <c r="E167" s="21">
        <v>188.245</v>
      </c>
      <c r="F167" s="21">
        <v>150.596</v>
      </c>
      <c r="G167" s="21">
        <v>0</v>
      </c>
    </row>
    <row r="168" spans="1:7" ht="18.95" customHeight="1">
      <c r="A168" s="18">
        <v>1239</v>
      </c>
      <c r="B168" s="19">
        <v>209</v>
      </c>
      <c r="C168" s="18">
        <v>2</v>
      </c>
      <c r="D168" s="20" t="s">
        <v>616</v>
      </c>
      <c r="E168" s="21">
        <v>22.5</v>
      </c>
      <c r="F168" s="21">
        <v>18.052199999999999</v>
      </c>
      <c r="G168" s="21">
        <f>F168</f>
        <v>18.052199999999999</v>
      </c>
    </row>
    <row r="169" spans="1:7" ht="18.95" customHeight="1">
      <c r="A169" s="18">
        <v>1239</v>
      </c>
      <c r="B169" s="19">
        <v>158</v>
      </c>
      <c r="C169" s="18">
        <v>2</v>
      </c>
      <c r="D169" s="20" t="s">
        <v>617</v>
      </c>
      <c r="E169" s="21">
        <v>16.224799999999998</v>
      </c>
      <c r="F169" s="21">
        <v>12.979799999999999</v>
      </c>
      <c r="G169" s="21">
        <v>12.979799999999999</v>
      </c>
    </row>
    <row r="170" spans="1:7" ht="18.95" customHeight="1">
      <c r="A170" s="18">
        <v>1239</v>
      </c>
      <c r="B170" s="19">
        <v>68</v>
      </c>
      <c r="C170" s="18">
        <v>2</v>
      </c>
      <c r="D170" s="20" t="s">
        <v>211</v>
      </c>
      <c r="E170" s="21">
        <v>82.734999999999999</v>
      </c>
      <c r="F170" s="21">
        <v>66.188000000000002</v>
      </c>
      <c r="G170" s="21">
        <v>0</v>
      </c>
    </row>
    <row r="171" spans="1:7" ht="18.95" customHeight="1">
      <c r="A171" s="18">
        <v>1239</v>
      </c>
      <c r="B171" s="19">
        <v>189</v>
      </c>
      <c r="C171" s="18">
        <v>2</v>
      </c>
      <c r="D171" s="20" t="s">
        <v>163</v>
      </c>
      <c r="E171" s="21">
        <v>13.53</v>
      </c>
      <c r="F171" s="21">
        <v>10.83</v>
      </c>
      <c r="G171" s="21">
        <v>10.83</v>
      </c>
    </row>
    <row r="172" spans="1:7" ht="18.95" customHeight="1">
      <c r="A172" s="18">
        <v>1239</v>
      </c>
      <c r="B172" s="19">
        <v>228</v>
      </c>
      <c r="C172" s="18">
        <v>2</v>
      </c>
      <c r="D172" s="20" t="s">
        <v>212</v>
      </c>
      <c r="E172" s="21">
        <v>464.42059999999998</v>
      </c>
      <c r="F172" s="21">
        <v>371.53649999999999</v>
      </c>
      <c r="G172" s="79">
        <f>F172</f>
        <v>371.53649999999999</v>
      </c>
    </row>
    <row r="173" spans="1:7" ht="18.95" customHeight="1">
      <c r="A173" s="46">
        <v>1240</v>
      </c>
      <c r="B173" s="24"/>
      <c r="D173" s="25"/>
      <c r="E173" s="26"/>
      <c r="F173" s="26"/>
      <c r="G173" s="26"/>
    </row>
    <row r="174" spans="1:7" ht="18.95" customHeight="1">
      <c r="A174" s="18">
        <v>1240</v>
      </c>
      <c r="B174" s="19">
        <v>130</v>
      </c>
      <c r="C174" s="93">
        <v>2</v>
      </c>
      <c r="D174" s="20" t="s">
        <v>618</v>
      </c>
      <c r="E174" s="21">
        <v>50.311100000000003</v>
      </c>
      <c r="F174" s="21">
        <f>E174*0.8</f>
        <v>40.248880000000007</v>
      </c>
    </row>
    <row r="175" spans="1:7" ht="18.95" customHeight="1">
      <c r="A175" s="18">
        <v>1240</v>
      </c>
      <c r="B175" s="19">
        <v>10</v>
      </c>
      <c r="C175" s="93">
        <v>2</v>
      </c>
      <c r="D175" s="20" t="s">
        <v>221</v>
      </c>
      <c r="E175" s="21">
        <f>(100*F175)/80</f>
        <v>5.8023749999999996</v>
      </c>
      <c r="F175" s="21">
        <v>4.6418999999999997</v>
      </c>
    </row>
    <row r="176" spans="1:7" ht="18.95" customHeight="1">
      <c r="A176" s="18">
        <v>1240</v>
      </c>
      <c r="B176" s="19">
        <v>122</v>
      </c>
      <c r="C176" s="93">
        <v>2</v>
      </c>
      <c r="D176" s="20" t="s">
        <v>222</v>
      </c>
      <c r="E176" s="21">
        <f>(100*F176)/80</f>
        <v>9.1976250000000004</v>
      </c>
      <c r="F176" s="21">
        <v>7.3581000000000003</v>
      </c>
    </row>
    <row r="177" spans="1:6" ht="18.95" customHeight="1">
      <c r="A177" s="18">
        <v>1240</v>
      </c>
      <c r="B177" s="19">
        <v>120</v>
      </c>
      <c r="C177" s="93">
        <v>2</v>
      </c>
      <c r="D177" s="20" t="s">
        <v>223</v>
      </c>
      <c r="E177" s="21">
        <v>1.0778000000000001</v>
      </c>
      <c r="F177" s="21">
        <f>E177*0.8</f>
        <v>0.86224000000000012</v>
      </c>
    </row>
    <row r="178" spans="1:6" ht="18.95" customHeight="1">
      <c r="A178" s="18">
        <v>1240</v>
      </c>
      <c r="B178" s="19">
        <v>7</v>
      </c>
      <c r="C178" s="93">
        <v>2</v>
      </c>
      <c r="D178" s="20" t="s">
        <v>224</v>
      </c>
      <c r="E178" s="21">
        <f>(100*F178)/80</f>
        <v>3.8791249999999997</v>
      </c>
      <c r="F178" s="21">
        <v>3.1032999999999999</v>
      </c>
    </row>
    <row r="179" spans="1:6" ht="18.95" customHeight="1">
      <c r="A179" s="18">
        <v>1240</v>
      </c>
      <c r="B179" s="19">
        <v>129</v>
      </c>
      <c r="C179" s="93">
        <v>2</v>
      </c>
      <c r="D179" s="20" t="s">
        <v>619</v>
      </c>
      <c r="E179" s="21">
        <v>15</v>
      </c>
      <c r="F179" s="21">
        <f>E179*0.8</f>
        <v>12</v>
      </c>
    </row>
    <row r="180" spans="1:6" ht="18.95" customHeight="1">
      <c r="A180" s="18">
        <v>1240</v>
      </c>
      <c r="B180" s="19">
        <v>136</v>
      </c>
      <c r="C180" s="93">
        <v>2</v>
      </c>
      <c r="D180" s="20" t="s">
        <v>620</v>
      </c>
      <c r="E180" s="21">
        <v>2.5390999999999999</v>
      </c>
      <c r="F180" s="21">
        <v>2.0312999999999999</v>
      </c>
    </row>
    <row r="181" spans="1:6" ht="18.95" customHeight="1">
      <c r="A181" s="18">
        <v>1240</v>
      </c>
      <c r="B181" s="19">
        <v>137</v>
      </c>
      <c r="C181" s="93">
        <v>2</v>
      </c>
      <c r="D181" s="20" t="s">
        <v>620</v>
      </c>
      <c r="E181" s="21">
        <v>10.8308</v>
      </c>
      <c r="F181" s="21">
        <v>8.6646000000000001</v>
      </c>
    </row>
    <row r="182" spans="1:6" ht="18.95" customHeight="1">
      <c r="A182" s="18">
        <v>1240</v>
      </c>
      <c r="B182" s="19">
        <v>17</v>
      </c>
      <c r="C182" s="93">
        <v>2</v>
      </c>
      <c r="D182" s="20" t="s">
        <v>227</v>
      </c>
      <c r="E182" s="21">
        <v>1.5054000000000001</v>
      </c>
      <c r="F182" s="21">
        <f>E182*80/100</f>
        <v>1.2043200000000001</v>
      </c>
    </row>
    <row r="183" spans="1:6" ht="18.95" customHeight="1">
      <c r="A183" s="18">
        <v>1240</v>
      </c>
      <c r="B183" s="19">
        <v>20</v>
      </c>
      <c r="C183" s="93">
        <v>2</v>
      </c>
      <c r="D183" s="20" t="s">
        <v>228</v>
      </c>
      <c r="E183" s="21">
        <v>8.1957000000000004</v>
      </c>
      <c r="F183" s="21">
        <v>6.5566000000000004</v>
      </c>
    </row>
    <row r="184" spans="1:6" ht="18.95" customHeight="1">
      <c r="A184" s="18">
        <v>1240</v>
      </c>
      <c r="B184" s="19">
        <v>77</v>
      </c>
      <c r="C184" s="93">
        <v>2</v>
      </c>
      <c r="D184" s="20" t="s">
        <v>228</v>
      </c>
      <c r="E184" s="21">
        <v>8.14</v>
      </c>
      <c r="F184" s="21">
        <f>E184*80/100</f>
        <v>6.5120000000000005</v>
      </c>
    </row>
    <row r="185" spans="1:6" ht="18.95" customHeight="1">
      <c r="A185" s="18">
        <v>1240</v>
      </c>
      <c r="B185" s="19">
        <v>70</v>
      </c>
      <c r="C185" s="93">
        <v>2</v>
      </c>
      <c r="D185" s="20" t="s">
        <v>230</v>
      </c>
      <c r="E185" s="21">
        <v>0.92430000000000001</v>
      </c>
      <c r="F185" s="21">
        <f>E185*0.8</f>
        <v>0.7394400000000001</v>
      </c>
    </row>
    <row r="186" spans="1:6" ht="18.95" customHeight="1">
      <c r="A186" s="18">
        <v>1240</v>
      </c>
      <c r="B186" s="19">
        <v>69</v>
      </c>
      <c r="C186" s="93">
        <v>2</v>
      </c>
      <c r="D186" s="20" t="s">
        <v>621</v>
      </c>
      <c r="E186" s="21">
        <v>2.9517000000000002</v>
      </c>
      <c r="F186" s="21">
        <f>E186*0.8</f>
        <v>2.3613600000000003</v>
      </c>
    </row>
    <row r="187" spans="1:6" ht="18.95" customHeight="1">
      <c r="A187" s="18">
        <v>1240</v>
      </c>
      <c r="B187" s="19">
        <v>138</v>
      </c>
      <c r="C187" s="93">
        <v>2</v>
      </c>
      <c r="D187" s="20" t="s">
        <v>558</v>
      </c>
      <c r="E187" s="21">
        <v>4.3791000000000002</v>
      </c>
      <c r="F187" s="21">
        <v>3.5034000000000001</v>
      </c>
    </row>
    <row r="188" spans="1:6" ht="18.95" customHeight="1">
      <c r="A188" s="18">
        <v>1240</v>
      </c>
      <c r="B188" s="19">
        <v>21</v>
      </c>
      <c r="C188" s="93">
        <v>2</v>
      </c>
      <c r="D188" s="20" t="s">
        <v>236</v>
      </c>
      <c r="E188" s="21">
        <v>0.8921</v>
      </c>
      <c r="F188" s="21">
        <f>E188*0.8</f>
        <v>0.71368000000000009</v>
      </c>
    </row>
    <row r="189" spans="1:6" ht="18.95" customHeight="1">
      <c r="A189" s="18">
        <v>1240</v>
      </c>
      <c r="B189" s="19">
        <v>81</v>
      </c>
      <c r="C189" s="93">
        <v>2</v>
      </c>
      <c r="D189" s="20" t="s">
        <v>236</v>
      </c>
      <c r="E189" s="21">
        <v>0.21759999999999999</v>
      </c>
      <c r="F189" s="21">
        <f>E189*0.8</f>
        <v>0.17408000000000001</v>
      </c>
    </row>
    <row r="190" spans="1:6" ht="18.95" customHeight="1">
      <c r="A190" s="18">
        <v>1240</v>
      </c>
      <c r="B190" s="19">
        <v>146</v>
      </c>
      <c r="C190" s="93">
        <v>2</v>
      </c>
      <c r="D190" s="20" t="s">
        <v>236</v>
      </c>
      <c r="E190" s="21">
        <v>1.6660999999999999</v>
      </c>
      <c r="F190" s="21">
        <f>E190*0.8</f>
        <v>1.3328800000000001</v>
      </c>
    </row>
    <row r="191" spans="1:6" ht="18.95" customHeight="1">
      <c r="A191" s="18">
        <v>1240</v>
      </c>
      <c r="B191" s="19">
        <v>2</v>
      </c>
      <c r="C191" s="93">
        <v>2</v>
      </c>
      <c r="D191" s="20" t="s">
        <v>622</v>
      </c>
      <c r="E191" s="21">
        <v>8.8011999999999997</v>
      </c>
      <c r="F191" s="21">
        <f t="shared" ref="F191:F198" si="6">E191*0.8</f>
        <v>7.0409600000000001</v>
      </c>
    </row>
    <row r="192" spans="1:6" ht="18.95" customHeight="1">
      <c r="A192" s="18">
        <v>1240</v>
      </c>
      <c r="B192" s="19">
        <v>82</v>
      </c>
      <c r="C192" s="93">
        <v>2</v>
      </c>
      <c r="D192" s="20" t="s">
        <v>239</v>
      </c>
      <c r="E192" s="21">
        <v>0.34689999999999999</v>
      </c>
      <c r="F192" s="21">
        <f t="shared" si="6"/>
        <v>0.27751999999999999</v>
      </c>
    </row>
    <row r="193" spans="1:6" ht="18.95" customHeight="1">
      <c r="A193" s="18">
        <v>1240</v>
      </c>
      <c r="B193" s="19">
        <v>83</v>
      </c>
      <c r="C193" s="93">
        <v>2</v>
      </c>
      <c r="D193" s="20" t="s">
        <v>240</v>
      </c>
      <c r="E193" s="21">
        <v>0.34699999999999998</v>
      </c>
      <c r="F193" s="21">
        <f t="shared" si="6"/>
        <v>0.27760000000000001</v>
      </c>
    </row>
    <row r="194" spans="1:6" ht="18.95" customHeight="1">
      <c r="A194" s="18">
        <v>1240</v>
      </c>
      <c r="B194" s="19">
        <v>73</v>
      </c>
      <c r="C194" s="93">
        <v>2</v>
      </c>
      <c r="D194" s="20" t="s">
        <v>241</v>
      </c>
      <c r="E194" s="21">
        <v>3</v>
      </c>
      <c r="F194" s="21">
        <f t="shared" si="6"/>
        <v>2.4000000000000004</v>
      </c>
    </row>
    <row r="195" spans="1:6" ht="18.95" customHeight="1">
      <c r="A195" s="18">
        <v>1240</v>
      </c>
      <c r="B195" s="19">
        <v>23</v>
      </c>
      <c r="C195" s="93">
        <v>2</v>
      </c>
      <c r="D195" s="20" t="s">
        <v>242</v>
      </c>
      <c r="E195" s="21">
        <v>2.5</v>
      </c>
      <c r="F195" s="21">
        <f t="shared" si="6"/>
        <v>2</v>
      </c>
    </row>
    <row r="196" spans="1:6" ht="18.95" customHeight="1">
      <c r="A196" s="18">
        <v>1240</v>
      </c>
      <c r="B196" s="19">
        <v>75</v>
      </c>
      <c r="C196" s="93">
        <v>2</v>
      </c>
      <c r="D196" s="20" t="s">
        <v>243</v>
      </c>
      <c r="E196" s="21">
        <v>0.74719999999999998</v>
      </c>
      <c r="F196" s="21">
        <f t="shared" si="6"/>
        <v>0.59775999999999996</v>
      </c>
    </row>
    <row r="197" spans="1:6" ht="18.95" customHeight="1">
      <c r="A197" s="18">
        <v>1240</v>
      </c>
      <c r="B197" s="19">
        <v>24</v>
      </c>
      <c r="C197" s="93">
        <v>2</v>
      </c>
      <c r="D197" s="20" t="s">
        <v>244</v>
      </c>
      <c r="E197" s="21">
        <v>2</v>
      </c>
      <c r="F197" s="21">
        <f t="shared" si="6"/>
        <v>1.6</v>
      </c>
    </row>
    <row r="198" spans="1:6" ht="18.95" customHeight="1">
      <c r="A198" s="18">
        <v>1240</v>
      </c>
      <c r="B198" s="19">
        <v>25</v>
      </c>
      <c r="C198" s="93">
        <v>2</v>
      </c>
      <c r="D198" s="20" t="s">
        <v>245</v>
      </c>
      <c r="E198" s="21">
        <v>7</v>
      </c>
      <c r="F198" s="21">
        <f t="shared" si="6"/>
        <v>5.6000000000000005</v>
      </c>
    </row>
    <row r="199" spans="1:6" ht="18.95" customHeight="1">
      <c r="A199" s="18">
        <v>1240</v>
      </c>
      <c r="B199" s="19">
        <v>1240</v>
      </c>
      <c r="C199" s="93">
        <v>2</v>
      </c>
      <c r="D199" s="20" t="s">
        <v>246</v>
      </c>
      <c r="E199" s="21">
        <f>(100*F199)/80</f>
        <v>2.157375</v>
      </c>
      <c r="F199" s="21">
        <v>1.7259</v>
      </c>
    </row>
    <row r="200" spans="1:6" ht="18.95" customHeight="1">
      <c r="A200" s="18">
        <v>1240</v>
      </c>
      <c r="B200" s="19">
        <v>28</v>
      </c>
      <c r="C200" s="93">
        <v>2</v>
      </c>
      <c r="D200" s="20" t="s">
        <v>248</v>
      </c>
      <c r="E200" s="21">
        <v>8.5812000000000008</v>
      </c>
      <c r="F200" s="21">
        <f>E200*0.8</f>
        <v>6.8649600000000008</v>
      </c>
    </row>
    <row r="201" spans="1:6" ht="18.95" customHeight="1">
      <c r="A201" s="18">
        <v>1240</v>
      </c>
      <c r="B201" s="19">
        <v>134</v>
      </c>
      <c r="C201" s="93">
        <v>2</v>
      </c>
      <c r="D201" s="20" t="s">
        <v>623</v>
      </c>
      <c r="E201" s="21">
        <v>6.7495000000000003</v>
      </c>
      <c r="F201" s="21">
        <v>5.3979999999999997</v>
      </c>
    </row>
    <row r="202" spans="1:6" ht="18.95" customHeight="1">
      <c r="A202" s="18">
        <v>1240</v>
      </c>
      <c r="B202" s="19">
        <v>133</v>
      </c>
      <c r="C202" s="93">
        <v>2</v>
      </c>
      <c r="D202" s="20" t="s">
        <v>624</v>
      </c>
      <c r="E202" s="21">
        <v>6.0096999999999996</v>
      </c>
      <c r="F202" s="21">
        <v>4.8078000000000003</v>
      </c>
    </row>
    <row r="203" spans="1:6" ht="18.95" customHeight="1">
      <c r="A203" s="18">
        <v>1240</v>
      </c>
      <c r="B203" s="19">
        <v>26</v>
      </c>
      <c r="C203" s="93">
        <v>2</v>
      </c>
      <c r="D203" s="20" t="s">
        <v>253</v>
      </c>
      <c r="E203" s="21">
        <v>1.5</v>
      </c>
      <c r="F203" s="21">
        <f>E203*0.8</f>
        <v>1.2000000000000002</v>
      </c>
    </row>
    <row r="204" spans="1:6" ht="18.95" customHeight="1">
      <c r="A204" s="18">
        <v>1240</v>
      </c>
      <c r="B204" s="19">
        <v>132</v>
      </c>
      <c r="C204" s="93">
        <v>2</v>
      </c>
      <c r="D204" s="20" t="s">
        <v>254</v>
      </c>
      <c r="E204" s="21">
        <v>12.263500000000001</v>
      </c>
      <c r="F204" s="21">
        <v>9.8108000000000004</v>
      </c>
    </row>
    <row r="205" spans="1:6" ht="18.95" customHeight="1">
      <c r="A205" s="18">
        <v>1240</v>
      </c>
      <c r="B205" s="19">
        <v>3</v>
      </c>
      <c r="C205" s="93">
        <v>2</v>
      </c>
      <c r="D205" s="20" t="s">
        <v>625</v>
      </c>
      <c r="E205" s="21">
        <v>10.385400000000001</v>
      </c>
      <c r="F205" s="21">
        <f>E205*0.8</f>
        <v>8.3083200000000001</v>
      </c>
    </row>
    <row r="206" spans="1:6" ht="18.95" customHeight="1">
      <c r="A206" s="18">
        <v>1240</v>
      </c>
      <c r="B206" s="19">
        <v>1</v>
      </c>
      <c r="C206" s="93">
        <v>2</v>
      </c>
      <c r="D206" s="20" t="s">
        <v>256</v>
      </c>
      <c r="E206" s="21">
        <v>2.153</v>
      </c>
      <c r="F206" s="21">
        <f>E206*0.8</f>
        <v>1.7224000000000002</v>
      </c>
    </row>
    <row r="207" spans="1:6" ht="18.95" customHeight="1">
      <c r="A207" s="18">
        <v>1240</v>
      </c>
      <c r="B207" s="19">
        <v>14</v>
      </c>
      <c r="C207" s="93">
        <v>2</v>
      </c>
      <c r="D207" s="20" t="s">
        <v>257</v>
      </c>
      <c r="E207" s="21">
        <v>0.5</v>
      </c>
      <c r="F207" s="21">
        <f>E207*0.8</f>
        <v>0.4</v>
      </c>
    </row>
    <row r="208" spans="1:6" ht="18.95" customHeight="1">
      <c r="A208" s="18">
        <v>1240</v>
      </c>
      <c r="B208" s="19">
        <v>74</v>
      </c>
      <c r="C208" s="93">
        <v>2</v>
      </c>
      <c r="D208" s="20" t="s">
        <v>258</v>
      </c>
      <c r="E208" s="21">
        <f>(100*F208)/80</f>
        <v>0.53125</v>
      </c>
      <c r="F208" s="21">
        <v>0.42499999999999999</v>
      </c>
    </row>
    <row r="209" spans="1:6" ht="18.95" customHeight="1">
      <c r="A209" s="18">
        <v>1240</v>
      </c>
      <c r="B209" s="19">
        <v>32</v>
      </c>
      <c r="C209" s="93">
        <v>2</v>
      </c>
      <c r="D209" s="20" t="s">
        <v>626</v>
      </c>
      <c r="E209" s="21">
        <v>3.0524</v>
      </c>
      <c r="F209" s="21">
        <f t="shared" ref="F209:F216" si="7">E209*0.8</f>
        <v>2.4419200000000001</v>
      </c>
    </row>
    <row r="210" spans="1:6" ht="18.95" customHeight="1">
      <c r="A210" s="18">
        <v>1240</v>
      </c>
      <c r="B210" s="19">
        <v>104</v>
      </c>
      <c r="C210" s="93">
        <v>2</v>
      </c>
      <c r="D210" s="20" t="s">
        <v>262</v>
      </c>
      <c r="E210" s="21">
        <v>0.35659999999999997</v>
      </c>
      <c r="F210" s="21">
        <f t="shared" si="7"/>
        <v>0.28527999999999998</v>
      </c>
    </row>
    <row r="211" spans="1:6" ht="18.95" customHeight="1">
      <c r="A211" s="18">
        <v>1240</v>
      </c>
      <c r="B211" s="19">
        <v>140</v>
      </c>
      <c r="C211" s="93">
        <v>2</v>
      </c>
      <c r="D211" s="20" t="s">
        <v>262</v>
      </c>
      <c r="E211" s="21">
        <v>0.35499999999999998</v>
      </c>
      <c r="F211" s="21">
        <f t="shared" si="7"/>
        <v>0.28399999999999997</v>
      </c>
    </row>
    <row r="212" spans="1:6" ht="18.95" customHeight="1">
      <c r="A212" s="18">
        <v>1240</v>
      </c>
      <c r="B212" s="19">
        <v>141</v>
      </c>
      <c r="C212" s="93">
        <v>2</v>
      </c>
      <c r="D212" s="20" t="s">
        <v>262</v>
      </c>
      <c r="E212" s="21">
        <v>0.35499999999999998</v>
      </c>
      <c r="F212" s="21">
        <f t="shared" si="7"/>
        <v>0.28399999999999997</v>
      </c>
    </row>
    <row r="213" spans="1:6" ht="18.95" customHeight="1">
      <c r="A213" s="18">
        <v>1240</v>
      </c>
      <c r="B213" s="19">
        <v>142</v>
      </c>
      <c r="C213" s="93">
        <v>2</v>
      </c>
      <c r="D213" s="20" t="s">
        <v>262</v>
      </c>
      <c r="E213" s="21">
        <v>0.36620000000000003</v>
      </c>
      <c r="F213" s="21">
        <f t="shared" si="7"/>
        <v>0.29296000000000005</v>
      </c>
    </row>
    <row r="214" spans="1:6" ht="18.95" customHeight="1">
      <c r="A214" s="18">
        <v>1240</v>
      </c>
      <c r="B214" s="19">
        <v>143</v>
      </c>
      <c r="C214" s="93">
        <v>2</v>
      </c>
      <c r="D214" s="20" t="s">
        <v>262</v>
      </c>
      <c r="E214" s="21">
        <v>5.0500000000000003E-2</v>
      </c>
      <c r="F214" s="21">
        <f t="shared" si="7"/>
        <v>4.0400000000000005E-2</v>
      </c>
    </row>
    <row r="215" spans="1:6" ht="18.95" customHeight="1">
      <c r="A215" s="18">
        <v>1240</v>
      </c>
      <c r="B215" s="19">
        <v>107</v>
      </c>
      <c r="C215" s="93">
        <v>2</v>
      </c>
      <c r="D215" s="20" t="s">
        <v>627</v>
      </c>
      <c r="E215" s="21">
        <v>1.4725999999999999</v>
      </c>
      <c r="F215" s="21">
        <f t="shared" si="7"/>
        <v>1.17808</v>
      </c>
    </row>
    <row r="216" spans="1:6" ht="18.95" customHeight="1">
      <c r="A216" s="18">
        <v>1240</v>
      </c>
      <c r="B216" s="19">
        <v>108</v>
      </c>
      <c r="C216" s="93">
        <v>2</v>
      </c>
      <c r="D216" s="20" t="s">
        <v>264</v>
      </c>
      <c r="E216" s="21">
        <v>1.4584999999999999</v>
      </c>
      <c r="F216" s="21">
        <f t="shared" si="7"/>
        <v>1.1668000000000001</v>
      </c>
    </row>
    <row r="217" spans="1:6" ht="18.95" customHeight="1">
      <c r="A217" s="18">
        <v>1240</v>
      </c>
      <c r="B217" s="19">
        <v>106</v>
      </c>
      <c r="C217" s="93">
        <v>2</v>
      </c>
      <c r="D217" s="20" t="s">
        <v>628</v>
      </c>
      <c r="E217" s="21">
        <f>(100*F217)/80</f>
        <v>1.5138750000000001</v>
      </c>
      <c r="F217" s="21">
        <v>1.2111000000000001</v>
      </c>
    </row>
    <row r="218" spans="1:6" ht="18.95" customHeight="1">
      <c r="A218" s="18">
        <v>1240</v>
      </c>
      <c r="B218" s="19">
        <v>105</v>
      </c>
      <c r="C218" s="93">
        <v>2</v>
      </c>
      <c r="D218" s="20" t="s">
        <v>265</v>
      </c>
      <c r="E218" s="21">
        <v>1.6117999999999999</v>
      </c>
      <c r="F218" s="21">
        <f>E218*0.8</f>
        <v>1.2894399999999999</v>
      </c>
    </row>
    <row r="219" spans="1:6" ht="18.95" customHeight="1">
      <c r="A219" s="18">
        <v>1240</v>
      </c>
      <c r="B219" s="19">
        <v>147</v>
      </c>
      <c r="C219" s="93">
        <v>2</v>
      </c>
      <c r="D219" s="20" t="s">
        <v>629</v>
      </c>
      <c r="E219" s="21">
        <v>2.6617999999999999</v>
      </c>
      <c r="F219" s="21">
        <v>2.6617999999999999</v>
      </c>
    </row>
    <row r="220" spans="1:6" ht="18.95" customHeight="1">
      <c r="A220" s="18">
        <v>1240</v>
      </c>
      <c r="B220" s="19">
        <v>97</v>
      </c>
      <c r="C220" s="93">
        <v>2</v>
      </c>
      <c r="D220" s="20" t="s">
        <v>630</v>
      </c>
      <c r="E220" s="21">
        <v>0.32950000000000002</v>
      </c>
      <c r="F220" s="21">
        <f>E220*0.8</f>
        <v>0.2636</v>
      </c>
    </row>
    <row r="221" spans="1:6" ht="18.95" customHeight="1">
      <c r="A221" s="18">
        <v>1240</v>
      </c>
      <c r="B221" s="19">
        <v>99</v>
      </c>
      <c r="C221" s="93">
        <v>2</v>
      </c>
      <c r="D221" s="20" t="s">
        <v>631</v>
      </c>
      <c r="E221" s="21">
        <v>0.43459999999999999</v>
      </c>
      <c r="F221" s="21">
        <f>E221*0.8</f>
        <v>0.34767999999999999</v>
      </c>
    </row>
    <row r="222" spans="1:6" ht="18.95" customHeight="1">
      <c r="A222" s="18">
        <v>1240</v>
      </c>
      <c r="B222" s="19">
        <v>100</v>
      </c>
      <c r="C222" s="93">
        <v>2</v>
      </c>
      <c r="D222" s="20" t="s">
        <v>269</v>
      </c>
      <c r="E222" s="21">
        <v>0.2472</v>
      </c>
      <c r="F222" s="21">
        <f>E222*0.8</f>
        <v>0.19776000000000002</v>
      </c>
    </row>
    <row r="223" spans="1:6" ht="18.95" customHeight="1">
      <c r="A223" s="18">
        <v>1240</v>
      </c>
      <c r="B223" s="19">
        <v>135</v>
      </c>
      <c r="C223" s="93">
        <v>2</v>
      </c>
      <c r="D223" s="20" t="s">
        <v>271</v>
      </c>
      <c r="E223" s="21">
        <v>7</v>
      </c>
      <c r="F223" s="21">
        <v>5.6</v>
      </c>
    </row>
    <row r="224" spans="1:6" ht="18.95" customHeight="1">
      <c r="A224" s="18">
        <v>1240</v>
      </c>
      <c r="B224" s="19">
        <v>86</v>
      </c>
      <c r="C224" s="93">
        <v>2</v>
      </c>
      <c r="D224" s="20" t="s">
        <v>632</v>
      </c>
      <c r="E224" s="21">
        <f>(100*F224)/80</f>
        <v>2.6193749999999998</v>
      </c>
      <c r="F224" s="21">
        <v>2.0954999999999999</v>
      </c>
    </row>
    <row r="225" spans="1:6" ht="18.95" customHeight="1">
      <c r="A225" s="18">
        <v>1240</v>
      </c>
      <c r="B225" s="19">
        <v>121</v>
      </c>
      <c r="C225" s="93">
        <v>2</v>
      </c>
      <c r="D225" s="20" t="s">
        <v>273</v>
      </c>
      <c r="E225" s="21">
        <v>12</v>
      </c>
      <c r="F225" s="21">
        <f>E225*0.8</f>
        <v>9.6000000000000014</v>
      </c>
    </row>
    <row r="226" spans="1:6" ht="18.95" customHeight="1">
      <c r="A226" s="18">
        <v>1240</v>
      </c>
      <c r="B226" s="19">
        <v>42</v>
      </c>
      <c r="C226" s="93">
        <v>2</v>
      </c>
      <c r="D226" s="20" t="s">
        <v>274</v>
      </c>
      <c r="E226" s="21">
        <v>5.2118000000000002</v>
      </c>
      <c r="F226" s="21">
        <f>E226*0.8</f>
        <v>4.1694400000000007</v>
      </c>
    </row>
    <row r="227" spans="1:6" ht="18.95" customHeight="1">
      <c r="A227" s="18">
        <v>1240</v>
      </c>
      <c r="B227" s="19">
        <v>118</v>
      </c>
      <c r="C227" s="93">
        <v>2</v>
      </c>
      <c r="D227" s="20" t="s">
        <v>268</v>
      </c>
      <c r="E227" s="21">
        <f>(100*F227)/80</f>
        <v>1.9322500000000002</v>
      </c>
      <c r="F227" s="21">
        <v>1.5458000000000001</v>
      </c>
    </row>
    <row r="228" spans="1:6" ht="18.95" customHeight="1">
      <c r="A228" s="18">
        <v>1240</v>
      </c>
      <c r="B228" s="19">
        <v>41</v>
      </c>
      <c r="C228" s="93">
        <v>2</v>
      </c>
      <c r="D228" s="20" t="s">
        <v>275</v>
      </c>
      <c r="E228" s="21">
        <v>3</v>
      </c>
      <c r="F228" s="21">
        <v>2.4420999999999999</v>
      </c>
    </row>
    <row r="229" spans="1:6" ht="18.95" customHeight="1">
      <c r="A229" s="18">
        <v>1240</v>
      </c>
      <c r="B229" s="19">
        <v>87</v>
      </c>
      <c r="C229" s="93">
        <v>2</v>
      </c>
      <c r="D229" s="20" t="s">
        <v>276</v>
      </c>
      <c r="E229" s="21">
        <f>(100*F229)/80</f>
        <v>3.0896249999999998</v>
      </c>
      <c r="F229" s="21">
        <v>2.4716999999999998</v>
      </c>
    </row>
    <row r="230" spans="1:6" ht="18.95" customHeight="1">
      <c r="A230" s="18">
        <v>1240</v>
      </c>
      <c r="B230" s="19">
        <v>88</v>
      </c>
      <c r="C230" s="93">
        <v>2</v>
      </c>
      <c r="D230" s="20" t="s">
        <v>277</v>
      </c>
      <c r="E230" s="21">
        <v>0.9516</v>
      </c>
      <c r="F230" s="21">
        <f>E230*0.8</f>
        <v>0.76128000000000007</v>
      </c>
    </row>
    <row r="231" spans="1:6" ht="18.95" customHeight="1">
      <c r="A231" s="18">
        <v>1240</v>
      </c>
      <c r="B231" s="19">
        <v>89</v>
      </c>
      <c r="C231" s="93">
        <v>2</v>
      </c>
      <c r="D231" s="20" t="s">
        <v>633</v>
      </c>
      <c r="E231" s="21">
        <v>3.3052000000000001</v>
      </c>
      <c r="F231" s="21">
        <f t="shared" ref="F231:F241" si="8">E231*0.8</f>
        <v>2.6441600000000003</v>
      </c>
    </row>
    <row r="232" spans="1:6" ht="18.95" customHeight="1">
      <c r="A232" s="18">
        <v>1240</v>
      </c>
      <c r="B232" s="19">
        <v>44</v>
      </c>
      <c r="C232" s="93">
        <v>2</v>
      </c>
      <c r="D232" s="20" t="s">
        <v>634</v>
      </c>
      <c r="E232" s="21">
        <v>0.81830000000000003</v>
      </c>
      <c r="F232" s="21">
        <f t="shared" si="8"/>
        <v>0.65464000000000011</v>
      </c>
    </row>
    <row r="233" spans="1:6" ht="18.95" customHeight="1">
      <c r="A233" s="18">
        <v>1240</v>
      </c>
      <c r="B233" s="19">
        <v>79</v>
      </c>
      <c r="C233" s="93">
        <v>2</v>
      </c>
      <c r="D233" s="20" t="s">
        <v>281</v>
      </c>
      <c r="E233" s="21">
        <v>0.76380000000000003</v>
      </c>
      <c r="F233" s="21">
        <f t="shared" si="8"/>
        <v>0.61104000000000003</v>
      </c>
    </row>
    <row r="234" spans="1:6" ht="18.95" customHeight="1">
      <c r="A234" s="18">
        <v>1240</v>
      </c>
      <c r="B234" s="19">
        <v>119</v>
      </c>
      <c r="C234" s="93">
        <v>2</v>
      </c>
      <c r="D234" s="20" t="s">
        <v>282</v>
      </c>
      <c r="E234" s="21">
        <v>5.5362</v>
      </c>
      <c r="F234" s="21">
        <f t="shared" si="8"/>
        <v>4.42896</v>
      </c>
    </row>
    <row r="235" spans="1:6" ht="18.95" customHeight="1">
      <c r="A235" s="18">
        <v>1240</v>
      </c>
      <c r="B235" s="19">
        <v>91</v>
      </c>
      <c r="C235" s="93">
        <v>2</v>
      </c>
      <c r="D235" s="20" t="s">
        <v>283</v>
      </c>
      <c r="E235" s="21">
        <v>5.8033000000000001</v>
      </c>
      <c r="F235" s="21">
        <f t="shared" si="8"/>
        <v>4.6426400000000001</v>
      </c>
    </row>
    <row r="236" spans="1:6" ht="18.95" customHeight="1">
      <c r="A236" s="18">
        <v>1240</v>
      </c>
      <c r="B236" s="19">
        <v>45</v>
      </c>
      <c r="C236" s="93">
        <v>2</v>
      </c>
      <c r="D236" s="20" t="s">
        <v>635</v>
      </c>
      <c r="E236" s="21">
        <v>15.238799999999999</v>
      </c>
      <c r="F236" s="21">
        <f t="shared" si="8"/>
        <v>12.191040000000001</v>
      </c>
    </row>
    <row r="237" spans="1:6" ht="18.95" customHeight="1">
      <c r="A237" s="18">
        <v>1240</v>
      </c>
      <c r="B237" s="19">
        <v>46</v>
      </c>
      <c r="C237" s="93">
        <v>2</v>
      </c>
      <c r="D237" s="20" t="s">
        <v>208</v>
      </c>
      <c r="E237" s="21">
        <v>13.6317</v>
      </c>
      <c r="F237" s="21">
        <f t="shared" si="8"/>
        <v>10.905360000000002</v>
      </c>
    </row>
    <row r="238" spans="1:6" ht="18.95" customHeight="1">
      <c r="A238" s="18">
        <v>1240</v>
      </c>
      <c r="B238" s="19">
        <v>48</v>
      </c>
      <c r="C238" s="93">
        <v>2</v>
      </c>
      <c r="D238" s="20" t="s">
        <v>636</v>
      </c>
      <c r="E238" s="21">
        <v>8.9693000000000005</v>
      </c>
      <c r="F238" s="21">
        <f t="shared" si="8"/>
        <v>7.1754400000000009</v>
      </c>
    </row>
    <row r="239" spans="1:6" ht="18.95" customHeight="1">
      <c r="A239" s="18">
        <v>1240</v>
      </c>
      <c r="B239" s="19">
        <v>49</v>
      </c>
      <c r="C239" s="93">
        <v>2</v>
      </c>
      <c r="D239" s="20" t="s">
        <v>286</v>
      </c>
      <c r="E239" s="21">
        <v>4.1811999999999996</v>
      </c>
      <c r="F239" s="21">
        <f t="shared" si="8"/>
        <v>3.3449599999999999</v>
      </c>
    </row>
    <row r="240" spans="1:6" ht="18.95" customHeight="1">
      <c r="A240" s="18">
        <v>1240</v>
      </c>
      <c r="B240" s="19">
        <v>50</v>
      </c>
      <c r="C240" s="93">
        <v>2</v>
      </c>
      <c r="D240" s="20" t="s">
        <v>637</v>
      </c>
      <c r="E240" s="21">
        <v>19.955200000000001</v>
      </c>
      <c r="F240" s="21">
        <f t="shared" si="8"/>
        <v>15.964160000000001</v>
      </c>
    </row>
    <row r="241" spans="1:6" ht="18.95" customHeight="1">
      <c r="A241" s="18">
        <v>1240</v>
      </c>
      <c r="B241" s="19">
        <v>51</v>
      </c>
      <c r="C241" s="93">
        <v>2</v>
      </c>
      <c r="D241" s="20" t="s">
        <v>287</v>
      </c>
      <c r="E241" s="21">
        <v>10.150600000000001</v>
      </c>
      <c r="F241" s="21">
        <f t="shared" si="8"/>
        <v>8.1204800000000006</v>
      </c>
    </row>
    <row r="242" spans="1:6" ht="18.95" customHeight="1">
      <c r="A242" s="18">
        <v>1240</v>
      </c>
      <c r="B242" s="19">
        <v>111</v>
      </c>
      <c r="C242" s="93">
        <v>2</v>
      </c>
      <c r="D242" s="20" t="s">
        <v>638</v>
      </c>
      <c r="E242" s="21">
        <v>7.5197000000000003</v>
      </c>
      <c r="F242" s="21">
        <v>6.0157999999999996</v>
      </c>
    </row>
    <row r="243" spans="1:6" ht="18.95" customHeight="1">
      <c r="A243" s="18">
        <v>1240</v>
      </c>
      <c r="B243" s="19">
        <v>13</v>
      </c>
      <c r="C243" s="93">
        <v>2</v>
      </c>
      <c r="D243" s="20" t="s">
        <v>288</v>
      </c>
      <c r="E243" s="21">
        <v>0.1</v>
      </c>
      <c r="F243" s="21">
        <v>0.08</v>
      </c>
    </row>
    <row r="244" spans="1:6" ht="18.95" customHeight="1">
      <c r="A244" s="18">
        <v>1240</v>
      </c>
      <c r="B244" s="19">
        <v>54</v>
      </c>
      <c r="C244" s="93">
        <v>2</v>
      </c>
      <c r="D244" s="20" t="s">
        <v>289</v>
      </c>
      <c r="E244" s="21">
        <v>6.99</v>
      </c>
      <c r="F244" s="21">
        <v>5.5919999999999996</v>
      </c>
    </row>
    <row r="245" spans="1:6" ht="18.95" customHeight="1">
      <c r="A245" s="18">
        <v>1240</v>
      </c>
      <c r="B245" s="19">
        <v>9</v>
      </c>
      <c r="C245" s="93">
        <v>2</v>
      </c>
      <c r="D245" s="20" t="s">
        <v>290</v>
      </c>
      <c r="E245" s="21">
        <v>24.764099999999999</v>
      </c>
      <c r="F245" s="21">
        <v>19.811299999999999</v>
      </c>
    </row>
    <row r="246" spans="1:6" ht="18.95" customHeight="1">
      <c r="A246" s="18">
        <v>1240</v>
      </c>
      <c r="B246" s="19">
        <v>115</v>
      </c>
      <c r="C246" s="93">
        <v>2</v>
      </c>
      <c r="D246" s="20" t="s">
        <v>639</v>
      </c>
      <c r="E246" s="21">
        <v>8.01</v>
      </c>
      <c r="F246" s="21">
        <v>6.4080000000000004</v>
      </c>
    </row>
    <row r="247" spans="1:6" ht="18.95" customHeight="1">
      <c r="A247" s="18">
        <v>1240</v>
      </c>
      <c r="B247" s="19">
        <v>123</v>
      </c>
      <c r="C247" s="93">
        <v>2</v>
      </c>
      <c r="D247" s="20" t="s">
        <v>640</v>
      </c>
      <c r="E247" s="21">
        <v>6.117</v>
      </c>
      <c r="F247" s="21">
        <v>4.8936000000000002</v>
      </c>
    </row>
    <row r="248" spans="1:6" ht="18.95" customHeight="1">
      <c r="A248" s="18">
        <v>1240</v>
      </c>
      <c r="B248" s="19">
        <v>58</v>
      </c>
      <c r="C248" s="93">
        <v>2</v>
      </c>
      <c r="D248" s="20" t="s">
        <v>638</v>
      </c>
      <c r="E248" s="21">
        <v>5.9329999999999998</v>
      </c>
      <c r="F248" s="21">
        <v>4.7464000000000004</v>
      </c>
    </row>
    <row r="249" spans="1:6" ht="18.95" customHeight="1">
      <c r="A249" s="18">
        <v>1240</v>
      </c>
      <c r="B249" s="19">
        <v>131</v>
      </c>
      <c r="C249" s="93">
        <v>2</v>
      </c>
      <c r="D249" s="20" t="s">
        <v>638</v>
      </c>
      <c r="E249" s="21">
        <v>9.0473999999999997</v>
      </c>
      <c r="F249" s="21">
        <v>7.2378</v>
      </c>
    </row>
    <row r="250" spans="1:6" ht="18.95" customHeight="1">
      <c r="A250" s="18">
        <v>1240</v>
      </c>
      <c r="B250" s="19">
        <v>11</v>
      </c>
      <c r="C250" s="93">
        <v>2</v>
      </c>
      <c r="D250" s="20" t="s">
        <v>293</v>
      </c>
      <c r="E250" s="21">
        <v>1</v>
      </c>
      <c r="F250" s="21">
        <v>0.8</v>
      </c>
    </row>
    <row r="251" spans="1:6" ht="18.95" customHeight="1">
      <c r="A251" s="18">
        <v>1240</v>
      </c>
      <c r="B251" s="19">
        <v>113</v>
      </c>
      <c r="C251" s="93">
        <v>2</v>
      </c>
      <c r="D251" s="20" t="s">
        <v>294</v>
      </c>
      <c r="E251" s="21">
        <v>5.5431999999999997</v>
      </c>
      <c r="F251" s="21">
        <v>4.4345999999999997</v>
      </c>
    </row>
    <row r="252" spans="1:6" ht="18.95" customHeight="1">
      <c r="A252" s="18">
        <v>1240</v>
      </c>
      <c r="B252" s="19">
        <v>62</v>
      </c>
      <c r="C252" s="93">
        <v>2</v>
      </c>
      <c r="D252" s="20" t="s">
        <v>294</v>
      </c>
      <c r="E252" s="21">
        <v>18.546399999999998</v>
      </c>
      <c r="F252" s="21">
        <v>14.8371</v>
      </c>
    </row>
    <row r="253" spans="1:6" ht="18.95" customHeight="1">
      <c r="A253" s="18">
        <v>1240</v>
      </c>
      <c r="B253" s="19">
        <v>139</v>
      </c>
      <c r="C253" s="93">
        <v>2</v>
      </c>
      <c r="D253" s="20" t="s">
        <v>296</v>
      </c>
      <c r="E253" s="21">
        <v>51.945300000000003</v>
      </c>
      <c r="F253" s="21">
        <v>41.5563</v>
      </c>
    </row>
    <row r="254" spans="1:6" ht="18.95" customHeight="1">
      <c r="A254" s="18">
        <v>1240</v>
      </c>
      <c r="B254" s="19">
        <v>64</v>
      </c>
      <c r="C254" s="93">
        <v>2</v>
      </c>
      <c r="D254" s="20" t="s">
        <v>297</v>
      </c>
      <c r="E254" s="21">
        <v>3.9283000000000001</v>
      </c>
      <c r="F254" s="21">
        <v>3.1425999999999998</v>
      </c>
    </row>
    <row r="255" spans="1:6" ht="18.95" customHeight="1">
      <c r="A255" s="18">
        <v>1240</v>
      </c>
      <c r="B255" s="19">
        <v>65</v>
      </c>
      <c r="C255" s="93">
        <v>2</v>
      </c>
      <c r="D255" s="20" t="s">
        <v>641</v>
      </c>
      <c r="E255" s="21">
        <v>3.9382999999999999</v>
      </c>
      <c r="F255" s="21">
        <f>E255*0.8</f>
        <v>3.1506400000000001</v>
      </c>
    </row>
    <row r="256" spans="1:6" ht="18.95" customHeight="1">
      <c r="A256" s="18">
        <v>1240</v>
      </c>
      <c r="B256" s="19">
        <v>60</v>
      </c>
      <c r="C256" s="93">
        <v>2</v>
      </c>
      <c r="D256" s="20" t="s">
        <v>298</v>
      </c>
      <c r="E256" s="21">
        <f>(100*F256)/80</f>
        <v>0.64924999999999999</v>
      </c>
      <c r="F256" s="21">
        <v>0.51939999999999997</v>
      </c>
    </row>
    <row r="257" spans="1:6" ht="18.95" customHeight="1">
      <c r="A257" s="18">
        <v>1240</v>
      </c>
      <c r="B257" s="19">
        <v>66</v>
      </c>
      <c r="C257" s="93">
        <v>2</v>
      </c>
      <c r="D257" s="20" t="s">
        <v>642</v>
      </c>
      <c r="E257" s="21">
        <v>4.7651000000000003</v>
      </c>
      <c r="F257" s="21">
        <v>3.8121</v>
      </c>
    </row>
    <row r="258" spans="1:6" ht="18.95" customHeight="1">
      <c r="A258" s="18">
        <v>1240</v>
      </c>
      <c r="B258" s="19">
        <v>67</v>
      </c>
      <c r="C258" s="93">
        <v>2</v>
      </c>
      <c r="D258" s="20" t="s">
        <v>642</v>
      </c>
      <c r="E258" s="21">
        <v>1.2576000000000001</v>
      </c>
      <c r="F258" s="21">
        <v>1.0061</v>
      </c>
    </row>
    <row r="259" spans="1:6" ht="18.95" customHeight="1">
      <c r="A259" s="18">
        <v>1240</v>
      </c>
      <c r="B259" s="19">
        <v>126</v>
      </c>
      <c r="C259" s="93">
        <v>2</v>
      </c>
      <c r="D259" s="20" t="s">
        <v>301</v>
      </c>
      <c r="E259" s="21">
        <v>136.4966</v>
      </c>
      <c r="F259" s="21">
        <v>109.1973</v>
      </c>
    </row>
    <row r="260" spans="1:6" ht="18.95" customHeight="1">
      <c r="A260" s="46">
        <v>1241</v>
      </c>
      <c r="B260" s="24"/>
      <c r="D260" s="25"/>
      <c r="E260" s="26"/>
      <c r="F260" s="26"/>
    </row>
    <row r="261" spans="1:6" ht="18.95" customHeight="1">
      <c r="A261" s="18">
        <v>1241</v>
      </c>
      <c r="B261" s="19">
        <v>125</v>
      </c>
      <c r="C261" s="93">
        <v>1</v>
      </c>
      <c r="D261" s="20" t="s">
        <v>302</v>
      </c>
      <c r="E261" s="21">
        <v>35.6282</v>
      </c>
      <c r="F261" s="21">
        <v>28.502600000000001</v>
      </c>
    </row>
    <row r="262" spans="1:6" ht="18.95" customHeight="1">
      <c r="A262" s="18">
        <v>1241</v>
      </c>
      <c r="B262" s="19">
        <v>24</v>
      </c>
      <c r="C262" s="93">
        <v>1</v>
      </c>
      <c r="D262" s="20" t="s">
        <v>643</v>
      </c>
      <c r="E262" s="21">
        <v>6</v>
      </c>
      <c r="F262" s="21">
        <v>6</v>
      </c>
    </row>
    <row r="263" spans="1:6" ht="18.95" customHeight="1">
      <c r="A263" s="18">
        <v>1241</v>
      </c>
      <c r="B263" s="19">
        <v>25</v>
      </c>
      <c r="C263" s="93">
        <v>2</v>
      </c>
      <c r="D263" s="20" t="s">
        <v>644</v>
      </c>
      <c r="E263" s="21">
        <v>5.9980000000000002</v>
      </c>
      <c r="F263" s="21">
        <v>5.9980000000000002</v>
      </c>
    </row>
    <row r="264" spans="1:6" ht="18.95" customHeight="1">
      <c r="A264" s="18">
        <v>1241</v>
      </c>
      <c r="B264" s="19">
        <v>23</v>
      </c>
      <c r="C264" s="93">
        <v>2</v>
      </c>
      <c r="D264" s="20" t="s">
        <v>310</v>
      </c>
      <c r="E264" s="21">
        <v>36</v>
      </c>
      <c r="F264" s="21">
        <f>E264*0.8</f>
        <v>28.8</v>
      </c>
    </row>
    <row r="265" spans="1:6" ht="18.95" customHeight="1">
      <c r="A265" s="18">
        <v>1241</v>
      </c>
      <c r="B265" s="19">
        <v>21</v>
      </c>
      <c r="C265" s="93">
        <v>1</v>
      </c>
      <c r="D265" s="20" t="s">
        <v>645</v>
      </c>
      <c r="E265" s="21">
        <v>13.5</v>
      </c>
      <c r="F265" s="21">
        <v>13.5</v>
      </c>
    </row>
    <row r="266" spans="1:6" ht="18.95" customHeight="1">
      <c r="A266" s="18">
        <v>1241</v>
      </c>
      <c r="B266" s="19">
        <v>47</v>
      </c>
      <c r="C266" s="93">
        <v>2</v>
      </c>
      <c r="D266" s="20" t="s">
        <v>311</v>
      </c>
      <c r="E266" s="21">
        <v>14</v>
      </c>
      <c r="F266" s="21">
        <f>E266*0.8</f>
        <v>11.200000000000001</v>
      </c>
    </row>
    <row r="267" spans="1:6" ht="18.95" customHeight="1">
      <c r="A267" s="18">
        <v>1241</v>
      </c>
      <c r="B267" s="19">
        <v>50</v>
      </c>
      <c r="C267" s="93">
        <v>1</v>
      </c>
      <c r="D267" s="20" t="s">
        <v>646</v>
      </c>
      <c r="E267" s="21">
        <v>10</v>
      </c>
      <c r="F267" s="21">
        <v>10</v>
      </c>
    </row>
    <row r="268" spans="1:6" ht="18.95" customHeight="1">
      <c r="A268" s="18">
        <v>1241</v>
      </c>
      <c r="B268" s="19">
        <v>51</v>
      </c>
      <c r="C268" s="93">
        <v>2</v>
      </c>
      <c r="D268" s="20" t="s">
        <v>646</v>
      </c>
      <c r="E268" s="21">
        <v>50</v>
      </c>
      <c r="F268" s="21">
        <f>E268*0.8</f>
        <v>40</v>
      </c>
    </row>
    <row r="269" spans="1:6" ht="18.95" customHeight="1">
      <c r="A269" s="18">
        <v>1241</v>
      </c>
      <c r="B269" s="19">
        <v>20</v>
      </c>
      <c r="C269" s="93">
        <v>2</v>
      </c>
      <c r="D269" s="20" t="s">
        <v>313</v>
      </c>
      <c r="E269" s="21">
        <v>4.58</v>
      </c>
      <c r="F269" s="21">
        <f>E269*0.8</f>
        <v>3.6640000000000001</v>
      </c>
    </row>
    <row r="270" spans="1:6" ht="18.95" customHeight="1">
      <c r="A270" s="18">
        <v>1241</v>
      </c>
      <c r="B270" s="19">
        <v>26</v>
      </c>
      <c r="C270" s="93">
        <v>1</v>
      </c>
      <c r="D270" s="20" t="s">
        <v>314</v>
      </c>
      <c r="E270" s="21">
        <v>10</v>
      </c>
      <c r="F270" s="21">
        <v>10</v>
      </c>
    </row>
    <row r="271" spans="1:6" ht="18.95" customHeight="1">
      <c r="A271" s="18">
        <v>1241</v>
      </c>
      <c r="B271" s="19">
        <v>54</v>
      </c>
      <c r="C271" s="93">
        <v>1</v>
      </c>
      <c r="D271" s="20" t="s">
        <v>315</v>
      </c>
      <c r="E271" s="21">
        <v>3.9973000000000001</v>
      </c>
      <c r="F271" s="21">
        <v>3.9973000000000001</v>
      </c>
    </row>
    <row r="272" spans="1:6" ht="18.95" customHeight="1">
      <c r="A272" s="18">
        <v>1241</v>
      </c>
      <c r="B272" s="19">
        <v>45</v>
      </c>
      <c r="C272" s="93">
        <v>1</v>
      </c>
      <c r="D272" s="20" t="s">
        <v>315</v>
      </c>
      <c r="E272" s="21">
        <v>2</v>
      </c>
      <c r="F272" s="21">
        <v>2</v>
      </c>
    </row>
    <row r="273" spans="1:6" ht="18.95" customHeight="1">
      <c r="A273" s="18">
        <v>1241</v>
      </c>
      <c r="B273" s="19">
        <v>56</v>
      </c>
      <c r="C273" s="93">
        <v>1</v>
      </c>
      <c r="D273" s="20" t="s">
        <v>318</v>
      </c>
      <c r="E273" s="21">
        <v>4</v>
      </c>
      <c r="F273" s="21">
        <v>4</v>
      </c>
    </row>
    <row r="274" spans="1:6" ht="18.95" customHeight="1">
      <c r="A274" s="18">
        <v>1241</v>
      </c>
      <c r="B274" s="19">
        <v>55</v>
      </c>
      <c r="C274" s="93">
        <v>1</v>
      </c>
      <c r="D274" s="20" t="s">
        <v>647</v>
      </c>
      <c r="E274" s="21">
        <v>3</v>
      </c>
      <c r="F274" s="21">
        <v>3</v>
      </c>
    </row>
    <row r="275" spans="1:6" ht="18.95" customHeight="1">
      <c r="A275" s="18">
        <v>1241</v>
      </c>
      <c r="B275" s="19">
        <v>37</v>
      </c>
      <c r="C275" s="93">
        <v>1</v>
      </c>
      <c r="D275" s="20" t="s">
        <v>647</v>
      </c>
      <c r="E275" s="21">
        <v>2</v>
      </c>
      <c r="F275" s="21">
        <v>2</v>
      </c>
    </row>
    <row r="276" spans="1:6" ht="18.95" customHeight="1">
      <c r="A276" s="18">
        <v>1241</v>
      </c>
      <c r="B276" s="19">
        <v>38</v>
      </c>
      <c r="C276" s="93">
        <v>1</v>
      </c>
      <c r="D276" s="20" t="s">
        <v>320</v>
      </c>
      <c r="E276" s="21">
        <v>1</v>
      </c>
      <c r="F276" s="21">
        <v>1</v>
      </c>
    </row>
    <row r="277" spans="1:6" ht="18.95" customHeight="1">
      <c r="A277" s="18">
        <v>1241</v>
      </c>
      <c r="B277" s="19">
        <v>32</v>
      </c>
      <c r="C277" s="93">
        <v>1</v>
      </c>
      <c r="D277" s="20" t="s">
        <v>648</v>
      </c>
      <c r="E277" s="21">
        <v>1</v>
      </c>
      <c r="F277" s="21">
        <v>1</v>
      </c>
    </row>
    <row r="278" spans="1:6" ht="18.95" customHeight="1">
      <c r="A278" s="18">
        <v>1241</v>
      </c>
      <c r="B278" s="19">
        <v>44</v>
      </c>
      <c r="C278" s="93">
        <v>1</v>
      </c>
      <c r="D278" s="20" t="s">
        <v>649</v>
      </c>
      <c r="E278" s="21">
        <v>1</v>
      </c>
      <c r="F278" s="21">
        <v>1</v>
      </c>
    </row>
    <row r="279" spans="1:6" ht="18.95" customHeight="1">
      <c r="A279" s="18">
        <v>1241</v>
      </c>
      <c r="B279" s="19">
        <v>58</v>
      </c>
      <c r="C279" s="93">
        <v>1</v>
      </c>
      <c r="D279" s="20" t="s">
        <v>321</v>
      </c>
      <c r="E279" s="21">
        <v>4</v>
      </c>
      <c r="F279" s="21">
        <v>4</v>
      </c>
    </row>
    <row r="280" spans="1:6" ht="18.95" customHeight="1">
      <c r="A280" s="18">
        <v>1241</v>
      </c>
      <c r="B280" s="19">
        <v>57</v>
      </c>
      <c r="C280" s="93">
        <v>1</v>
      </c>
      <c r="D280" s="20" t="s">
        <v>650</v>
      </c>
      <c r="E280" s="21">
        <v>4</v>
      </c>
      <c r="F280" s="21">
        <v>4</v>
      </c>
    </row>
    <row r="281" spans="1:6" ht="18.95" customHeight="1">
      <c r="A281" s="18">
        <v>1241</v>
      </c>
      <c r="B281" s="19">
        <v>52</v>
      </c>
      <c r="C281" s="93">
        <v>1</v>
      </c>
      <c r="D281" s="20" t="s">
        <v>323</v>
      </c>
      <c r="E281" s="21">
        <v>13.7531</v>
      </c>
      <c r="F281" s="21">
        <v>13.7531</v>
      </c>
    </row>
    <row r="282" spans="1:6" ht="18.95" customHeight="1">
      <c r="A282" s="18">
        <v>1241</v>
      </c>
      <c r="B282" s="19">
        <v>43</v>
      </c>
      <c r="C282" s="93">
        <v>1</v>
      </c>
      <c r="D282" s="20" t="s">
        <v>651</v>
      </c>
      <c r="E282" s="21">
        <v>6</v>
      </c>
      <c r="F282" s="21">
        <v>6</v>
      </c>
    </row>
    <row r="283" spans="1:6" ht="18.95" customHeight="1">
      <c r="A283" s="18">
        <v>1241</v>
      </c>
      <c r="B283" s="19">
        <v>46</v>
      </c>
      <c r="C283" s="93">
        <v>1</v>
      </c>
      <c r="D283" s="20" t="s">
        <v>651</v>
      </c>
      <c r="E283" s="21">
        <v>5.5616000000000003</v>
      </c>
      <c r="F283" s="21">
        <v>5.5616000000000003</v>
      </c>
    </row>
    <row r="284" spans="1:6" ht="18.95" customHeight="1">
      <c r="A284" s="18">
        <v>1241</v>
      </c>
      <c r="B284" s="19">
        <v>59</v>
      </c>
      <c r="C284" s="93">
        <v>2</v>
      </c>
      <c r="D284" s="20" t="s">
        <v>297</v>
      </c>
      <c r="E284" s="21">
        <v>17.7395</v>
      </c>
      <c r="F284" s="21">
        <f t="shared" ref="F284:F292" si="9">E284*0.8</f>
        <v>14.191600000000001</v>
      </c>
    </row>
    <row r="285" spans="1:6" ht="18.95" customHeight="1">
      <c r="A285" s="18">
        <v>1241</v>
      </c>
      <c r="B285" s="19">
        <v>12</v>
      </c>
      <c r="C285" s="93">
        <v>2</v>
      </c>
      <c r="D285" s="20" t="s">
        <v>245</v>
      </c>
      <c r="E285" s="21">
        <v>10.7065</v>
      </c>
      <c r="F285" s="21">
        <f t="shared" si="9"/>
        <v>8.5652000000000008</v>
      </c>
    </row>
    <row r="286" spans="1:6" ht="18.95" customHeight="1">
      <c r="A286" s="18">
        <v>1241</v>
      </c>
      <c r="B286" s="19">
        <v>53</v>
      </c>
      <c r="C286" s="93">
        <v>2</v>
      </c>
      <c r="D286" s="20" t="s">
        <v>326</v>
      </c>
      <c r="E286" s="21">
        <v>12.212899999999999</v>
      </c>
      <c r="F286" s="21">
        <f t="shared" si="9"/>
        <v>9.7703199999999999</v>
      </c>
    </row>
    <row r="287" spans="1:6" ht="18.95" customHeight="1">
      <c r="A287" s="18">
        <v>1241</v>
      </c>
      <c r="B287" s="19">
        <v>3</v>
      </c>
      <c r="C287" s="93">
        <v>2</v>
      </c>
      <c r="D287" s="20" t="s">
        <v>652</v>
      </c>
      <c r="E287" s="21">
        <v>13.5</v>
      </c>
      <c r="F287" s="21">
        <f t="shared" si="9"/>
        <v>10.8</v>
      </c>
    </row>
    <row r="288" spans="1:6" ht="18.95" customHeight="1">
      <c r="A288" s="18">
        <v>1241</v>
      </c>
      <c r="B288" s="19">
        <v>6</v>
      </c>
      <c r="C288" s="93">
        <v>2</v>
      </c>
      <c r="D288" s="20" t="s">
        <v>328</v>
      </c>
      <c r="E288" s="21">
        <v>2.7759999999999998</v>
      </c>
      <c r="F288" s="21">
        <f t="shared" si="9"/>
        <v>2.2208000000000001</v>
      </c>
    </row>
    <row r="289" spans="1:6" ht="18.95" customHeight="1">
      <c r="A289" s="18">
        <v>1241</v>
      </c>
      <c r="B289" s="19">
        <v>4</v>
      </c>
      <c r="C289" s="93">
        <v>2</v>
      </c>
      <c r="D289" s="20" t="s">
        <v>329</v>
      </c>
      <c r="E289" s="21">
        <v>8.3046000000000006</v>
      </c>
      <c r="F289" s="21">
        <f t="shared" si="9"/>
        <v>6.6436800000000007</v>
      </c>
    </row>
    <row r="290" spans="1:6" ht="18.95" customHeight="1">
      <c r="A290" s="18">
        <v>1241</v>
      </c>
      <c r="B290" s="19">
        <v>10</v>
      </c>
      <c r="C290" s="93">
        <v>2</v>
      </c>
      <c r="D290" s="20" t="s">
        <v>653</v>
      </c>
      <c r="E290" s="21">
        <v>10</v>
      </c>
      <c r="F290" s="21">
        <f t="shared" si="9"/>
        <v>8</v>
      </c>
    </row>
    <row r="291" spans="1:6" ht="18.95" customHeight="1">
      <c r="A291" s="18">
        <v>1241</v>
      </c>
      <c r="B291" s="19">
        <v>8</v>
      </c>
      <c r="C291" s="93">
        <v>2</v>
      </c>
      <c r="D291" s="20" t="s">
        <v>654</v>
      </c>
      <c r="E291" s="21">
        <v>6.4935</v>
      </c>
      <c r="F291" s="21">
        <f t="shared" si="9"/>
        <v>5.1948000000000008</v>
      </c>
    </row>
    <row r="292" spans="1:6" ht="18.95" customHeight="1">
      <c r="A292" s="18">
        <v>1241</v>
      </c>
      <c r="B292" s="19">
        <v>9</v>
      </c>
      <c r="C292" s="93">
        <v>2</v>
      </c>
      <c r="D292" s="20" t="s">
        <v>655</v>
      </c>
      <c r="E292" s="21">
        <v>8.0656999999999996</v>
      </c>
      <c r="F292" s="21">
        <f t="shared" si="9"/>
        <v>6.4525600000000001</v>
      </c>
    </row>
  </sheetData>
  <phoneticPr fontId="0" type="noConversion"/>
  <pageMargins left="0.75" right="0.75" top="1" bottom="1" header="0" footer="0"/>
  <pageSetup paperSize="9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X465"/>
  <sheetViews>
    <sheetView topLeftCell="A199" zoomScaleNormal="100" workbookViewId="0" xr3:uid="{9B253EF2-77E0-53E3-AE26-4D66ECD923F3}">
      <selection activeCell="A199" sqref="A1:IV65536"/>
    </sheetView>
  </sheetViews>
  <sheetFormatPr defaultColWidth="11.42578125" defaultRowHeight="12.75"/>
  <cols>
    <col min="1" max="1" width="8.5703125" style="60" customWidth="1"/>
    <col min="2" max="2" width="17" style="60" customWidth="1"/>
    <col min="3" max="3" width="54.140625" style="61" customWidth="1"/>
    <col min="4" max="4" width="0.42578125" style="63" hidden="1" customWidth="1"/>
    <col min="5" max="5" width="23.5703125" style="63" customWidth="1"/>
    <col min="6" max="6" width="54.5703125" style="63" customWidth="1"/>
    <col min="7" max="16384" width="11.42578125" style="63"/>
  </cols>
  <sheetData>
    <row r="1" spans="1:24" customFormat="1" ht="20.25">
      <c r="A1" s="150"/>
      <c r="B1" s="151"/>
      <c r="C1" s="152" t="s">
        <v>656</v>
      </c>
      <c r="D1" s="151"/>
      <c r="E1" s="151"/>
      <c r="F1" s="153"/>
      <c r="G1" s="105"/>
      <c r="H1" s="104"/>
      <c r="I1" s="104"/>
      <c r="J1" s="104"/>
      <c r="K1" s="104"/>
      <c r="L1" s="105"/>
    </row>
    <row r="2" spans="1:24" customFormat="1" ht="15">
      <c r="A2" s="154"/>
      <c r="B2" s="104"/>
      <c r="C2" s="106" t="s">
        <v>657</v>
      </c>
      <c r="D2" s="104"/>
      <c r="E2" s="104"/>
      <c r="F2" s="155"/>
      <c r="G2" s="105"/>
      <c r="H2" s="104"/>
      <c r="I2" s="104"/>
      <c r="J2" s="104"/>
      <c r="K2" s="104"/>
      <c r="L2" s="105"/>
    </row>
    <row r="3" spans="1:24" customFormat="1" ht="12.75" customHeight="1">
      <c r="A3" s="154"/>
      <c r="B3" s="107" t="s">
        <v>658</v>
      </c>
      <c r="C3" s="114">
        <v>40318</v>
      </c>
      <c r="D3" s="104"/>
      <c r="E3" s="104"/>
      <c r="F3" s="155"/>
      <c r="G3" s="105"/>
      <c r="H3" s="104"/>
      <c r="I3" s="104"/>
      <c r="J3" s="104"/>
      <c r="K3" s="104"/>
      <c r="L3" s="105"/>
    </row>
    <row r="4" spans="1:24" customFormat="1" ht="14.1" customHeight="1">
      <c r="A4" s="154"/>
      <c r="B4" s="107" t="s">
        <v>659</v>
      </c>
      <c r="C4" s="115">
        <v>0.75</v>
      </c>
      <c r="D4" s="104"/>
      <c r="E4" s="104"/>
      <c r="F4" s="155"/>
      <c r="G4" s="105"/>
      <c r="H4" s="104"/>
      <c r="I4" s="104"/>
      <c r="J4" s="104"/>
      <c r="K4" s="104"/>
      <c r="L4" s="105"/>
    </row>
    <row r="5" spans="1:24" customFormat="1">
      <c r="A5" s="154"/>
      <c r="B5" s="107" t="s">
        <v>660</v>
      </c>
      <c r="C5" s="107" t="s">
        <v>661</v>
      </c>
      <c r="D5" s="104"/>
      <c r="E5" s="104"/>
      <c r="F5" s="155"/>
      <c r="G5" s="105"/>
      <c r="H5" s="104"/>
      <c r="I5" s="104"/>
      <c r="J5" s="104"/>
      <c r="K5" s="104"/>
      <c r="L5" s="105"/>
    </row>
    <row r="6" spans="1:24" customFormat="1">
      <c r="A6" s="154"/>
      <c r="B6" s="107" t="s">
        <v>662</v>
      </c>
      <c r="C6" s="107" t="s">
        <v>663</v>
      </c>
      <c r="D6" s="104"/>
      <c r="E6" s="104"/>
      <c r="F6" s="155"/>
      <c r="G6" s="105"/>
      <c r="H6" s="104"/>
      <c r="I6" s="104"/>
      <c r="J6" s="104"/>
      <c r="K6" s="104"/>
      <c r="L6" s="105"/>
    </row>
    <row r="7" spans="1:24" customFormat="1" ht="13.5" thickBot="1">
      <c r="A7" s="154"/>
      <c r="B7" s="104"/>
      <c r="C7" s="104"/>
      <c r="D7" s="104"/>
      <c r="E7" s="104"/>
      <c r="F7" s="155"/>
      <c r="G7" s="105"/>
      <c r="H7" s="104"/>
      <c r="I7" s="104"/>
      <c r="J7" s="104"/>
      <c r="K7" s="104"/>
      <c r="L7" s="105"/>
    </row>
    <row r="8" spans="1:24" s="182" customFormat="1" ht="13.5" thickBot="1">
      <c r="A8" s="178" t="s">
        <v>81</v>
      </c>
      <c r="B8" s="179" t="s">
        <v>82</v>
      </c>
      <c r="C8" s="179" t="s">
        <v>333</v>
      </c>
      <c r="D8" s="180"/>
      <c r="E8" s="181" t="s">
        <v>664</v>
      </c>
      <c r="F8" s="181" t="s">
        <v>665</v>
      </c>
      <c r="G8" s="181"/>
      <c r="H8" s="181"/>
      <c r="I8" s="181"/>
      <c r="J8" s="181"/>
      <c r="K8" s="181"/>
      <c r="L8" s="181"/>
    </row>
    <row r="9" spans="1:24" customFormat="1" ht="20.100000000000001" customHeight="1">
      <c r="A9" s="156">
        <v>1237</v>
      </c>
      <c r="B9" s="111">
        <v>1</v>
      </c>
      <c r="C9" s="110" t="s">
        <v>84</v>
      </c>
      <c r="D9" s="54"/>
      <c r="E9" s="205"/>
      <c r="F9" s="157"/>
      <c r="G9" s="105"/>
      <c r="H9" s="104"/>
      <c r="I9" s="104"/>
      <c r="J9" s="104"/>
      <c r="K9" s="104"/>
      <c r="L9" s="105"/>
    </row>
    <row r="10" spans="1:24" customFormat="1" ht="20.100000000000001" customHeight="1">
      <c r="A10" s="158">
        <v>1237</v>
      </c>
      <c r="B10" s="89">
        <v>12</v>
      </c>
      <c r="C10" s="110" t="s">
        <v>85</v>
      </c>
      <c r="D10" s="55"/>
      <c r="E10" s="113"/>
      <c r="F10" s="159"/>
      <c r="G10" s="109"/>
      <c r="H10" s="108"/>
      <c r="I10" s="108"/>
      <c r="J10" s="108"/>
      <c r="K10" s="108"/>
      <c r="L10" s="109"/>
    </row>
    <row r="11" spans="1:24" s="54" customFormat="1" ht="20.100000000000001" customHeight="1">
      <c r="A11" s="158">
        <v>1238</v>
      </c>
      <c r="B11" s="89">
        <v>30</v>
      </c>
      <c r="C11" s="20" t="s">
        <v>666</v>
      </c>
      <c r="D11" s="28"/>
      <c r="E11" s="113"/>
      <c r="F11" s="159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</row>
    <row r="12" spans="1:24" s="55" customFormat="1" ht="20.100000000000001" customHeight="1">
      <c r="A12" s="158">
        <v>1238</v>
      </c>
      <c r="B12" s="89">
        <v>65</v>
      </c>
      <c r="C12" s="20" t="s">
        <v>666</v>
      </c>
      <c r="D12" s="28"/>
      <c r="E12" s="113"/>
      <c r="F12" s="159"/>
      <c r="G12" s="112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</row>
    <row r="13" spans="1:24" s="28" customFormat="1" ht="20.100000000000001" customHeight="1">
      <c r="A13" s="158">
        <v>1238</v>
      </c>
      <c r="B13" s="89">
        <v>1</v>
      </c>
      <c r="C13" s="20" t="s">
        <v>544</v>
      </c>
      <c r="E13" s="113"/>
      <c r="F13" s="159"/>
    </row>
    <row r="14" spans="1:24" s="28" customFormat="1" ht="20.100000000000001" customHeight="1">
      <c r="A14" s="158">
        <v>1238</v>
      </c>
      <c r="B14" s="89">
        <v>49</v>
      </c>
      <c r="C14" s="20" t="s">
        <v>37</v>
      </c>
      <c r="E14" s="113"/>
      <c r="F14" s="159"/>
    </row>
    <row r="15" spans="1:24" s="28" customFormat="1" ht="20.100000000000001" customHeight="1">
      <c r="A15" s="158">
        <v>1238</v>
      </c>
      <c r="B15" s="89">
        <v>51</v>
      </c>
      <c r="C15" s="20" t="s">
        <v>37</v>
      </c>
      <c r="E15" s="113"/>
      <c r="F15" s="159"/>
    </row>
    <row r="16" spans="1:24" s="28" customFormat="1" ht="20.100000000000001" customHeight="1">
      <c r="A16" s="158">
        <v>1238</v>
      </c>
      <c r="B16" s="89">
        <v>53</v>
      </c>
      <c r="C16" s="20" t="s">
        <v>37</v>
      </c>
      <c r="E16" s="113"/>
      <c r="F16" s="159"/>
    </row>
    <row r="17" spans="1:12" s="28" customFormat="1" ht="20.100000000000001" customHeight="1">
      <c r="A17" s="158">
        <v>1238</v>
      </c>
      <c r="B17" s="89">
        <v>54</v>
      </c>
      <c r="C17" s="20" t="s">
        <v>37</v>
      </c>
      <c r="E17" s="113"/>
      <c r="F17" s="159"/>
    </row>
    <row r="18" spans="1:12" s="28" customFormat="1" ht="20.100000000000001" customHeight="1">
      <c r="A18" s="158">
        <v>1238</v>
      </c>
      <c r="B18" s="89">
        <v>52</v>
      </c>
      <c r="C18" s="20" t="s">
        <v>38</v>
      </c>
      <c r="E18" s="113"/>
      <c r="F18" s="159"/>
    </row>
    <row r="19" spans="1:12" s="28" customFormat="1" ht="20.100000000000001" customHeight="1">
      <c r="A19" s="158">
        <v>1238</v>
      </c>
      <c r="B19" s="89">
        <v>66</v>
      </c>
      <c r="C19" s="20" t="s">
        <v>667</v>
      </c>
      <c r="E19" s="113"/>
      <c r="F19" s="159"/>
    </row>
    <row r="20" spans="1:12" s="28" customFormat="1" ht="20.100000000000001" customHeight="1">
      <c r="A20" s="158">
        <v>1238</v>
      </c>
      <c r="B20" s="89">
        <v>44</v>
      </c>
      <c r="C20" s="20" t="s">
        <v>546</v>
      </c>
      <c r="E20" s="113"/>
      <c r="F20" s="159"/>
    </row>
    <row r="21" spans="1:12" s="28" customFormat="1" ht="20.100000000000001" customHeight="1">
      <c r="A21" s="158">
        <v>1238</v>
      </c>
      <c r="B21" s="89">
        <v>45</v>
      </c>
      <c r="C21" s="20" t="s">
        <v>547</v>
      </c>
      <c r="E21" s="113"/>
      <c r="F21" s="159"/>
    </row>
    <row r="22" spans="1:12" s="28" customFormat="1" ht="20.100000000000001" customHeight="1">
      <c r="A22" s="158">
        <v>1238</v>
      </c>
      <c r="B22" s="89">
        <v>55</v>
      </c>
      <c r="C22" s="20" t="s">
        <v>548</v>
      </c>
      <c r="E22" s="113"/>
      <c r="F22" s="159"/>
    </row>
    <row r="23" spans="1:12" s="28" customFormat="1" ht="20.100000000000001" customHeight="1">
      <c r="A23" s="158">
        <v>1238</v>
      </c>
      <c r="B23" s="89">
        <v>50</v>
      </c>
      <c r="C23" s="20" t="s">
        <v>42</v>
      </c>
      <c r="E23" s="113"/>
      <c r="F23" s="159"/>
    </row>
    <row r="24" spans="1:12" s="28" customFormat="1" ht="20.100000000000001" customHeight="1">
      <c r="A24" s="158">
        <v>1238</v>
      </c>
      <c r="B24" s="89">
        <v>43</v>
      </c>
      <c r="C24" s="20" t="s">
        <v>43</v>
      </c>
      <c r="E24" s="113"/>
      <c r="F24" s="159"/>
    </row>
    <row r="25" spans="1:12" s="28" customFormat="1" ht="20.100000000000001" customHeight="1">
      <c r="A25" s="158">
        <v>1238</v>
      </c>
      <c r="B25" s="89">
        <v>2</v>
      </c>
      <c r="C25" s="20" t="s">
        <v>549</v>
      </c>
      <c r="E25" s="113"/>
      <c r="F25" s="159"/>
    </row>
    <row r="26" spans="1:12" s="28" customFormat="1" ht="20.100000000000001" customHeight="1" thickBot="1">
      <c r="A26" s="158">
        <v>1238</v>
      </c>
      <c r="B26" s="89">
        <v>63</v>
      </c>
      <c r="C26" s="20" t="s">
        <v>550</v>
      </c>
      <c r="E26" s="163"/>
      <c r="F26" s="159"/>
    </row>
    <row r="27" spans="1:12" customFormat="1" ht="20.25">
      <c r="A27" s="150"/>
      <c r="B27" s="151"/>
      <c r="C27" s="152" t="s">
        <v>656</v>
      </c>
      <c r="D27" s="151"/>
      <c r="E27" s="151"/>
      <c r="F27" s="153"/>
      <c r="G27" s="105"/>
      <c r="H27" s="104"/>
      <c r="I27" s="104"/>
      <c r="J27" s="104"/>
      <c r="K27" s="104"/>
      <c r="L27" s="105"/>
    </row>
    <row r="28" spans="1:12" customFormat="1" ht="15">
      <c r="A28" s="154"/>
      <c r="B28" s="104"/>
      <c r="C28" s="106" t="s">
        <v>657</v>
      </c>
      <c r="D28" s="104"/>
      <c r="E28" s="104"/>
      <c r="F28" s="155"/>
      <c r="G28" s="105"/>
      <c r="H28" s="104"/>
      <c r="I28" s="104"/>
      <c r="J28" s="104"/>
      <c r="K28" s="104"/>
      <c r="L28" s="105"/>
    </row>
    <row r="29" spans="1:12" customFormat="1">
      <c r="A29" s="154"/>
      <c r="B29" s="107" t="s">
        <v>658</v>
      </c>
      <c r="C29" s="114">
        <v>40318</v>
      </c>
      <c r="D29" s="104"/>
      <c r="E29" s="104"/>
      <c r="F29" s="155"/>
      <c r="G29" s="105"/>
      <c r="H29" s="104"/>
      <c r="I29" s="104"/>
      <c r="J29" s="104"/>
      <c r="K29" s="104"/>
      <c r="L29" s="105"/>
    </row>
    <row r="30" spans="1:12" customFormat="1" ht="18" customHeight="1">
      <c r="A30" s="154"/>
      <c r="B30" s="107" t="s">
        <v>659</v>
      </c>
      <c r="C30" s="115">
        <v>0.75</v>
      </c>
      <c r="D30" s="104"/>
      <c r="E30" s="104"/>
      <c r="F30" s="155"/>
      <c r="G30" s="105"/>
      <c r="H30" s="104"/>
      <c r="I30" s="104"/>
      <c r="J30" s="104"/>
      <c r="K30" s="104"/>
      <c r="L30" s="105"/>
    </row>
    <row r="31" spans="1:12" customFormat="1">
      <c r="A31" s="154"/>
      <c r="B31" s="107" t="s">
        <v>660</v>
      </c>
      <c r="C31" s="107" t="s">
        <v>661</v>
      </c>
      <c r="D31" s="104"/>
      <c r="E31" s="104"/>
      <c r="F31" s="155"/>
      <c r="G31" s="105"/>
      <c r="H31" s="104"/>
      <c r="I31" s="104"/>
      <c r="J31" s="104"/>
      <c r="K31" s="104"/>
      <c r="L31" s="105"/>
    </row>
    <row r="32" spans="1:12" customFormat="1">
      <c r="A32" s="154"/>
      <c r="B32" s="107" t="s">
        <v>662</v>
      </c>
      <c r="C32" s="107" t="s">
        <v>663</v>
      </c>
      <c r="D32" s="104"/>
      <c r="E32" s="104"/>
      <c r="F32" s="155"/>
      <c r="G32" s="105"/>
      <c r="H32" s="104"/>
      <c r="I32" s="104"/>
      <c r="J32" s="104"/>
      <c r="K32" s="104"/>
      <c r="L32" s="105"/>
    </row>
    <row r="33" spans="1:12" customFormat="1" ht="13.5" thickBot="1">
      <c r="A33" s="154"/>
      <c r="B33" s="104"/>
      <c r="C33" s="104"/>
      <c r="D33" s="104"/>
      <c r="E33" s="104"/>
      <c r="F33" s="155"/>
      <c r="G33" s="105"/>
      <c r="H33" s="104"/>
      <c r="I33" s="104"/>
      <c r="J33" s="104"/>
      <c r="K33" s="104"/>
      <c r="L33" s="105"/>
    </row>
    <row r="34" spans="1:12" s="182" customFormat="1" ht="13.5" thickBot="1">
      <c r="A34" s="178" t="s">
        <v>81</v>
      </c>
      <c r="B34" s="179" t="s">
        <v>82</v>
      </c>
      <c r="C34" s="179" t="s">
        <v>333</v>
      </c>
      <c r="D34" s="180"/>
      <c r="E34" s="181" t="s">
        <v>664</v>
      </c>
      <c r="F34" s="181" t="s">
        <v>665</v>
      </c>
      <c r="G34" s="181"/>
      <c r="H34" s="181"/>
      <c r="I34" s="181"/>
      <c r="J34" s="181"/>
      <c r="K34" s="181"/>
      <c r="L34" s="181"/>
    </row>
    <row r="35" spans="1:12" s="28" customFormat="1" ht="20.100000000000001" customHeight="1">
      <c r="A35" s="156">
        <v>1238</v>
      </c>
      <c r="B35" s="126">
        <v>5</v>
      </c>
      <c r="C35" s="110" t="s">
        <v>551</v>
      </c>
      <c r="E35" s="205"/>
      <c r="F35" s="165"/>
    </row>
    <row r="36" spans="1:12" s="28" customFormat="1" ht="20.100000000000001" customHeight="1">
      <c r="A36" s="158">
        <v>1238</v>
      </c>
      <c r="B36" s="89">
        <v>4</v>
      </c>
      <c r="C36" s="20" t="s">
        <v>552</v>
      </c>
      <c r="E36" s="113"/>
      <c r="F36" s="159"/>
    </row>
    <row r="37" spans="1:12" s="54" customFormat="1" ht="20.100000000000001" customHeight="1">
      <c r="A37" s="158">
        <v>1238</v>
      </c>
      <c r="B37" s="89">
        <v>60</v>
      </c>
      <c r="C37" s="20" t="s">
        <v>50</v>
      </c>
      <c r="D37" s="55"/>
      <c r="E37" s="113"/>
      <c r="F37" s="159"/>
    </row>
    <row r="38" spans="1:12" s="28" customFormat="1" ht="20.100000000000001" customHeight="1">
      <c r="A38" s="183">
        <v>1238</v>
      </c>
      <c r="B38" s="117">
        <v>27</v>
      </c>
      <c r="C38" s="116" t="s">
        <v>668</v>
      </c>
      <c r="D38" s="184"/>
      <c r="E38" s="185"/>
      <c r="F38" s="186"/>
    </row>
    <row r="39" spans="1:12" s="23" customFormat="1" ht="20.100000000000001" customHeight="1">
      <c r="A39" s="18">
        <v>1238</v>
      </c>
      <c r="B39" s="19">
        <v>20</v>
      </c>
      <c r="C39" s="20" t="s">
        <v>669</v>
      </c>
      <c r="E39" s="113"/>
      <c r="F39" s="113"/>
    </row>
    <row r="40" spans="1:12" s="28" customFormat="1" ht="20.100000000000001" customHeight="1">
      <c r="A40" s="156">
        <v>1238</v>
      </c>
      <c r="B40" s="118">
        <v>62</v>
      </c>
      <c r="C40" s="110" t="s">
        <v>670</v>
      </c>
      <c r="E40" s="187"/>
      <c r="F40" s="165"/>
    </row>
    <row r="41" spans="1:12" s="28" customFormat="1" ht="20.100000000000001" customHeight="1">
      <c r="A41" s="158">
        <v>1238</v>
      </c>
      <c r="B41" s="19">
        <v>61</v>
      </c>
      <c r="C41" s="20" t="s">
        <v>671</v>
      </c>
      <c r="D41" s="74"/>
      <c r="E41" s="113"/>
      <c r="F41" s="159"/>
    </row>
    <row r="42" spans="1:12" s="28" customFormat="1" ht="20.100000000000001" customHeight="1">
      <c r="A42" s="158">
        <v>1238</v>
      </c>
      <c r="B42" s="19">
        <v>13</v>
      </c>
      <c r="C42" s="20" t="s">
        <v>57</v>
      </c>
      <c r="D42" s="74"/>
      <c r="E42" s="113"/>
      <c r="F42" s="159"/>
    </row>
    <row r="43" spans="1:12" s="28" customFormat="1" ht="20.100000000000001" customHeight="1">
      <c r="A43" s="158">
        <v>1238</v>
      </c>
      <c r="B43" s="19">
        <v>23</v>
      </c>
      <c r="C43" s="20" t="s">
        <v>672</v>
      </c>
      <c r="D43" s="74"/>
      <c r="E43" s="113"/>
      <c r="F43" s="159"/>
    </row>
    <row r="44" spans="1:12" s="28" customFormat="1" ht="20.100000000000001" customHeight="1">
      <c r="A44" s="158">
        <v>1238</v>
      </c>
      <c r="B44" s="19">
        <v>22</v>
      </c>
      <c r="C44" s="20" t="s">
        <v>673</v>
      </c>
      <c r="D44" s="74"/>
      <c r="E44" s="113"/>
      <c r="F44" s="159"/>
    </row>
    <row r="45" spans="1:12" s="28" customFormat="1" ht="20.100000000000001" customHeight="1">
      <c r="A45" s="158">
        <v>1238</v>
      </c>
      <c r="B45" s="19">
        <v>14</v>
      </c>
      <c r="C45" s="20" t="s">
        <v>674</v>
      </c>
      <c r="D45" s="74"/>
      <c r="E45" s="113"/>
      <c r="F45" s="159"/>
    </row>
    <row r="46" spans="1:12" s="28" customFormat="1" ht="20.100000000000001" customHeight="1">
      <c r="A46" s="158">
        <v>1238</v>
      </c>
      <c r="B46" s="19">
        <v>57</v>
      </c>
      <c r="C46" s="20" t="s">
        <v>62</v>
      </c>
      <c r="D46" s="74"/>
      <c r="E46" s="113"/>
      <c r="F46" s="159"/>
    </row>
    <row r="47" spans="1:12" s="28" customFormat="1" ht="20.100000000000001" customHeight="1">
      <c r="A47" s="158">
        <v>1238</v>
      </c>
      <c r="B47" s="19" t="s">
        <v>675</v>
      </c>
      <c r="C47" s="20" t="s">
        <v>676</v>
      </c>
      <c r="D47" s="74"/>
      <c r="E47" s="113"/>
      <c r="F47" s="159"/>
    </row>
    <row r="48" spans="1:12" s="28" customFormat="1" ht="20.100000000000001" customHeight="1">
      <c r="A48" s="158">
        <v>1238</v>
      </c>
      <c r="B48" s="19">
        <v>36</v>
      </c>
      <c r="C48" s="20" t="s">
        <v>677</v>
      </c>
      <c r="D48" s="74"/>
      <c r="E48" s="113"/>
      <c r="F48" s="159"/>
    </row>
    <row r="49" spans="1:6" s="28" customFormat="1" ht="20.100000000000001" customHeight="1">
      <c r="A49" s="158">
        <v>1238</v>
      </c>
      <c r="B49" s="19">
        <v>67</v>
      </c>
      <c r="C49" s="20" t="s">
        <v>678</v>
      </c>
      <c r="D49" s="74"/>
      <c r="E49" s="113"/>
      <c r="F49" s="159"/>
    </row>
    <row r="50" spans="1:6" s="28" customFormat="1" ht="20.100000000000001" customHeight="1">
      <c r="A50" s="158">
        <v>1238</v>
      </c>
      <c r="B50" s="19">
        <v>37</v>
      </c>
      <c r="C50" s="20" t="s">
        <v>679</v>
      </c>
      <c r="D50" s="74"/>
      <c r="E50" s="113"/>
      <c r="F50" s="159"/>
    </row>
    <row r="51" spans="1:6" s="28" customFormat="1" ht="20.100000000000001" customHeight="1">
      <c r="A51" s="158">
        <v>1238</v>
      </c>
      <c r="B51" s="19">
        <v>41</v>
      </c>
      <c r="C51" s="20" t="s">
        <v>680</v>
      </c>
      <c r="D51" s="74"/>
      <c r="E51" s="113"/>
      <c r="F51" s="159"/>
    </row>
    <row r="52" spans="1:6" s="28" customFormat="1" ht="20.100000000000001" customHeight="1">
      <c r="A52" s="158">
        <v>1238</v>
      </c>
      <c r="B52" s="19">
        <v>39</v>
      </c>
      <c r="C52" s="20" t="s">
        <v>681</v>
      </c>
      <c r="D52" s="74"/>
      <c r="E52" s="113"/>
      <c r="F52" s="159"/>
    </row>
    <row r="53" spans="1:6" s="28" customFormat="1" ht="20.100000000000001" customHeight="1">
      <c r="A53" s="158">
        <v>1238</v>
      </c>
      <c r="B53" s="19">
        <v>38</v>
      </c>
      <c r="C53" s="20" t="s">
        <v>682</v>
      </c>
      <c r="D53" s="74"/>
      <c r="E53" s="113"/>
      <c r="F53" s="159"/>
    </row>
    <row r="54" spans="1:6" s="28" customFormat="1" ht="20.100000000000001" customHeight="1">
      <c r="A54" s="158">
        <v>1238</v>
      </c>
      <c r="B54" s="19">
        <v>64</v>
      </c>
      <c r="C54" s="20" t="s">
        <v>72</v>
      </c>
      <c r="D54" s="74"/>
      <c r="E54" s="113"/>
      <c r="F54" s="159"/>
    </row>
    <row r="55" spans="1:6" s="28" customFormat="1" ht="20.100000000000001" customHeight="1">
      <c r="A55" s="158">
        <v>1238</v>
      </c>
      <c r="B55" s="19">
        <v>31</v>
      </c>
      <c r="C55" s="20" t="s">
        <v>683</v>
      </c>
      <c r="D55" s="74"/>
      <c r="E55" s="113"/>
      <c r="F55" s="159"/>
    </row>
    <row r="56" spans="1:6" s="28" customFormat="1" ht="20.100000000000001" customHeight="1">
      <c r="A56" s="158">
        <v>1238</v>
      </c>
      <c r="B56" s="19">
        <v>18</v>
      </c>
      <c r="C56" s="20" t="s">
        <v>74</v>
      </c>
      <c r="D56" s="74"/>
      <c r="E56" s="113"/>
      <c r="F56" s="159"/>
    </row>
    <row r="57" spans="1:6" s="147" customFormat="1" ht="20.100000000000001" customHeight="1" thickBot="1">
      <c r="A57" s="160">
        <v>1238</v>
      </c>
      <c r="B57" s="161">
        <v>59</v>
      </c>
      <c r="C57" s="162" t="s">
        <v>76</v>
      </c>
      <c r="D57" s="148"/>
      <c r="E57" s="163"/>
      <c r="F57" s="164"/>
    </row>
    <row r="58" spans="1:6" s="28" customFormat="1" ht="20.100000000000001" customHeight="1">
      <c r="A58" s="46"/>
      <c r="B58" s="24"/>
      <c r="C58" s="25"/>
      <c r="E58" s="104"/>
      <c r="F58" s="104"/>
    </row>
    <row r="59" spans="1:6" s="28" customFormat="1" ht="20.100000000000001" customHeight="1">
      <c r="A59" s="46"/>
      <c r="B59" s="24"/>
      <c r="C59" s="25"/>
      <c r="E59" s="104"/>
      <c r="F59" s="104"/>
    </row>
    <row r="60" spans="1:6" s="28" customFormat="1" ht="20.100000000000001" customHeight="1">
      <c r="A60" s="46"/>
      <c r="B60" s="24"/>
      <c r="C60" s="25"/>
      <c r="E60" s="104"/>
      <c r="F60" s="104"/>
    </row>
    <row r="61" spans="1:6" s="28" customFormat="1" ht="20.100000000000001" customHeight="1">
      <c r="A61" s="46"/>
      <c r="B61" s="24"/>
      <c r="C61" s="25"/>
      <c r="E61" s="104"/>
      <c r="F61" s="104"/>
    </row>
    <row r="62" spans="1:6" s="28" customFormat="1" ht="20.100000000000001" customHeight="1">
      <c r="A62" s="46"/>
      <c r="B62" s="24"/>
      <c r="C62" s="25"/>
      <c r="E62" s="104"/>
      <c r="F62" s="104"/>
    </row>
    <row r="63" spans="1:6" s="28" customFormat="1" ht="20.100000000000001" customHeight="1">
      <c r="A63" s="46"/>
      <c r="B63" s="24"/>
      <c r="C63" s="25"/>
      <c r="E63" s="104"/>
      <c r="F63" s="104"/>
    </row>
    <row r="64" spans="1:6" s="28" customFormat="1" ht="20.100000000000001" customHeight="1">
      <c r="A64" s="46"/>
      <c r="B64" s="24"/>
      <c r="C64" s="25"/>
      <c r="E64" s="104"/>
      <c r="F64" s="104"/>
    </row>
    <row r="65" spans="1:12" s="28" customFormat="1" ht="20.100000000000001" customHeight="1">
      <c r="A65" s="46"/>
      <c r="B65" s="24"/>
      <c r="C65" s="25"/>
      <c r="E65" s="104"/>
      <c r="F65" s="104"/>
    </row>
    <row r="66" spans="1:12" s="28" customFormat="1" ht="20.100000000000001" customHeight="1">
      <c r="A66" s="46"/>
      <c r="B66" s="24"/>
      <c r="C66" s="25"/>
      <c r="E66" s="104"/>
      <c r="F66" s="104"/>
    </row>
    <row r="67" spans="1:12" s="28" customFormat="1" ht="20.100000000000001" customHeight="1">
      <c r="A67" s="46"/>
      <c r="B67" s="24"/>
      <c r="C67" s="25"/>
      <c r="E67" s="104"/>
      <c r="F67" s="104"/>
    </row>
    <row r="68" spans="1:12" s="28" customFormat="1" ht="20.100000000000001" customHeight="1">
      <c r="A68" s="46"/>
      <c r="B68" s="24"/>
      <c r="C68" s="25"/>
      <c r="E68" s="104"/>
      <c r="F68" s="104"/>
    </row>
    <row r="69" spans="1:12" s="28" customFormat="1" ht="20.100000000000001" customHeight="1">
      <c r="A69" s="46"/>
      <c r="B69" s="24"/>
      <c r="C69" s="25"/>
      <c r="E69" s="104"/>
      <c r="F69" s="104"/>
    </row>
    <row r="70" spans="1:12" s="28" customFormat="1" ht="20.100000000000001" customHeight="1">
      <c r="A70" s="46"/>
      <c r="B70" s="24"/>
      <c r="C70" s="25"/>
      <c r="E70" s="104"/>
      <c r="F70" s="104"/>
    </row>
    <row r="71" spans="1:12" s="28" customFormat="1" ht="20.100000000000001" customHeight="1">
      <c r="A71" s="46"/>
      <c r="B71" s="24"/>
      <c r="C71" s="25"/>
      <c r="E71" s="104"/>
      <c r="F71" s="104"/>
    </row>
    <row r="72" spans="1:12" s="28" customFormat="1" ht="20.100000000000001" customHeight="1">
      <c r="A72" s="46"/>
      <c r="B72" s="24"/>
      <c r="C72" s="25"/>
      <c r="E72" s="104"/>
      <c r="F72" s="104"/>
    </row>
    <row r="73" spans="1:12" s="28" customFormat="1" ht="20.100000000000001" customHeight="1">
      <c r="A73" s="46"/>
      <c r="B73" s="24"/>
      <c r="C73" s="25"/>
      <c r="E73" s="104"/>
      <c r="F73" s="104"/>
    </row>
    <row r="74" spans="1:12" s="28" customFormat="1" ht="20.100000000000001" customHeight="1">
      <c r="A74" s="46"/>
      <c r="B74" s="24"/>
      <c r="C74" s="25"/>
      <c r="E74" s="104"/>
      <c r="F74" s="104"/>
    </row>
    <row r="75" spans="1:12" s="28" customFormat="1" ht="20.100000000000001" customHeight="1">
      <c r="A75" s="46"/>
      <c r="B75" s="24"/>
      <c r="C75" s="25"/>
      <c r="E75" s="104"/>
      <c r="F75" s="104"/>
    </row>
    <row r="76" spans="1:12" s="28" customFormat="1" ht="20.100000000000001" customHeight="1" thickBot="1">
      <c r="A76" s="46"/>
      <c r="B76" s="24"/>
      <c r="C76" s="25"/>
      <c r="E76" s="104"/>
      <c r="F76" s="104"/>
    </row>
    <row r="77" spans="1:12" customFormat="1" ht="20.25">
      <c r="A77" s="150"/>
      <c r="B77" s="151"/>
      <c r="C77" s="152" t="s">
        <v>656</v>
      </c>
      <c r="D77" s="151"/>
      <c r="E77" s="151"/>
      <c r="F77" s="153"/>
      <c r="G77" s="105"/>
      <c r="H77" s="104"/>
      <c r="I77" s="104"/>
      <c r="J77" s="104"/>
      <c r="K77" s="104"/>
      <c r="L77" s="105"/>
    </row>
    <row r="78" spans="1:12" customFormat="1" ht="15">
      <c r="A78" s="154"/>
      <c r="B78" s="104"/>
      <c r="C78" s="106" t="s">
        <v>657</v>
      </c>
      <c r="D78" s="104"/>
      <c r="E78" s="104"/>
      <c r="F78" s="155"/>
      <c r="G78" s="105"/>
      <c r="H78" s="104"/>
      <c r="I78" s="104"/>
      <c r="J78" s="104"/>
      <c r="K78" s="104"/>
      <c r="L78" s="105"/>
    </row>
    <row r="79" spans="1:12" customFormat="1">
      <c r="A79" s="154"/>
      <c r="B79" s="107" t="s">
        <v>658</v>
      </c>
      <c r="C79" s="114">
        <v>40318</v>
      </c>
      <c r="D79" s="104"/>
      <c r="E79" s="104"/>
      <c r="F79" s="155"/>
      <c r="G79" s="105"/>
      <c r="H79" s="104"/>
      <c r="I79" s="104"/>
      <c r="J79" s="104"/>
      <c r="K79" s="104"/>
      <c r="L79" s="105"/>
    </row>
    <row r="80" spans="1:12" customFormat="1" ht="15" customHeight="1">
      <c r="A80" s="154"/>
      <c r="B80" s="107" t="s">
        <v>659</v>
      </c>
      <c r="C80" s="115">
        <v>0.75</v>
      </c>
      <c r="D80" s="104"/>
      <c r="E80" s="104"/>
      <c r="F80" s="155"/>
      <c r="G80" s="105"/>
      <c r="H80" s="104"/>
      <c r="I80" s="104"/>
      <c r="J80" s="104"/>
      <c r="K80" s="104"/>
      <c r="L80" s="105"/>
    </row>
    <row r="81" spans="1:12" customFormat="1">
      <c r="A81" s="154"/>
      <c r="B81" s="107" t="s">
        <v>660</v>
      </c>
      <c r="C81" s="107" t="s">
        <v>661</v>
      </c>
      <c r="D81" s="104"/>
      <c r="E81" s="104"/>
      <c r="F81" s="155"/>
      <c r="G81" s="105"/>
      <c r="H81" s="104"/>
      <c r="I81" s="104"/>
      <c r="J81" s="104"/>
      <c r="K81" s="104"/>
      <c r="L81" s="105"/>
    </row>
    <row r="82" spans="1:12" customFormat="1">
      <c r="A82" s="154"/>
      <c r="B82" s="107" t="s">
        <v>662</v>
      </c>
      <c r="C82" s="107" t="s">
        <v>663</v>
      </c>
      <c r="D82" s="104"/>
      <c r="E82" s="104"/>
      <c r="F82" s="155"/>
      <c r="G82" s="105"/>
      <c r="H82" s="104"/>
      <c r="I82" s="104"/>
      <c r="J82" s="104"/>
      <c r="K82" s="104"/>
      <c r="L82" s="105"/>
    </row>
    <row r="83" spans="1:12" customFormat="1">
      <c r="A83" s="154"/>
      <c r="B83" s="104"/>
      <c r="C83" s="104"/>
      <c r="D83" s="104"/>
      <c r="E83" s="104"/>
      <c r="F83" s="155"/>
      <c r="G83" s="105"/>
      <c r="H83" s="104"/>
      <c r="I83" s="104"/>
      <c r="J83" s="104"/>
      <c r="K83" s="104"/>
      <c r="L83" s="105"/>
    </row>
    <row r="84" spans="1:12" s="88" customFormat="1">
      <c r="A84" s="176" t="s">
        <v>81</v>
      </c>
      <c r="B84" s="176" t="s">
        <v>82</v>
      </c>
      <c r="C84" s="176" t="s">
        <v>333</v>
      </c>
      <c r="D84" s="177"/>
      <c r="E84" s="113" t="s">
        <v>664</v>
      </c>
      <c r="F84" s="113" t="s">
        <v>665</v>
      </c>
      <c r="G84" s="113"/>
      <c r="H84" s="113"/>
      <c r="I84" s="113"/>
      <c r="J84" s="113"/>
      <c r="K84" s="113"/>
      <c r="L84" s="113"/>
    </row>
    <row r="85" spans="1:12" s="28" customFormat="1" ht="20.100000000000001" customHeight="1">
      <c r="A85" s="156">
        <v>1239</v>
      </c>
      <c r="B85" s="188">
        <v>140</v>
      </c>
      <c r="C85" s="110" t="s">
        <v>684</v>
      </c>
      <c r="E85" s="187"/>
      <c r="F85" s="165"/>
    </row>
    <row r="86" spans="1:12" s="28" customFormat="1" ht="20.100000000000001" customHeight="1">
      <c r="A86" s="158">
        <v>1239</v>
      </c>
      <c r="B86" s="145">
        <v>1</v>
      </c>
      <c r="C86" s="20" t="s">
        <v>87</v>
      </c>
      <c r="E86" s="113"/>
      <c r="F86" s="159"/>
    </row>
    <row r="87" spans="1:12" s="28" customFormat="1" ht="20.100000000000001" customHeight="1">
      <c r="A87" s="158">
        <v>1239</v>
      </c>
      <c r="B87" s="145">
        <v>2</v>
      </c>
      <c r="C87" s="20" t="s">
        <v>88</v>
      </c>
      <c r="E87" s="113"/>
      <c r="F87" s="159"/>
    </row>
    <row r="88" spans="1:12" s="28" customFormat="1" ht="20.100000000000001" customHeight="1">
      <c r="A88" s="158">
        <v>1239</v>
      </c>
      <c r="B88" s="145">
        <v>157</v>
      </c>
      <c r="C88" s="20" t="s">
        <v>685</v>
      </c>
      <c r="E88" s="113"/>
      <c r="F88" s="159"/>
    </row>
    <row r="89" spans="1:12" s="28" customFormat="1" ht="20.100000000000001" customHeight="1">
      <c r="A89" s="158">
        <v>1239</v>
      </c>
      <c r="B89" s="145">
        <v>207</v>
      </c>
      <c r="C89" s="20" t="s">
        <v>557</v>
      </c>
      <c r="E89" s="113"/>
      <c r="F89" s="159"/>
    </row>
    <row r="90" spans="1:12" s="28" customFormat="1" ht="20.100000000000001" customHeight="1">
      <c r="A90" s="158">
        <v>1239</v>
      </c>
      <c r="B90" s="19">
        <v>206</v>
      </c>
      <c r="C90" s="20" t="s">
        <v>686</v>
      </c>
      <c r="E90" s="113"/>
      <c r="F90" s="159"/>
    </row>
    <row r="91" spans="1:12" s="28" customFormat="1" ht="20.100000000000001" customHeight="1">
      <c r="A91" s="158">
        <v>1239</v>
      </c>
      <c r="B91" s="19">
        <v>202</v>
      </c>
      <c r="C91" s="20" t="s">
        <v>618</v>
      </c>
      <c r="E91" s="113"/>
      <c r="F91" s="159"/>
    </row>
    <row r="92" spans="1:12" s="28" customFormat="1" ht="20.100000000000001" customHeight="1">
      <c r="A92" s="158">
        <v>1239</v>
      </c>
      <c r="B92" s="19">
        <v>203</v>
      </c>
      <c r="C92" s="20" t="s">
        <v>618</v>
      </c>
      <c r="E92" s="113"/>
      <c r="F92" s="159"/>
    </row>
    <row r="93" spans="1:12" ht="18.95" customHeight="1">
      <c r="A93" s="158">
        <v>1239</v>
      </c>
      <c r="B93" s="89">
        <v>236</v>
      </c>
      <c r="C93" s="20" t="s">
        <v>558</v>
      </c>
      <c r="D93" s="190">
        <v>2.4365999999999999</v>
      </c>
      <c r="E93" s="113"/>
      <c r="F93" s="159"/>
    </row>
    <row r="94" spans="1:12" ht="18.95" customHeight="1">
      <c r="A94" s="158">
        <v>1239</v>
      </c>
      <c r="B94" s="89">
        <v>9</v>
      </c>
      <c r="C94" s="20" t="s">
        <v>95</v>
      </c>
      <c r="D94" s="190">
        <v>0</v>
      </c>
      <c r="E94" s="113"/>
      <c r="F94" s="159"/>
    </row>
    <row r="95" spans="1:12" ht="18.95" customHeight="1">
      <c r="A95" s="158">
        <v>1239</v>
      </c>
      <c r="B95" s="89">
        <v>7</v>
      </c>
      <c r="C95" s="20" t="s">
        <v>96</v>
      </c>
      <c r="D95" s="190" t="e">
        <f>#REF!</f>
        <v>#REF!</v>
      </c>
      <c r="E95" s="113"/>
      <c r="F95" s="159"/>
    </row>
    <row r="96" spans="1:12" ht="18.95" customHeight="1">
      <c r="A96" s="158">
        <v>1239</v>
      </c>
      <c r="B96" s="89">
        <v>10</v>
      </c>
      <c r="C96" s="20" t="s">
        <v>559</v>
      </c>
      <c r="D96" s="190" t="e">
        <f>#REF!</f>
        <v>#REF!</v>
      </c>
      <c r="E96" s="113"/>
      <c r="F96" s="159"/>
    </row>
    <row r="97" spans="1:12" ht="18.95" customHeight="1">
      <c r="A97" s="158">
        <v>1239</v>
      </c>
      <c r="B97" s="89">
        <v>71</v>
      </c>
      <c r="C97" s="20" t="s">
        <v>560</v>
      </c>
      <c r="D97" s="190">
        <v>0.57950000000000002</v>
      </c>
      <c r="E97" s="113"/>
      <c r="F97" s="159"/>
    </row>
    <row r="98" spans="1:12" ht="18.95" customHeight="1">
      <c r="A98" s="158">
        <v>1239</v>
      </c>
      <c r="B98" s="89">
        <v>142</v>
      </c>
      <c r="C98" s="20" t="s">
        <v>99</v>
      </c>
      <c r="D98" s="190">
        <v>0.79079999999999995</v>
      </c>
      <c r="E98" s="113"/>
      <c r="F98" s="159"/>
    </row>
    <row r="99" spans="1:12" ht="18.95" customHeight="1">
      <c r="A99" s="158">
        <v>1239</v>
      </c>
      <c r="B99" s="89">
        <v>11</v>
      </c>
      <c r="C99" s="20" t="s">
        <v>100</v>
      </c>
      <c r="D99" s="190">
        <v>0</v>
      </c>
      <c r="E99" s="113"/>
      <c r="F99" s="159"/>
    </row>
    <row r="100" spans="1:12" ht="18.95" customHeight="1">
      <c r="A100" s="158">
        <v>1239</v>
      </c>
      <c r="B100" s="89">
        <v>73</v>
      </c>
      <c r="C100" s="20" t="s">
        <v>561</v>
      </c>
      <c r="D100" s="190">
        <v>0</v>
      </c>
      <c r="E100" s="113"/>
      <c r="F100" s="159"/>
    </row>
    <row r="101" spans="1:12" ht="18.95" customHeight="1">
      <c r="A101" s="158">
        <v>1239</v>
      </c>
      <c r="B101" s="89">
        <v>130</v>
      </c>
      <c r="C101" s="20" t="s">
        <v>102</v>
      </c>
      <c r="D101" s="190" t="e">
        <f>#REF!</f>
        <v>#REF!</v>
      </c>
      <c r="E101" s="113"/>
      <c r="F101" s="159"/>
    </row>
    <row r="102" spans="1:12" ht="18.95" customHeight="1" thickBot="1">
      <c r="A102" s="158">
        <v>1239</v>
      </c>
      <c r="B102" s="89">
        <v>83</v>
      </c>
      <c r="C102" s="162" t="s">
        <v>562</v>
      </c>
      <c r="D102" s="190">
        <v>0</v>
      </c>
      <c r="E102" s="163"/>
      <c r="F102" s="159"/>
    </row>
    <row r="103" spans="1:12" customFormat="1" ht="20.25">
      <c r="A103" s="150"/>
      <c r="B103" s="151"/>
      <c r="C103" s="189" t="s">
        <v>656</v>
      </c>
      <c r="D103" s="151"/>
      <c r="E103" s="151"/>
      <c r="F103" s="153"/>
      <c r="G103" s="105"/>
      <c r="H103" s="104"/>
      <c r="I103" s="104"/>
      <c r="J103" s="104"/>
      <c r="K103" s="104"/>
      <c r="L103" s="105"/>
    </row>
    <row r="104" spans="1:12" customFormat="1" ht="15">
      <c r="A104" s="154"/>
      <c r="B104" s="104"/>
      <c r="C104" s="106" t="s">
        <v>657</v>
      </c>
      <c r="D104" s="104"/>
      <c r="E104" s="104"/>
      <c r="F104" s="155"/>
      <c r="G104" s="105"/>
      <c r="H104" s="104"/>
      <c r="I104" s="104"/>
      <c r="J104" s="104"/>
      <c r="K104" s="104"/>
      <c r="L104" s="105"/>
    </row>
    <row r="105" spans="1:12" customFormat="1">
      <c r="A105" s="154"/>
      <c r="B105" s="107" t="s">
        <v>658</v>
      </c>
      <c r="C105" s="114">
        <v>40318</v>
      </c>
      <c r="D105" s="104"/>
      <c r="E105" s="104"/>
      <c r="F105" s="155"/>
      <c r="G105" s="105"/>
      <c r="H105" s="104"/>
      <c r="I105" s="104"/>
      <c r="J105" s="104"/>
      <c r="K105" s="104"/>
      <c r="L105" s="105"/>
    </row>
    <row r="106" spans="1:12" customFormat="1" ht="18" customHeight="1">
      <c r="A106" s="154"/>
      <c r="B106" s="107" t="s">
        <v>659</v>
      </c>
      <c r="C106" s="115">
        <v>0.75</v>
      </c>
      <c r="D106" s="104"/>
      <c r="E106" s="104"/>
      <c r="F106" s="155"/>
      <c r="G106" s="105"/>
      <c r="H106" s="104"/>
      <c r="I106" s="104"/>
      <c r="J106" s="104"/>
      <c r="K106" s="104"/>
      <c r="L106" s="105"/>
    </row>
    <row r="107" spans="1:12" customFormat="1">
      <c r="A107" s="154"/>
      <c r="B107" s="107" t="s">
        <v>660</v>
      </c>
      <c r="C107" s="107" t="s">
        <v>661</v>
      </c>
      <c r="D107" s="104"/>
      <c r="E107" s="104"/>
      <c r="F107" s="155"/>
      <c r="G107" s="105"/>
      <c r="H107" s="104"/>
      <c r="I107" s="104"/>
      <c r="J107" s="104"/>
      <c r="K107" s="104"/>
      <c r="L107" s="105"/>
    </row>
    <row r="108" spans="1:12" customFormat="1">
      <c r="A108" s="154"/>
      <c r="B108" s="107" t="s">
        <v>662</v>
      </c>
      <c r="C108" s="107" t="s">
        <v>663</v>
      </c>
      <c r="D108" s="104"/>
      <c r="E108" s="104"/>
      <c r="F108" s="155"/>
      <c r="G108" s="105"/>
      <c r="H108" s="104"/>
      <c r="I108" s="104"/>
      <c r="J108" s="104"/>
      <c r="K108" s="104"/>
      <c r="L108" s="105"/>
    </row>
    <row r="109" spans="1:12" customFormat="1">
      <c r="A109" s="154"/>
      <c r="B109" s="104"/>
      <c r="C109" s="104"/>
      <c r="D109" s="104"/>
      <c r="E109" s="104"/>
      <c r="F109" s="155"/>
      <c r="G109" s="105"/>
      <c r="H109" s="104"/>
      <c r="I109" s="104"/>
      <c r="J109" s="104"/>
      <c r="K109" s="104"/>
      <c r="L109" s="105"/>
    </row>
    <row r="110" spans="1:12" s="88" customFormat="1">
      <c r="A110" s="176" t="s">
        <v>81</v>
      </c>
      <c r="B110" s="176" t="s">
        <v>82</v>
      </c>
      <c r="C110" s="176" t="s">
        <v>333</v>
      </c>
      <c r="D110" s="177"/>
      <c r="E110" s="113" t="s">
        <v>664</v>
      </c>
      <c r="F110" s="113" t="s">
        <v>665</v>
      </c>
      <c r="G110" s="113"/>
      <c r="H110" s="113"/>
      <c r="I110" s="113"/>
      <c r="J110" s="113"/>
      <c r="K110" s="113"/>
      <c r="L110" s="113"/>
    </row>
    <row r="111" spans="1:12" ht="18.95" customHeight="1">
      <c r="A111" s="198">
        <v>1239</v>
      </c>
      <c r="B111" s="203">
        <v>123</v>
      </c>
      <c r="C111" s="200" t="s">
        <v>105</v>
      </c>
      <c r="D111" s="204">
        <v>0</v>
      </c>
      <c r="E111" s="201"/>
      <c r="F111" s="202"/>
    </row>
    <row r="112" spans="1:12" s="88" customFormat="1" ht="18.95" customHeight="1">
      <c r="A112" s="18">
        <v>1239</v>
      </c>
      <c r="B112" s="19">
        <v>77</v>
      </c>
      <c r="C112" s="20" t="s">
        <v>106</v>
      </c>
      <c r="D112" s="190">
        <v>0.24859999999999999</v>
      </c>
      <c r="E112" s="113"/>
      <c r="F112" s="113"/>
    </row>
    <row r="113" spans="1:6" ht="18.95" customHeight="1">
      <c r="A113" s="192">
        <v>1239</v>
      </c>
      <c r="B113" s="126">
        <v>78</v>
      </c>
      <c r="C113" s="110" t="s">
        <v>107</v>
      </c>
      <c r="D113" s="194">
        <v>1.1200000000000001</v>
      </c>
      <c r="E113" s="187"/>
      <c r="F113" s="165"/>
    </row>
    <row r="114" spans="1:6" ht="18.95" customHeight="1">
      <c r="A114" s="156">
        <v>1239</v>
      </c>
      <c r="B114" s="89">
        <v>80</v>
      </c>
      <c r="C114" s="20" t="s">
        <v>108</v>
      </c>
      <c r="D114" s="190">
        <v>1.6</v>
      </c>
      <c r="E114" s="113"/>
      <c r="F114" s="159"/>
    </row>
    <row r="115" spans="1:6" ht="18.95" customHeight="1">
      <c r="A115" s="158">
        <v>1239</v>
      </c>
      <c r="B115" s="89">
        <v>82</v>
      </c>
      <c r="C115" s="20" t="s">
        <v>109</v>
      </c>
      <c r="D115" s="190">
        <v>0</v>
      </c>
      <c r="E115" s="113"/>
      <c r="F115" s="159"/>
    </row>
    <row r="116" spans="1:6" ht="18.95" customHeight="1">
      <c r="A116" s="158">
        <v>1239</v>
      </c>
      <c r="B116" s="89">
        <v>132</v>
      </c>
      <c r="C116" s="20" t="s">
        <v>563</v>
      </c>
      <c r="D116" s="190">
        <v>1.1200000000000001</v>
      </c>
      <c r="E116" s="113"/>
      <c r="F116" s="159"/>
    </row>
    <row r="117" spans="1:6" ht="18.95" customHeight="1">
      <c r="A117" s="158">
        <v>1239</v>
      </c>
      <c r="B117" s="89">
        <v>125</v>
      </c>
      <c r="C117" s="20" t="s">
        <v>111</v>
      </c>
      <c r="D117" s="190">
        <v>0</v>
      </c>
      <c r="E117" s="113"/>
      <c r="F117" s="159"/>
    </row>
    <row r="118" spans="1:6" ht="18.95" customHeight="1">
      <c r="A118" s="158">
        <v>1239</v>
      </c>
      <c r="B118" s="89">
        <v>131</v>
      </c>
      <c r="C118" s="20" t="s">
        <v>112</v>
      </c>
      <c r="D118" s="190">
        <v>0.39979999999999999</v>
      </c>
      <c r="E118" s="113"/>
      <c r="F118" s="159"/>
    </row>
    <row r="119" spans="1:6" ht="18.95" customHeight="1">
      <c r="A119" s="158">
        <v>1239</v>
      </c>
      <c r="B119" s="89">
        <v>108</v>
      </c>
      <c r="C119" s="20" t="s">
        <v>564</v>
      </c>
      <c r="D119" s="190">
        <v>0</v>
      </c>
      <c r="E119" s="113"/>
      <c r="F119" s="159"/>
    </row>
    <row r="120" spans="1:6" ht="18.95" customHeight="1">
      <c r="A120" s="158">
        <v>1239</v>
      </c>
      <c r="B120" s="89">
        <v>81</v>
      </c>
      <c r="C120" s="20" t="s">
        <v>114</v>
      </c>
      <c r="D120" s="190">
        <v>0</v>
      </c>
      <c r="E120" s="113"/>
      <c r="F120" s="159"/>
    </row>
    <row r="121" spans="1:6" ht="18.95" customHeight="1">
      <c r="A121" s="158">
        <v>1239</v>
      </c>
      <c r="B121" s="89">
        <v>13</v>
      </c>
      <c r="C121" s="20" t="s">
        <v>687</v>
      </c>
      <c r="D121" s="190">
        <v>0.77059999999999995</v>
      </c>
      <c r="E121" s="113"/>
      <c r="F121" s="159"/>
    </row>
    <row r="122" spans="1:6" ht="18.95" customHeight="1">
      <c r="A122" s="158">
        <v>1239</v>
      </c>
      <c r="B122" s="89">
        <v>185</v>
      </c>
      <c r="C122" s="20" t="s">
        <v>566</v>
      </c>
      <c r="D122" s="190" t="e">
        <f>#REF!</f>
        <v>#REF!</v>
      </c>
      <c r="E122" s="113"/>
      <c r="F122" s="159"/>
    </row>
    <row r="123" spans="1:6" ht="18.95" customHeight="1">
      <c r="A123" s="158">
        <v>1239</v>
      </c>
      <c r="B123" s="89">
        <v>14</v>
      </c>
      <c r="C123" s="20" t="s">
        <v>567</v>
      </c>
      <c r="D123" s="190">
        <v>0</v>
      </c>
      <c r="E123" s="113"/>
      <c r="F123" s="159"/>
    </row>
    <row r="124" spans="1:6" ht="18.95" customHeight="1">
      <c r="A124" s="158">
        <v>1239</v>
      </c>
      <c r="B124" s="89">
        <v>240</v>
      </c>
      <c r="C124" s="20" t="s">
        <v>118</v>
      </c>
      <c r="D124" s="190">
        <v>0</v>
      </c>
      <c r="E124" s="113"/>
      <c r="F124" s="159"/>
    </row>
    <row r="125" spans="1:6" ht="18.95" customHeight="1">
      <c r="A125" s="158">
        <v>1239</v>
      </c>
      <c r="B125" s="89">
        <v>241</v>
      </c>
      <c r="C125" s="20" t="s">
        <v>118</v>
      </c>
      <c r="D125" s="190">
        <v>0</v>
      </c>
      <c r="E125" s="113"/>
      <c r="F125" s="159"/>
    </row>
    <row r="126" spans="1:6" ht="18.95" customHeight="1">
      <c r="A126" s="158">
        <v>1239</v>
      </c>
      <c r="B126" s="89">
        <v>242</v>
      </c>
      <c r="C126" s="20" t="s">
        <v>688</v>
      </c>
      <c r="D126" s="190" t="e">
        <f>#REF!</f>
        <v>#REF!</v>
      </c>
      <c r="E126" s="113"/>
      <c r="F126" s="159"/>
    </row>
    <row r="127" spans="1:6" ht="18.95" customHeight="1">
      <c r="A127" s="158">
        <v>1239</v>
      </c>
      <c r="B127" s="89">
        <v>16</v>
      </c>
      <c r="C127" s="20" t="s">
        <v>568</v>
      </c>
      <c r="D127" s="190">
        <v>0</v>
      </c>
      <c r="E127" s="113"/>
      <c r="F127" s="159"/>
    </row>
    <row r="128" spans="1:6" ht="18.95" customHeight="1">
      <c r="A128" s="158">
        <v>1239</v>
      </c>
      <c r="B128" s="89">
        <v>175</v>
      </c>
      <c r="C128" s="20" t="s">
        <v>569</v>
      </c>
      <c r="D128" s="190">
        <v>8.5975000000000001</v>
      </c>
      <c r="E128" s="113"/>
      <c r="F128" s="159"/>
    </row>
    <row r="129" spans="1:12" ht="18.95" customHeight="1" thickBot="1">
      <c r="A129" s="158">
        <v>1239</v>
      </c>
      <c r="B129" s="89">
        <v>136</v>
      </c>
      <c r="C129" s="162" t="s">
        <v>570</v>
      </c>
      <c r="D129" s="190" t="e">
        <f>#REF!</f>
        <v>#REF!</v>
      </c>
      <c r="E129" s="163"/>
      <c r="F129" s="159"/>
    </row>
    <row r="130" spans="1:12" customFormat="1" ht="20.25">
      <c r="A130" s="150"/>
      <c r="B130" s="151"/>
      <c r="C130" s="152" t="s">
        <v>656</v>
      </c>
      <c r="D130" s="151"/>
      <c r="E130" s="151"/>
      <c r="F130" s="153"/>
      <c r="G130" s="105"/>
      <c r="H130" s="104"/>
      <c r="I130" s="104"/>
      <c r="J130" s="104"/>
      <c r="K130" s="104"/>
      <c r="L130" s="105"/>
    </row>
    <row r="131" spans="1:12" customFormat="1" ht="15">
      <c r="A131" s="154"/>
      <c r="B131" s="104"/>
      <c r="C131" s="106" t="s">
        <v>657</v>
      </c>
      <c r="D131" s="104"/>
      <c r="E131" s="104"/>
      <c r="F131" s="155"/>
      <c r="G131" s="105"/>
      <c r="H131" s="104"/>
      <c r="I131" s="104"/>
      <c r="J131" s="104"/>
      <c r="K131" s="104"/>
      <c r="L131" s="105"/>
    </row>
    <row r="132" spans="1:12" customFormat="1">
      <c r="A132" s="154"/>
      <c r="B132" s="107" t="s">
        <v>658</v>
      </c>
      <c r="C132" s="114">
        <v>40318</v>
      </c>
      <c r="D132" s="104"/>
      <c r="E132" s="104"/>
      <c r="F132" s="155"/>
      <c r="G132" s="105"/>
      <c r="H132" s="104"/>
      <c r="I132" s="104"/>
      <c r="J132" s="104"/>
      <c r="K132" s="104"/>
      <c r="L132" s="105"/>
    </row>
    <row r="133" spans="1:12" customFormat="1" ht="18" customHeight="1">
      <c r="A133" s="154"/>
      <c r="B133" s="107" t="s">
        <v>659</v>
      </c>
      <c r="C133" s="115">
        <v>0.75</v>
      </c>
      <c r="D133" s="104"/>
      <c r="E133" s="104"/>
      <c r="F133" s="155"/>
      <c r="G133" s="105"/>
      <c r="H133" s="104"/>
      <c r="I133" s="104"/>
      <c r="J133" s="104"/>
      <c r="K133" s="104"/>
      <c r="L133" s="105"/>
    </row>
    <row r="134" spans="1:12" customFormat="1">
      <c r="A134" s="154"/>
      <c r="B134" s="107" t="s">
        <v>660</v>
      </c>
      <c r="C134" s="107" t="s">
        <v>661</v>
      </c>
      <c r="D134" s="104"/>
      <c r="E134" s="104"/>
      <c r="F134" s="155"/>
      <c r="G134" s="105"/>
      <c r="H134" s="104"/>
      <c r="I134" s="104"/>
      <c r="J134" s="104"/>
      <c r="K134" s="104"/>
      <c r="L134" s="105"/>
    </row>
    <row r="135" spans="1:12" customFormat="1">
      <c r="A135" s="154"/>
      <c r="B135" s="107" t="s">
        <v>662</v>
      </c>
      <c r="C135" s="107" t="s">
        <v>663</v>
      </c>
      <c r="D135" s="104"/>
      <c r="E135" s="104"/>
      <c r="F135" s="155"/>
      <c r="G135" s="105"/>
      <c r="H135" s="104"/>
      <c r="I135" s="104"/>
      <c r="J135" s="104"/>
      <c r="K135" s="104"/>
      <c r="L135" s="105"/>
    </row>
    <row r="136" spans="1:12" customFormat="1">
      <c r="A136" s="154"/>
      <c r="B136" s="104"/>
      <c r="C136" s="104"/>
      <c r="D136" s="104"/>
      <c r="E136" s="104"/>
      <c r="F136" s="155"/>
      <c r="G136" s="105"/>
      <c r="H136" s="104"/>
      <c r="I136" s="104"/>
      <c r="J136" s="104"/>
      <c r="K136" s="104"/>
      <c r="L136" s="105"/>
    </row>
    <row r="137" spans="1:12" s="88" customFormat="1">
      <c r="A137" s="176" t="s">
        <v>81</v>
      </c>
      <c r="B137" s="176" t="s">
        <v>82</v>
      </c>
      <c r="C137" s="176" t="s">
        <v>333</v>
      </c>
      <c r="D137" s="177"/>
      <c r="E137" s="113" t="s">
        <v>664</v>
      </c>
      <c r="F137" s="113" t="s">
        <v>665</v>
      </c>
      <c r="G137" s="113"/>
      <c r="H137" s="113"/>
      <c r="I137" s="113"/>
      <c r="J137" s="113"/>
      <c r="K137" s="113"/>
      <c r="L137" s="113"/>
    </row>
    <row r="138" spans="1:12" ht="18.95" customHeight="1">
      <c r="A138" s="156">
        <v>1239</v>
      </c>
      <c r="B138" s="126">
        <v>17</v>
      </c>
      <c r="C138" s="110" t="s">
        <v>571</v>
      </c>
      <c r="D138" s="194" t="e">
        <f>#REF!</f>
        <v>#REF!</v>
      </c>
      <c r="E138" s="187"/>
      <c r="F138" s="165"/>
    </row>
    <row r="139" spans="1:12" ht="18.95" customHeight="1">
      <c r="A139" s="158">
        <v>1239</v>
      </c>
      <c r="B139" s="89">
        <v>160</v>
      </c>
      <c r="C139" s="20" t="s">
        <v>572</v>
      </c>
      <c r="D139" s="190" t="e">
        <f>#REF!</f>
        <v>#REF!</v>
      </c>
      <c r="E139" s="113"/>
      <c r="F139" s="159"/>
    </row>
    <row r="140" spans="1:12" ht="18.95" customHeight="1">
      <c r="A140" s="158">
        <v>1239</v>
      </c>
      <c r="B140" s="89">
        <v>30</v>
      </c>
      <c r="C140" s="20" t="s">
        <v>127</v>
      </c>
      <c r="D140" s="190" t="e">
        <f>#REF!</f>
        <v>#REF!</v>
      </c>
      <c r="E140" s="113"/>
      <c r="F140" s="159"/>
    </row>
    <row r="141" spans="1:12" ht="18.95" customHeight="1">
      <c r="A141" s="183">
        <v>1239</v>
      </c>
      <c r="B141" s="191">
        <v>146</v>
      </c>
      <c r="C141" s="116" t="s">
        <v>689</v>
      </c>
      <c r="D141" s="193">
        <v>5.6272000000000002</v>
      </c>
      <c r="E141" s="185"/>
      <c r="F141" s="186"/>
    </row>
    <row r="142" spans="1:12" s="88" customFormat="1" ht="18.95" customHeight="1">
      <c r="A142" s="18">
        <v>1239</v>
      </c>
      <c r="B142" s="19">
        <v>72</v>
      </c>
      <c r="C142" s="20" t="s">
        <v>575</v>
      </c>
      <c r="D142" s="190" t="e">
        <f>#REF!</f>
        <v>#REF!</v>
      </c>
      <c r="E142" s="113"/>
      <c r="F142" s="113"/>
    </row>
    <row r="143" spans="1:12" ht="18.95" customHeight="1">
      <c r="A143" s="192">
        <v>1239</v>
      </c>
      <c r="B143" s="126">
        <v>18</v>
      </c>
      <c r="C143" s="110" t="s">
        <v>575</v>
      </c>
      <c r="D143" s="194">
        <v>14.1083</v>
      </c>
      <c r="E143" s="187"/>
      <c r="F143" s="165"/>
    </row>
    <row r="144" spans="1:12" ht="18.95" customHeight="1">
      <c r="A144" s="156">
        <v>1239</v>
      </c>
      <c r="B144" s="89">
        <v>21</v>
      </c>
      <c r="C144" s="20" t="s">
        <v>576</v>
      </c>
      <c r="D144" s="190" t="e">
        <f>#REF!</f>
        <v>#REF!</v>
      </c>
      <c r="E144" s="113"/>
      <c r="F144" s="159"/>
    </row>
    <row r="145" spans="1:12" ht="18.95" customHeight="1">
      <c r="A145" s="158">
        <v>1239</v>
      </c>
      <c r="B145" s="89">
        <v>129</v>
      </c>
      <c r="C145" s="20" t="s">
        <v>577</v>
      </c>
      <c r="D145" s="190">
        <v>1.3087</v>
      </c>
      <c r="E145" s="113"/>
      <c r="F145" s="159"/>
    </row>
    <row r="146" spans="1:12" ht="18.95" customHeight="1">
      <c r="A146" s="158">
        <v>1239</v>
      </c>
      <c r="B146" s="89">
        <v>237</v>
      </c>
      <c r="C146" s="20" t="s">
        <v>690</v>
      </c>
      <c r="D146" s="190" t="e">
        <f>#REF!</f>
        <v>#REF!</v>
      </c>
      <c r="E146" s="113"/>
      <c r="F146" s="159"/>
    </row>
    <row r="147" spans="1:12" ht="18.95" customHeight="1">
      <c r="A147" s="158">
        <v>1239</v>
      </c>
      <c r="B147" s="89">
        <v>231</v>
      </c>
      <c r="C147" s="20" t="s">
        <v>136</v>
      </c>
      <c r="D147" s="190">
        <v>28.894400000000001</v>
      </c>
      <c r="E147" s="113"/>
      <c r="F147" s="159"/>
    </row>
    <row r="148" spans="1:12" ht="18.95" customHeight="1">
      <c r="A148" s="158">
        <v>1239</v>
      </c>
      <c r="B148" s="89">
        <v>26</v>
      </c>
      <c r="C148" s="20" t="s">
        <v>137</v>
      </c>
      <c r="D148" s="190">
        <v>9.6</v>
      </c>
      <c r="E148" s="113"/>
      <c r="F148" s="159"/>
    </row>
    <row r="149" spans="1:12" ht="18.95" customHeight="1">
      <c r="A149" s="158">
        <v>1239</v>
      </c>
      <c r="B149" s="89">
        <v>25</v>
      </c>
      <c r="C149" s="20" t="s">
        <v>580</v>
      </c>
      <c r="D149" s="195" t="e">
        <f>#REF!</f>
        <v>#REF!</v>
      </c>
      <c r="E149" s="113"/>
      <c r="F149" s="159"/>
    </row>
    <row r="150" spans="1:12" ht="18.95" customHeight="1">
      <c r="A150" s="158">
        <v>1239</v>
      </c>
      <c r="B150" s="89">
        <v>32</v>
      </c>
      <c r="C150" s="20" t="s">
        <v>580</v>
      </c>
      <c r="D150" s="195" t="e">
        <f>#REF!</f>
        <v>#REF!</v>
      </c>
      <c r="E150" s="113"/>
      <c r="F150" s="159"/>
    </row>
    <row r="151" spans="1:12" ht="18.95" customHeight="1">
      <c r="A151" s="158">
        <v>1239</v>
      </c>
      <c r="B151" s="89">
        <v>34</v>
      </c>
      <c r="C151" s="20" t="s">
        <v>580</v>
      </c>
      <c r="D151" s="195" t="e">
        <f>#REF!</f>
        <v>#REF!</v>
      </c>
      <c r="E151" s="113"/>
      <c r="F151" s="159"/>
    </row>
    <row r="152" spans="1:12" ht="18.95" customHeight="1">
      <c r="A152" s="158">
        <v>1239</v>
      </c>
      <c r="B152" s="89">
        <v>121</v>
      </c>
      <c r="C152" s="20" t="s">
        <v>580</v>
      </c>
      <c r="D152" s="195" t="e">
        <f>#REF!</f>
        <v>#REF!</v>
      </c>
      <c r="E152" s="113"/>
      <c r="F152" s="159"/>
    </row>
    <row r="153" spans="1:12" ht="18.95" customHeight="1">
      <c r="A153" s="158">
        <v>1239</v>
      </c>
      <c r="B153" s="89">
        <v>35</v>
      </c>
      <c r="C153" s="20" t="s">
        <v>140</v>
      </c>
      <c r="D153" s="190" t="e">
        <f>#REF!</f>
        <v>#REF!</v>
      </c>
      <c r="E153" s="113"/>
      <c r="F153" s="159"/>
    </row>
    <row r="154" spans="1:12" ht="18.95" customHeight="1">
      <c r="A154" s="158">
        <v>1239</v>
      </c>
      <c r="B154" s="89">
        <v>229</v>
      </c>
      <c r="C154" s="20" t="s">
        <v>581</v>
      </c>
      <c r="D154" s="190">
        <v>10.041399999999999</v>
      </c>
      <c r="E154" s="113"/>
      <c r="F154" s="159"/>
    </row>
    <row r="155" spans="1:12" ht="18.95" customHeight="1">
      <c r="A155" s="158">
        <v>1239</v>
      </c>
      <c r="B155" s="89" t="s">
        <v>691</v>
      </c>
      <c r="C155" s="20" t="s">
        <v>582</v>
      </c>
      <c r="D155" s="190" t="e">
        <f>#REF!</f>
        <v>#REF!</v>
      </c>
      <c r="E155" s="113"/>
      <c r="F155" s="159"/>
    </row>
    <row r="156" spans="1:12" ht="18.95" customHeight="1" thickBot="1">
      <c r="A156" s="158">
        <v>1239</v>
      </c>
      <c r="B156" s="89" t="s">
        <v>692</v>
      </c>
      <c r="C156" s="20" t="s">
        <v>582</v>
      </c>
      <c r="D156" s="190" t="e">
        <f>#REF!</f>
        <v>#REF!</v>
      </c>
      <c r="E156" s="163"/>
      <c r="F156" s="159"/>
    </row>
    <row r="157" spans="1:12" customFormat="1" ht="20.25">
      <c r="A157" s="150"/>
      <c r="B157" s="151"/>
      <c r="C157" s="152" t="s">
        <v>656</v>
      </c>
      <c r="D157" s="151"/>
      <c r="E157" s="151"/>
      <c r="F157" s="153"/>
      <c r="G157" s="105"/>
      <c r="H157" s="104"/>
      <c r="I157" s="104"/>
      <c r="J157" s="104"/>
      <c r="K157" s="104"/>
      <c r="L157" s="105"/>
    </row>
    <row r="158" spans="1:12" customFormat="1" ht="15">
      <c r="A158" s="154"/>
      <c r="B158" s="104"/>
      <c r="C158" s="106" t="s">
        <v>657</v>
      </c>
      <c r="D158" s="104"/>
      <c r="E158" s="104"/>
      <c r="F158" s="155"/>
      <c r="G158" s="105"/>
      <c r="H158" s="104"/>
      <c r="I158" s="104"/>
      <c r="J158" s="104"/>
      <c r="K158" s="104"/>
      <c r="L158" s="105"/>
    </row>
    <row r="159" spans="1:12" customFormat="1">
      <c r="A159" s="154"/>
      <c r="B159" s="107" t="s">
        <v>658</v>
      </c>
      <c r="C159" s="114">
        <v>40318</v>
      </c>
      <c r="D159" s="104"/>
      <c r="E159" s="104"/>
      <c r="F159" s="155"/>
      <c r="G159" s="105"/>
      <c r="H159" s="104"/>
      <c r="I159" s="104"/>
      <c r="J159" s="104"/>
      <c r="K159" s="104"/>
      <c r="L159" s="105"/>
    </row>
    <row r="160" spans="1:12" customFormat="1" ht="18" customHeight="1">
      <c r="A160" s="154"/>
      <c r="B160" s="107" t="s">
        <v>659</v>
      </c>
      <c r="C160" s="115">
        <v>0.75</v>
      </c>
      <c r="D160" s="104"/>
      <c r="E160" s="104"/>
      <c r="F160" s="155"/>
      <c r="G160" s="105"/>
      <c r="H160" s="104"/>
      <c r="I160" s="104"/>
      <c r="J160" s="104"/>
      <c r="K160" s="104"/>
      <c r="L160" s="105"/>
    </row>
    <row r="161" spans="1:12" customFormat="1">
      <c r="A161" s="154"/>
      <c r="B161" s="107" t="s">
        <v>660</v>
      </c>
      <c r="C161" s="107" t="s">
        <v>661</v>
      </c>
      <c r="D161" s="104"/>
      <c r="E161" s="104"/>
      <c r="F161" s="155"/>
      <c r="G161" s="105"/>
      <c r="H161" s="104"/>
      <c r="I161" s="104"/>
      <c r="J161" s="104"/>
      <c r="K161" s="104"/>
      <c r="L161" s="105"/>
    </row>
    <row r="162" spans="1:12" customFormat="1">
      <c r="A162" s="154"/>
      <c r="B162" s="107" t="s">
        <v>662</v>
      </c>
      <c r="C162" s="107" t="s">
        <v>663</v>
      </c>
      <c r="D162" s="104"/>
      <c r="E162" s="104"/>
      <c r="F162" s="155"/>
      <c r="G162" s="105"/>
      <c r="H162" s="104"/>
      <c r="I162" s="104"/>
      <c r="J162" s="104"/>
      <c r="K162" s="104"/>
      <c r="L162" s="105"/>
    </row>
    <row r="163" spans="1:12" customFormat="1">
      <c r="A163" s="154"/>
      <c r="B163" s="104"/>
      <c r="C163" s="104"/>
      <c r="D163" s="104"/>
      <c r="E163" s="104"/>
      <c r="F163" s="155"/>
      <c r="G163" s="105"/>
      <c r="H163" s="104"/>
      <c r="I163" s="104"/>
      <c r="J163" s="104"/>
      <c r="K163" s="104"/>
      <c r="L163" s="105"/>
    </row>
    <row r="164" spans="1:12" s="88" customFormat="1">
      <c r="A164" s="176" t="s">
        <v>81</v>
      </c>
      <c r="B164" s="176" t="s">
        <v>82</v>
      </c>
      <c r="C164" s="176" t="s">
        <v>333</v>
      </c>
      <c r="D164" s="177"/>
      <c r="E164" s="113" t="s">
        <v>664</v>
      </c>
      <c r="F164" s="113" t="s">
        <v>665</v>
      </c>
      <c r="G164" s="113"/>
      <c r="H164" s="113"/>
      <c r="I164" s="113"/>
      <c r="J164" s="113"/>
      <c r="K164" s="113"/>
      <c r="L164" s="113"/>
    </row>
    <row r="165" spans="1:12" ht="18.95" customHeight="1">
      <c r="A165" s="156">
        <v>1239</v>
      </c>
      <c r="B165" s="126">
        <v>106</v>
      </c>
      <c r="C165" s="110" t="s">
        <v>583</v>
      </c>
      <c r="D165" s="194" t="e">
        <f>#REF!</f>
        <v>#REF!</v>
      </c>
      <c r="E165" s="187"/>
      <c r="F165" s="165"/>
    </row>
    <row r="166" spans="1:12" ht="18.95" customHeight="1">
      <c r="A166" s="158">
        <v>1239</v>
      </c>
      <c r="B166" s="89">
        <v>107</v>
      </c>
      <c r="C166" s="20" t="s">
        <v>583</v>
      </c>
      <c r="D166" s="190" t="e">
        <f>#REF!</f>
        <v>#REF!</v>
      </c>
      <c r="E166" s="113"/>
      <c r="F166" s="159"/>
    </row>
    <row r="167" spans="1:12" ht="18.95" customHeight="1">
      <c r="A167" s="158">
        <v>1239</v>
      </c>
      <c r="B167" s="89">
        <v>235</v>
      </c>
      <c r="C167" s="20" t="s">
        <v>584</v>
      </c>
      <c r="D167" s="190">
        <v>4.2214</v>
      </c>
      <c r="E167" s="113"/>
      <c r="F167" s="159"/>
    </row>
    <row r="168" spans="1:12" ht="18.95" customHeight="1">
      <c r="A168" s="158">
        <v>1239</v>
      </c>
      <c r="B168" s="89">
        <v>43</v>
      </c>
      <c r="C168" s="20" t="s">
        <v>152</v>
      </c>
      <c r="D168" s="190" t="e">
        <f>#REF!</f>
        <v>#REF!</v>
      </c>
      <c r="E168" s="113"/>
      <c r="F168" s="159"/>
    </row>
    <row r="169" spans="1:12" ht="18.95" customHeight="1">
      <c r="A169" s="158">
        <v>1239</v>
      </c>
      <c r="B169" s="89">
        <v>33</v>
      </c>
      <c r="C169" s="20" t="s">
        <v>580</v>
      </c>
      <c r="D169" s="190" t="e">
        <f>#REF!</f>
        <v>#REF!</v>
      </c>
      <c r="E169" s="113"/>
      <c r="F169" s="159"/>
    </row>
    <row r="170" spans="1:12" ht="18.95" customHeight="1">
      <c r="A170" s="158">
        <v>1239</v>
      </c>
      <c r="B170" s="89">
        <v>119</v>
      </c>
      <c r="C170" s="20" t="s">
        <v>153</v>
      </c>
      <c r="D170" s="190" t="e">
        <f>#REF!</f>
        <v>#REF!</v>
      </c>
      <c r="E170" s="113"/>
      <c r="F170" s="159"/>
    </row>
    <row r="171" spans="1:12" ht="18.95" customHeight="1">
      <c r="A171" s="183">
        <v>1239</v>
      </c>
      <c r="B171" s="191">
        <v>226</v>
      </c>
      <c r="C171" s="116" t="s">
        <v>153</v>
      </c>
      <c r="D171" s="193">
        <v>0.79049999999999998</v>
      </c>
      <c r="E171" s="185"/>
      <c r="F171" s="186"/>
    </row>
    <row r="172" spans="1:12" s="88" customFormat="1" ht="18.95" customHeight="1">
      <c r="A172" s="18">
        <v>1239</v>
      </c>
      <c r="B172" s="19">
        <v>217</v>
      </c>
      <c r="C172" s="20" t="s">
        <v>585</v>
      </c>
      <c r="D172" s="190" t="e">
        <f>#REF!</f>
        <v>#REF!</v>
      </c>
      <c r="E172" s="113"/>
      <c r="F172" s="113"/>
    </row>
    <row r="173" spans="1:12" ht="18.95" customHeight="1">
      <c r="A173" s="192">
        <v>1239</v>
      </c>
      <c r="B173" s="126">
        <v>218</v>
      </c>
      <c r="C173" s="110" t="s">
        <v>585</v>
      </c>
      <c r="D173" s="194">
        <v>2.1156000000000001</v>
      </c>
      <c r="E173" s="187"/>
      <c r="F173" s="165"/>
    </row>
    <row r="174" spans="1:12" ht="18.95" customHeight="1">
      <c r="A174" s="158">
        <v>1239</v>
      </c>
      <c r="B174" s="89">
        <v>219</v>
      </c>
      <c r="C174" s="20" t="s">
        <v>585</v>
      </c>
      <c r="D174" s="190">
        <v>6.5911</v>
      </c>
      <c r="E174" s="113"/>
      <c r="F174" s="159"/>
    </row>
    <row r="175" spans="1:12" ht="18.95" customHeight="1">
      <c r="A175" s="158">
        <v>1239</v>
      </c>
      <c r="B175" s="89">
        <v>220</v>
      </c>
      <c r="C175" s="20" t="s">
        <v>585</v>
      </c>
      <c r="D175" s="190">
        <v>2.1894999999999998</v>
      </c>
      <c r="E175" s="113"/>
      <c r="F175" s="159"/>
    </row>
    <row r="176" spans="1:12" ht="18.95" customHeight="1">
      <c r="A176" s="158">
        <v>1239</v>
      </c>
      <c r="B176" s="89">
        <v>134</v>
      </c>
      <c r="C176" s="20" t="s">
        <v>586</v>
      </c>
      <c r="D176" s="190" t="e">
        <f>#REF!</f>
        <v>#REF!</v>
      </c>
      <c r="E176" s="113"/>
      <c r="F176" s="159"/>
    </row>
    <row r="177" spans="1:12" ht="18.95" customHeight="1">
      <c r="A177" s="158">
        <v>1239</v>
      </c>
      <c r="B177" s="19">
        <v>214</v>
      </c>
      <c r="C177" s="20" t="s">
        <v>587</v>
      </c>
      <c r="D177" s="190">
        <v>4.4448999999999996</v>
      </c>
      <c r="E177" s="113"/>
      <c r="F177" s="159"/>
    </row>
    <row r="178" spans="1:12" ht="18.95" customHeight="1">
      <c r="A178" s="158">
        <v>1239</v>
      </c>
      <c r="B178" s="19">
        <v>234</v>
      </c>
      <c r="C178" s="20" t="s">
        <v>160</v>
      </c>
      <c r="D178" s="190">
        <v>4.9180000000000001</v>
      </c>
      <c r="E178" s="113"/>
      <c r="F178" s="159"/>
    </row>
    <row r="179" spans="1:12" ht="18.95" customHeight="1">
      <c r="A179" s="158">
        <v>1239</v>
      </c>
      <c r="B179" s="19">
        <v>239</v>
      </c>
      <c r="C179" s="20" t="s">
        <v>693</v>
      </c>
      <c r="D179" s="190" t="e">
        <f>#REF!</f>
        <v>#REF!</v>
      </c>
      <c r="E179" s="113"/>
      <c r="F179" s="159"/>
    </row>
    <row r="180" spans="1:12" ht="18.95" customHeight="1">
      <c r="A180" s="158">
        <v>1239</v>
      </c>
      <c r="B180" s="19">
        <v>232</v>
      </c>
      <c r="C180" s="20" t="s">
        <v>160</v>
      </c>
      <c r="D180" s="190">
        <v>55.116</v>
      </c>
      <c r="E180" s="113"/>
      <c r="F180" s="159"/>
    </row>
    <row r="181" spans="1:12" ht="18.95" customHeight="1">
      <c r="A181" s="158">
        <v>1239</v>
      </c>
      <c r="B181" s="19">
        <v>141</v>
      </c>
      <c r="C181" s="20" t="s">
        <v>160</v>
      </c>
      <c r="D181" s="190" t="e">
        <f>#REF!</f>
        <v>#REF!</v>
      </c>
      <c r="E181" s="113"/>
      <c r="F181" s="159"/>
    </row>
    <row r="182" spans="1:12" ht="18.95" customHeight="1">
      <c r="A182" s="158">
        <v>1239</v>
      </c>
      <c r="B182" s="19">
        <v>40</v>
      </c>
      <c r="C182" s="20" t="s">
        <v>162</v>
      </c>
      <c r="D182" s="190" t="e">
        <f>#REF!</f>
        <v>#REF!</v>
      </c>
      <c r="E182" s="113"/>
      <c r="F182" s="159"/>
    </row>
    <row r="183" spans="1:12" ht="18.95" customHeight="1" thickBot="1">
      <c r="A183" s="158">
        <v>1239</v>
      </c>
      <c r="B183" s="19">
        <v>27</v>
      </c>
      <c r="C183" s="20" t="s">
        <v>589</v>
      </c>
      <c r="D183" s="190">
        <v>0</v>
      </c>
      <c r="E183" s="163"/>
      <c r="F183" s="159"/>
    </row>
    <row r="184" spans="1:12" customFormat="1" ht="20.25">
      <c r="A184" s="150"/>
      <c r="B184" s="151"/>
      <c r="C184" s="152" t="s">
        <v>656</v>
      </c>
      <c r="D184" s="151"/>
      <c r="E184" s="151"/>
      <c r="F184" s="153"/>
      <c r="G184" s="105"/>
      <c r="H184" s="104"/>
      <c r="I184" s="104"/>
      <c r="J184" s="104"/>
      <c r="K184" s="104"/>
      <c r="L184" s="105"/>
    </row>
    <row r="185" spans="1:12" customFormat="1" ht="15">
      <c r="A185" s="154"/>
      <c r="B185" s="104"/>
      <c r="C185" s="106" t="s">
        <v>657</v>
      </c>
      <c r="D185" s="104"/>
      <c r="E185" s="104"/>
      <c r="F185" s="155"/>
      <c r="G185" s="105"/>
      <c r="H185" s="104"/>
      <c r="I185" s="104"/>
      <c r="J185" s="104"/>
      <c r="K185" s="104"/>
      <c r="L185" s="105"/>
    </row>
    <row r="186" spans="1:12" customFormat="1">
      <c r="A186" s="154"/>
      <c r="B186" s="107" t="s">
        <v>658</v>
      </c>
      <c r="C186" s="114">
        <v>40318</v>
      </c>
      <c r="D186" s="104"/>
      <c r="E186" s="104"/>
      <c r="F186" s="155"/>
      <c r="G186" s="105"/>
      <c r="H186" s="104"/>
      <c r="I186" s="104"/>
      <c r="J186" s="104"/>
      <c r="K186" s="104"/>
      <c r="L186" s="105"/>
    </row>
    <row r="187" spans="1:12" customFormat="1" ht="18" customHeight="1">
      <c r="A187" s="154"/>
      <c r="B187" s="107" t="s">
        <v>659</v>
      </c>
      <c r="C187" s="115">
        <v>0.75</v>
      </c>
      <c r="D187" s="104"/>
      <c r="E187" s="104"/>
      <c r="F187" s="155"/>
      <c r="G187" s="105"/>
      <c r="H187" s="104"/>
      <c r="I187" s="104"/>
      <c r="J187" s="104"/>
      <c r="K187" s="104"/>
      <c r="L187" s="105"/>
    </row>
    <row r="188" spans="1:12" customFormat="1">
      <c r="A188" s="154"/>
      <c r="B188" s="107" t="s">
        <v>660</v>
      </c>
      <c r="C188" s="107" t="s">
        <v>661</v>
      </c>
      <c r="D188" s="104"/>
      <c r="E188" s="104"/>
      <c r="F188" s="155"/>
      <c r="G188" s="105"/>
      <c r="H188" s="104"/>
      <c r="I188" s="104"/>
      <c r="J188" s="104"/>
      <c r="K188" s="104"/>
      <c r="L188" s="105"/>
    </row>
    <row r="189" spans="1:12" customFormat="1">
      <c r="A189" s="154"/>
      <c r="B189" s="107" t="s">
        <v>662</v>
      </c>
      <c r="C189" s="107" t="s">
        <v>663</v>
      </c>
      <c r="D189" s="104"/>
      <c r="E189" s="104"/>
      <c r="F189" s="155"/>
      <c r="G189" s="105"/>
      <c r="H189" s="104"/>
      <c r="I189" s="104"/>
      <c r="J189" s="104"/>
      <c r="K189" s="104"/>
      <c r="L189" s="105"/>
    </row>
    <row r="190" spans="1:12" customFormat="1">
      <c r="A190" s="154"/>
      <c r="B190" s="104"/>
      <c r="C190" s="104"/>
      <c r="D190" s="104"/>
      <c r="E190" s="104"/>
      <c r="F190" s="155"/>
      <c r="G190" s="105"/>
      <c r="H190" s="104"/>
      <c r="I190" s="104"/>
      <c r="J190" s="104"/>
      <c r="K190" s="104"/>
      <c r="L190" s="105"/>
    </row>
    <row r="191" spans="1:12" s="88" customFormat="1">
      <c r="A191" s="176" t="s">
        <v>81</v>
      </c>
      <c r="B191" s="176" t="s">
        <v>82</v>
      </c>
      <c r="C191" s="176" t="s">
        <v>333</v>
      </c>
      <c r="D191" s="177"/>
      <c r="E191" s="113" t="s">
        <v>664</v>
      </c>
      <c r="F191" s="113" t="s">
        <v>665</v>
      </c>
      <c r="G191" s="113"/>
      <c r="H191" s="113"/>
      <c r="I191" s="113"/>
      <c r="J191" s="113"/>
      <c r="K191" s="113"/>
      <c r="L191" s="113"/>
    </row>
    <row r="192" spans="1:12" ht="18.95" customHeight="1">
      <c r="A192" s="156">
        <v>1239</v>
      </c>
      <c r="B192" s="118">
        <v>222</v>
      </c>
      <c r="C192" s="110" t="s">
        <v>589</v>
      </c>
      <c r="D192" s="194">
        <v>0.30420000000000003</v>
      </c>
      <c r="E192" s="187"/>
      <c r="F192" s="165"/>
    </row>
    <row r="193" spans="1:7" ht="18.95" customHeight="1">
      <c r="A193" s="158">
        <v>1239</v>
      </c>
      <c r="B193" s="19">
        <v>251</v>
      </c>
      <c r="C193" s="20" t="s">
        <v>590</v>
      </c>
      <c r="D193" s="190" t="e">
        <f>#REF!</f>
        <v>#REF!</v>
      </c>
      <c r="E193" s="113"/>
      <c r="F193" s="159"/>
    </row>
    <row r="194" spans="1:7" ht="18.95" customHeight="1">
      <c r="A194" s="158">
        <v>1239</v>
      </c>
      <c r="B194" s="19">
        <v>48</v>
      </c>
      <c r="C194" s="20" t="s">
        <v>591</v>
      </c>
      <c r="D194" s="190">
        <v>1</v>
      </c>
      <c r="E194" s="113"/>
      <c r="F194" s="159"/>
    </row>
    <row r="195" spans="1:7" ht="18.95" customHeight="1">
      <c r="A195" s="158">
        <v>1239</v>
      </c>
      <c r="B195" s="19">
        <v>204</v>
      </c>
      <c r="C195" s="20" t="s">
        <v>592</v>
      </c>
      <c r="D195" s="190" t="e">
        <f>#REF!</f>
        <v>#REF!</v>
      </c>
      <c r="E195" s="113"/>
      <c r="F195" s="159"/>
    </row>
    <row r="196" spans="1:7" ht="18.95" customHeight="1">
      <c r="A196" s="158">
        <v>1239</v>
      </c>
      <c r="B196" s="19">
        <v>205</v>
      </c>
      <c r="C196" s="20" t="s">
        <v>593</v>
      </c>
      <c r="D196" s="190">
        <v>0</v>
      </c>
      <c r="E196" s="113"/>
      <c r="F196" s="159"/>
    </row>
    <row r="197" spans="1:7" ht="18.95" customHeight="1">
      <c r="A197" s="158">
        <v>1239</v>
      </c>
      <c r="B197" s="19">
        <v>173</v>
      </c>
      <c r="C197" s="20" t="s">
        <v>167</v>
      </c>
      <c r="D197" s="190">
        <v>0.89570000000000005</v>
      </c>
      <c r="E197" s="113"/>
      <c r="F197" s="159"/>
    </row>
    <row r="198" spans="1:7" ht="18.95" customHeight="1">
      <c r="A198" s="158">
        <v>1239</v>
      </c>
      <c r="B198" s="19">
        <v>127</v>
      </c>
      <c r="C198" s="20" t="s">
        <v>594</v>
      </c>
      <c r="D198" s="190">
        <v>0.30880000000000002</v>
      </c>
      <c r="E198" s="113"/>
      <c r="F198" s="159"/>
    </row>
    <row r="199" spans="1:7" ht="18.95" customHeight="1">
      <c r="A199" s="158">
        <v>1239</v>
      </c>
      <c r="B199" s="19">
        <v>59</v>
      </c>
      <c r="C199" s="20" t="s">
        <v>595</v>
      </c>
      <c r="D199" s="190">
        <v>0</v>
      </c>
      <c r="E199" s="113"/>
      <c r="F199" s="159"/>
    </row>
    <row r="200" spans="1:7" ht="18.95" customHeight="1">
      <c r="A200" s="158">
        <v>1239</v>
      </c>
      <c r="B200" s="19">
        <v>95</v>
      </c>
      <c r="C200" s="20" t="s">
        <v>595</v>
      </c>
      <c r="D200" s="190">
        <v>0</v>
      </c>
      <c r="E200" s="113"/>
      <c r="F200" s="159"/>
    </row>
    <row r="201" spans="1:7" ht="18.95" customHeight="1">
      <c r="A201" s="183">
        <v>1239</v>
      </c>
      <c r="B201" s="117">
        <v>225</v>
      </c>
      <c r="C201" s="116" t="s">
        <v>595</v>
      </c>
      <c r="D201" s="193">
        <v>0</v>
      </c>
      <c r="E201" s="185"/>
      <c r="F201" s="186"/>
    </row>
    <row r="202" spans="1:7" s="88" customFormat="1" ht="18.95" customHeight="1">
      <c r="A202" s="18">
        <v>1239</v>
      </c>
      <c r="B202" s="19">
        <v>200</v>
      </c>
      <c r="C202" s="20" t="s">
        <v>596</v>
      </c>
      <c r="D202" s="21">
        <v>0.33</v>
      </c>
      <c r="E202" s="113"/>
      <c r="F202" s="113"/>
    </row>
    <row r="203" spans="1:7" ht="18.95" customHeight="1">
      <c r="A203" s="192">
        <v>1239</v>
      </c>
      <c r="B203" s="118">
        <v>201</v>
      </c>
      <c r="C203" s="110" t="s">
        <v>173</v>
      </c>
      <c r="D203" s="194">
        <v>0</v>
      </c>
      <c r="E203" s="187"/>
      <c r="F203" s="165"/>
    </row>
    <row r="204" spans="1:7" ht="18.95" customHeight="1">
      <c r="A204" s="156">
        <v>1239</v>
      </c>
      <c r="B204" s="19">
        <v>87</v>
      </c>
      <c r="C204" s="20" t="s">
        <v>174</v>
      </c>
      <c r="D204" s="190" t="e">
        <f>#REF!</f>
        <v>#REF!</v>
      </c>
      <c r="E204" s="113"/>
      <c r="F204" s="159"/>
    </row>
    <row r="205" spans="1:7" ht="18.95" customHeight="1">
      <c r="A205" s="158">
        <v>1239</v>
      </c>
      <c r="B205" s="19">
        <v>86</v>
      </c>
      <c r="C205" s="20" t="s">
        <v>694</v>
      </c>
      <c r="D205" s="190" t="e">
        <f>#REF!</f>
        <v>#REF!</v>
      </c>
      <c r="E205" s="113"/>
      <c r="F205" s="159"/>
    </row>
    <row r="206" spans="1:7" ht="18.95" customHeight="1">
      <c r="A206" s="158">
        <v>1239</v>
      </c>
      <c r="B206" s="19">
        <v>92</v>
      </c>
      <c r="C206" s="20" t="s">
        <v>598</v>
      </c>
      <c r="D206" s="190">
        <v>0.74350000000000005</v>
      </c>
      <c r="E206" s="113"/>
      <c r="F206" s="159"/>
    </row>
    <row r="207" spans="1:7" ht="18.75" customHeight="1">
      <c r="A207" s="158">
        <v>1239</v>
      </c>
      <c r="B207" s="19">
        <v>93</v>
      </c>
      <c r="C207" s="20" t="s">
        <v>598</v>
      </c>
      <c r="D207" s="190">
        <v>1.0469999999999999</v>
      </c>
      <c r="E207" s="113"/>
      <c r="F207" s="159"/>
      <c r="G207" s="105"/>
    </row>
    <row r="208" spans="1:7" ht="18.95" customHeight="1">
      <c r="A208" s="158">
        <v>1239</v>
      </c>
      <c r="B208" s="19">
        <v>159</v>
      </c>
      <c r="C208" s="20" t="s">
        <v>695</v>
      </c>
      <c r="D208" s="190">
        <v>0.97850000000000004</v>
      </c>
      <c r="E208" s="113"/>
      <c r="F208" s="159"/>
      <c r="G208" s="105"/>
    </row>
    <row r="209" spans="1:12" ht="18.95" customHeight="1">
      <c r="A209" s="158">
        <v>1239</v>
      </c>
      <c r="B209" s="19">
        <v>233</v>
      </c>
      <c r="C209" s="20" t="s">
        <v>600</v>
      </c>
      <c r="D209" s="190">
        <v>2.9741</v>
      </c>
      <c r="E209" s="113"/>
      <c r="F209" s="159"/>
      <c r="G209" s="105"/>
    </row>
    <row r="210" spans="1:12" ht="18.95" customHeight="1" thickBot="1">
      <c r="A210" s="158">
        <v>1239</v>
      </c>
      <c r="B210" s="19">
        <v>60</v>
      </c>
      <c r="C210" s="20" t="s">
        <v>179</v>
      </c>
      <c r="D210" s="190" t="e">
        <f>#REF!</f>
        <v>#REF!</v>
      </c>
      <c r="E210" s="163"/>
      <c r="F210" s="159"/>
      <c r="G210" s="105"/>
    </row>
    <row r="211" spans="1:12" customFormat="1" ht="20.25">
      <c r="A211" s="150"/>
      <c r="B211" s="151"/>
      <c r="C211" s="152" t="s">
        <v>656</v>
      </c>
      <c r="D211" s="151"/>
      <c r="E211" s="151"/>
      <c r="F211" s="153"/>
      <c r="G211" s="105"/>
      <c r="H211" s="104"/>
      <c r="I211" s="104"/>
      <c r="J211" s="104"/>
      <c r="K211" s="104"/>
      <c r="L211" s="105"/>
    </row>
    <row r="212" spans="1:12" customFormat="1" ht="15">
      <c r="A212" s="154"/>
      <c r="B212" s="104"/>
      <c r="C212" s="106" t="s">
        <v>657</v>
      </c>
      <c r="D212" s="104"/>
      <c r="E212" s="104"/>
      <c r="F212" s="155"/>
      <c r="G212" s="105"/>
      <c r="H212" s="104"/>
      <c r="I212" s="104"/>
      <c r="J212" s="104"/>
      <c r="K212" s="104"/>
      <c r="L212" s="105"/>
    </row>
    <row r="213" spans="1:12" customFormat="1">
      <c r="A213" s="154"/>
      <c r="B213" s="107" t="s">
        <v>658</v>
      </c>
      <c r="C213" s="114">
        <v>40318</v>
      </c>
      <c r="D213" s="104"/>
      <c r="E213" s="104"/>
      <c r="F213" s="155"/>
      <c r="G213" s="105"/>
      <c r="H213" s="104"/>
      <c r="I213" s="104"/>
      <c r="J213" s="104"/>
      <c r="K213" s="104"/>
      <c r="L213" s="105"/>
    </row>
    <row r="214" spans="1:12" customFormat="1" ht="18" customHeight="1">
      <c r="A214" s="154"/>
      <c r="B214" s="107" t="s">
        <v>659</v>
      </c>
      <c r="C214" s="115">
        <v>0.75</v>
      </c>
      <c r="D214" s="104"/>
      <c r="E214" s="104"/>
      <c r="F214" s="155"/>
      <c r="G214" s="105"/>
      <c r="H214" s="104"/>
      <c r="I214" s="104"/>
      <c r="J214" s="104"/>
      <c r="K214" s="104"/>
      <c r="L214" s="105"/>
    </row>
    <row r="215" spans="1:12" customFormat="1">
      <c r="A215" s="154"/>
      <c r="B215" s="107" t="s">
        <v>660</v>
      </c>
      <c r="C215" s="107" t="s">
        <v>661</v>
      </c>
      <c r="D215" s="104"/>
      <c r="E215" s="104"/>
      <c r="F215" s="155"/>
      <c r="G215" s="105"/>
      <c r="H215" s="104"/>
      <c r="I215" s="104"/>
      <c r="J215" s="104"/>
      <c r="K215" s="104"/>
      <c r="L215" s="105"/>
    </row>
    <row r="216" spans="1:12" customFormat="1">
      <c r="A216" s="154"/>
      <c r="B216" s="107" t="s">
        <v>662</v>
      </c>
      <c r="C216" s="107" t="s">
        <v>663</v>
      </c>
      <c r="D216" s="104"/>
      <c r="E216" s="104"/>
      <c r="F216" s="155"/>
      <c r="G216" s="105"/>
      <c r="H216" s="104"/>
      <c r="I216" s="104"/>
      <c r="J216" s="104"/>
      <c r="K216" s="104"/>
      <c r="L216" s="105"/>
    </row>
    <row r="217" spans="1:12" customFormat="1">
      <c r="A217" s="154"/>
      <c r="B217" s="104"/>
      <c r="C217" s="104"/>
      <c r="D217" s="104"/>
      <c r="E217" s="104"/>
      <c r="F217" s="155"/>
      <c r="G217" s="105"/>
      <c r="H217" s="104"/>
      <c r="I217" s="104"/>
      <c r="J217" s="104"/>
      <c r="K217" s="104"/>
      <c r="L217" s="105"/>
    </row>
    <row r="218" spans="1:12" s="88" customFormat="1">
      <c r="A218" s="176" t="s">
        <v>81</v>
      </c>
      <c r="B218" s="176" t="s">
        <v>82</v>
      </c>
      <c r="C218" s="176" t="s">
        <v>333</v>
      </c>
      <c r="D218" s="177"/>
      <c r="E218" s="113" t="s">
        <v>664</v>
      </c>
      <c r="F218" s="113" t="s">
        <v>665</v>
      </c>
      <c r="G218" s="113"/>
      <c r="H218" s="113"/>
      <c r="I218" s="113"/>
      <c r="J218" s="113"/>
      <c r="K218" s="113"/>
      <c r="L218" s="113"/>
    </row>
    <row r="219" spans="1:12" ht="18.95" customHeight="1">
      <c r="A219" s="156">
        <v>1239</v>
      </c>
      <c r="B219" s="118">
        <v>61</v>
      </c>
      <c r="C219" s="110" t="s">
        <v>180</v>
      </c>
      <c r="D219" s="194">
        <v>0</v>
      </c>
      <c r="E219" s="187"/>
      <c r="F219" s="165"/>
      <c r="G219" s="105"/>
    </row>
    <row r="220" spans="1:12" ht="18.95" customHeight="1">
      <c r="A220" s="158">
        <v>1239</v>
      </c>
      <c r="B220" s="19">
        <v>62</v>
      </c>
      <c r="C220" s="20" t="s">
        <v>181</v>
      </c>
      <c r="D220" s="190" t="e">
        <f>#REF!*80%</f>
        <v>#REF!</v>
      </c>
      <c r="E220" s="113"/>
      <c r="F220" s="159"/>
      <c r="G220" s="105"/>
    </row>
    <row r="221" spans="1:12" ht="18.95" customHeight="1">
      <c r="A221" s="158">
        <v>1239</v>
      </c>
      <c r="B221" s="19">
        <v>63</v>
      </c>
      <c r="C221" s="20" t="s">
        <v>182</v>
      </c>
      <c r="D221" s="190" t="e">
        <f>#REF!</f>
        <v>#REF!</v>
      </c>
      <c r="E221" s="113"/>
      <c r="F221" s="159"/>
      <c r="G221" s="105"/>
    </row>
    <row r="222" spans="1:12" ht="18.95" customHeight="1">
      <c r="A222" s="158">
        <v>1239</v>
      </c>
      <c r="B222" s="19">
        <v>64</v>
      </c>
      <c r="C222" s="20" t="s">
        <v>183</v>
      </c>
      <c r="D222" s="190">
        <v>2.0419999999999998</v>
      </c>
      <c r="E222" s="113"/>
      <c r="F222" s="159"/>
      <c r="G222" s="105"/>
    </row>
    <row r="223" spans="1:12" ht="18.95" customHeight="1">
      <c r="A223" s="158">
        <v>1239</v>
      </c>
      <c r="B223" s="19">
        <v>166</v>
      </c>
      <c r="C223" s="20" t="s">
        <v>184</v>
      </c>
      <c r="D223" s="190" t="e">
        <f>#REF!</f>
        <v>#REF!</v>
      </c>
      <c r="E223" s="113"/>
      <c r="F223" s="159"/>
      <c r="G223" s="105"/>
    </row>
    <row r="224" spans="1:12" ht="18.95" customHeight="1">
      <c r="A224" s="158">
        <v>1239</v>
      </c>
      <c r="B224" s="19">
        <v>178</v>
      </c>
      <c r="C224" s="23" t="s">
        <v>601</v>
      </c>
      <c r="D224" s="190">
        <v>0</v>
      </c>
      <c r="E224" s="113"/>
      <c r="F224" s="159"/>
      <c r="G224" s="109"/>
    </row>
    <row r="225" spans="1:12" ht="18.95" customHeight="1">
      <c r="A225" s="158">
        <v>1239</v>
      </c>
      <c r="B225" s="19">
        <v>177</v>
      </c>
      <c r="C225" s="20" t="s">
        <v>185</v>
      </c>
      <c r="D225" s="190" t="e">
        <f>#REF!</f>
        <v>#REF!</v>
      </c>
      <c r="E225" s="113"/>
      <c r="F225" s="159"/>
    </row>
    <row r="226" spans="1:12" ht="18.95" customHeight="1">
      <c r="A226" s="158">
        <v>1239</v>
      </c>
      <c r="B226" s="19">
        <v>104</v>
      </c>
      <c r="C226" s="20" t="s">
        <v>186</v>
      </c>
      <c r="D226" s="190" t="e">
        <f>#REF!</f>
        <v>#REF!</v>
      </c>
      <c r="E226" s="113"/>
      <c r="F226" s="159"/>
    </row>
    <row r="227" spans="1:12" ht="18.95" customHeight="1">
      <c r="A227" s="158">
        <v>1239</v>
      </c>
      <c r="B227" s="19">
        <v>101</v>
      </c>
      <c r="C227" s="20" t="s">
        <v>602</v>
      </c>
      <c r="D227" s="190">
        <v>0.12620000000000001</v>
      </c>
      <c r="E227" s="113"/>
      <c r="F227" s="159"/>
    </row>
    <row r="228" spans="1:12" ht="18.95" customHeight="1">
      <c r="A228" s="158">
        <v>1239</v>
      </c>
      <c r="B228" s="19">
        <v>66</v>
      </c>
      <c r="C228" s="20" t="s">
        <v>603</v>
      </c>
      <c r="D228" s="190">
        <v>0</v>
      </c>
      <c r="E228" s="113"/>
      <c r="F228" s="159"/>
    </row>
    <row r="229" spans="1:12" ht="18.95" customHeight="1">
      <c r="A229" s="158">
        <v>1239</v>
      </c>
      <c r="B229" s="19">
        <v>196</v>
      </c>
      <c r="C229" s="20" t="s">
        <v>604</v>
      </c>
      <c r="D229" s="190">
        <v>4.7468000000000004</v>
      </c>
      <c r="E229" s="113"/>
      <c r="F229" s="159"/>
    </row>
    <row r="230" spans="1:12" ht="18.95" customHeight="1">
      <c r="A230" s="158">
        <v>1239</v>
      </c>
      <c r="B230" s="19">
        <v>238</v>
      </c>
      <c r="C230" s="20" t="s">
        <v>696</v>
      </c>
      <c r="D230" s="190">
        <v>2.4011</v>
      </c>
      <c r="E230" s="113"/>
      <c r="F230" s="159"/>
    </row>
    <row r="231" spans="1:12" ht="18.95" customHeight="1">
      <c r="A231" s="183">
        <v>1239</v>
      </c>
      <c r="B231" s="117">
        <v>69</v>
      </c>
      <c r="C231" s="116" t="s">
        <v>606</v>
      </c>
      <c r="D231" s="193">
        <v>0</v>
      </c>
      <c r="E231" s="185"/>
      <c r="F231" s="186"/>
    </row>
    <row r="232" spans="1:12" s="88" customFormat="1" ht="18.95" customHeight="1">
      <c r="A232" s="18">
        <v>1239</v>
      </c>
      <c r="B232" s="19">
        <v>230</v>
      </c>
      <c r="C232" s="20" t="s">
        <v>607</v>
      </c>
      <c r="D232" s="190">
        <v>0</v>
      </c>
      <c r="E232" s="113"/>
      <c r="F232" s="113"/>
    </row>
    <row r="233" spans="1:12" ht="18.95" customHeight="1">
      <c r="A233" s="192">
        <v>1239</v>
      </c>
      <c r="B233" s="118">
        <v>179</v>
      </c>
      <c r="C233" s="110" t="s">
        <v>606</v>
      </c>
      <c r="D233" s="194" t="e">
        <f>#REF!</f>
        <v>#REF!</v>
      </c>
      <c r="E233" s="187"/>
      <c r="F233" s="165"/>
    </row>
    <row r="234" spans="1:12" ht="18.95" customHeight="1">
      <c r="A234" s="156">
        <v>1239</v>
      </c>
      <c r="B234" s="19">
        <v>172</v>
      </c>
      <c r="C234" s="20" t="s">
        <v>608</v>
      </c>
      <c r="D234" s="190">
        <v>18.052199999999999</v>
      </c>
      <c r="E234" s="113"/>
      <c r="F234" s="159"/>
    </row>
    <row r="235" spans="1:12" ht="18.95" customHeight="1">
      <c r="A235" s="158">
        <v>1239</v>
      </c>
      <c r="B235" s="19">
        <v>168</v>
      </c>
      <c r="C235" s="20" t="s">
        <v>609</v>
      </c>
      <c r="D235" s="190" t="e">
        <f>#REF!</f>
        <v>#REF!</v>
      </c>
      <c r="E235" s="113"/>
      <c r="F235" s="159"/>
    </row>
    <row r="236" spans="1:12" ht="18.95" customHeight="1">
      <c r="A236" s="158">
        <v>1239</v>
      </c>
      <c r="B236" s="19">
        <v>167</v>
      </c>
      <c r="C236" s="20" t="s">
        <v>198</v>
      </c>
      <c r="D236" s="190" t="e">
        <f>#REF!</f>
        <v>#REF!</v>
      </c>
      <c r="E236" s="113"/>
      <c r="F236" s="159"/>
    </row>
    <row r="237" spans="1:12" ht="18.95" customHeight="1" thickBot="1">
      <c r="A237" s="158">
        <v>1239</v>
      </c>
      <c r="B237" s="19">
        <v>221</v>
      </c>
      <c r="C237" s="20" t="s">
        <v>610</v>
      </c>
      <c r="D237" s="190" t="e">
        <f>#REF!</f>
        <v>#REF!</v>
      </c>
      <c r="E237" s="163"/>
      <c r="F237" s="159"/>
    </row>
    <row r="238" spans="1:12" customFormat="1" ht="20.25">
      <c r="A238" s="150"/>
      <c r="B238" s="151"/>
      <c r="C238" s="152" t="s">
        <v>656</v>
      </c>
      <c r="D238" s="151"/>
      <c r="E238" s="151"/>
      <c r="F238" s="153"/>
      <c r="G238" s="105"/>
      <c r="H238" s="104"/>
      <c r="I238" s="104"/>
      <c r="J238" s="104"/>
      <c r="K238" s="104"/>
      <c r="L238" s="105"/>
    </row>
    <row r="239" spans="1:12" customFormat="1" ht="15">
      <c r="A239" s="154"/>
      <c r="B239" s="104"/>
      <c r="C239" s="106" t="s">
        <v>657</v>
      </c>
      <c r="D239" s="104"/>
      <c r="E239" s="104"/>
      <c r="F239" s="155"/>
      <c r="G239" s="105"/>
      <c r="H239" s="104"/>
      <c r="I239" s="104"/>
      <c r="J239" s="104"/>
      <c r="K239" s="104"/>
      <c r="L239" s="105"/>
    </row>
    <row r="240" spans="1:12" customFormat="1">
      <c r="A240" s="154"/>
      <c r="B240" s="107" t="s">
        <v>658</v>
      </c>
      <c r="C240" s="114">
        <v>40318</v>
      </c>
      <c r="D240" s="104"/>
      <c r="E240" s="104"/>
      <c r="F240" s="155"/>
      <c r="G240" s="105"/>
      <c r="H240" s="104"/>
      <c r="I240" s="104"/>
      <c r="J240" s="104"/>
      <c r="K240" s="104"/>
      <c r="L240" s="105"/>
    </row>
    <row r="241" spans="1:12" customFormat="1" ht="18" customHeight="1">
      <c r="A241" s="154"/>
      <c r="B241" s="107" t="s">
        <v>659</v>
      </c>
      <c r="C241" s="115">
        <v>0.75</v>
      </c>
      <c r="D241" s="104"/>
      <c r="E241" s="104"/>
      <c r="F241" s="155"/>
      <c r="G241" s="105"/>
      <c r="H241" s="104"/>
      <c r="I241" s="104"/>
      <c r="J241" s="104"/>
      <c r="K241" s="104"/>
      <c r="L241" s="105"/>
    </row>
    <row r="242" spans="1:12" customFormat="1">
      <c r="A242" s="154"/>
      <c r="B242" s="107" t="s">
        <v>660</v>
      </c>
      <c r="C242" s="107" t="s">
        <v>661</v>
      </c>
      <c r="D242" s="104"/>
      <c r="E242" s="104"/>
      <c r="F242" s="155"/>
      <c r="G242" s="105"/>
      <c r="H242" s="104"/>
      <c r="I242" s="104"/>
      <c r="J242" s="104"/>
      <c r="K242" s="104"/>
      <c r="L242" s="105"/>
    </row>
    <row r="243" spans="1:12" customFormat="1">
      <c r="A243" s="154"/>
      <c r="B243" s="107" t="s">
        <v>662</v>
      </c>
      <c r="C243" s="107" t="s">
        <v>663</v>
      </c>
      <c r="D243" s="104"/>
      <c r="E243" s="104"/>
      <c r="F243" s="155"/>
      <c r="G243" s="105"/>
      <c r="H243" s="104"/>
      <c r="I243" s="104"/>
      <c r="J243" s="104"/>
      <c r="K243" s="104"/>
      <c r="L243" s="105"/>
    </row>
    <row r="244" spans="1:12" customFormat="1">
      <c r="A244" s="154"/>
      <c r="B244" s="104"/>
      <c r="C244" s="104"/>
      <c r="D244" s="104"/>
      <c r="E244" s="104"/>
      <c r="F244" s="155"/>
      <c r="G244" s="105"/>
      <c r="H244" s="104"/>
      <c r="I244" s="104"/>
      <c r="J244" s="104"/>
      <c r="K244" s="104"/>
      <c r="L244" s="105"/>
    </row>
    <row r="245" spans="1:12" s="88" customFormat="1">
      <c r="A245" s="176" t="s">
        <v>81</v>
      </c>
      <c r="B245" s="176" t="s">
        <v>82</v>
      </c>
      <c r="C245" s="176" t="s">
        <v>333</v>
      </c>
      <c r="D245" s="177"/>
      <c r="E245" s="113" t="s">
        <v>664</v>
      </c>
      <c r="F245" s="113" t="s">
        <v>665</v>
      </c>
      <c r="G245" s="113"/>
      <c r="H245" s="113"/>
      <c r="I245" s="113"/>
      <c r="J245" s="113"/>
      <c r="K245" s="113"/>
      <c r="L245" s="113"/>
    </row>
    <row r="246" spans="1:12" ht="18.95" customHeight="1">
      <c r="A246" s="156">
        <v>1239</v>
      </c>
      <c r="B246" s="118">
        <v>102</v>
      </c>
      <c r="C246" s="110" t="s">
        <v>640</v>
      </c>
      <c r="D246" s="194" t="e">
        <f>#REF!</f>
        <v>#REF!</v>
      </c>
      <c r="E246" s="187"/>
      <c r="F246" s="165"/>
    </row>
    <row r="247" spans="1:12" ht="18.95" customHeight="1">
      <c r="A247" s="158">
        <v>1239</v>
      </c>
      <c r="B247" s="19">
        <v>152</v>
      </c>
      <c r="C247" s="20" t="s">
        <v>612</v>
      </c>
      <c r="D247" s="190" t="e">
        <f>#REF!</f>
        <v>#REF!</v>
      </c>
      <c r="E247" s="113"/>
      <c r="F247" s="159"/>
    </row>
    <row r="248" spans="1:12" ht="18.95" customHeight="1">
      <c r="A248" s="158">
        <v>1239</v>
      </c>
      <c r="B248" s="19">
        <v>151</v>
      </c>
      <c r="C248" s="20" t="s">
        <v>612</v>
      </c>
      <c r="D248" s="190" t="e">
        <f>#REF!</f>
        <v>#REF!</v>
      </c>
      <c r="E248" s="113"/>
      <c r="F248" s="159"/>
    </row>
    <row r="249" spans="1:12" ht="18.95" customHeight="1">
      <c r="A249" s="158">
        <v>1239</v>
      </c>
      <c r="B249" s="19">
        <v>199</v>
      </c>
      <c r="C249" s="20" t="s">
        <v>205</v>
      </c>
      <c r="D249" s="190" t="e">
        <f>#REF!</f>
        <v>#REF!</v>
      </c>
      <c r="E249" s="113"/>
      <c r="F249" s="159"/>
    </row>
    <row r="250" spans="1:12" ht="18.95" customHeight="1">
      <c r="A250" s="158">
        <v>1239</v>
      </c>
      <c r="B250" s="19">
        <v>198</v>
      </c>
      <c r="C250" s="20" t="s">
        <v>697</v>
      </c>
      <c r="D250" s="190" t="e">
        <f>#REF!</f>
        <v>#REF!</v>
      </c>
      <c r="E250" s="113"/>
      <c r="F250" s="159"/>
    </row>
    <row r="251" spans="1:12" ht="18.95" customHeight="1">
      <c r="A251" s="158">
        <v>1239</v>
      </c>
      <c r="B251" s="19">
        <v>170</v>
      </c>
      <c r="C251" s="20" t="s">
        <v>205</v>
      </c>
      <c r="D251" s="190">
        <v>0</v>
      </c>
      <c r="E251" s="113"/>
      <c r="F251" s="159"/>
    </row>
    <row r="252" spans="1:12" ht="18.95" customHeight="1">
      <c r="A252" s="158">
        <v>1239</v>
      </c>
      <c r="B252" s="19">
        <v>156</v>
      </c>
      <c r="C252" s="20" t="s">
        <v>206</v>
      </c>
      <c r="D252" s="190" t="e">
        <f>#REF!</f>
        <v>#REF!</v>
      </c>
      <c r="E252" s="113"/>
      <c r="F252" s="159"/>
    </row>
    <row r="253" spans="1:12" ht="18.95" customHeight="1">
      <c r="A253" s="158">
        <v>1239</v>
      </c>
      <c r="B253" s="19">
        <v>215</v>
      </c>
      <c r="C253" s="20" t="s">
        <v>207</v>
      </c>
      <c r="D253" s="190">
        <v>0</v>
      </c>
      <c r="E253" s="113"/>
      <c r="F253" s="159"/>
    </row>
    <row r="254" spans="1:12" ht="18.95" customHeight="1">
      <c r="A254" s="158">
        <v>1239</v>
      </c>
      <c r="B254" s="19">
        <v>209</v>
      </c>
      <c r="C254" s="20" t="s">
        <v>616</v>
      </c>
      <c r="D254" s="190" t="e">
        <f>#REF!</f>
        <v>#REF!</v>
      </c>
      <c r="E254" s="113"/>
      <c r="F254" s="159"/>
    </row>
    <row r="255" spans="1:12" ht="18.95" customHeight="1">
      <c r="A255" s="158">
        <v>1239</v>
      </c>
      <c r="B255" s="19">
        <v>158</v>
      </c>
      <c r="C255" s="20" t="s">
        <v>617</v>
      </c>
      <c r="D255" s="190">
        <v>12.979799999999999</v>
      </c>
      <c r="E255" s="113"/>
      <c r="F255" s="159"/>
    </row>
    <row r="256" spans="1:12" ht="18.95" customHeight="1">
      <c r="A256" s="158">
        <v>1239</v>
      </c>
      <c r="B256" s="19">
        <v>68</v>
      </c>
      <c r="C256" s="20" t="s">
        <v>211</v>
      </c>
      <c r="D256" s="190">
        <v>0</v>
      </c>
      <c r="E256" s="113"/>
      <c r="F256" s="159"/>
    </row>
    <row r="257" spans="1:12" ht="18.95" customHeight="1">
      <c r="A257" s="158">
        <v>1239</v>
      </c>
      <c r="B257" s="19">
        <v>189</v>
      </c>
      <c r="C257" s="20" t="s">
        <v>163</v>
      </c>
      <c r="D257" s="190">
        <v>10.83</v>
      </c>
      <c r="E257" s="113"/>
      <c r="F257" s="159"/>
    </row>
    <row r="258" spans="1:12" s="119" customFormat="1" ht="18.95" customHeight="1" thickBot="1">
      <c r="A258" s="160">
        <v>1239</v>
      </c>
      <c r="B258" s="161">
        <v>228</v>
      </c>
      <c r="C258" s="162" t="s">
        <v>212</v>
      </c>
      <c r="D258" s="196" t="e">
        <f>#REF!</f>
        <v>#REF!</v>
      </c>
      <c r="E258" s="163"/>
      <c r="F258" s="164"/>
    </row>
    <row r="259" spans="1:12" ht="18.95" customHeight="1">
      <c r="A259" s="46"/>
      <c r="B259" s="24"/>
      <c r="C259" s="25"/>
      <c r="D259" s="26"/>
      <c r="E259" s="104"/>
      <c r="F259" s="104"/>
    </row>
    <row r="260" spans="1:12" ht="18.95" customHeight="1">
      <c r="A260" s="46"/>
      <c r="B260" s="24"/>
      <c r="C260" s="25"/>
      <c r="D260" s="26"/>
      <c r="E260" s="104"/>
      <c r="F260" s="104"/>
    </row>
    <row r="261" spans="1:12" ht="18.95" customHeight="1">
      <c r="A261" s="46"/>
      <c r="B261" s="24"/>
      <c r="C261" s="25"/>
      <c r="D261" s="26"/>
      <c r="E261" s="104"/>
      <c r="F261" s="104"/>
    </row>
    <row r="262" spans="1:12" ht="18.95" customHeight="1">
      <c r="A262" s="46"/>
      <c r="B262" s="24"/>
      <c r="C262" s="25"/>
      <c r="D262" s="26"/>
      <c r="E262" s="104"/>
      <c r="F262" s="104"/>
    </row>
    <row r="263" spans="1:12" ht="18.95" customHeight="1">
      <c r="A263" s="46"/>
      <c r="B263" s="24"/>
      <c r="C263" s="25"/>
      <c r="D263" s="26"/>
      <c r="E263" s="104"/>
      <c r="F263" s="104"/>
    </row>
    <row r="264" spans="1:12" ht="18.95" customHeight="1" thickBot="1">
      <c r="A264" s="46"/>
      <c r="B264" s="24"/>
      <c r="C264" s="25"/>
      <c r="D264" s="26"/>
      <c r="E264" s="104"/>
      <c r="F264" s="104"/>
    </row>
    <row r="265" spans="1:12" customFormat="1" ht="20.25">
      <c r="A265" s="150"/>
      <c r="B265" s="151"/>
      <c r="C265" s="152" t="s">
        <v>656</v>
      </c>
      <c r="D265" s="151"/>
      <c r="E265" s="151"/>
      <c r="F265" s="153"/>
      <c r="G265" s="105"/>
      <c r="H265" s="104"/>
      <c r="I265" s="104"/>
      <c r="J265" s="104"/>
      <c r="K265" s="104"/>
      <c r="L265" s="105"/>
    </row>
    <row r="266" spans="1:12" customFormat="1" ht="15">
      <c r="A266" s="154"/>
      <c r="B266" s="104"/>
      <c r="C266" s="106" t="s">
        <v>657</v>
      </c>
      <c r="D266" s="104"/>
      <c r="E266" s="104"/>
      <c r="F266" s="155"/>
      <c r="G266" s="105"/>
      <c r="H266" s="104"/>
      <c r="I266" s="104"/>
      <c r="J266" s="104"/>
      <c r="K266" s="104"/>
      <c r="L266" s="105"/>
    </row>
    <row r="267" spans="1:12" customFormat="1">
      <c r="A267" s="154"/>
      <c r="B267" s="107" t="s">
        <v>658</v>
      </c>
      <c r="C267" s="114">
        <v>40318</v>
      </c>
      <c r="D267" s="104"/>
      <c r="E267" s="104"/>
      <c r="F267" s="155"/>
      <c r="G267" s="105"/>
      <c r="H267" s="104"/>
      <c r="I267" s="104"/>
      <c r="J267" s="104"/>
      <c r="K267" s="104"/>
      <c r="L267" s="105"/>
    </row>
    <row r="268" spans="1:12" customFormat="1" ht="18" customHeight="1">
      <c r="A268" s="154"/>
      <c r="B268" s="107" t="s">
        <v>659</v>
      </c>
      <c r="C268" s="115">
        <v>0.75</v>
      </c>
      <c r="D268" s="104"/>
      <c r="E268" s="104"/>
      <c r="F268" s="155"/>
      <c r="G268" s="105"/>
      <c r="H268" s="104"/>
      <c r="I268" s="104"/>
      <c r="J268" s="104"/>
      <c r="K268" s="104"/>
      <c r="L268" s="105"/>
    </row>
    <row r="269" spans="1:12" customFormat="1">
      <c r="A269" s="154"/>
      <c r="B269" s="107" t="s">
        <v>660</v>
      </c>
      <c r="C269" s="107" t="s">
        <v>661</v>
      </c>
      <c r="D269" s="104"/>
      <c r="E269" s="104"/>
      <c r="F269" s="155"/>
      <c r="G269" s="105"/>
      <c r="H269" s="104"/>
      <c r="I269" s="104"/>
      <c r="J269" s="104"/>
      <c r="K269" s="104"/>
      <c r="L269" s="105"/>
    </row>
    <row r="270" spans="1:12" customFormat="1">
      <c r="A270" s="154"/>
      <c r="B270" s="107" t="s">
        <v>662</v>
      </c>
      <c r="C270" s="107" t="s">
        <v>663</v>
      </c>
      <c r="D270" s="104"/>
      <c r="E270" s="104"/>
      <c r="F270" s="155"/>
      <c r="G270" s="105"/>
      <c r="H270" s="104"/>
      <c r="I270" s="104"/>
      <c r="J270" s="104"/>
      <c r="K270" s="104"/>
      <c r="L270" s="105"/>
    </row>
    <row r="271" spans="1:12" customFormat="1">
      <c r="A271" s="154"/>
      <c r="B271" s="104"/>
      <c r="C271" s="104"/>
      <c r="D271" s="104"/>
      <c r="E271" s="104"/>
      <c r="F271" s="155"/>
      <c r="G271" s="105"/>
      <c r="H271" s="104"/>
      <c r="I271" s="104"/>
      <c r="J271" s="104"/>
      <c r="K271" s="104"/>
      <c r="L271" s="105"/>
    </row>
    <row r="272" spans="1:12" s="88" customFormat="1">
      <c r="A272" s="176" t="s">
        <v>81</v>
      </c>
      <c r="B272" s="176" t="s">
        <v>82</v>
      </c>
      <c r="C272" s="176" t="s">
        <v>333</v>
      </c>
      <c r="D272" s="177"/>
      <c r="E272" s="113" t="s">
        <v>664</v>
      </c>
      <c r="F272" s="113" t="s">
        <v>665</v>
      </c>
      <c r="G272" s="113"/>
      <c r="H272" s="113"/>
      <c r="I272" s="113"/>
      <c r="J272" s="113"/>
      <c r="K272" s="113"/>
      <c r="L272" s="113"/>
    </row>
    <row r="273" spans="1:6" ht="18.95" customHeight="1">
      <c r="A273" s="192">
        <v>1240</v>
      </c>
      <c r="B273" s="118">
        <v>130</v>
      </c>
      <c r="C273" s="110" t="s">
        <v>618</v>
      </c>
      <c r="E273" s="187"/>
      <c r="F273" s="165"/>
    </row>
    <row r="274" spans="1:6" ht="18.95" customHeight="1">
      <c r="A274" s="158">
        <v>1240</v>
      </c>
      <c r="B274" s="19">
        <v>10</v>
      </c>
      <c r="C274" s="20" t="s">
        <v>221</v>
      </c>
      <c r="E274" s="113"/>
      <c r="F274" s="159"/>
    </row>
    <row r="275" spans="1:6" ht="18.95" customHeight="1">
      <c r="A275" s="158">
        <v>1240</v>
      </c>
      <c r="B275" s="19">
        <v>122</v>
      </c>
      <c r="C275" s="20" t="s">
        <v>222</v>
      </c>
      <c r="E275" s="113"/>
      <c r="F275" s="159"/>
    </row>
    <row r="276" spans="1:6" ht="18.95" customHeight="1">
      <c r="A276" s="158">
        <v>1240</v>
      </c>
      <c r="B276" s="19">
        <v>120</v>
      </c>
      <c r="C276" s="20" t="s">
        <v>223</v>
      </c>
      <c r="E276" s="113"/>
      <c r="F276" s="159"/>
    </row>
    <row r="277" spans="1:6" ht="18.95" customHeight="1">
      <c r="A277" s="158">
        <v>1240</v>
      </c>
      <c r="B277" s="19">
        <v>7</v>
      </c>
      <c r="C277" s="20" t="s">
        <v>224</v>
      </c>
      <c r="E277" s="113"/>
      <c r="F277" s="159"/>
    </row>
    <row r="278" spans="1:6" ht="18.95" customHeight="1">
      <c r="A278" s="158">
        <v>1240</v>
      </c>
      <c r="B278" s="19">
        <v>129</v>
      </c>
      <c r="C278" s="20" t="s">
        <v>619</v>
      </c>
      <c r="E278" s="113"/>
      <c r="F278" s="159"/>
    </row>
    <row r="279" spans="1:6" ht="18.95" customHeight="1">
      <c r="A279" s="158">
        <v>1240</v>
      </c>
      <c r="B279" s="19">
        <v>136</v>
      </c>
      <c r="C279" s="20" t="s">
        <v>620</v>
      </c>
      <c r="E279" s="113"/>
      <c r="F279" s="159"/>
    </row>
    <row r="280" spans="1:6" ht="18.95" customHeight="1">
      <c r="A280" s="158">
        <v>1240</v>
      </c>
      <c r="B280" s="19">
        <v>137</v>
      </c>
      <c r="C280" s="20" t="s">
        <v>620</v>
      </c>
      <c r="E280" s="113"/>
      <c r="F280" s="159"/>
    </row>
    <row r="281" spans="1:6" ht="18.95" customHeight="1">
      <c r="A281" s="158">
        <v>1240</v>
      </c>
      <c r="B281" s="19">
        <v>17</v>
      </c>
      <c r="C281" s="20" t="s">
        <v>227</v>
      </c>
      <c r="E281" s="113"/>
      <c r="F281" s="159"/>
    </row>
    <row r="282" spans="1:6" ht="18.95" customHeight="1">
      <c r="A282" s="158">
        <v>1240</v>
      </c>
      <c r="B282" s="19">
        <v>20</v>
      </c>
      <c r="C282" s="20" t="s">
        <v>228</v>
      </c>
      <c r="E282" s="113"/>
      <c r="F282" s="159"/>
    </row>
    <row r="283" spans="1:6" ht="18.95" customHeight="1">
      <c r="A283" s="158">
        <v>1240</v>
      </c>
      <c r="B283" s="19">
        <v>77</v>
      </c>
      <c r="C283" s="20" t="s">
        <v>228</v>
      </c>
      <c r="E283" s="113"/>
      <c r="F283" s="159"/>
    </row>
    <row r="284" spans="1:6" ht="18.95" customHeight="1">
      <c r="A284" s="158">
        <v>1240</v>
      </c>
      <c r="B284" s="19" t="s">
        <v>698</v>
      </c>
      <c r="C284" s="20" t="s">
        <v>230</v>
      </c>
      <c r="E284" s="113"/>
      <c r="F284" s="159"/>
    </row>
    <row r="285" spans="1:6" ht="18.95" customHeight="1">
      <c r="A285" s="158">
        <v>1240</v>
      </c>
      <c r="B285" s="19">
        <v>69</v>
      </c>
      <c r="C285" s="20" t="s">
        <v>621</v>
      </c>
      <c r="E285" s="113"/>
      <c r="F285" s="159"/>
    </row>
    <row r="286" spans="1:6" ht="18.95" customHeight="1">
      <c r="A286" s="158">
        <v>1240</v>
      </c>
      <c r="B286" s="19">
        <v>138</v>
      </c>
      <c r="C286" s="20" t="s">
        <v>558</v>
      </c>
      <c r="E286" s="113"/>
      <c r="F286" s="159"/>
    </row>
    <row r="287" spans="1:6" ht="18.95" customHeight="1">
      <c r="A287" s="158">
        <v>1240</v>
      </c>
      <c r="B287" s="19">
        <v>21</v>
      </c>
      <c r="C287" s="20" t="s">
        <v>236</v>
      </c>
      <c r="E287" s="113"/>
      <c r="F287" s="159"/>
    </row>
    <row r="288" spans="1:6" ht="18.95" customHeight="1">
      <c r="A288" s="158">
        <v>1240</v>
      </c>
      <c r="B288" s="19">
        <v>81</v>
      </c>
      <c r="C288" s="20" t="s">
        <v>236</v>
      </c>
      <c r="E288" s="113"/>
      <c r="F288" s="159"/>
    </row>
    <row r="289" spans="1:12" ht="18.95" customHeight="1">
      <c r="A289" s="158">
        <v>1240</v>
      </c>
      <c r="B289" s="19">
        <v>146</v>
      </c>
      <c r="C289" s="20" t="s">
        <v>236</v>
      </c>
      <c r="E289" s="113"/>
      <c r="F289" s="159"/>
    </row>
    <row r="290" spans="1:12" ht="18.95" customHeight="1">
      <c r="A290" s="158">
        <v>1240</v>
      </c>
      <c r="B290" s="19">
        <v>2</v>
      </c>
      <c r="C290" s="20" t="s">
        <v>622</v>
      </c>
      <c r="E290" s="113"/>
      <c r="F290" s="159"/>
    </row>
    <row r="291" spans="1:12" ht="18.95" customHeight="1" thickBot="1">
      <c r="A291" s="158">
        <v>1240</v>
      </c>
      <c r="B291" s="19">
        <v>82</v>
      </c>
      <c r="C291" s="20" t="s">
        <v>239</v>
      </c>
      <c r="E291" s="163"/>
      <c r="F291" s="159"/>
    </row>
    <row r="292" spans="1:12" customFormat="1" ht="20.25">
      <c r="A292" s="150"/>
      <c r="B292" s="151"/>
      <c r="C292" s="152" t="s">
        <v>656</v>
      </c>
      <c r="D292" s="151"/>
      <c r="E292" s="151"/>
      <c r="F292" s="153"/>
      <c r="G292" s="105"/>
      <c r="H292" s="104"/>
      <c r="I292" s="104"/>
      <c r="J292" s="104"/>
      <c r="K292" s="104"/>
      <c r="L292" s="105"/>
    </row>
    <row r="293" spans="1:12" customFormat="1" ht="15">
      <c r="A293" s="154"/>
      <c r="B293" s="104"/>
      <c r="C293" s="106" t="s">
        <v>657</v>
      </c>
      <c r="D293" s="104"/>
      <c r="E293" s="104"/>
      <c r="F293" s="155"/>
      <c r="G293" s="105"/>
      <c r="H293" s="104"/>
      <c r="I293" s="104"/>
      <c r="J293" s="104"/>
      <c r="K293" s="104"/>
      <c r="L293" s="105"/>
    </row>
    <row r="294" spans="1:12" customFormat="1">
      <c r="A294" s="154"/>
      <c r="B294" s="107" t="s">
        <v>658</v>
      </c>
      <c r="C294" s="114">
        <v>40318</v>
      </c>
      <c r="D294" s="104"/>
      <c r="E294" s="104"/>
      <c r="F294" s="155"/>
      <c r="G294" s="105"/>
      <c r="H294" s="104"/>
      <c r="I294" s="104"/>
      <c r="J294" s="104"/>
      <c r="K294" s="104"/>
      <c r="L294" s="105"/>
    </row>
    <row r="295" spans="1:12" customFormat="1" ht="18" customHeight="1">
      <c r="A295" s="154"/>
      <c r="B295" s="107" t="s">
        <v>659</v>
      </c>
      <c r="C295" s="115">
        <v>0.75</v>
      </c>
      <c r="D295" s="104"/>
      <c r="E295" s="104"/>
      <c r="F295" s="155"/>
      <c r="G295" s="105"/>
      <c r="H295" s="104"/>
      <c r="I295" s="104"/>
      <c r="J295" s="104"/>
      <c r="K295" s="104"/>
      <c r="L295" s="105"/>
    </row>
    <row r="296" spans="1:12" customFormat="1">
      <c r="A296" s="154"/>
      <c r="B296" s="107" t="s">
        <v>660</v>
      </c>
      <c r="C296" s="107" t="s">
        <v>661</v>
      </c>
      <c r="D296" s="104"/>
      <c r="E296" s="104"/>
      <c r="F296" s="155"/>
      <c r="G296" s="105"/>
      <c r="H296" s="104"/>
      <c r="I296" s="104"/>
      <c r="J296" s="104"/>
      <c r="K296" s="104"/>
      <c r="L296" s="105"/>
    </row>
    <row r="297" spans="1:12" customFormat="1">
      <c r="A297" s="154"/>
      <c r="B297" s="107" t="s">
        <v>662</v>
      </c>
      <c r="C297" s="107" t="s">
        <v>663</v>
      </c>
      <c r="D297" s="104"/>
      <c r="E297" s="104"/>
      <c r="F297" s="155"/>
      <c r="G297" s="105"/>
      <c r="H297" s="104"/>
      <c r="I297" s="104"/>
      <c r="J297" s="104"/>
      <c r="K297" s="104"/>
      <c r="L297" s="105"/>
    </row>
    <row r="298" spans="1:12" customFormat="1">
      <c r="A298" s="154"/>
      <c r="B298" s="104"/>
      <c r="C298" s="104"/>
      <c r="D298" s="104"/>
      <c r="E298" s="104"/>
      <c r="F298" s="155"/>
      <c r="G298" s="105"/>
      <c r="H298" s="104"/>
      <c r="I298" s="104"/>
      <c r="J298" s="104"/>
      <c r="K298" s="104"/>
      <c r="L298" s="105"/>
    </row>
    <row r="299" spans="1:12" s="88" customFormat="1">
      <c r="A299" s="176" t="s">
        <v>81</v>
      </c>
      <c r="B299" s="176" t="s">
        <v>82</v>
      </c>
      <c r="C299" s="176" t="s">
        <v>333</v>
      </c>
      <c r="D299" s="177"/>
      <c r="E299" s="113" t="s">
        <v>664</v>
      </c>
      <c r="F299" s="113" t="s">
        <v>665</v>
      </c>
      <c r="G299" s="113"/>
      <c r="H299" s="113"/>
      <c r="I299" s="113"/>
      <c r="J299" s="113"/>
      <c r="K299" s="113"/>
      <c r="L299" s="113"/>
    </row>
    <row r="300" spans="1:12" ht="18.95" customHeight="1">
      <c r="A300" s="198">
        <v>1240</v>
      </c>
      <c r="B300" s="199">
        <v>83</v>
      </c>
      <c r="C300" s="200" t="s">
        <v>240</v>
      </c>
      <c r="E300" s="201"/>
      <c r="F300" s="202"/>
    </row>
    <row r="301" spans="1:12" s="88" customFormat="1" ht="18.95" customHeight="1">
      <c r="A301" s="18">
        <v>1240</v>
      </c>
      <c r="B301" s="19">
        <v>73</v>
      </c>
      <c r="C301" s="20" t="s">
        <v>241</v>
      </c>
      <c r="D301" s="174"/>
      <c r="E301" s="113"/>
      <c r="F301" s="113"/>
    </row>
    <row r="302" spans="1:12" ht="18.95" customHeight="1">
      <c r="A302" s="192">
        <v>1240</v>
      </c>
      <c r="B302" s="118">
        <v>23</v>
      </c>
      <c r="C302" s="110" t="s">
        <v>242</v>
      </c>
      <c r="E302" s="187"/>
      <c r="F302" s="165"/>
    </row>
    <row r="303" spans="1:12" ht="18.95" customHeight="1">
      <c r="A303" s="156">
        <v>1240</v>
      </c>
      <c r="B303" s="19">
        <v>75</v>
      </c>
      <c r="C303" s="20" t="s">
        <v>243</v>
      </c>
      <c r="E303" s="113"/>
      <c r="F303" s="159"/>
    </row>
    <row r="304" spans="1:12" ht="18.95" customHeight="1">
      <c r="A304" s="158">
        <v>1240</v>
      </c>
      <c r="B304" s="19">
        <v>24</v>
      </c>
      <c r="C304" s="20" t="s">
        <v>244</v>
      </c>
      <c r="E304" s="113"/>
      <c r="F304" s="159"/>
    </row>
    <row r="305" spans="1:12" ht="18.95" customHeight="1">
      <c r="A305" s="158">
        <v>1240</v>
      </c>
      <c r="B305" s="19">
        <v>25</v>
      </c>
      <c r="C305" s="20" t="s">
        <v>245</v>
      </c>
      <c r="E305" s="113"/>
      <c r="F305" s="159"/>
    </row>
    <row r="306" spans="1:12" ht="18.95" customHeight="1">
      <c r="A306" s="158">
        <v>1240</v>
      </c>
      <c r="B306" s="19">
        <v>1240</v>
      </c>
      <c r="C306" s="20" t="s">
        <v>246</v>
      </c>
      <c r="E306" s="113"/>
      <c r="F306" s="159"/>
    </row>
    <row r="307" spans="1:12" ht="18.95" customHeight="1">
      <c r="A307" s="158">
        <v>1240</v>
      </c>
      <c r="B307" s="19">
        <v>28</v>
      </c>
      <c r="C307" s="20" t="s">
        <v>248</v>
      </c>
      <c r="E307" s="113"/>
      <c r="F307" s="159"/>
    </row>
    <row r="308" spans="1:12" ht="18.95" customHeight="1">
      <c r="A308" s="158">
        <v>1240</v>
      </c>
      <c r="B308" s="19">
        <v>134</v>
      </c>
      <c r="C308" s="20" t="s">
        <v>623</v>
      </c>
      <c r="E308" s="113"/>
      <c r="F308" s="159"/>
    </row>
    <row r="309" spans="1:12" ht="18.95" customHeight="1">
      <c r="A309" s="158">
        <v>1240</v>
      </c>
      <c r="B309" s="19">
        <v>133</v>
      </c>
      <c r="C309" s="20" t="s">
        <v>624</v>
      </c>
      <c r="E309" s="113"/>
      <c r="F309" s="159"/>
    </row>
    <row r="310" spans="1:12" ht="18.95" customHeight="1">
      <c r="A310" s="158">
        <v>1240</v>
      </c>
      <c r="B310" s="19">
        <v>26</v>
      </c>
      <c r="C310" s="20" t="s">
        <v>253</v>
      </c>
      <c r="E310" s="113"/>
      <c r="F310" s="159"/>
    </row>
    <row r="311" spans="1:12" ht="18.95" customHeight="1">
      <c r="A311" s="158">
        <v>1240</v>
      </c>
      <c r="B311" s="19">
        <v>132</v>
      </c>
      <c r="C311" s="20" t="s">
        <v>254</v>
      </c>
      <c r="E311" s="113"/>
      <c r="F311" s="159"/>
    </row>
    <row r="312" spans="1:12" ht="18.95" customHeight="1">
      <c r="A312" s="158">
        <v>1240</v>
      </c>
      <c r="B312" s="19">
        <v>3</v>
      </c>
      <c r="C312" s="20" t="s">
        <v>255</v>
      </c>
      <c r="E312" s="113"/>
      <c r="F312" s="159"/>
    </row>
    <row r="313" spans="1:12" ht="18.95" customHeight="1">
      <c r="A313" s="158">
        <v>1240</v>
      </c>
      <c r="B313" s="19">
        <v>1</v>
      </c>
      <c r="C313" s="20" t="s">
        <v>256</v>
      </c>
      <c r="E313" s="113"/>
      <c r="F313" s="159"/>
    </row>
    <row r="314" spans="1:12" ht="18.95" customHeight="1">
      <c r="A314" s="158">
        <v>1240</v>
      </c>
      <c r="B314" s="19">
        <v>14</v>
      </c>
      <c r="C314" s="20" t="s">
        <v>257</v>
      </c>
      <c r="E314" s="113"/>
      <c r="F314" s="159"/>
      <c r="G314" s="105"/>
    </row>
    <row r="315" spans="1:12" ht="18.95" customHeight="1">
      <c r="A315" s="158">
        <v>1240</v>
      </c>
      <c r="B315" s="19">
        <v>74</v>
      </c>
      <c r="C315" s="20" t="s">
        <v>258</v>
      </c>
      <c r="E315" s="113"/>
      <c r="F315" s="159"/>
      <c r="G315" s="105"/>
    </row>
    <row r="316" spans="1:12" ht="18.95" customHeight="1">
      <c r="A316" s="158">
        <v>1240</v>
      </c>
      <c r="B316" s="19">
        <v>32</v>
      </c>
      <c r="C316" s="20" t="s">
        <v>699</v>
      </c>
      <c r="E316" s="113"/>
      <c r="F316" s="159"/>
      <c r="G316" s="105"/>
    </row>
    <row r="317" spans="1:12" ht="18.95" customHeight="1">
      <c r="A317" s="158">
        <v>1240</v>
      </c>
      <c r="B317" s="19">
        <v>104</v>
      </c>
      <c r="C317" s="20" t="s">
        <v>262</v>
      </c>
      <c r="E317" s="113"/>
      <c r="F317" s="159"/>
      <c r="G317" s="105"/>
    </row>
    <row r="318" spans="1:12" ht="18.95" customHeight="1" thickBot="1">
      <c r="A318" s="158">
        <v>1240</v>
      </c>
      <c r="B318" s="19">
        <v>140</v>
      </c>
      <c r="C318" s="20" t="s">
        <v>262</v>
      </c>
      <c r="E318" s="163"/>
      <c r="F318" s="159"/>
      <c r="G318" s="105"/>
    </row>
    <row r="319" spans="1:12" customFormat="1" ht="20.25">
      <c r="A319" s="150"/>
      <c r="B319" s="151"/>
      <c r="C319" s="152" t="s">
        <v>656</v>
      </c>
      <c r="D319" s="151"/>
      <c r="E319" s="151"/>
      <c r="F319" s="153"/>
      <c r="G319" s="105"/>
      <c r="H319" s="104"/>
      <c r="I319" s="104"/>
      <c r="J319" s="104"/>
      <c r="K319" s="104"/>
      <c r="L319" s="105"/>
    </row>
    <row r="320" spans="1:12" customFormat="1" ht="15">
      <c r="A320" s="154"/>
      <c r="B320" s="104"/>
      <c r="C320" s="106" t="s">
        <v>657</v>
      </c>
      <c r="D320" s="104"/>
      <c r="E320" s="104"/>
      <c r="F320" s="155"/>
      <c r="G320" s="105"/>
      <c r="H320" s="104"/>
      <c r="I320" s="104"/>
      <c r="J320" s="104"/>
      <c r="K320" s="104"/>
      <c r="L320" s="105"/>
    </row>
    <row r="321" spans="1:12" customFormat="1">
      <c r="A321" s="154"/>
      <c r="B321" s="107" t="s">
        <v>658</v>
      </c>
      <c r="C321" s="114">
        <v>40318</v>
      </c>
      <c r="D321" s="104"/>
      <c r="E321" s="104"/>
      <c r="F321" s="155"/>
      <c r="G321" s="105"/>
      <c r="H321" s="104"/>
      <c r="I321" s="104"/>
      <c r="J321" s="104"/>
      <c r="K321" s="104"/>
      <c r="L321" s="105"/>
    </row>
    <row r="322" spans="1:12" customFormat="1" ht="18" customHeight="1">
      <c r="A322" s="154"/>
      <c r="B322" s="107" t="s">
        <v>659</v>
      </c>
      <c r="C322" s="115">
        <v>0.75</v>
      </c>
      <c r="D322" s="104"/>
      <c r="E322" s="104"/>
      <c r="F322" s="155"/>
      <c r="G322" s="105"/>
      <c r="H322" s="104"/>
      <c r="I322" s="104"/>
      <c r="J322" s="104"/>
      <c r="K322" s="104"/>
      <c r="L322" s="105"/>
    </row>
    <row r="323" spans="1:12" customFormat="1">
      <c r="A323" s="154"/>
      <c r="B323" s="107" t="s">
        <v>660</v>
      </c>
      <c r="C323" s="107" t="s">
        <v>661</v>
      </c>
      <c r="D323" s="104"/>
      <c r="E323" s="104"/>
      <c r="F323" s="155"/>
      <c r="G323" s="105"/>
      <c r="H323" s="104"/>
      <c r="I323" s="104"/>
      <c r="J323" s="104"/>
      <c r="K323" s="104"/>
      <c r="L323" s="105"/>
    </row>
    <row r="324" spans="1:12" customFormat="1">
      <c r="A324" s="154"/>
      <c r="B324" s="107" t="s">
        <v>662</v>
      </c>
      <c r="C324" s="107" t="s">
        <v>663</v>
      </c>
      <c r="D324" s="104"/>
      <c r="E324" s="104"/>
      <c r="F324" s="155"/>
      <c r="G324" s="105"/>
      <c r="H324" s="104"/>
      <c r="I324" s="104"/>
      <c r="J324" s="104"/>
      <c r="K324" s="104"/>
      <c r="L324" s="105"/>
    </row>
    <row r="325" spans="1:12" customFormat="1">
      <c r="A325" s="154"/>
      <c r="B325" s="104"/>
      <c r="C325" s="104"/>
      <c r="D325" s="104"/>
      <c r="E325" s="104"/>
      <c r="F325" s="155"/>
      <c r="G325" s="105"/>
      <c r="H325" s="104"/>
      <c r="I325" s="104"/>
      <c r="J325" s="104"/>
      <c r="K325" s="104"/>
      <c r="L325" s="105"/>
    </row>
    <row r="326" spans="1:12" s="88" customFormat="1">
      <c r="A326" s="176" t="s">
        <v>81</v>
      </c>
      <c r="B326" s="176" t="s">
        <v>82</v>
      </c>
      <c r="C326" s="176" t="s">
        <v>333</v>
      </c>
      <c r="D326" s="177"/>
      <c r="E326" s="113" t="s">
        <v>664</v>
      </c>
      <c r="F326" s="113" t="s">
        <v>665</v>
      </c>
      <c r="G326" s="113"/>
      <c r="H326" s="113"/>
      <c r="I326" s="113"/>
      <c r="J326" s="113"/>
      <c r="K326" s="113"/>
      <c r="L326" s="113"/>
    </row>
    <row r="327" spans="1:12" ht="18.95" customHeight="1">
      <c r="A327" s="156">
        <v>1240</v>
      </c>
      <c r="B327" s="118">
        <v>141</v>
      </c>
      <c r="C327" s="110" t="s">
        <v>262</v>
      </c>
      <c r="E327" s="187"/>
      <c r="F327" s="165"/>
      <c r="G327" s="105"/>
    </row>
    <row r="328" spans="1:12" ht="18.95" customHeight="1">
      <c r="A328" s="158">
        <v>1240</v>
      </c>
      <c r="B328" s="19">
        <v>142</v>
      </c>
      <c r="C328" s="20" t="s">
        <v>262</v>
      </c>
      <c r="E328" s="113"/>
      <c r="F328" s="159"/>
      <c r="G328" s="105"/>
    </row>
    <row r="329" spans="1:12" ht="18.95" customHeight="1">
      <c r="A329" s="183">
        <v>1240</v>
      </c>
      <c r="B329" s="117">
        <v>143</v>
      </c>
      <c r="C329" s="116" t="s">
        <v>262</v>
      </c>
      <c r="E329" s="185"/>
      <c r="F329" s="186"/>
      <c r="G329" s="105"/>
    </row>
    <row r="330" spans="1:12" s="88" customFormat="1" ht="18.95" customHeight="1">
      <c r="A330" s="18">
        <v>1240</v>
      </c>
      <c r="B330" s="19">
        <v>107</v>
      </c>
      <c r="C330" s="20" t="s">
        <v>627</v>
      </c>
      <c r="D330" s="174"/>
      <c r="E330" s="113"/>
      <c r="F330" s="113"/>
      <c r="G330" s="113"/>
    </row>
    <row r="331" spans="1:12" ht="18.95" customHeight="1">
      <c r="A331" s="192">
        <v>1240</v>
      </c>
      <c r="B331" s="118">
        <v>108</v>
      </c>
      <c r="C331" s="110" t="s">
        <v>264</v>
      </c>
      <c r="E331" s="187"/>
      <c r="F331" s="165"/>
    </row>
    <row r="332" spans="1:12" ht="18.95" customHeight="1">
      <c r="A332" s="158">
        <v>1240</v>
      </c>
      <c r="B332" s="19">
        <v>106</v>
      </c>
      <c r="C332" s="20" t="s">
        <v>628</v>
      </c>
      <c r="E332" s="113"/>
      <c r="F332" s="159"/>
    </row>
    <row r="333" spans="1:12" ht="18.95" customHeight="1">
      <c r="A333" s="158">
        <v>1240</v>
      </c>
      <c r="B333" s="19">
        <v>105</v>
      </c>
      <c r="C333" s="20" t="s">
        <v>265</v>
      </c>
      <c r="E333" s="113"/>
      <c r="F333" s="159"/>
    </row>
    <row r="334" spans="1:12" ht="18.95" customHeight="1">
      <c r="A334" s="158">
        <v>1240</v>
      </c>
      <c r="B334" s="19">
        <v>147</v>
      </c>
      <c r="C334" s="20" t="s">
        <v>266</v>
      </c>
      <c r="E334" s="113"/>
      <c r="F334" s="159"/>
    </row>
    <row r="335" spans="1:12" ht="18.95" customHeight="1">
      <c r="A335" s="158">
        <v>1240</v>
      </c>
      <c r="B335" s="19">
        <v>97</v>
      </c>
      <c r="C335" s="20" t="s">
        <v>268</v>
      </c>
      <c r="E335" s="113"/>
      <c r="F335" s="159"/>
    </row>
    <row r="336" spans="1:12" ht="18.95" customHeight="1">
      <c r="A336" s="158">
        <v>1240</v>
      </c>
      <c r="B336" s="19">
        <v>99</v>
      </c>
      <c r="C336" s="20" t="s">
        <v>631</v>
      </c>
      <c r="E336" s="113"/>
      <c r="F336" s="159"/>
    </row>
    <row r="337" spans="1:12" ht="18.95" customHeight="1">
      <c r="A337" s="158">
        <v>1240</v>
      </c>
      <c r="B337" s="19">
        <v>100</v>
      </c>
      <c r="C337" s="20" t="s">
        <v>269</v>
      </c>
      <c r="E337" s="113"/>
      <c r="F337" s="159"/>
    </row>
    <row r="338" spans="1:12" ht="18.95" customHeight="1">
      <c r="A338" s="158">
        <v>1240</v>
      </c>
      <c r="B338" s="19">
        <v>135</v>
      </c>
      <c r="C338" s="20" t="s">
        <v>271</v>
      </c>
      <c r="E338" s="113"/>
      <c r="F338" s="159"/>
    </row>
    <row r="339" spans="1:12" ht="18.95" customHeight="1">
      <c r="A339" s="158">
        <v>1240</v>
      </c>
      <c r="B339" s="19">
        <v>86</v>
      </c>
      <c r="C339" s="20" t="s">
        <v>632</v>
      </c>
      <c r="E339" s="113"/>
      <c r="F339" s="159"/>
    </row>
    <row r="340" spans="1:12" ht="18.95" customHeight="1">
      <c r="A340" s="158">
        <v>1240</v>
      </c>
      <c r="B340" s="19">
        <v>121</v>
      </c>
      <c r="C340" s="20" t="s">
        <v>273</v>
      </c>
      <c r="E340" s="113"/>
      <c r="F340" s="159"/>
    </row>
    <row r="341" spans="1:12" ht="18.95" customHeight="1">
      <c r="A341" s="158">
        <v>1240</v>
      </c>
      <c r="B341" s="19">
        <v>42</v>
      </c>
      <c r="C341" s="20" t="s">
        <v>274</v>
      </c>
      <c r="E341" s="113"/>
      <c r="F341" s="159"/>
    </row>
    <row r="342" spans="1:12" ht="18.95" customHeight="1">
      <c r="A342" s="158">
        <v>1240</v>
      </c>
      <c r="B342" s="19">
        <v>118</v>
      </c>
      <c r="C342" s="20" t="s">
        <v>268</v>
      </c>
      <c r="E342" s="113"/>
      <c r="F342" s="159"/>
    </row>
    <row r="343" spans="1:12" ht="18.95" customHeight="1">
      <c r="A343" s="158">
        <v>1240</v>
      </c>
      <c r="B343" s="19">
        <v>41</v>
      </c>
      <c r="C343" s="20" t="s">
        <v>275</v>
      </c>
      <c r="E343" s="113"/>
      <c r="F343" s="159"/>
    </row>
    <row r="344" spans="1:12" ht="18.95" customHeight="1">
      <c r="A344" s="158">
        <v>1240</v>
      </c>
      <c r="B344" s="19">
        <v>87</v>
      </c>
      <c r="C344" s="20" t="s">
        <v>276</v>
      </c>
      <c r="E344" s="113"/>
      <c r="F344" s="159"/>
    </row>
    <row r="345" spans="1:12" ht="18.95" customHeight="1" thickBot="1">
      <c r="A345" s="158">
        <v>1240</v>
      </c>
      <c r="B345" s="19">
        <v>88</v>
      </c>
      <c r="C345" s="20" t="s">
        <v>277</v>
      </c>
      <c r="E345" s="163"/>
      <c r="F345" s="159"/>
    </row>
    <row r="346" spans="1:12" customFormat="1" ht="20.25">
      <c r="A346" s="150"/>
      <c r="B346" s="151"/>
      <c r="C346" s="152" t="s">
        <v>656</v>
      </c>
      <c r="D346" s="151"/>
      <c r="E346" s="151"/>
      <c r="F346" s="153"/>
      <c r="G346" s="105"/>
      <c r="H346" s="104"/>
      <c r="I346" s="104"/>
      <c r="J346" s="104"/>
      <c r="K346" s="104"/>
      <c r="L346" s="105"/>
    </row>
    <row r="347" spans="1:12" customFormat="1" ht="15">
      <c r="A347" s="154"/>
      <c r="B347" s="104"/>
      <c r="C347" s="106" t="s">
        <v>657</v>
      </c>
      <c r="D347" s="104"/>
      <c r="E347" s="104"/>
      <c r="F347" s="155"/>
      <c r="G347" s="105"/>
      <c r="H347" s="104"/>
      <c r="I347" s="104"/>
      <c r="J347" s="104"/>
      <c r="K347" s="104"/>
      <c r="L347" s="105"/>
    </row>
    <row r="348" spans="1:12" customFormat="1">
      <c r="A348" s="154"/>
      <c r="B348" s="107" t="s">
        <v>658</v>
      </c>
      <c r="C348" s="114">
        <v>40318</v>
      </c>
      <c r="D348" s="104"/>
      <c r="E348" s="104"/>
      <c r="F348" s="155"/>
      <c r="G348" s="105"/>
      <c r="H348" s="104"/>
      <c r="I348" s="104"/>
      <c r="J348" s="104"/>
      <c r="K348" s="104"/>
      <c r="L348" s="105"/>
    </row>
    <row r="349" spans="1:12" customFormat="1" ht="18" customHeight="1">
      <c r="A349" s="154"/>
      <c r="B349" s="107" t="s">
        <v>659</v>
      </c>
      <c r="C349" s="115">
        <v>0.75</v>
      </c>
      <c r="D349" s="104"/>
      <c r="E349" s="104"/>
      <c r="F349" s="155"/>
      <c r="G349" s="105"/>
      <c r="H349" s="104"/>
      <c r="I349" s="104"/>
      <c r="J349" s="104"/>
      <c r="K349" s="104"/>
      <c r="L349" s="105"/>
    </row>
    <row r="350" spans="1:12" customFormat="1">
      <c r="A350" s="154"/>
      <c r="B350" s="107" t="s">
        <v>660</v>
      </c>
      <c r="C350" s="107" t="s">
        <v>661</v>
      </c>
      <c r="D350" s="104"/>
      <c r="E350" s="104"/>
      <c r="F350" s="155"/>
      <c r="G350" s="105"/>
      <c r="H350" s="104"/>
      <c r="I350" s="104"/>
      <c r="J350" s="104"/>
      <c r="K350" s="104"/>
      <c r="L350" s="105"/>
    </row>
    <row r="351" spans="1:12" customFormat="1">
      <c r="A351" s="154"/>
      <c r="B351" s="107" t="s">
        <v>662</v>
      </c>
      <c r="C351" s="107" t="s">
        <v>663</v>
      </c>
      <c r="D351" s="104"/>
      <c r="E351" s="104"/>
      <c r="F351" s="155"/>
      <c r="G351" s="105"/>
      <c r="H351" s="104"/>
      <c r="I351" s="104"/>
      <c r="J351" s="104"/>
      <c r="K351" s="104"/>
      <c r="L351" s="105"/>
    </row>
    <row r="352" spans="1:12" customFormat="1">
      <c r="A352" s="154"/>
      <c r="B352" s="104"/>
      <c r="C352" s="104"/>
      <c r="D352" s="104"/>
      <c r="E352" s="104"/>
      <c r="F352" s="155"/>
      <c r="G352" s="105"/>
      <c r="H352" s="104"/>
      <c r="I352" s="104"/>
      <c r="J352" s="104"/>
      <c r="K352" s="104"/>
      <c r="L352" s="105"/>
    </row>
    <row r="353" spans="1:12" s="88" customFormat="1">
      <c r="A353" s="176" t="s">
        <v>81</v>
      </c>
      <c r="B353" s="176" t="s">
        <v>82</v>
      </c>
      <c r="C353" s="176" t="s">
        <v>333</v>
      </c>
      <c r="D353" s="177"/>
      <c r="E353" s="113" t="s">
        <v>664</v>
      </c>
      <c r="F353" s="113" t="s">
        <v>665</v>
      </c>
      <c r="G353" s="113"/>
      <c r="H353" s="113"/>
      <c r="I353" s="113"/>
      <c r="J353" s="113"/>
      <c r="K353" s="113"/>
      <c r="L353" s="113"/>
    </row>
    <row r="354" spans="1:12" ht="18.95" customHeight="1">
      <c r="A354" s="156">
        <v>1240</v>
      </c>
      <c r="B354" s="118">
        <v>89</v>
      </c>
      <c r="C354" s="110" t="s">
        <v>633</v>
      </c>
      <c r="E354" s="187"/>
      <c r="F354" s="165"/>
    </row>
    <row r="355" spans="1:12" ht="18.95" customHeight="1">
      <c r="A355" s="158">
        <v>1240</v>
      </c>
      <c r="B355" s="19">
        <v>44</v>
      </c>
      <c r="C355" s="20" t="s">
        <v>700</v>
      </c>
      <c r="E355" s="113"/>
      <c r="F355" s="159"/>
    </row>
    <row r="356" spans="1:12" ht="20.100000000000001" customHeight="1">
      <c r="A356" s="158">
        <v>1240</v>
      </c>
      <c r="B356" s="19">
        <v>79</v>
      </c>
      <c r="C356" s="20" t="s">
        <v>281</v>
      </c>
      <c r="E356" s="113"/>
      <c r="F356" s="159"/>
    </row>
    <row r="357" spans="1:12" ht="20.100000000000001" customHeight="1">
      <c r="A357" s="183">
        <v>1240</v>
      </c>
      <c r="B357" s="117">
        <v>119</v>
      </c>
      <c r="C357" s="116" t="s">
        <v>701</v>
      </c>
      <c r="E357" s="185"/>
      <c r="F357" s="186"/>
    </row>
    <row r="358" spans="1:12" s="88" customFormat="1" ht="20.100000000000001" customHeight="1">
      <c r="A358" s="18">
        <v>1240</v>
      </c>
      <c r="B358" s="19">
        <v>91</v>
      </c>
      <c r="C358" s="20" t="s">
        <v>283</v>
      </c>
      <c r="D358" s="174"/>
      <c r="E358" s="113"/>
      <c r="F358" s="113"/>
    </row>
    <row r="359" spans="1:12" ht="20.100000000000001" customHeight="1">
      <c r="A359" s="166">
        <v>1240</v>
      </c>
      <c r="B359" s="118">
        <v>45</v>
      </c>
      <c r="C359" s="110" t="s">
        <v>635</v>
      </c>
      <c r="E359" s="187"/>
      <c r="F359" s="165"/>
    </row>
    <row r="360" spans="1:12" ht="20.100000000000001" customHeight="1">
      <c r="A360" s="158">
        <v>1240</v>
      </c>
      <c r="B360" s="19">
        <v>46</v>
      </c>
      <c r="C360" s="20" t="s">
        <v>208</v>
      </c>
      <c r="E360" s="113"/>
      <c r="F360" s="159"/>
    </row>
    <row r="361" spans="1:12" ht="20.100000000000001" customHeight="1">
      <c r="A361" s="158">
        <v>1240</v>
      </c>
      <c r="B361" s="19">
        <v>48</v>
      </c>
      <c r="C361" s="20" t="s">
        <v>636</v>
      </c>
      <c r="E361" s="113"/>
      <c r="F361" s="159"/>
    </row>
    <row r="362" spans="1:12" ht="20.100000000000001" customHeight="1">
      <c r="A362" s="158">
        <v>1240</v>
      </c>
      <c r="B362" s="19">
        <v>49</v>
      </c>
      <c r="C362" s="20" t="s">
        <v>286</v>
      </c>
      <c r="E362" s="113"/>
      <c r="F362" s="159"/>
    </row>
    <row r="363" spans="1:12" ht="20.100000000000001" customHeight="1">
      <c r="A363" s="158">
        <v>1240</v>
      </c>
      <c r="B363" s="19">
        <v>50</v>
      </c>
      <c r="C363" s="20" t="s">
        <v>637</v>
      </c>
      <c r="E363" s="113"/>
      <c r="F363" s="159"/>
    </row>
    <row r="364" spans="1:12" ht="20.100000000000001" customHeight="1">
      <c r="A364" s="158">
        <v>1240</v>
      </c>
      <c r="B364" s="19">
        <v>51</v>
      </c>
      <c r="C364" s="20" t="s">
        <v>287</v>
      </c>
      <c r="E364" s="113"/>
      <c r="F364" s="159"/>
    </row>
    <row r="365" spans="1:12" ht="20.100000000000001" customHeight="1">
      <c r="A365" s="158">
        <v>1240</v>
      </c>
      <c r="B365" s="19">
        <v>111</v>
      </c>
      <c r="C365" s="20" t="s">
        <v>638</v>
      </c>
      <c r="E365" s="113"/>
      <c r="F365" s="159"/>
    </row>
    <row r="366" spans="1:12" ht="20.100000000000001" customHeight="1">
      <c r="A366" s="158">
        <v>1240</v>
      </c>
      <c r="B366" s="19">
        <v>13</v>
      </c>
      <c r="C366" s="20" t="s">
        <v>288</v>
      </c>
      <c r="E366" s="113"/>
      <c r="F366" s="159"/>
    </row>
    <row r="367" spans="1:12" ht="20.100000000000001" customHeight="1">
      <c r="A367" s="158">
        <v>1240</v>
      </c>
      <c r="B367" s="19">
        <v>54</v>
      </c>
      <c r="C367" s="20" t="s">
        <v>289</v>
      </c>
      <c r="E367" s="113"/>
      <c r="F367" s="159"/>
    </row>
    <row r="368" spans="1:12" ht="20.100000000000001" customHeight="1">
      <c r="A368" s="158">
        <v>1240</v>
      </c>
      <c r="B368" s="19">
        <v>9</v>
      </c>
      <c r="C368" s="20" t="s">
        <v>702</v>
      </c>
      <c r="E368" s="113"/>
      <c r="F368" s="159"/>
    </row>
    <row r="369" spans="1:12" ht="20.100000000000001" customHeight="1">
      <c r="A369" s="158">
        <v>1240</v>
      </c>
      <c r="B369" s="19">
        <v>115</v>
      </c>
      <c r="C369" s="20" t="s">
        <v>291</v>
      </c>
      <c r="E369" s="113"/>
      <c r="F369" s="159"/>
    </row>
    <row r="370" spans="1:12" ht="20.100000000000001" customHeight="1">
      <c r="A370" s="158">
        <v>1240</v>
      </c>
      <c r="B370" s="19">
        <v>123</v>
      </c>
      <c r="C370" s="20" t="s">
        <v>640</v>
      </c>
      <c r="E370" s="113"/>
      <c r="F370" s="159"/>
    </row>
    <row r="371" spans="1:12" ht="20.100000000000001" customHeight="1" thickBot="1">
      <c r="A371" s="158">
        <v>1240</v>
      </c>
      <c r="B371" s="19">
        <v>58</v>
      </c>
      <c r="C371" s="20" t="s">
        <v>638</v>
      </c>
      <c r="E371" s="163"/>
      <c r="F371" s="159"/>
    </row>
    <row r="372" spans="1:12" customFormat="1" ht="20.25">
      <c r="A372" s="150"/>
      <c r="B372" s="151"/>
      <c r="C372" s="152" t="s">
        <v>656</v>
      </c>
      <c r="D372" s="151"/>
      <c r="E372" s="151"/>
      <c r="F372" s="153"/>
      <c r="G372" s="105"/>
      <c r="H372" s="104"/>
      <c r="I372" s="104"/>
      <c r="J372" s="104"/>
      <c r="K372" s="104"/>
      <c r="L372" s="105"/>
    </row>
    <row r="373" spans="1:12" customFormat="1" ht="15">
      <c r="A373" s="154"/>
      <c r="B373" s="104"/>
      <c r="C373" s="106" t="s">
        <v>657</v>
      </c>
      <c r="D373" s="104"/>
      <c r="E373" s="104"/>
      <c r="F373" s="155"/>
      <c r="G373" s="105"/>
      <c r="H373" s="104"/>
      <c r="I373" s="104"/>
      <c r="J373" s="104"/>
      <c r="K373" s="104"/>
      <c r="L373" s="105"/>
    </row>
    <row r="374" spans="1:12" customFormat="1">
      <c r="A374" s="154"/>
      <c r="B374" s="107" t="s">
        <v>658</v>
      </c>
      <c r="C374" s="114">
        <v>40318</v>
      </c>
      <c r="D374" s="104"/>
      <c r="E374" s="104"/>
      <c r="F374" s="155"/>
      <c r="G374" s="105"/>
      <c r="H374" s="104"/>
      <c r="I374" s="104"/>
      <c r="J374" s="104"/>
      <c r="K374" s="104"/>
      <c r="L374" s="105"/>
    </row>
    <row r="375" spans="1:12" customFormat="1" ht="15" customHeight="1">
      <c r="A375" s="154"/>
      <c r="B375" s="107" t="s">
        <v>659</v>
      </c>
      <c r="C375" s="115">
        <v>0.75</v>
      </c>
      <c r="D375" s="104"/>
      <c r="E375" s="104"/>
      <c r="F375" s="155"/>
      <c r="G375" s="105"/>
      <c r="H375" s="104"/>
      <c r="I375" s="104"/>
      <c r="J375" s="104"/>
      <c r="K375" s="104"/>
      <c r="L375" s="105"/>
    </row>
    <row r="376" spans="1:12" customFormat="1">
      <c r="A376" s="154"/>
      <c r="B376" s="107" t="s">
        <v>660</v>
      </c>
      <c r="C376" s="107" t="s">
        <v>661</v>
      </c>
      <c r="D376" s="104"/>
      <c r="E376" s="104"/>
      <c r="F376" s="155"/>
      <c r="G376" s="105"/>
      <c r="H376" s="104"/>
      <c r="I376" s="104"/>
      <c r="J376" s="104"/>
      <c r="K376" s="104"/>
      <c r="L376" s="105"/>
    </row>
    <row r="377" spans="1:12" customFormat="1">
      <c r="A377" s="154"/>
      <c r="B377" s="107" t="s">
        <v>662</v>
      </c>
      <c r="C377" s="107" t="s">
        <v>663</v>
      </c>
      <c r="D377" s="104"/>
      <c r="E377" s="104"/>
      <c r="F377" s="155"/>
      <c r="G377" s="105"/>
      <c r="H377" s="104"/>
      <c r="I377" s="104"/>
      <c r="J377" s="104"/>
      <c r="K377" s="104"/>
      <c r="L377" s="105"/>
    </row>
    <row r="378" spans="1:12" customFormat="1">
      <c r="A378" s="154"/>
      <c r="B378" s="104"/>
      <c r="C378" s="104"/>
      <c r="D378" s="104"/>
      <c r="E378" s="104"/>
      <c r="F378" s="155"/>
      <c r="G378" s="105"/>
      <c r="H378" s="104"/>
      <c r="I378" s="104"/>
      <c r="J378" s="104"/>
      <c r="K378" s="104"/>
      <c r="L378" s="105"/>
    </row>
    <row r="379" spans="1:12" s="88" customFormat="1">
      <c r="A379" s="176" t="s">
        <v>81</v>
      </c>
      <c r="B379" s="176" t="s">
        <v>82</v>
      </c>
      <c r="C379" s="176" t="s">
        <v>333</v>
      </c>
      <c r="D379" s="177"/>
      <c r="E379" s="113" t="s">
        <v>664</v>
      </c>
      <c r="F379" s="113" t="s">
        <v>665</v>
      </c>
      <c r="G379" s="113"/>
      <c r="H379" s="113"/>
      <c r="I379" s="113"/>
      <c r="J379" s="113"/>
      <c r="K379" s="113"/>
      <c r="L379" s="113"/>
    </row>
    <row r="380" spans="1:12" ht="20.100000000000001" customHeight="1">
      <c r="A380" s="156">
        <v>1240</v>
      </c>
      <c r="B380" s="118">
        <v>131</v>
      </c>
      <c r="C380" s="110" t="s">
        <v>638</v>
      </c>
      <c r="E380" s="187"/>
      <c r="F380" s="165"/>
    </row>
    <row r="381" spans="1:12" ht="20.100000000000001" customHeight="1">
      <c r="A381" s="158">
        <v>1240</v>
      </c>
      <c r="B381" s="19">
        <v>11</v>
      </c>
      <c r="C381" s="20" t="s">
        <v>293</v>
      </c>
      <c r="E381" s="113"/>
      <c r="F381" s="159"/>
    </row>
    <row r="382" spans="1:12" ht="20.100000000000001" customHeight="1">
      <c r="A382" s="158">
        <v>1240</v>
      </c>
      <c r="B382" s="19">
        <v>113</v>
      </c>
      <c r="C382" s="20" t="s">
        <v>294</v>
      </c>
      <c r="E382" s="113"/>
      <c r="F382" s="159"/>
    </row>
    <row r="383" spans="1:12" ht="20.100000000000001" customHeight="1">
      <c r="A383" s="158">
        <v>1240</v>
      </c>
      <c r="B383" s="19">
        <v>62</v>
      </c>
      <c r="C383" s="20" t="s">
        <v>294</v>
      </c>
      <c r="E383" s="113"/>
      <c r="F383" s="159"/>
    </row>
    <row r="384" spans="1:12" ht="20.100000000000001" customHeight="1">
      <c r="A384" s="183">
        <v>1240</v>
      </c>
      <c r="B384" s="117">
        <v>139</v>
      </c>
      <c r="C384" s="116" t="s">
        <v>296</v>
      </c>
      <c r="E384" s="185"/>
      <c r="F384" s="186"/>
    </row>
    <row r="385" spans="1:12" s="88" customFormat="1" ht="20.100000000000001" customHeight="1">
      <c r="A385" s="18">
        <v>1240</v>
      </c>
      <c r="B385" s="19">
        <v>64</v>
      </c>
      <c r="C385" s="20" t="s">
        <v>297</v>
      </c>
      <c r="D385" s="174"/>
      <c r="E385" s="113"/>
      <c r="F385" s="113"/>
    </row>
    <row r="386" spans="1:12" ht="20.100000000000001" customHeight="1">
      <c r="A386" s="192">
        <v>1240</v>
      </c>
      <c r="B386" s="118">
        <v>65</v>
      </c>
      <c r="C386" s="110" t="s">
        <v>703</v>
      </c>
      <c r="E386" s="187"/>
      <c r="F386" s="165"/>
    </row>
    <row r="387" spans="1:12" ht="20.100000000000001" customHeight="1">
      <c r="A387" s="158">
        <v>1240</v>
      </c>
      <c r="B387" s="19">
        <v>60</v>
      </c>
      <c r="C387" s="20" t="s">
        <v>298</v>
      </c>
      <c r="E387" s="113"/>
      <c r="F387" s="159"/>
    </row>
    <row r="388" spans="1:12" ht="20.100000000000001" customHeight="1">
      <c r="A388" s="158">
        <v>1240</v>
      </c>
      <c r="B388" s="19">
        <v>66</v>
      </c>
      <c r="C388" s="20" t="s">
        <v>642</v>
      </c>
      <c r="E388" s="113"/>
      <c r="F388" s="159"/>
      <c r="G388" s="119"/>
      <c r="H388" s="119"/>
    </row>
    <row r="389" spans="1:12" s="119" customFormat="1" ht="20.100000000000001" customHeight="1">
      <c r="A389" s="158">
        <v>1240</v>
      </c>
      <c r="B389" s="19">
        <v>67</v>
      </c>
      <c r="C389" s="20" t="s">
        <v>642</v>
      </c>
      <c r="D389" s="63"/>
      <c r="E389" s="113"/>
      <c r="F389" s="159"/>
      <c r="G389" s="63"/>
      <c r="H389" s="63"/>
    </row>
    <row r="390" spans="1:12" s="119" customFormat="1" ht="20.100000000000001" customHeight="1">
      <c r="A390" s="158">
        <v>1240</v>
      </c>
      <c r="B390" s="19">
        <v>126</v>
      </c>
      <c r="C390" s="20" t="s">
        <v>301</v>
      </c>
      <c r="E390" s="113"/>
      <c r="F390" s="159"/>
    </row>
    <row r="391" spans="1:12" s="88" customFormat="1" ht="20.100000000000001" customHeight="1" thickBot="1">
      <c r="A391" s="160">
        <v>1240</v>
      </c>
      <c r="B391" s="161">
        <v>125</v>
      </c>
      <c r="C391" s="162" t="s">
        <v>704</v>
      </c>
      <c r="D391" s="197"/>
      <c r="E391" s="163"/>
      <c r="F391" s="164"/>
      <c r="G391" s="167"/>
    </row>
    <row r="392" spans="1:12" ht="20.100000000000001" customHeight="1">
      <c r="A392" s="46"/>
      <c r="B392" s="24"/>
      <c r="C392" s="25"/>
      <c r="E392" s="104"/>
      <c r="F392" s="104"/>
    </row>
    <row r="393" spans="1:12" ht="20.100000000000001" customHeight="1">
      <c r="A393" s="46"/>
      <c r="B393" s="24"/>
      <c r="C393" s="25"/>
      <c r="E393" s="104"/>
      <c r="F393" s="104"/>
    </row>
    <row r="394" spans="1:12" ht="20.100000000000001" customHeight="1">
      <c r="A394" s="46"/>
      <c r="B394" s="24"/>
      <c r="C394" s="25"/>
      <c r="E394" s="104"/>
      <c r="F394" s="104"/>
    </row>
    <row r="395" spans="1:12" ht="27" customHeight="1">
      <c r="A395" s="46"/>
      <c r="B395" s="24"/>
      <c r="C395" s="25"/>
      <c r="E395" s="104"/>
      <c r="F395" s="104"/>
    </row>
    <row r="396" spans="1:12" ht="27" customHeight="1" thickBot="1">
      <c r="A396" s="46"/>
      <c r="B396" s="24"/>
      <c r="C396" s="25"/>
      <c r="E396" s="104"/>
      <c r="F396" s="104"/>
    </row>
    <row r="397" spans="1:12" customFormat="1" ht="20.25">
      <c r="A397" s="150"/>
      <c r="B397" s="151"/>
      <c r="C397" s="152" t="s">
        <v>656</v>
      </c>
      <c r="D397" s="151"/>
      <c r="E397" s="151"/>
      <c r="F397" s="153"/>
      <c r="G397" s="105"/>
      <c r="H397" s="104"/>
      <c r="I397" s="104"/>
      <c r="J397" s="104"/>
      <c r="K397" s="104"/>
      <c r="L397" s="105"/>
    </row>
    <row r="398" spans="1:12" customFormat="1" ht="15">
      <c r="A398" s="154"/>
      <c r="B398" s="104"/>
      <c r="C398" s="106" t="s">
        <v>657</v>
      </c>
      <c r="D398" s="104"/>
      <c r="E398" s="104"/>
      <c r="F398" s="155"/>
      <c r="G398" s="105"/>
      <c r="H398" s="104"/>
      <c r="I398" s="104"/>
      <c r="J398" s="104"/>
      <c r="K398" s="104"/>
      <c r="L398" s="105"/>
    </row>
    <row r="399" spans="1:12" customFormat="1">
      <c r="A399" s="154"/>
      <c r="B399" s="107" t="s">
        <v>658</v>
      </c>
      <c r="C399" s="114">
        <v>40318</v>
      </c>
      <c r="D399" s="104"/>
      <c r="E399" s="104"/>
      <c r="F399" s="155"/>
      <c r="G399" s="105"/>
      <c r="H399" s="104"/>
      <c r="I399" s="104"/>
      <c r="J399" s="104"/>
      <c r="K399" s="104"/>
      <c r="L399" s="105"/>
    </row>
    <row r="400" spans="1:12" customFormat="1" ht="18" customHeight="1">
      <c r="A400" s="154"/>
      <c r="B400" s="107" t="s">
        <v>659</v>
      </c>
      <c r="C400" s="115">
        <v>0.75</v>
      </c>
      <c r="D400" s="104"/>
      <c r="E400" s="104"/>
      <c r="F400" s="155"/>
      <c r="G400" s="105"/>
      <c r="H400" s="104"/>
      <c r="I400" s="104"/>
      <c r="J400" s="104"/>
      <c r="K400" s="104"/>
      <c r="L400" s="105"/>
    </row>
    <row r="401" spans="1:12" customFormat="1">
      <c r="A401" s="154"/>
      <c r="B401" s="107" t="s">
        <v>660</v>
      </c>
      <c r="C401" s="107" t="s">
        <v>661</v>
      </c>
      <c r="D401" s="104"/>
      <c r="E401" s="104"/>
      <c r="F401" s="155"/>
      <c r="G401" s="105"/>
      <c r="H401" s="104"/>
      <c r="I401" s="104"/>
      <c r="J401" s="104"/>
      <c r="K401" s="104"/>
      <c r="L401" s="105"/>
    </row>
    <row r="402" spans="1:12" customFormat="1">
      <c r="A402" s="154"/>
      <c r="B402" s="107" t="s">
        <v>662</v>
      </c>
      <c r="C402" s="107" t="s">
        <v>663</v>
      </c>
      <c r="D402" s="104"/>
      <c r="E402" s="104"/>
      <c r="F402" s="155"/>
      <c r="G402" s="105"/>
      <c r="H402" s="104"/>
      <c r="I402" s="104"/>
      <c r="J402" s="104"/>
      <c r="K402" s="104"/>
      <c r="L402" s="105"/>
    </row>
    <row r="403" spans="1:12" customFormat="1">
      <c r="A403" s="154"/>
      <c r="B403" s="104"/>
      <c r="C403" s="104"/>
      <c r="D403" s="104"/>
      <c r="E403" s="104"/>
      <c r="F403" s="155"/>
      <c r="G403" s="105"/>
      <c r="H403" s="104"/>
      <c r="I403" s="104"/>
      <c r="J403" s="104"/>
      <c r="K403" s="104"/>
      <c r="L403" s="105"/>
    </row>
    <row r="404" spans="1:12" s="88" customFormat="1">
      <c r="A404" s="176" t="s">
        <v>81</v>
      </c>
      <c r="B404" s="176" t="s">
        <v>82</v>
      </c>
      <c r="C404" s="176" t="s">
        <v>333</v>
      </c>
      <c r="D404" s="177"/>
      <c r="E404" s="113" t="s">
        <v>664</v>
      </c>
      <c r="F404" s="113" t="s">
        <v>665</v>
      </c>
      <c r="G404" s="113"/>
      <c r="H404" s="113"/>
      <c r="I404" s="113"/>
      <c r="J404" s="113"/>
      <c r="K404" s="113"/>
      <c r="L404" s="113"/>
    </row>
    <row r="405" spans="1:12" ht="20.100000000000001" customHeight="1">
      <c r="A405" s="156">
        <v>1241</v>
      </c>
      <c r="B405" s="118">
        <v>24</v>
      </c>
      <c r="C405" s="110" t="s">
        <v>643</v>
      </c>
      <c r="E405" s="187"/>
      <c r="F405" s="165"/>
    </row>
    <row r="406" spans="1:12" ht="20.100000000000001" customHeight="1">
      <c r="A406" s="158">
        <v>1241</v>
      </c>
      <c r="B406" s="19">
        <v>25</v>
      </c>
      <c r="C406" s="20" t="s">
        <v>644</v>
      </c>
      <c r="E406" s="113"/>
      <c r="F406" s="159"/>
    </row>
    <row r="407" spans="1:12" ht="20.100000000000001" customHeight="1">
      <c r="A407" s="158">
        <v>1241</v>
      </c>
      <c r="B407" s="19">
        <v>23</v>
      </c>
      <c r="C407" s="20" t="s">
        <v>310</v>
      </c>
      <c r="E407" s="113"/>
      <c r="F407" s="159"/>
    </row>
    <row r="408" spans="1:12" ht="20.100000000000001" customHeight="1">
      <c r="A408" s="158">
        <v>1241</v>
      </c>
      <c r="B408" s="19">
        <v>21</v>
      </c>
      <c r="C408" s="20" t="s">
        <v>645</v>
      </c>
      <c r="E408" s="113"/>
      <c r="F408" s="159"/>
    </row>
    <row r="409" spans="1:12" ht="20.100000000000001" customHeight="1">
      <c r="A409" s="158">
        <v>1241</v>
      </c>
      <c r="B409" s="19">
        <v>47</v>
      </c>
      <c r="C409" s="20" t="s">
        <v>311</v>
      </c>
      <c r="E409" s="113"/>
      <c r="F409" s="159"/>
    </row>
    <row r="410" spans="1:12" ht="20.100000000000001" customHeight="1">
      <c r="A410" s="158">
        <v>1241</v>
      </c>
      <c r="B410" s="19">
        <v>50</v>
      </c>
      <c r="C410" s="20" t="s">
        <v>646</v>
      </c>
      <c r="E410" s="113"/>
      <c r="F410" s="159"/>
    </row>
    <row r="411" spans="1:12" ht="20.100000000000001" customHeight="1">
      <c r="A411" s="158">
        <v>1241</v>
      </c>
      <c r="B411" s="19">
        <v>51</v>
      </c>
      <c r="C411" s="20" t="s">
        <v>646</v>
      </c>
      <c r="E411" s="113"/>
      <c r="F411" s="159"/>
    </row>
    <row r="412" spans="1:12" ht="20.100000000000001" customHeight="1">
      <c r="A412" s="158">
        <v>1241</v>
      </c>
      <c r="B412" s="19">
        <v>20</v>
      </c>
      <c r="C412" s="20" t="s">
        <v>313</v>
      </c>
      <c r="E412" s="113"/>
      <c r="F412" s="159"/>
    </row>
    <row r="413" spans="1:12" ht="20.100000000000001" customHeight="1">
      <c r="A413" s="158">
        <v>1241</v>
      </c>
      <c r="B413" s="19">
        <v>26</v>
      </c>
      <c r="C413" s="20" t="s">
        <v>314</v>
      </c>
      <c r="E413" s="113"/>
      <c r="F413" s="159"/>
    </row>
    <row r="414" spans="1:12" ht="20.100000000000001" customHeight="1">
      <c r="A414" s="158">
        <v>1241</v>
      </c>
      <c r="B414" s="19">
        <v>54</v>
      </c>
      <c r="C414" s="20" t="s">
        <v>315</v>
      </c>
      <c r="E414" s="113"/>
      <c r="F414" s="159"/>
    </row>
    <row r="415" spans="1:12" ht="20.100000000000001" customHeight="1">
      <c r="A415" s="158">
        <v>1241</v>
      </c>
      <c r="B415" s="19">
        <v>45</v>
      </c>
      <c r="C415" s="20" t="s">
        <v>315</v>
      </c>
      <c r="E415" s="113"/>
      <c r="F415" s="159"/>
    </row>
    <row r="416" spans="1:12" ht="20.100000000000001" customHeight="1">
      <c r="A416" s="158">
        <v>1241</v>
      </c>
      <c r="B416" s="19">
        <v>56</v>
      </c>
      <c r="C416" s="20" t="s">
        <v>318</v>
      </c>
      <c r="E416" s="113"/>
      <c r="F416" s="159"/>
    </row>
    <row r="417" spans="1:12" ht="20.100000000000001" customHeight="1">
      <c r="A417" s="158">
        <v>1241</v>
      </c>
      <c r="B417" s="19">
        <v>55</v>
      </c>
      <c r="C417" s="20" t="s">
        <v>647</v>
      </c>
      <c r="E417" s="113"/>
      <c r="F417" s="159"/>
    </row>
    <row r="418" spans="1:12" ht="20.100000000000001" customHeight="1">
      <c r="A418" s="158">
        <v>1241</v>
      </c>
      <c r="B418" s="19">
        <v>37</v>
      </c>
      <c r="C418" s="20" t="s">
        <v>647</v>
      </c>
      <c r="E418" s="113"/>
      <c r="F418" s="159"/>
    </row>
    <row r="419" spans="1:12" ht="20.100000000000001" customHeight="1" thickBot="1">
      <c r="A419" s="160">
        <v>1241</v>
      </c>
      <c r="B419" s="161">
        <v>38</v>
      </c>
      <c r="C419" s="162" t="s">
        <v>320</v>
      </c>
      <c r="D419" s="149"/>
      <c r="E419" s="163"/>
      <c r="F419" s="164"/>
    </row>
    <row r="420" spans="1:12" ht="20.100000000000001" customHeight="1">
      <c r="A420" s="46"/>
      <c r="B420" s="24"/>
      <c r="C420" s="25"/>
      <c r="E420" s="104"/>
      <c r="F420" s="104"/>
    </row>
    <row r="421" spans="1:12" ht="20.100000000000001" customHeight="1">
      <c r="A421" s="46"/>
      <c r="B421" s="24"/>
      <c r="C421" s="25"/>
      <c r="E421" s="104"/>
      <c r="F421" s="104"/>
    </row>
    <row r="422" spans="1:12" ht="20.100000000000001" customHeight="1">
      <c r="A422" s="46"/>
      <c r="B422" s="24"/>
      <c r="C422" s="25"/>
      <c r="E422" s="104"/>
      <c r="F422" s="104"/>
    </row>
    <row r="423" spans="1:12" customFormat="1" ht="20.25">
      <c r="A423" s="206"/>
      <c r="B423" s="207"/>
      <c r="C423" s="208" t="s">
        <v>656</v>
      </c>
      <c r="D423" s="207"/>
      <c r="E423" s="207"/>
      <c r="F423" s="209"/>
      <c r="G423" s="210"/>
      <c r="H423" s="104"/>
      <c r="I423" s="104"/>
      <c r="J423" s="104"/>
      <c r="K423" s="104"/>
      <c r="L423" s="105"/>
    </row>
    <row r="424" spans="1:12" customFormat="1" ht="15">
      <c r="A424" s="211"/>
      <c r="B424" s="104"/>
      <c r="C424" s="106" t="s">
        <v>657</v>
      </c>
      <c r="D424" s="104"/>
      <c r="E424" s="104"/>
      <c r="F424" s="155"/>
      <c r="G424" s="105"/>
      <c r="H424" s="104"/>
      <c r="I424" s="104"/>
      <c r="J424" s="104"/>
      <c r="K424" s="104"/>
      <c r="L424" s="105"/>
    </row>
    <row r="425" spans="1:12" customFormat="1">
      <c r="A425" s="211"/>
      <c r="B425" s="107" t="s">
        <v>658</v>
      </c>
      <c r="C425" s="114">
        <v>40318</v>
      </c>
      <c r="D425" s="104"/>
      <c r="E425" s="104"/>
      <c r="F425" s="155"/>
      <c r="G425" s="105"/>
      <c r="H425" s="104"/>
      <c r="I425" s="104"/>
      <c r="J425" s="104"/>
      <c r="K425" s="104"/>
      <c r="L425" s="105"/>
    </row>
    <row r="426" spans="1:12" customFormat="1" ht="18" customHeight="1">
      <c r="A426" s="211"/>
      <c r="B426" s="107" t="s">
        <v>659</v>
      </c>
      <c r="C426" s="115">
        <v>0.75</v>
      </c>
      <c r="D426" s="104"/>
      <c r="E426" s="104"/>
      <c r="F426" s="155"/>
      <c r="G426" s="105"/>
      <c r="H426" s="104"/>
      <c r="I426" s="104"/>
      <c r="J426" s="104"/>
      <c r="K426" s="104"/>
      <c r="L426" s="105"/>
    </row>
    <row r="427" spans="1:12" customFormat="1">
      <c r="A427" s="211"/>
      <c r="B427" s="107" t="s">
        <v>660</v>
      </c>
      <c r="C427" s="107" t="s">
        <v>661</v>
      </c>
      <c r="D427" s="104"/>
      <c r="E427" s="104"/>
      <c r="F427" s="155"/>
      <c r="G427" s="105"/>
      <c r="H427" s="104"/>
      <c r="I427" s="104"/>
      <c r="J427" s="104"/>
      <c r="K427" s="104"/>
      <c r="L427" s="105"/>
    </row>
    <row r="428" spans="1:12" customFormat="1">
      <c r="A428" s="211"/>
      <c r="B428" s="107" t="s">
        <v>662</v>
      </c>
      <c r="C428" s="107" t="s">
        <v>663</v>
      </c>
      <c r="D428" s="104"/>
      <c r="E428" s="104"/>
      <c r="F428" s="155"/>
      <c r="G428" s="105"/>
      <c r="H428" s="104"/>
      <c r="I428" s="104"/>
      <c r="J428" s="104"/>
      <c r="K428" s="104"/>
      <c r="L428" s="105"/>
    </row>
    <row r="429" spans="1:12" customFormat="1">
      <c r="A429" s="212"/>
      <c r="B429" s="108"/>
      <c r="C429" s="108"/>
      <c r="D429" s="108"/>
      <c r="E429" s="108"/>
      <c r="F429" s="213"/>
      <c r="G429" s="109"/>
      <c r="H429" s="104"/>
      <c r="I429" s="104"/>
      <c r="J429" s="104"/>
      <c r="K429" s="104"/>
      <c r="L429" s="105"/>
    </row>
    <row r="430" spans="1:12" s="88" customFormat="1">
      <c r="A430" s="176" t="s">
        <v>81</v>
      </c>
      <c r="B430" s="176" t="s">
        <v>82</v>
      </c>
      <c r="C430" s="176" t="s">
        <v>333</v>
      </c>
      <c r="D430" s="177"/>
      <c r="E430" s="113" t="s">
        <v>664</v>
      </c>
      <c r="F430" s="113" t="s">
        <v>665</v>
      </c>
      <c r="G430" s="113"/>
      <c r="H430" s="113"/>
      <c r="I430" s="113"/>
      <c r="J430" s="113"/>
      <c r="K430" s="113"/>
      <c r="L430" s="113"/>
    </row>
    <row r="431" spans="1:12" ht="20.100000000000001" customHeight="1">
      <c r="A431" s="156">
        <v>1241</v>
      </c>
      <c r="B431" s="118">
        <v>60</v>
      </c>
      <c r="C431" s="110" t="s">
        <v>649</v>
      </c>
      <c r="E431" s="187"/>
      <c r="F431" s="165"/>
    </row>
    <row r="432" spans="1:12" ht="20.100000000000001" customHeight="1">
      <c r="A432" s="158">
        <v>1241</v>
      </c>
      <c r="B432" s="19">
        <v>58</v>
      </c>
      <c r="C432" s="20" t="s">
        <v>321</v>
      </c>
      <c r="E432" s="113"/>
      <c r="F432" s="159"/>
      <c r="G432" s="119"/>
      <c r="H432" s="119"/>
    </row>
    <row r="433" spans="1:8" s="119" customFormat="1" ht="20.100000000000001" customHeight="1">
      <c r="A433" s="158">
        <v>1241</v>
      </c>
      <c r="B433" s="19">
        <v>57</v>
      </c>
      <c r="C433" s="20" t="s">
        <v>650</v>
      </c>
      <c r="D433" s="63"/>
      <c r="E433" s="113"/>
      <c r="F433" s="159"/>
      <c r="G433" s="63"/>
      <c r="H433" s="63"/>
    </row>
    <row r="434" spans="1:8" ht="20.100000000000001" customHeight="1">
      <c r="A434" s="158">
        <v>1241</v>
      </c>
      <c r="B434" s="19">
        <v>52</v>
      </c>
      <c r="C434" s="20" t="s">
        <v>323</v>
      </c>
      <c r="E434" s="113"/>
      <c r="F434" s="159"/>
    </row>
    <row r="435" spans="1:8" ht="20.100000000000001" customHeight="1">
      <c r="A435" s="158">
        <v>1241</v>
      </c>
      <c r="B435" s="19">
        <v>43</v>
      </c>
      <c r="C435" s="20" t="s">
        <v>651</v>
      </c>
      <c r="E435" s="113"/>
      <c r="F435" s="159"/>
    </row>
    <row r="436" spans="1:8" ht="20.100000000000001" customHeight="1">
      <c r="A436" s="158">
        <v>1241</v>
      </c>
      <c r="B436" s="19">
        <v>46</v>
      </c>
      <c r="C436" s="20" t="s">
        <v>651</v>
      </c>
      <c r="E436" s="113"/>
      <c r="F436" s="159"/>
    </row>
    <row r="437" spans="1:8" ht="20.100000000000001" customHeight="1">
      <c r="A437" s="158">
        <v>1241</v>
      </c>
      <c r="B437" s="19">
        <v>59</v>
      </c>
      <c r="C437" s="20" t="s">
        <v>297</v>
      </c>
      <c r="E437" s="113"/>
      <c r="F437" s="159"/>
    </row>
    <row r="438" spans="1:8" ht="20.100000000000001" customHeight="1">
      <c r="A438" s="158">
        <v>1241</v>
      </c>
      <c r="B438" s="19">
        <v>12</v>
      </c>
      <c r="C438" s="20" t="s">
        <v>245</v>
      </c>
      <c r="E438" s="113"/>
      <c r="F438" s="159"/>
    </row>
    <row r="439" spans="1:8" ht="20.100000000000001" customHeight="1">
      <c r="A439" s="158">
        <v>1241</v>
      </c>
      <c r="B439" s="19">
        <v>53</v>
      </c>
      <c r="C439" s="20" t="s">
        <v>326</v>
      </c>
      <c r="E439" s="113"/>
      <c r="F439" s="159"/>
    </row>
    <row r="440" spans="1:8" ht="20.100000000000001" customHeight="1">
      <c r="A440" s="158">
        <v>1241</v>
      </c>
      <c r="B440" s="19">
        <v>3</v>
      </c>
      <c r="C440" s="20" t="s">
        <v>652</v>
      </c>
      <c r="E440" s="113"/>
      <c r="F440" s="159"/>
    </row>
    <row r="441" spans="1:8" ht="20.100000000000001" customHeight="1">
      <c r="A441" s="158">
        <v>1241</v>
      </c>
      <c r="B441" s="19">
        <v>6</v>
      </c>
      <c r="C441" s="20" t="s">
        <v>328</v>
      </c>
      <c r="E441" s="113"/>
      <c r="F441" s="159"/>
    </row>
    <row r="442" spans="1:8" ht="20.100000000000001" customHeight="1">
      <c r="A442" s="158">
        <v>1241</v>
      </c>
      <c r="B442" s="19">
        <v>4</v>
      </c>
      <c r="C442" s="20" t="s">
        <v>329</v>
      </c>
      <c r="E442" s="113"/>
      <c r="F442" s="159"/>
    </row>
    <row r="443" spans="1:8" ht="20.100000000000001" customHeight="1">
      <c r="A443" s="158">
        <v>1241</v>
      </c>
      <c r="B443" s="19">
        <v>10</v>
      </c>
      <c r="C443" s="20" t="s">
        <v>705</v>
      </c>
      <c r="E443" s="113"/>
      <c r="F443" s="159"/>
    </row>
    <row r="444" spans="1:8" ht="20.100000000000001" customHeight="1">
      <c r="A444" s="158">
        <v>1241</v>
      </c>
      <c r="B444" s="19">
        <v>8</v>
      </c>
      <c r="C444" s="20" t="s">
        <v>706</v>
      </c>
      <c r="E444" s="113"/>
      <c r="F444" s="159"/>
    </row>
    <row r="445" spans="1:8" s="119" customFormat="1" ht="20.100000000000001" customHeight="1" thickBot="1">
      <c r="A445" s="160">
        <v>1241</v>
      </c>
      <c r="B445" s="161">
        <v>9</v>
      </c>
      <c r="C445" s="162" t="s">
        <v>706</v>
      </c>
      <c r="D445" s="149"/>
      <c r="E445" s="163"/>
      <c r="F445" s="164"/>
    </row>
    <row r="446" spans="1:8" ht="20.100000000000001" customHeight="1">
      <c r="A446" s="131"/>
    </row>
    <row r="447" spans="1:8" ht="20.100000000000001" customHeight="1"/>
    <row r="448" spans="1:8" ht="20.100000000000001" customHeight="1"/>
    <row r="449" ht="20.100000000000001" customHeight="1"/>
    <row r="450" ht="20.100000000000001" customHeight="1"/>
    <row r="451" ht="20.100000000000001" customHeight="1"/>
    <row r="452" ht="20.100000000000001" customHeight="1"/>
    <row r="453" ht="20.100000000000001" customHeight="1"/>
    <row r="454" ht="20.100000000000001" customHeight="1"/>
    <row r="455" ht="20.100000000000001" customHeight="1"/>
    <row r="456" ht="20.100000000000001" customHeight="1"/>
    <row r="457" ht="20.100000000000001" customHeight="1"/>
    <row r="458" ht="20.100000000000001" customHeight="1"/>
    <row r="459" ht="20.100000000000001" customHeight="1"/>
    <row r="460" ht="20.100000000000001" customHeight="1"/>
    <row r="461" ht="20.100000000000001" customHeight="1"/>
    <row r="462" ht="20.100000000000001" customHeight="1"/>
    <row r="463" ht="20.100000000000001" customHeight="1"/>
    <row r="464" ht="20.100000000000001" customHeight="1"/>
    <row r="465" ht="20.100000000000001" customHeight="1"/>
  </sheetData>
  <phoneticPr fontId="0" type="noConversion"/>
  <pageMargins left="0.75" right="0.75" top="0.98425196850393704" bottom="0.98425196850393704" header="0" footer="0"/>
  <pageSetup paperSize="5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465"/>
  <sheetViews>
    <sheetView workbookViewId="0" xr3:uid="{85D5C41F-068E-5C55-9968-509E7C2A5619}">
      <selection activeCell="A19" sqref="A19"/>
    </sheetView>
  </sheetViews>
  <sheetFormatPr defaultColWidth="11.42578125" defaultRowHeight="12.75"/>
  <cols>
    <col min="1" max="1" width="8.5703125" style="60" customWidth="1"/>
    <col min="2" max="2" width="17" style="60" customWidth="1"/>
    <col min="3" max="3" width="54.140625" style="61" customWidth="1"/>
    <col min="4" max="4" width="0.42578125" style="63" hidden="1" customWidth="1"/>
    <col min="5" max="5" width="23.5703125" style="63" customWidth="1"/>
    <col min="6" max="6" width="26.5703125" style="63" customWidth="1"/>
    <col min="7" max="16384" width="11.42578125" style="63"/>
  </cols>
  <sheetData>
    <row r="1" spans="1:24" customFormat="1" ht="20.25">
      <c r="A1" s="150"/>
      <c r="B1" s="151"/>
      <c r="C1" s="152" t="s">
        <v>656</v>
      </c>
      <c r="D1" s="151"/>
      <c r="E1" s="151"/>
      <c r="F1" s="153"/>
      <c r="G1" s="105"/>
      <c r="H1" s="104"/>
      <c r="I1" s="104"/>
      <c r="J1" s="104"/>
      <c r="K1" s="104"/>
      <c r="L1" s="105"/>
    </row>
    <row r="2" spans="1:24" customFormat="1" ht="15">
      <c r="A2" s="154"/>
      <c r="B2" s="104"/>
      <c r="C2" s="106"/>
      <c r="D2" s="104"/>
      <c r="E2" s="104"/>
      <c r="F2" s="155"/>
      <c r="G2" s="105"/>
      <c r="H2" s="104"/>
      <c r="I2" s="104"/>
      <c r="J2" s="104"/>
      <c r="K2" s="104"/>
      <c r="L2" s="105"/>
    </row>
    <row r="3" spans="1:24" customFormat="1" ht="12.75" customHeight="1">
      <c r="A3" s="154" t="s">
        <v>707</v>
      </c>
      <c r="B3" s="107"/>
      <c r="C3" s="114"/>
      <c r="D3" s="104"/>
      <c r="E3" s="104"/>
      <c r="F3" s="155"/>
      <c r="G3" s="105"/>
      <c r="H3" s="104"/>
      <c r="I3" s="104"/>
      <c r="J3" s="104"/>
      <c r="K3" s="104"/>
      <c r="L3" s="105"/>
    </row>
    <row r="4" spans="1:24" customFormat="1" ht="14.1" customHeight="1">
      <c r="A4" s="154" t="s">
        <v>708</v>
      </c>
      <c r="B4" s="107"/>
      <c r="C4" s="115"/>
      <c r="D4" s="104"/>
      <c r="E4" s="104"/>
      <c r="F4" s="155"/>
      <c r="G4" s="105"/>
      <c r="H4" s="104"/>
      <c r="I4" s="104"/>
      <c r="J4" s="104"/>
      <c r="K4" s="104"/>
      <c r="L4" s="105"/>
    </row>
    <row r="5" spans="1:24" customFormat="1">
      <c r="A5" s="154" t="s">
        <v>709</v>
      </c>
      <c r="B5" s="107"/>
      <c r="C5" s="107"/>
      <c r="D5" s="104"/>
      <c r="E5" s="104"/>
      <c r="F5" s="155"/>
      <c r="G5" s="105"/>
      <c r="H5" s="104"/>
      <c r="I5" s="104"/>
      <c r="J5" s="104"/>
      <c r="K5" s="104"/>
      <c r="L5" s="105"/>
    </row>
    <row r="6" spans="1:24" customFormat="1">
      <c r="A6" s="154" t="s">
        <v>710</v>
      </c>
      <c r="B6" s="107"/>
      <c r="C6" s="107"/>
      <c r="D6" s="104"/>
      <c r="E6" s="104"/>
      <c r="F6" s="155"/>
      <c r="G6" s="105"/>
      <c r="H6" s="104"/>
      <c r="I6" s="104"/>
      <c r="J6" s="104"/>
      <c r="K6" s="104"/>
      <c r="L6" s="105"/>
    </row>
    <row r="7" spans="1:24" customFormat="1" ht="13.5" thickBot="1">
      <c r="A7" s="154"/>
      <c r="B7" s="104"/>
      <c r="C7" s="104"/>
      <c r="D7" s="104"/>
      <c r="E7" s="104"/>
      <c r="F7" s="155"/>
      <c r="G7" s="105"/>
      <c r="H7" s="104"/>
      <c r="I7" s="104"/>
      <c r="J7" s="104"/>
      <c r="K7" s="104"/>
      <c r="L7" s="105"/>
    </row>
    <row r="8" spans="1:24" s="182" customFormat="1" ht="13.5" thickBot="1">
      <c r="A8" s="178" t="s">
        <v>81</v>
      </c>
      <c r="B8" s="179" t="s">
        <v>82</v>
      </c>
      <c r="C8" s="179" t="s">
        <v>333</v>
      </c>
      <c r="D8" s="180"/>
      <c r="E8" s="181" t="s">
        <v>664</v>
      </c>
      <c r="F8" s="181" t="s">
        <v>665</v>
      </c>
      <c r="G8" s="181"/>
      <c r="H8" s="181"/>
      <c r="I8" s="181"/>
      <c r="J8" s="181"/>
      <c r="K8" s="181"/>
      <c r="L8" s="181"/>
    </row>
    <row r="9" spans="1:24" customFormat="1" ht="20.100000000000001" customHeight="1">
      <c r="A9" s="156">
        <v>1237</v>
      </c>
      <c r="B9" s="111">
        <v>1</v>
      </c>
      <c r="C9" s="110" t="s">
        <v>84</v>
      </c>
      <c r="D9" s="54"/>
      <c r="E9" s="205"/>
      <c r="F9" s="157"/>
      <c r="G9" s="105"/>
      <c r="H9" s="104"/>
      <c r="I9" s="104"/>
      <c r="J9" s="104"/>
      <c r="K9" s="104"/>
      <c r="L9" s="105"/>
    </row>
    <row r="10" spans="1:24" customFormat="1" ht="20.100000000000001" customHeight="1">
      <c r="A10" s="158">
        <v>1237</v>
      </c>
      <c r="B10" s="89">
        <v>12</v>
      </c>
      <c r="C10" s="110" t="s">
        <v>85</v>
      </c>
      <c r="D10" s="55"/>
      <c r="E10" s="113"/>
      <c r="F10" s="159"/>
      <c r="G10" s="109"/>
      <c r="H10" s="108"/>
      <c r="I10" s="108"/>
      <c r="J10" s="108"/>
      <c r="K10" s="108"/>
      <c r="L10" s="109"/>
    </row>
    <row r="11" spans="1:24" s="54" customFormat="1" ht="20.100000000000001" customHeight="1">
      <c r="A11" s="158">
        <v>1238</v>
      </c>
      <c r="B11" s="89">
        <v>30</v>
      </c>
      <c r="C11" s="20" t="s">
        <v>666</v>
      </c>
      <c r="D11" s="28"/>
      <c r="E11" s="113"/>
      <c r="F11" s="159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</row>
    <row r="12" spans="1:24" s="55" customFormat="1" ht="20.100000000000001" customHeight="1">
      <c r="A12" s="158">
        <v>1238</v>
      </c>
      <c r="B12" s="89">
        <v>65</v>
      </c>
      <c r="C12" s="20" t="s">
        <v>666</v>
      </c>
      <c r="D12" s="28"/>
      <c r="E12" s="113"/>
      <c r="F12" s="159"/>
      <c r="G12" s="112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</row>
    <row r="13" spans="1:24" s="28" customFormat="1" ht="20.100000000000001" customHeight="1">
      <c r="A13" s="158">
        <v>1238</v>
      </c>
      <c r="B13" s="89">
        <v>1</v>
      </c>
      <c r="C13" s="20" t="s">
        <v>544</v>
      </c>
      <c r="E13" s="113"/>
      <c r="F13" s="159"/>
    </row>
    <row r="14" spans="1:24" s="28" customFormat="1" ht="20.100000000000001" customHeight="1">
      <c r="A14" s="158">
        <v>1238</v>
      </c>
      <c r="B14" s="89">
        <v>49</v>
      </c>
      <c r="C14" s="20" t="s">
        <v>37</v>
      </c>
      <c r="E14" s="113"/>
      <c r="F14" s="159"/>
    </row>
    <row r="15" spans="1:24" s="28" customFormat="1" ht="20.100000000000001" customHeight="1">
      <c r="A15" s="158">
        <v>1238</v>
      </c>
      <c r="B15" s="89">
        <v>51</v>
      </c>
      <c r="C15" s="20" t="s">
        <v>37</v>
      </c>
      <c r="E15" s="113"/>
      <c r="F15" s="159"/>
    </row>
    <row r="16" spans="1:24" s="28" customFormat="1" ht="20.100000000000001" customHeight="1">
      <c r="A16" s="158">
        <v>1238</v>
      </c>
      <c r="B16" s="89">
        <v>53</v>
      </c>
      <c r="C16" s="20" t="s">
        <v>37</v>
      </c>
      <c r="E16" s="113"/>
      <c r="F16" s="159"/>
    </row>
    <row r="17" spans="1:12" s="28" customFormat="1" ht="20.100000000000001" customHeight="1">
      <c r="A17" s="158">
        <v>1238</v>
      </c>
      <c r="B17" s="89">
        <v>54</v>
      </c>
      <c r="C17" s="20" t="s">
        <v>37</v>
      </c>
      <c r="E17" s="113"/>
      <c r="F17" s="159"/>
    </row>
    <row r="18" spans="1:12" s="28" customFormat="1" ht="20.100000000000001" customHeight="1">
      <c r="A18" s="158">
        <v>1238</v>
      </c>
      <c r="B18" s="89">
        <v>52</v>
      </c>
      <c r="C18" s="20" t="s">
        <v>38</v>
      </c>
      <c r="E18" s="113"/>
      <c r="F18" s="159"/>
    </row>
    <row r="19" spans="1:12" s="28" customFormat="1" ht="20.100000000000001" customHeight="1">
      <c r="A19" s="158">
        <v>1238</v>
      </c>
      <c r="B19" s="89">
        <v>66</v>
      </c>
      <c r="C19" s="20" t="s">
        <v>667</v>
      </c>
      <c r="E19" s="113"/>
      <c r="F19" s="159"/>
    </row>
    <row r="20" spans="1:12" s="28" customFormat="1" ht="20.100000000000001" customHeight="1">
      <c r="A20" s="158">
        <v>1238</v>
      </c>
      <c r="B20" s="89">
        <v>44</v>
      </c>
      <c r="C20" s="20" t="s">
        <v>546</v>
      </c>
      <c r="E20" s="113"/>
      <c r="F20" s="159"/>
    </row>
    <row r="21" spans="1:12" s="28" customFormat="1" ht="20.100000000000001" customHeight="1">
      <c r="A21" s="158">
        <v>1238</v>
      </c>
      <c r="B21" s="89">
        <v>45</v>
      </c>
      <c r="C21" s="20" t="s">
        <v>547</v>
      </c>
      <c r="E21" s="113"/>
      <c r="F21" s="159"/>
    </row>
    <row r="22" spans="1:12" s="28" customFormat="1" ht="20.100000000000001" customHeight="1">
      <c r="A22" s="158">
        <v>1238</v>
      </c>
      <c r="B22" s="89">
        <v>55</v>
      </c>
      <c r="C22" s="20" t="s">
        <v>548</v>
      </c>
      <c r="E22" s="113"/>
      <c r="F22" s="159"/>
    </row>
    <row r="23" spans="1:12" s="28" customFormat="1" ht="20.100000000000001" customHeight="1">
      <c r="A23" s="158">
        <v>1238</v>
      </c>
      <c r="B23" s="89">
        <v>50</v>
      </c>
      <c r="C23" s="20" t="s">
        <v>42</v>
      </c>
      <c r="E23" s="113"/>
      <c r="F23" s="159"/>
    </row>
    <row r="24" spans="1:12" s="28" customFormat="1" ht="20.100000000000001" customHeight="1">
      <c r="A24" s="158">
        <v>1238</v>
      </c>
      <c r="B24" s="89">
        <v>43</v>
      </c>
      <c r="C24" s="20" t="s">
        <v>43</v>
      </c>
      <c r="E24" s="113"/>
      <c r="F24" s="159"/>
    </row>
    <row r="25" spans="1:12" s="28" customFormat="1" ht="20.100000000000001" customHeight="1" thickBot="1">
      <c r="A25" s="158">
        <v>1238</v>
      </c>
      <c r="B25" s="89">
        <v>2</v>
      </c>
      <c r="C25" s="20" t="s">
        <v>549</v>
      </c>
      <c r="E25" s="113"/>
      <c r="F25" s="159"/>
    </row>
    <row r="26" spans="1:12" customFormat="1" ht="20.25">
      <c r="A26" s="150"/>
      <c r="B26" s="151"/>
      <c r="C26" s="152" t="s">
        <v>656</v>
      </c>
      <c r="D26" s="151"/>
      <c r="E26" s="151"/>
      <c r="F26" s="153"/>
      <c r="G26" s="105"/>
      <c r="H26" s="104"/>
      <c r="I26" s="104"/>
      <c r="J26" s="104"/>
      <c r="K26" s="104"/>
      <c r="L26" s="105"/>
    </row>
    <row r="27" spans="1:12" customFormat="1" ht="15">
      <c r="A27" s="154"/>
      <c r="B27" s="104"/>
      <c r="C27" s="106"/>
      <c r="D27" s="104"/>
      <c r="E27" s="104"/>
      <c r="F27" s="155"/>
      <c r="G27" s="105"/>
      <c r="H27" s="104"/>
      <c r="I27" s="104"/>
      <c r="J27" s="104"/>
      <c r="K27" s="104"/>
      <c r="L27" s="105"/>
    </row>
    <row r="28" spans="1:12" customFormat="1">
      <c r="A28" s="154" t="s">
        <v>711</v>
      </c>
      <c r="B28" s="107"/>
      <c r="C28" s="114"/>
      <c r="D28" s="104"/>
      <c r="E28" s="104"/>
      <c r="F28" s="155"/>
      <c r="G28" s="105"/>
      <c r="H28" s="104"/>
      <c r="I28" s="104"/>
      <c r="J28" s="104"/>
      <c r="K28" s="104"/>
      <c r="L28" s="105"/>
    </row>
    <row r="29" spans="1:12" customFormat="1" ht="18" customHeight="1">
      <c r="A29" s="154" t="s">
        <v>712</v>
      </c>
      <c r="B29" s="107"/>
      <c r="C29" s="115"/>
      <c r="D29" s="104"/>
      <c r="E29" s="104"/>
      <c r="F29" s="155"/>
      <c r="G29" s="105"/>
      <c r="H29" s="104"/>
      <c r="I29" s="104"/>
      <c r="J29" s="104"/>
      <c r="K29" s="104"/>
      <c r="L29" s="105"/>
    </row>
    <row r="30" spans="1:12" customFormat="1">
      <c r="A30" s="154" t="s">
        <v>713</v>
      </c>
      <c r="B30" s="107"/>
      <c r="C30" s="107"/>
      <c r="D30" s="104"/>
      <c r="E30" s="104"/>
      <c r="F30" s="155"/>
      <c r="G30" s="105"/>
      <c r="H30" s="104"/>
      <c r="I30" s="104"/>
      <c r="J30" s="104"/>
      <c r="K30" s="104"/>
      <c r="L30" s="105"/>
    </row>
    <row r="31" spans="1:12" customFormat="1">
      <c r="A31" s="154"/>
      <c r="B31" s="107"/>
      <c r="C31" s="107"/>
      <c r="D31" s="104"/>
      <c r="E31" s="104"/>
      <c r="F31" s="155"/>
      <c r="G31" s="105"/>
      <c r="H31" s="104"/>
      <c r="I31" s="104"/>
      <c r="J31" s="104"/>
      <c r="K31" s="104"/>
      <c r="L31" s="105"/>
    </row>
    <row r="32" spans="1:12" customFormat="1" ht="13.5" thickBot="1">
      <c r="A32" s="154"/>
      <c r="B32" s="104"/>
      <c r="C32" s="104"/>
      <c r="D32" s="104"/>
      <c r="E32" s="104"/>
      <c r="F32" s="155"/>
      <c r="G32" s="105"/>
      <c r="H32" s="104"/>
      <c r="I32" s="104"/>
      <c r="J32" s="104"/>
      <c r="K32" s="104"/>
      <c r="L32" s="105"/>
    </row>
    <row r="33" spans="1:12" s="182" customFormat="1" ht="13.5" thickBot="1">
      <c r="A33" s="178" t="s">
        <v>81</v>
      </c>
      <c r="B33" s="179" t="s">
        <v>82</v>
      </c>
      <c r="C33" s="179" t="s">
        <v>333</v>
      </c>
      <c r="D33" s="180"/>
      <c r="E33" s="181" t="s">
        <v>664</v>
      </c>
      <c r="F33" s="181" t="s">
        <v>665</v>
      </c>
      <c r="G33" s="181"/>
      <c r="H33" s="181"/>
      <c r="I33" s="181"/>
      <c r="J33" s="181"/>
      <c r="K33" s="181"/>
      <c r="L33" s="181"/>
    </row>
    <row r="34" spans="1:12" s="28" customFormat="1" ht="20.100000000000001" customHeight="1" thickBot="1">
      <c r="A34" s="158">
        <v>1238</v>
      </c>
      <c r="B34" s="89">
        <v>63</v>
      </c>
      <c r="C34" s="20" t="s">
        <v>550</v>
      </c>
      <c r="E34" s="163"/>
      <c r="F34" s="159"/>
    </row>
    <row r="35" spans="1:12" s="28" customFormat="1" ht="20.100000000000001" customHeight="1">
      <c r="A35" s="156">
        <v>1238</v>
      </c>
      <c r="B35" s="126">
        <v>5</v>
      </c>
      <c r="C35" s="110" t="s">
        <v>551</v>
      </c>
      <c r="E35" s="205"/>
      <c r="F35" s="165"/>
    </row>
    <row r="36" spans="1:12" s="28" customFormat="1" ht="20.100000000000001" customHeight="1">
      <c r="A36" s="158">
        <v>1238</v>
      </c>
      <c r="B36" s="89">
        <v>4</v>
      </c>
      <c r="C36" s="20" t="s">
        <v>552</v>
      </c>
      <c r="E36" s="113"/>
      <c r="F36" s="159"/>
    </row>
    <row r="37" spans="1:12" s="54" customFormat="1" ht="20.100000000000001" customHeight="1">
      <c r="A37" s="158">
        <v>1238</v>
      </c>
      <c r="B37" s="89">
        <v>60</v>
      </c>
      <c r="C37" s="20" t="s">
        <v>50</v>
      </c>
      <c r="D37" s="55"/>
      <c r="E37" s="113"/>
      <c r="F37" s="159"/>
    </row>
    <row r="38" spans="1:12" s="28" customFormat="1" ht="20.100000000000001" customHeight="1">
      <c r="A38" s="183">
        <v>1238</v>
      </c>
      <c r="B38" s="117">
        <v>27</v>
      </c>
      <c r="C38" s="116" t="s">
        <v>668</v>
      </c>
      <c r="D38" s="184"/>
      <c r="E38" s="185"/>
      <c r="F38" s="186"/>
    </row>
    <row r="39" spans="1:12" s="23" customFormat="1" ht="20.100000000000001" customHeight="1">
      <c r="A39" s="18">
        <v>1238</v>
      </c>
      <c r="B39" s="19">
        <v>20</v>
      </c>
      <c r="C39" s="20" t="s">
        <v>669</v>
      </c>
      <c r="E39" s="113"/>
      <c r="F39" s="113"/>
    </row>
    <row r="40" spans="1:12" s="28" customFormat="1" ht="20.100000000000001" customHeight="1">
      <c r="A40" s="156">
        <v>1238</v>
      </c>
      <c r="B40" s="118">
        <v>62</v>
      </c>
      <c r="C40" s="110" t="s">
        <v>670</v>
      </c>
      <c r="E40" s="187"/>
      <c r="F40" s="165"/>
    </row>
    <row r="41" spans="1:12" s="28" customFormat="1" ht="20.100000000000001" customHeight="1">
      <c r="A41" s="158">
        <v>1238</v>
      </c>
      <c r="B41" s="19">
        <v>61</v>
      </c>
      <c r="C41" s="20" t="s">
        <v>671</v>
      </c>
      <c r="D41" s="74"/>
      <c r="E41" s="113"/>
      <c r="F41" s="159"/>
    </row>
    <row r="42" spans="1:12" s="28" customFormat="1" ht="20.100000000000001" customHeight="1">
      <c r="A42" s="158">
        <v>1238</v>
      </c>
      <c r="B42" s="19">
        <v>13</v>
      </c>
      <c r="C42" s="20" t="s">
        <v>57</v>
      </c>
      <c r="D42" s="74"/>
      <c r="E42" s="113"/>
      <c r="F42" s="159"/>
    </row>
    <row r="43" spans="1:12" s="28" customFormat="1" ht="20.100000000000001" customHeight="1">
      <c r="A43" s="158">
        <v>1238</v>
      </c>
      <c r="B43" s="19">
        <v>23</v>
      </c>
      <c r="C43" s="20" t="s">
        <v>672</v>
      </c>
      <c r="D43" s="74"/>
      <c r="E43" s="113"/>
      <c r="F43" s="159"/>
    </row>
    <row r="44" spans="1:12" s="28" customFormat="1" ht="20.100000000000001" customHeight="1">
      <c r="A44" s="158">
        <v>1238</v>
      </c>
      <c r="B44" s="19">
        <v>22</v>
      </c>
      <c r="C44" s="20" t="s">
        <v>673</v>
      </c>
      <c r="D44" s="74"/>
      <c r="E44" s="113"/>
      <c r="F44" s="159"/>
    </row>
    <row r="45" spans="1:12" s="28" customFormat="1" ht="20.100000000000001" customHeight="1">
      <c r="A45" s="158">
        <v>1238</v>
      </c>
      <c r="B45" s="19">
        <v>14</v>
      </c>
      <c r="C45" s="20" t="s">
        <v>674</v>
      </c>
      <c r="D45" s="74"/>
      <c r="E45" s="113"/>
      <c r="F45" s="159"/>
    </row>
    <row r="46" spans="1:12" s="28" customFormat="1" ht="20.100000000000001" customHeight="1">
      <c r="A46" s="158">
        <v>1238</v>
      </c>
      <c r="B46" s="19">
        <v>57</v>
      </c>
      <c r="C46" s="20" t="s">
        <v>62</v>
      </c>
      <c r="D46" s="74"/>
      <c r="E46" s="113"/>
      <c r="F46" s="159"/>
    </row>
    <row r="47" spans="1:12" s="28" customFormat="1" ht="20.100000000000001" customHeight="1">
      <c r="A47" s="158">
        <v>1238</v>
      </c>
      <c r="B47" s="19" t="s">
        <v>675</v>
      </c>
      <c r="C47" s="20" t="s">
        <v>676</v>
      </c>
      <c r="D47" s="74"/>
      <c r="E47" s="113"/>
      <c r="F47" s="159"/>
    </row>
    <row r="48" spans="1:12" s="28" customFormat="1" ht="20.100000000000001" customHeight="1">
      <c r="A48" s="158">
        <v>1238</v>
      </c>
      <c r="B48" s="19">
        <v>36</v>
      </c>
      <c r="C48" s="20" t="s">
        <v>677</v>
      </c>
      <c r="D48" s="74"/>
      <c r="E48" s="113"/>
      <c r="F48" s="159"/>
    </row>
    <row r="49" spans="1:6" s="28" customFormat="1" ht="20.100000000000001" customHeight="1">
      <c r="A49" s="158">
        <v>1238</v>
      </c>
      <c r="B49" s="19">
        <v>67</v>
      </c>
      <c r="C49" s="20" t="s">
        <v>678</v>
      </c>
      <c r="D49" s="74"/>
      <c r="E49" s="113"/>
      <c r="F49" s="159"/>
    </row>
    <row r="50" spans="1:6" s="28" customFormat="1" ht="20.100000000000001" customHeight="1" thickBot="1">
      <c r="A50" s="158">
        <v>1238</v>
      </c>
      <c r="B50" s="19">
        <v>37</v>
      </c>
      <c r="C50" s="20" t="s">
        <v>679</v>
      </c>
      <c r="D50" s="74"/>
      <c r="E50" s="113"/>
      <c r="F50" s="159"/>
    </row>
    <row r="51" spans="1:6" s="28" customFormat="1" ht="20.100000000000001" customHeight="1">
      <c r="A51" s="150"/>
      <c r="B51" s="151"/>
      <c r="C51" s="152" t="s">
        <v>656</v>
      </c>
      <c r="D51" s="151"/>
      <c r="E51" s="151"/>
      <c r="F51" s="153"/>
    </row>
    <row r="52" spans="1:6" s="28" customFormat="1" ht="20.100000000000001" customHeight="1">
      <c r="A52" s="154"/>
      <c r="B52" s="104"/>
      <c r="C52" s="106"/>
      <c r="D52" s="104"/>
      <c r="E52" s="104"/>
      <c r="F52" s="155"/>
    </row>
    <row r="53" spans="1:6" s="28" customFormat="1" ht="20.100000000000001" customHeight="1">
      <c r="A53" s="154" t="s">
        <v>711</v>
      </c>
      <c r="B53" s="107"/>
      <c r="C53" s="114"/>
      <c r="D53" s="104"/>
      <c r="E53" s="104"/>
      <c r="F53" s="155"/>
    </row>
    <row r="54" spans="1:6" s="28" customFormat="1" ht="20.100000000000001" customHeight="1">
      <c r="A54" s="154" t="s">
        <v>712</v>
      </c>
      <c r="B54" s="107"/>
      <c r="C54" s="115"/>
      <c r="D54" s="104"/>
      <c r="E54" s="104"/>
      <c r="F54" s="155"/>
    </row>
    <row r="55" spans="1:6" s="28" customFormat="1" ht="20.100000000000001" customHeight="1">
      <c r="A55" s="154" t="s">
        <v>713</v>
      </c>
      <c r="B55" s="107"/>
      <c r="C55" s="107"/>
      <c r="D55" s="104"/>
      <c r="E55" s="104"/>
      <c r="F55" s="155"/>
    </row>
    <row r="56" spans="1:6" s="28" customFormat="1" ht="20.100000000000001" customHeight="1">
      <c r="A56" s="154"/>
      <c r="B56" s="107"/>
      <c r="C56" s="107"/>
      <c r="D56" s="104"/>
      <c r="E56" s="104"/>
      <c r="F56" s="155"/>
    </row>
    <row r="57" spans="1:6" s="147" customFormat="1" ht="20.100000000000001" customHeight="1" thickBot="1">
      <c r="A57" s="154"/>
      <c r="B57" s="104"/>
      <c r="C57" s="104"/>
      <c r="D57" s="104"/>
      <c r="E57" s="104"/>
      <c r="F57" s="155"/>
    </row>
    <row r="58" spans="1:6" s="28" customFormat="1" ht="20.100000000000001" customHeight="1" thickBot="1">
      <c r="A58" s="178" t="s">
        <v>81</v>
      </c>
      <c r="B58" s="179" t="s">
        <v>82</v>
      </c>
      <c r="C58" s="179" t="s">
        <v>333</v>
      </c>
      <c r="D58" s="180"/>
      <c r="E58" s="181" t="s">
        <v>664</v>
      </c>
      <c r="F58" s="181" t="s">
        <v>665</v>
      </c>
    </row>
    <row r="59" spans="1:6" s="28" customFormat="1" ht="20.100000000000001" customHeight="1">
      <c r="A59" s="158">
        <v>1238</v>
      </c>
      <c r="B59" s="19">
        <v>41</v>
      </c>
      <c r="C59" s="20" t="s">
        <v>680</v>
      </c>
      <c r="D59" s="74"/>
      <c r="E59" s="113"/>
      <c r="F59" s="159"/>
    </row>
    <row r="60" spans="1:6" s="28" customFormat="1" ht="20.100000000000001" customHeight="1">
      <c r="A60" s="158">
        <v>1238</v>
      </c>
      <c r="B60" s="19">
        <v>39</v>
      </c>
      <c r="C60" s="20" t="s">
        <v>681</v>
      </c>
      <c r="D60" s="74"/>
      <c r="E60" s="113"/>
      <c r="F60" s="159"/>
    </row>
    <row r="61" spans="1:6" s="28" customFormat="1" ht="20.100000000000001" customHeight="1">
      <c r="A61" s="158">
        <v>1238</v>
      </c>
      <c r="B61" s="19">
        <v>38</v>
      </c>
      <c r="C61" s="20" t="s">
        <v>682</v>
      </c>
      <c r="D61" s="74"/>
      <c r="E61" s="113"/>
      <c r="F61" s="159"/>
    </row>
    <row r="62" spans="1:6" s="28" customFormat="1" ht="20.100000000000001" customHeight="1">
      <c r="A62" s="158">
        <v>1238</v>
      </c>
      <c r="B62" s="19">
        <v>64</v>
      </c>
      <c r="C62" s="20" t="s">
        <v>72</v>
      </c>
      <c r="D62" s="74"/>
      <c r="E62" s="113"/>
      <c r="F62" s="159"/>
    </row>
    <row r="63" spans="1:6" s="28" customFormat="1" ht="20.100000000000001" customHeight="1">
      <c r="A63" s="158">
        <v>1238</v>
      </c>
      <c r="B63" s="19">
        <v>31</v>
      </c>
      <c r="C63" s="20" t="s">
        <v>683</v>
      </c>
      <c r="D63" s="74"/>
      <c r="E63" s="113"/>
      <c r="F63" s="159"/>
    </row>
    <row r="64" spans="1:6" s="28" customFormat="1" ht="20.100000000000001" customHeight="1">
      <c r="A64" s="158">
        <v>1238</v>
      </c>
      <c r="B64" s="19">
        <v>18</v>
      </c>
      <c r="C64" s="20" t="s">
        <v>74</v>
      </c>
      <c r="D64" s="74"/>
      <c r="E64" s="113"/>
      <c r="F64" s="159"/>
    </row>
    <row r="65" spans="1:12" s="28" customFormat="1" ht="20.100000000000001" customHeight="1" thickBot="1">
      <c r="A65" s="160">
        <v>1238</v>
      </c>
      <c r="B65" s="161">
        <v>59</v>
      </c>
      <c r="C65" s="162" t="s">
        <v>76</v>
      </c>
      <c r="D65" s="148"/>
      <c r="E65" s="163"/>
      <c r="F65" s="164"/>
    </row>
    <row r="66" spans="1:12" s="28" customFormat="1" ht="20.100000000000001" customHeight="1">
      <c r="A66" s="279"/>
      <c r="B66" s="24"/>
      <c r="C66" s="25"/>
      <c r="E66" s="104"/>
      <c r="F66" s="155"/>
    </row>
    <row r="67" spans="1:12" s="28" customFormat="1" ht="20.100000000000001" customHeight="1">
      <c r="A67" s="279"/>
      <c r="B67" s="24"/>
      <c r="C67" s="25"/>
      <c r="E67" s="104"/>
      <c r="F67" s="155"/>
    </row>
    <row r="68" spans="1:12" s="28" customFormat="1" ht="20.100000000000001" customHeight="1">
      <c r="A68" s="279"/>
      <c r="B68" s="24"/>
      <c r="C68" s="25"/>
      <c r="E68" s="104"/>
      <c r="F68" s="155"/>
    </row>
    <row r="69" spans="1:12" s="28" customFormat="1" ht="20.100000000000001" customHeight="1">
      <c r="A69" s="279"/>
      <c r="B69" s="24"/>
      <c r="C69" s="25"/>
      <c r="E69" s="104"/>
      <c r="F69" s="155"/>
    </row>
    <row r="70" spans="1:12" s="28" customFormat="1" ht="20.100000000000001" customHeight="1">
      <c r="A70" s="279"/>
      <c r="B70" s="24"/>
      <c r="C70" s="25"/>
      <c r="E70" s="104"/>
      <c r="F70" s="155"/>
    </row>
    <row r="71" spans="1:12" s="28" customFormat="1" ht="20.100000000000001" customHeight="1">
      <c r="A71" s="279"/>
      <c r="B71" s="24"/>
      <c r="C71" s="25"/>
      <c r="E71" s="104"/>
      <c r="F71" s="155"/>
    </row>
    <row r="72" spans="1:12" s="28" customFormat="1" ht="20.100000000000001" customHeight="1">
      <c r="A72" s="279"/>
      <c r="B72" s="24"/>
      <c r="C72" s="25"/>
      <c r="E72" s="104"/>
      <c r="F72" s="155"/>
    </row>
    <row r="73" spans="1:12" s="28" customFormat="1" ht="20.100000000000001" customHeight="1" thickBot="1">
      <c r="A73" s="279"/>
      <c r="B73" s="24"/>
      <c r="C73" s="25"/>
      <c r="E73" s="104"/>
      <c r="F73" s="155"/>
    </row>
    <row r="74" spans="1:12" ht="18.95" customHeight="1">
      <c r="A74" s="150"/>
      <c r="B74" s="151"/>
      <c r="C74" s="152" t="s">
        <v>656</v>
      </c>
      <c r="D74" s="151"/>
      <c r="E74" s="151"/>
      <c r="F74" s="153"/>
    </row>
    <row r="75" spans="1:12" ht="18.95" customHeight="1">
      <c r="A75" s="154"/>
      <c r="B75" s="104"/>
      <c r="C75" s="106"/>
      <c r="D75" s="104"/>
      <c r="E75" s="104"/>
      <c r="F75" s="155"/>
    </row>
    <row r="76" spans="1:12" customFormat="1">
      <c r="A76" s="154" t="s">
        <v>711</v>
      </c>
      <c r="B76" s="107"/>
      <c r="C76" s="114"/>
      <c r="D76" s="104"/>
      <c r="E76" s="104"/>
      <c r="F76" s="155"/>
      <c r="G76" s="105"/>
      <c r="H76" s="104"/>
      <c r="I76" s="104"/>
      <c r="J76" s="104"/>
      <c r="K76" s="104"/>
      <c r="L76" s="105"/>
    </row>
    <row r="77" spans="1:12" customFormat="1">
      <c r="A77" s="154" t="s">
        <v>712</v>
      </c>
      <c r="B77" s="107"/>
      <c r="C77" s="115"/>
      <c r="D77" s="104"/>
      <c r="E77" s="104"/>
      <c r="F77" s="155"/>
      <c r="G77" s="105"/>
      <c r="H77" s="104"/>
      <c r="I77" s="104"/>
      <c r="J77" s="104"/>
      <c r="K77" s="104"/>
      <c r="L77" s="105"/>
    </row>
    <row r="78" spans="1:12" customFormat="1">
      <c r="A78" s="154" t="s">
        <v>713</v>
      </c>
      <c r="B78" s="107"/>
      <c r="C78" s="107"/>
      <c r="D78" s="104"/>
      <c r="E78" s="104"/>
      <c r="F78" s="155"/>
      <c r="G78" s="105"/>
      <c r="H78" s="104"/>
      <c r="I78" s="104"/>
      <c r="J78" s="104"/>
      <c r="K78" s="104"/>
      <c r="L78" s="105"/>
    </row>
    <row r="79" spans="1:12" customFormat="1" ht="18" customHeight="1">
      <c r="A79" s="154"/>
      <c r="B79" s="107"/>
      <c r="C79" s="107"/>
      <c r="D79" s="104"/>
      <c r="E79" s="104"/>
      <c r="F79" s="155"/>
      <c r="G79" s="105"/>
      <c r="H79" s="104"/>
      <c r="I79" s="104"/>
      <c r="J79" s="104"/>
      <c r="K79" s="104"/>
      <c r="L79" s="105"/>
    </row>
    <row r="80" spans="1:12" customFormat="1" ht="13.5" thickBot="1">
      <c r="A80" s="154"/>
      <c r="B80" s="104"/>
      <c r="C80" s="104"/>
      <c r="D80" s="104"/>
      <c r="E80" s="104"/>
      <c r="F80" s="155"/>
      <c r="G80" s="105"/>
      <c r="H80" s="104"/>
      <c r="I80" s="104"/>
      <c r="J80" s="104"/>
      <c r="K80" s="104"/>
      <c r="L80" s="105"/>
    </row>
    <row r="81" spans="1:12" customFormat="1" ht="13.5" thickBot="1">
      <c r="A81" s="178" t="s">
        <v>81</v>
      </c>
      <c r="B81" s="179" t="s">
        <v>82</v>
      </c>
      <c r="C81" s="179" t="s">
        <v>333</v>
      </c>
      <c r="D81" s="180"/>
      <c r="E81" s="181" t="s">
        <v>664</v>
      </c>
      <c r="F81" s="181" t="s">
        <v>665</v>
      </c>
      <c r="G81" s="105"/>
      <c r="H81" s="104"/>
      <c r="I81" s="104"/>
      <c r="J81" s="104"/>
      <c r="K81" s="104"/>
      <c r="L81" s="105"/>
    </row>
    <row r="82" spans="1:12" ht="18.95" customHeight="1">
      <c r="A82" s="156">
        <v>1239</v>
      </c>
      <c r="B82" s="188">
        <v>140</v>
      </c>
      <c r="C82" s="110" t="s">
        <v>684</v>
      </c>
      <c r="D82" s="28"/>
      <c r="E82" s="187"/>
      <c r="F82" s="165"/>
    </row>
    <row r="83" spans="1:12" ht="18.95" customHeight="1">
      <c r="A83" s="158">
        <v>1239</v>
      </c>
      <c r="B83" s="145">
        <v>1</v>
      </c>
      <c r="C83" s="20" t="s">
        <v>87</v>
      </c>
      <c r="D83" s="28"/>
      <c r="E83" s="113"/>
      <c r="F83" s="159"/>
    </row>
    <row r="84" spans="1:12" ht="18.95" customHeight="1">
      <c r="A84" s="158">
        <v>1239</v>
      </c>
      <c r="B84" s="145">
        <v>2</v>
      </c>
      <c r="C84" s="20" t="s">
        <v>88</v>
      </c>
      <c r="D84" s="28"/>
      <c r="E84" s="113"/>
      <c r="F84" s="159"/>
    </row>
    <row r="85" spans="1:12" ht="18.95" customHeight="1">
      <c r="A85" s="158">
        <v>1239</v>
      </c>
      <c r="B85" s="145">
        <v>157</v>
      </c>
      <c r="C85" s="20" t="s">
        <v>685</v>
      </c>
      <c r="D85" s="28"/>
      <c r="E85" s="113"/>
      <c r="F85" s="159"/>
    </row>
    <row r="86" spans="1:12" ht="18.95" customHeight="1">
      <c r="A86" s="158">
        <v>1239</v>
      </c>
      <c r="B86" s="145">
        <v>207</v>
      </c>
      <c r="C86" s="20" t="s">
        <v>557</v>
      </c>
      <c r="D86" s="28"/>
      <c r="E86" s="113"/>
      <c r="F86" s="159"/>
    </row>
    <row r="87" spans="1:12" ht="18.95" customHeight="1">
      <c r="A87" s="158">
        <v>1239</v>
      </c>
      <c r="B87" s="19">
        <v>206</v>
      </c>
      <c r="C87" s="20" t="s">
        <v>686</v>
      </c>
      <c r="D87" s="28"/>
      <c r="E87" s="113"/>
      <c r="F87" s="159"/>
    </row>
    <row r="88" spans="1:12" ht="18.95" customHeight="1">
      <c r="A88" s="158">
        <v>1239</v>
      </c>
      <c r="B88" s="19">
        <v>202</v>
      </c>
      <c r="C88" s="20" t="s">
        <v>618</v>
      </c>
      <c r="D88" s="28"/>
      <c r="E88" s="113"/>
      <c r="F88" s="159"/>
    </row>
    <row r="89" spans="1:12" ht="18.95" customHeight="1">
      <c r="A89" s="158">
        <v>1239</v>
      </c>
      <c r="B89" s="19">
        <v>203</v>
      </c>
      <c r="C89" s="20" t="s">
        <v>618</v>
      </c>
      <c r="D89" s="28"/>
      <c r="E89" s="113"/>
      <c r="F89" s="159"/>
    </row>
    <row r="90" spans="1:12" customFormat="1">
      <c r="A90" s="158">
        <v>1239</v>
      </c>
      <c r="B90" s="89">
        <v>236</v>
      </c>
      <c r="C90" s="20" t="s">
        <v>558</v>
      </c>
      <c r="D90" s="190">
        <v>2.4365999999999999</v>
      </c>
      <c r="E90" s="113"/>
      <c r="F90" s="159"/>
      <c r="G90" s="105"/>
      <c r="H90" s="104"/>
      <c r="I90" s="104"/>
      <c r="J90" s="104"/>
      <c r="K90" s="104"/>
      <c r="L90" s="105"/>
    </row>
    <row r="91" spans="1:12" s="88" customFormat="1">
      <c r="A91" s="158">
        <v>1239</v>
      </c>
      <c r="B91" s="89">
        <v>9</v>
      </c>
      <c r="C91" s="20" t="s">
        <v>95</v>
      </c>
      <c r="D91" s="190">
        <v>0</v>
      </c>
      <c r="E91" s="113"/>
      <c r="F91" s="159"/>
      <c r="G91" s="113"/>
      <c r="H91" s="113"/>
      <c r="I91" s="113"/>
      <c r="J91" s="113"/>
      <c r="K91" s="113"/>
      <c r="L91" s="113"/>
    </row>
    <row r="92" spans="1:12" ht="18.95" customHeight="1">
      <c r="A92" s="158">
        <v>1239</v>
      </c>
      <c r="B92" s="89">
        <v>7</v>
      </c>
      <c r="C92" s="20" t="s">
        <v>96</v>
      </c>
      <c r="D92" s="190" t="e">
        <f>#REF!</f>
        <v>#REF!</v>
      </c>
      <c r="E92" s="113"/>
      <c r="F92" s="159"/>
    </row>
    <row r="93" spans="1:12" s="88" customFormat="1" ht="18.95" customHeight="1">
      <c r="A93" s="158">
        <v>1239</v>
      </c>
      <c r="B93" s="89">
        <v>10</v>
      </c>
      <c r="C93" s="20" t="s">
        <v>559</v>
      </c>
      <c r="D93" s="190" t="e">
        <f>#REF!</f>
        <v>#REF!</v>
      </c>
      <c r="E93" s="113"/>
      <c r="F93" s="159"/>
    </row>
    <row r="94" spans="1:12" ht="18.95" customHeight="1">
      <c r="A94" s="158">
        <v>1239</v>
      </c>
      <c r="B94" s="89">
        <v>71</v>
      </c>
      <c r="C94" s="20" t="s">
        <v>560</v>
      </c>
      <c r="D94" s="190">
        <v>0.57950000000000002</v>
      </c>
      <c r="E94" s="113"/>
      <c r="F94" s="159"/>
    </row>
    <row r="95" spans="1:12" ht="18.95" customHeight="1">
      <c r="A95" s="158">
        <v>1239</v>
      </c>
      <c r="B95" s="89">
        <v>142</v>
      </c>
      <c r="C95" s="20" t="s">
        <v>99</v>
      </c>
      <c r="D95" s="190">
        <v>0.79079999999999995</v>
      </c>
      <c r="E95" s="113"/>
      <c r="F95" s="159"/>
    </row>
    <row r="96" spans="1:12" ht="18.95" customHeight="1">
      <c r="A96" s="158">
        <v>1239</v>
      </c>
      <c r="B96" s="89">
        <v>11</v>
      </c>
      <c r="C96" s="20" t="s">
        <v>100</v>
      </c>
      <c r="D96" s="190">
        <v>0</v>
      </c>
      <c r="E96" s="113"/>
      <c r="F96" s="159"/>
    </row>
    <row r="97" spans="1:12" ht="18.95" customHeight="1">
      <c r="A97" s="158">
        <v>1239</v>
      </c>
      <c r="B97" s="89">
        <v>73</v>
      </c>
      <c r="C97" s="20" t="s">
        <v>561</v>
      </c>
      <c r="D97" s="190">
        <v>0</v>
      </c>
      <c r="E97" s="113"/>
      <c r="F97" s="159"/>
    </row>
    <row r="98" spans="1:12" ht="18.95" customHeight="1">
      <c r="A98" s="158">
        <v>1239</v>
      </c>
      <c r="B98" s="89">
        <v>130</v>
      </c>
      <c r="C98" s="20" t="s">
        <v>102</v>
      </c>
      <c r="D98" s="190" t="e">
        <f>#REF!</f>
        <v>#REF!</v>
      </c>
      <c r="E98" s="113"/>
      <c r="F98" s="159"/>
    </row>
    <row r="99" spans="1:12" ht="18.95" customHeight="1" thickBot="1">
      <c r="A99" s="158">
        <v>1239</v>
      </c>
      <c r="B99" s="89">
        <v>83</v>
      </c>
      <c r="C99" s="162" t="s">
        <v>562</v>
      </c>
      <c r="D99" s="190">
        <v>0</v>
      </c>
      <c r="E99" s="163"/>
      <c r="F99" s="159"/>
    </row>
    <row r="100" spans="1:12" ht="18.95" customHeight="1">
      <c r="A100" s="150"/>
      <c r="B100" s="151"/>
      <c r="C100" s="152" t="s">
        <v>656</v>
      </c>
      <c r="D100" s="151"/>
      <c r="E100" s="151"/>
      <c r="F100" s="153"/>
    </row>
    <row r="101" spans="1:12" ht="18.95" customHeight="1">
      <c r="A101" s="154"/>
      <c r="B101" s="104"/>
      <c r="C101" s="106"/>
      <c r="D101" s="104"/>
      <c r="E101" s="104"/>
      <c r="F101" s="155"/>
    </row>
    <row r="102" spans="1:12" ht="18.95" customHeight="1">
      <c r="A102" s="154" t="s">
        <v>711</v>
      </c>
      <c r="B102" s="107"/>
      <c r="C102" s="114"/>
      <c r="D102" s="104"/>
      <c r="E102" s="104"/>
      <c r="F102" s="155"/>
    </row>
    <row r="103" spans="1:12" ht="18.95" customHeight="1">
      <c r="A103" s="154" t="s">
        <v>712</v>
      </c>
      <c r="B103" s="107"/>
      <c r="C103" s="115"/>
      <c r="D103" s="104"/>
      <c r="E103" s="104"/>
      <c r="F103" s="155"/>
    </row>
    <row r="104" spans="1:12" s="88" customFormat="1" ht="18.95" customHeight="1">
      <c r="A104" s="154" t="s">
        <v>713</v>
      </c>
      <c r="B104" s="107"/>
      <c r="C104" s="107"/>
      <c r="D104" s="104"/>
      <c r="E104" s="104"/>
      <c r="F104" s="155"/>
    </row>
    <row r="105" spans="1:12" ht="18.95" customHeight="1">
      <c r="A105" s="154"/>
      <c r="B105" s="107"/>
      <c r="C105" s="107"/>
      <c r="D105" s="104"/>
      <c r="E105" s="104"/>
      <c r="F105" s="155"/>
    </row>
    <row r="106" spans="1:12" ht="18.95" customHeight="1" thickBot="1">
      <c r="A106" s="154"/>
      <c r="B106" s="104"/>
      <c r="C106" s="104"/>
      <c r="D106" s="104"/>
      <c r="E106" s="104"/>
      <c r="F106" s="155"/>
    </row>
    <row r="107" spans="1:12" ht="18.95" customHeight="1" thickBot="1">
      <c r="A107" s="178" t="s">
        <v>81</v>
      </c>
      <c r="B107" s="179" t="s">
        <v>82</v>
      </c>
      <c r="C107" s="179" t="s">
        <v>333</v>
      </c>
      <c r="D107" s="180"/>
      <c r="E107" s="181" t="s">
        <v>664</v>
      </c>
      <c r="F107" s="181" t="s">
        <v>665</v>
      </c>
    </row>
    <row r="108" spans="1:12" ht="18.95" customHeight="1">
      <c r="A108" s="198">
        <v>1239</v>
      </c>
      <c r="B108" s="203">
        <v>123</v>
      </c>
      <c r="C108" s="200" t="s">
        <v>105</v>
      </c>
      <c r="D108" s="204">
        <v>0</v>
      </c>
      <c r="E108" s="201"/>
      <c r="F108" s="202"/>
    </row>
    <row r="109" spans="1:12" ht="18.95" customHeight="1">
      <c r="A109" s="18">
        <v>1239</v>
      </c>
      <c r="B109" s="19">
        <v>77</v>
      </c>
      <c r="C109" s="20" t="s">
        <v>106</v>
      </c>
      <c r="D109" s="190">
        <v>0.24859999999999999</v>
      </c>
      <c r="E109" s="113"/>
      <c r="F109" s="113"/>
    </row>
    <row r="110" spans="1:12" ht="18.95" customHeight="1">
      <c r="A110" s="192">
        <v>1239</v>
      </c>
      <c r="B110" s="126">
        <v>78</v>
      </c>
      <c r="C110" s="110" t="s">
        <v>107</v>
      </c>
      <c r="D110" s="194">
        <v>1.1200000000000001</v>
      </c>
      <c r="E110" s="187"/>
      <c r="F110" s="165"/>
    </row>
    <row r="111" spans="1:12" customFormat="1">
      <c r="A111" s="156">
        <v>1239</v>
      </c>
      <c r="B111" s="89">
        <v>80</v>
      </c>
      <c r="C111" s="20" t="s">
        <v>108</v>
      </c>
      <c r="D111" s="190">
        <v>1.6</v>
      </c>
      <c r="E111" s="113"/>
      <c r="F111" s="159"/>
      <c r="G111" s="105"/>
      <c r="H111" s="104"/>
      <c r="I111" s="104"/>
      <c r="J111" s="104"/>
      <c r="K111" s="104"/>
      <c r="L111" s="105"/>
    </row>
    <row r="112" spans="1:12" customFormat="1">
      <c r="A112" s="158">
        <v>1239</v>
      </c>
      <c r="B112" s="89">
        <v>82</v>
      </c>
      <c r="C112" s="20" t="s">
        <v>109</v>
      </c>
      <c r="D112" s="190">
        <v>0</v>
      </c>
      <c r="E112" s="113"/>
      <c r="F112" s="159"/>
      <c r="G112" s="105"/>
      <c r="H112" s="104"/>
      <c r="I112" s="104"/>
      <c r="J112" s="104"/>
      <c r="K112" s="104"/>
      <c r="L112" s="105"/>
    </row>
    <row r="113" spans="1:12" customFormat="1">
      <c r="A113" s="158">
        <v>1239</v>
      </c>
      <c r="B113" s="89">
        <v>132</v>
      </c>
      <c r="C113" s="20" t="s">
        <v>563</v>
      </c>
      <c r="D113" s="190">
        <v>1.1200000000000001</v>
      </c>
      <c r="E113" s="113"/>
      <c r="F113" s="159"/>
      <c r="G113" s="105"/>
      <c r="H113" s="104"/>
      <c r="I113" s="104"/>
      <c r="J113" s="104"/>
      <c r="K113" s="104"/>
      <c r="L113" s="105"/>
    </row>
    <row r="114" spans="1:12" customFormat="1" ht="18" customHeight="1">
      <c r="A114" s="158">
        <v>1239</v>
      </c>
      <c r="B114" s="89">
        <v>125</v>
      </c>
      <c r="C114" s="20" t="s">
        <v>111</v>
      </c>
      <c r="D114" s="190">
        <v>0</v>
      </c>
      <c r="E114" s="113"/>
      <c r="F114" s="159"/>
      <c r="G114" s="105"/>
      <c r="H114" s="104"/>
      <c r="I114" s="104"/>
      <c r="J114" s="104"/>
      <c r="K114" s="104"/>
      <c r="L114" s="105"/>
    </row>
    <row r="115" spans="1:12" customFormat="1">
      <c r="A115" s="158">
        <v>1239</v>
      </c>
      <c r="B115" s="89">
        <v>131</v>
      </c>
      <c r="C115" s="20" t="s">
        <v>112</v>
      </c>
      <c r="D115" s="190">
        <v>0.39979999999999999</v>
      </c>
      <c r="E115" s="113"/>
      <c r="F115" s="159"/>
      <c r="G115" s="105"/>
      <c r="H115" s="104"/>
      <c r="I115" s="104"/>
      <c r="J115" s="104"/>
      <c r="K115" s="104"/>
      <c r="L115" s="105"/>
    </row>
    <row r="116" spans="1:12" customFormat="1">
      <c r="A116" s="158">
        <v>1239</v>
      </c>
      <c r="B116" s="89">
        <v>108</v>
      </c>
      <c r="C116" s="20" t="s">
        <v>564</v>
      </c>
      <c r="D116" s="190">
        <v>0</v>
      </c>
      <c r="E116" s="113"/>
      <c r="F116" s="159"/>
      <c r="G116" s="105"/>
      <c r="H116" s="104"/>
      <c r="I116" s="104"/>
      <c r="J116" s="104"/>
      <c r="K116" s="104"/>
      <c r="L116" s="105"/>
    </row>
    <row r="117" spans="1:12" customFormat="1">
      <c r="A117" s="158">
        <v>1239</v>
      </c>
      <c r="B117" s="89">
        <v>81</v>
      </c>
      <c r="C117" s="20" t="s">
        <v>114</v>
      </c>
      <c r="D117" s="190">
        <v>0</v>
      </c>
      <c r="E117" s="113"/>
      <c r="F117" s="159"/>
      <c r="G117" s="105"/>
      <c r="H117" s="104"/>
      <c r="I117" s="104"/>
      <c r="J117" s="104"/>
      <c r="K117" s="104"/>
      <c r="L117" s="105"/>
    </row>
    <row r="118" spans="1:12" s="88" customFormat="1">
      <c r="A118" s="158">
        <v>1239</v>
      </c>
      <c r="B118" s="89">
        <v>13</v>
      </c>
      <c r="C118" s="20" t="s">
        <v>687</v>
      </c>
      <c r="D118" s="190">
        <v>0.77059999999999995</v>
      </c>
      <c r="E118" s="113"/>
      <c r="F118" s="159"/>
      <c r="G118" s="113"/>
      <c r="H118" s="113"/>
      <c r="I118" s="113"/>
      <c r="J118" s="113"/>
      <c r="K118" s="113"/>
      <c r="L118" s="113"/>
    </row>
    <row r="119" spans="1:12" ht="18.95" customHeight="1">
      <c r="A119" s="158">
        <v>1239</v>
      </c>
      <c r="B119" s="89">
        <v>185</v>
      </c>
      <c r="C119" s="20" t="s">
        <v>566</v>
      </c>
      <c r="D119" s="190" t="e">
        <f>#REF!</f>
        <v>#REF!</v>
      </c>
      <c r="E119" s="113"/>
      <c r="F119" s="159"/>
    </row>
    <row r="120" spans="1:12" ht="18.95" customHeight="1">
      <c r="A120" s="158">
        <v>1239</v>
      </c>
      <c r="B120" s="89">
        <v>14</v>
      </c>
      <c r="C120" s="20" t="s">
        <v>567</v>
      </c>
      <c r="D120" s="190">
        <v>0</v>
      </c>
      <c r="E120" s="113"/>
      <c r="F120" s="159"/>
    </row>
    <row r="121" spans="1:12" ht="18.95" customHeight="1">
      <c r="A121" s="158">
        <v>1239</v>
      </c>
      <c r="B121" s="89">
        <v>240</v>
      </c>
      <c r="C121" s="20" t="s">
        <v>118</v>
      </c>
      <c r="D121" s="190">
        <v>0</v>
      </c>
      <c r="E121" s="113"/>
      <c r="F121" s="159"/>
    </row>
    <row r="122" spans="1:12" ht="18.95" customHeight="1">
      <c r="A122" s="158">
        <v>1239</v>
      </c>
      <c r="B122" s="89">
        <v>241</v>
      </c>
      <c r="C122" s="20" t="s">
        <v>118</v>
      </c>
      <c r="D122" s="190">
        <v>0</v>
      </c>
      <c r="E122" s="113"/>
      <c r="F122" s="159"/>
    </row>
    <row r="123" spans="1:12" ht="18.95" customHeight="1">
      <c r="A123" s="158">
        <v>1239</v>
      </c>
      <c r="B123" s="89">
        <v>242</v>
      </c>
      <c r="C123" s="20" t="s">
        <v>688</v>
      </c>
      <c r="D123" s="190" t="e">
        <f>#REF!</f>
        <v>#REF!</v>
      </c>
      <c r="E123" s="113"/>
      <c r="F123" s="159"/>
    </row>
    <row r="124" spans="1:12" ht="18.95" customHeight="1">
      <c r="A124" s="158">
        <v>1239</v>
      </c>
      <c r="B124" s="89">
        <v>16</v>
      </c>
      <c r="C124" s="20" t="s">
        <v>568</v>
      </c>
      <c r="D124" s="190">
        <v>0</v>
      </c>
      <c r="E124" s="113"/>
      <c r="F124" s="159"/>
    </row>
    <row r="125" spans="1:12" ht="18.95" customHeight="1">
      <c r="A125" s="158">
        <v>1239</v>
      </c>
      <c r="B125" s="89">
        <v>175</v>
      </c>
      <c r="C125" s="20" t="s">
        <v>569</v>
      </c>
      <c r="D125" s="190">
        <v>8.5975000000000001</v>
      </c>
      <c r="E125" s="113"/>
      <c r="F125" s="159"/>
    </row>
    <row r="126" spans="1:12" ht="18.95" customHeight="1" thickBot="1">
      <c r="A126" s="158">
        <v>1239</v>
      </c>
      <c r="B126" s="89">
        <v>136</v>
      </c>
      <c r="C126" s="162" t="s">
        <v>570</v>
      </c>
      <c r="D126" s="190" t="e">
        <f>#REF!</f>
        <v>#REF!</v>
      </c>
      <c r="E126" s="163"/>
      <c r="F126" s="159"/>
    </row>
    <row r="127" spans="1:12" ht="18.95" customHeight="1">
      <c r="A127" s="150"/>
      <c r="B127" s="151"/>
      <c r="C127" s="152" t="s">
        <v>656</v>
      </c>
      <c r="D127" s="151"/>
      <c r="E127" s="151"/>
      <c r="F127" s="153"/>
    </row>
    <row r="128" spans="1:12" s="88" customFormat="1" ht="18.95" customHeight="1">
      <c r="A128" s="154"/>
      <c r="B128" s="104"/>
      <c r="C128" s="106"/>
      <c r="D128" s="104"/>
      <c r="E128" s="104"/>
      <c r="F128" s="155"/>
    </row>
    <row r="129" spans="1:12" ht="18.95" customHeight="1">
      <c r="A129" s="154" t="s">
        <v>711</v>
      </c>
      <c r="B129" s="107"/>
      <c r="C129" s="114"/>
      <c r="D129" s="104"/>
      <c r="E129" s="104"/>
      <c r="F129" s="155"/>
    </row>
    <row r="130" spans="1:12" ht="18.95" customHeight="1">
      <c r="A130" s="154" t="s">
        <v>712</v>
      </c>
      <c r="B130" s="107"/>
      <c r="C130" s="115"/>
      <c r="D130" s="104"/>
      <c r="E130" s="104"/>
      <c r="F130" s="155"/>
    </row>
    <row r="131" spans="1:12" ht="18.95" customHeight="1">
      <c r="A131" s="154" t="s">
        <v>713</v>
      </c>
      <c r="B131" s="107"/>
      <c r="C131" s="107"/>
      <c r="D131" s="104"/>
      <c r="E131" s="104"/>
      <c r="F131" s="155"/>
    </row>
    <row r="132" spans="1:12" ht="18.95" customHeight="1">
      <c r="A132" s="154"/>
      <c r="B132" s="107"/>
      <c r="C132" s="107"/>
      <c r="D132" s="104"/>
      <c r="E132" s="104"/>
      <c r="F132" s="155"/>
    </row>
    <row r="133" spans="1:12" ht="18.95" customHeight="1" thickBot="1">
      <c r="A133" s="154"/>
      <c r="B133" s="104"/>
      <c r="C133" s="104"/>
      <c r="D133" s="104"/>
      <c r="E133" s="104"/>
      <c r="F133" s="155"/>
    </row>
    <row r="134" spans="1:12" ht="18.95" customHeight="1" thickBot="1">
      <c r="A134" s="178" t="s">
        <v>81</v>
      </c>
      <c r="B134" s="179" t="s">
        <v>82</v>
      </c>
      <c r="C134" s="179" t="s">
        <v>333</v>
      </c>
      <c r="D134" s="180"/>
      <c r="E134" s="181" t="s">
        <v>664</v>
      </c>
      <c r="F134" s="181" t="s">
        <v>665</v>
      </c>
    </row>
    <row r="135" spans="1:12" customFormat="1">
      <c r="A135" s="156">
        <v>1239</v>
      </c>
      <c r="B135" s="126">
        <v>17</v>
      </c>
      <c r="C135" s="110" t="s">
        <v>571</v>
      </c>
      <c r="D135" s="194" t="e">
        <f>#REF!</f>
        <v>#REF!</v>
      </c>
      <c r="E135" s="187"/>
      <c r="F135" s="165"/>
      <c r="G135" s="105"/>
      <c r="H135" s="104"/>
      <c r="I135" s="104"/>
      <c r="J135" s="104"/>
      <c r="K135" s="104"/>
      <c r="L135" s="105"/>
    </row>
    <row r="136" spans="1:12" customFormat="1">
      <c r="A136" s="158">
        <v>1239</v>
      </c>
      <c r="B136" s="89">
        <v>160</v>
      </c>
      <c r="C136" s="20" t="s">
        <v>572</v>
      </c>
      <c r="D136" s="190" t="e">
        <f>#REF!</f>
        <v>#REF!</v>
      </c>
      <c r="E136" s="113"/>
      <c r="F136" s="159"/>
      <c r="G136" s="105"/>
      <c r="H136" s="104"/>
      <c r="I136" s="104"/>
      <c r="J136" s="104"/>
      <c r="K136" s="104"/>
      <c r="L136" s="105"/>
    </row>
    <row r="137" spans="1:12" s="88" customFormat="1">
      <c r="A137" s="158">
        <v>1239</v>
      </c>
      <c r="B137" s="89">
        <v>30</v>
      </c>
      <c r="C137" s="20" t="s">
        <v>127</v>
      </c>
      <c r="D137" s="190" t="e">
        <f>#REF!</f>
        <v>#REF!</v>
      </c>
      <c r="E137" s="113"/>
      <c r="F137" s="159"/>
      <c r="G137" s="113"/>
      <c r="H137" s="113"/>
      <c r="I137" s="113"/>
      <c r="J137" s="113"/>
      <c r="K137" s="113"/>
      <c r="L137" s="113"/>
    </row>
    <row r="138" spans="1:12" ht="18.95" customHeight="1">
      <c r="A138" s="183">
        <v>1239</v>
      </c>
      <c r="B138" s="191">
        <v>146</v>
      </c>
      <c r="C138" s="116" t="s">
        <v>689</v>
      </c>
      <c r="D138" s="193">
        <v>5.6272000000000002</v>
      </c>
      <c r="E138" s="185"/>
      <c r="F138" s="186"/>
    </row>
    <row r="139" spans="1:12" ht="18.95" customHeight="1">
      <c r="A139" s="18">
        <v>1239</v>
      </c>
      <c r="B139" s="19">
        <v>72</v>
      </c>
      <c r="C139" s="20" t="s">
        <v>575</v>
      </c>
      <c r="D139" s="190" t="e">
        <f>#REF!</f>
        <v>#REF!</v>
      </c>
      <c r="E139" s="113"/>
      <c r="F139" s="113"/>
    </row>
    <row r="140" spans="1:12" ht="18.95" customHeight="1">
      <c r="A140" s="192">
        <v>1239</v>
      </c>
      <c r="B140" s="126">
        <v>18</v>
      </c>
      <c r="C140" s="110" t="s">
        <v>575</v>
      </c>
      <c r="D140" s="194">
        <v>14.1083</v>
      </c>
      <c r="E140" s="187"/>
      <c r="F140" s="165"/>
    </row>
    <row r="141" spans="1:12" ht="18.95" customHeight="1">
      <c r="A141" s="156">
        <v>1239</v>
      </c>
      <c r="B141" s="89">
        <v>21</v>
      </c>
      <c r="C141" s="20" t="s">
        <v>576</v>
      </c>
      <c r="D141" s="190" t="e">
        <f>#REF!</f>
        <v>#REF!</v>
      </c>
      <c r="E141" s="113"/>
      <c r="F141" s="159"/>
    </row>
    <row r="142" spans="1:12" ht="18.95" customHeight="1">
      <c r="A142" s="158">
        <v>1239</v>
      </c>
      <c r="B142" s="89">
        <v>129</v>
      </c>
      <c r="C142" s="20" t="s">
        <v>577</v>
      </c>
      <c r="D142" s="190">
        <v>1.3087</v>
      </c>
      <c r="E142" s="113"/>
      <c r="F142" s="159"/>
    </row>
    <row r="143" spans="1:12" ht="18.95" customHeight="1">
      <c r="A143" s="158">
        <v>1239</v>
      </c>
      <c r="B143" s="89">
        <v>237</v>
      </c>
      <c r="C143" s="20" t="s">
        <v>690</v>
      </c>
      <c r="D143" s="190" t="e">
        <f>#REF!</f>
        <v>#REF!</v>
      </c>
      <c r="E143" s="113"/>
      <c r="F143" s="159"/>
    </row>
    <row r="144" spans="1:12" ht="18.95" customHeight="1">
      <c r="A144" s="158">
        <v>1239</v>
      </c>
      <c r="B144" s="89">
        <v>231</v>
      </c>
      <c r="C144" s="20" t="s">
        <v>136</v>
      </c>
      <c r="D144" s="190">
        <v>28.894400000000001</v>
      </c>
      <c r="E144" s="113"/>
      <c r="F144" s="159"/>
    </row>
    <row r="145" spans="1:12" ht="18.95" customHeight="1">
      <c r="A145" s="158">
        <v>1239</v>
      </c>
      <c r="B145" s="89">
        <v>26</v>
      </c>
      <c r="C145" s="20" t="s">
        <v>137</v>
      </c>
      <c r="D145" s="190">
        <v>9.6</v>
      </c>
      <c r="E145" s="113"/>
      <c r="F145" s="159"/>
    </row>
    <row r="146" spans="1:12" customFormat="1">
      <c r="A146" s="158">
        <v>1239</v>
      </c>
      <c r="B146" s="89">
        <v>25</v>
      </c>
      <c r="C146" s="20" t="s">
        <v>580</v>
      </c>
      <c r="D146" s="195" t="e">
        <f>#REF!</f>
        <v>#REF!</v>
      </c>
      <c r="E146" s="113"/>
      <c r="F146" s="159"/>
      <c r="G146" s="105"/>
      <c r="H146" s="104"/>
      <c r="I146" s="104"/>
      <c r="J146" s="104"/>
      <c r="K146" s="104"/>
      <c r="L146" s="105"/>
    </row>
    <row r="147" spans="1:12" customFormat="1">
      <c r="A147" s="158">
        <v>1239</v>
      </c>
      <c r="B147" s="89">
        <v>32</v>
      </c>
      <c r="C147" s="20" t="s">
        <v>580</v>
      </c>
      <c r="D147" s="195" t="e">
        <f>#REF!</f>
        <v>#REF!</v>
      </c>
      <c r="E147" s="113"/>
      <c r="F147" s="159"/>
      <c r="G147" s="105"/>
      <c r="H147" s="104"/>
      <c r="I147" s="104"/>
      <c r="J147" s="104"/>
      <c r="K147" s="104"/>
      <c r="L147" s="105"/>
    </row>
    <row r="148" spans="1:12" s="88" customFormat="1">
      <c r="A148" s="158">
        <v>1239</v>
      </c>
      <c r="B148" s="89">
        <v>34</v>
      </c>
      <c r="C148" s="20" t="s">
        <v>580</v>
      </c>
      <c r="D148" s="195" t="e">
        <f>#REF!</f>
        <v>#REF!</v>
      </c>
      <c r="E148" s="113"/>
      <c r="F148" s="159"/>
      <c r="G148" s="113"/>
      <c r="H148" s="113"/>
      <c r="I148" s="113"/>
      <c r="J148" s="113"/>
      <c r="K148" s="113"/>
      <c r="L148" s="113"/>
    </row>
    <row r="149" spans="1:12" ht="18.95" customHeight="1">
      <c r="A149" s="158">
        <v>1239</v>
      </c>
      <c r="B149" s="89">
        <v>121</v>
      </c>
      <c r="C149" s="20" t="s">
        <v>580</v>
      </c>
      <c r="D149" s="195" t="e">
        <f>#REF!</f>
        <v>#REF!</v>
      </c>
      <c r="E149" s="113"/>
      <c r="F149" s="159"/>
    </row>
    <row r="150" spans="1:12" ht="18.95" customHeight="1">
      <c r="A150" s="158">
        <v>1239</v>
      </c>
      <c r="B150" s="89">
        <v>35</v>
      </c>
      <c r="C150" s="20" t="s">
        <v>140</v>
      </c>
      <c r="D150" s="190" t="e">
        <f>#REF!</f>
        <v>#REF!</v>
      </c>
      <c r="E150" s="113"/>
      <c r="F150" s="159"/>
    </row>
    <row r="151" spans="1:12" ht="18.95" customHeight="1">
      <c r="A151" s="158">
        <v>1239</v>
      </c>
      <c r="B151" s="89">
        <v>229</v>
      </c>
      <c r="C151" s="20" t="s">
        <v>581</v>
      </c>
      <c r="D151" s="190">
        <v>10.041399999999999</v>
      </c>
      <c r="E151" s="113"/>
      <c r="F151" s="159"/>
    </row>
    <row r="152" spans="1:12" ht="18.95" customHeight="1" thickBot="1">
      <c r="A152" s="158">
        <v>1239</v>
      </c>
      <c r="B152" s="89" t="s">
        <v>691</v>
      </c>
      <c r="C152" s="20" t="s">
        <v>582</v>
      </c>
      <c r="D152" s="190" t="e">
        <f>#REF!</f>
        <v>#REF!</v>
      </c>
      <c r="E152" s="113"/>
      <c r="F152" s="159"/>
    </row>
    <row r="153" spans="1:12" ht="18.95" customHeight="1">
      <c r="A153" s="150"/>
      <c r="B153" s="151"/>
      <c r="C153" s="152" t="s">
        <v>656</v>
      </c>
      <c r="D153" s="151"/>
      <c r="E153" s="151"/>
      <c r="F153" s="153"/>
    </row>
    <row r="154" spans="1:12" s="88" customFormat="1" ht="18.95" customHeight="1">
      <c r="A154" s="154"/>
      <c r="B154" s="104"/>
      <c r="C154" s="106"/>
      <c r="D154" s="104"/>
      <c r="E154" s="104"/>
      <c r="F154" s="155"/>
    </row>
    <row r="155" spans="1:12" ht="18.95" customHeight="1">
      <c r="A155" s="154" t="s">
        <v>711</v>
      </c>
      <c r="B155" s="107"/>
      <c r="C155" s="114"/>
      <c r="D155" s="104"/>
      <c r="E155" s="104"/>
      <c r="F155" s="155"/>
    </row>
    <row r="156" spans="1:12" ht="18.95" customHeight="1">
      <c r="A156" s="154" t="s">
        <v>712</v>
      </c>
      <c r="B156" s="107"/>
      <c r="C156" s="115"/>
      <c r="D156" s="104"/>
      <c r="E156" s="104"/>
      <c r="F156" s="155"/>
    </row>
    <row r="157" spans="1:12" ht="18.95" customHeight="1">
      <c r="A157" s="154" t="s">
        <v>713</v>
      </c>
      <c r="B157" s="107"/>
      <c r="C157" s="107"/>
      <c r="D157" s="104"/>
      <c r="E157" s="104"/>
      <c r="F157" s="155"/>
    </row>
    <row r="158" spans="1:12" ht="18.95" customHeight="1">
      <c r="A158" s="154"/>
      <c r="B158" s="107"/>
      <c r="C158" s="107"/>
      <c r="D158" s="104"/>
      <c r="E158" s="104"/>
      <c r="F158" s="155"/>
    </row>
    <row r="159" spans="1:12" ht="18.95" customHeight="1" thickBot="1">
      <c r="A159" s="154"/>
      <c r="B159" s="104"/>
      <c r="C159" s="104"/>
      <c r="D159" s="104"/>
      <c r="E159" s="104"/>
      <c r="F159" s="155"/>
    </row>
    <row r="160" spans="1:12" ht="18.95" customHeight="1" thickBot="1">
      <c r="A160" s="178" t="s">
        <v>81</v>
      </c>
      <c r="B160" s="179" t="s">
        <v>82</v>
      </c>
      <c r="C160" s="179" t="s">
        <v>333</v>
      </c>
      <c r="D160" s="180"/>
      <c r="E160" s="181" t="s">
        <v>664</v>
      </c>
      <c r="F160" s="181" t="s">
        <v>665</v>
      </c>
    </row>
    <row r="161" spans="1:12" ht="18.95" customHeight="1" thickBot="1">
      <c r="A161" s="158">
        <v>1239</v>
      </c>
      <c r="B161" s="89" t="s">
        <v>692</v>
      </c>
      <c r="C161" s="20" t="s">
        <v>582</v>
      </c>
      <c r="D161" s="190" t="e">
        <f>#REF!</f>
        <v>#REF!</v>
      </c>
      <c r="E161" s="163"/>
      <c r="F161" s="159"/>
    </row>
    <row r="162" spans="1:12" ht="18.95" customHeight="1">
      <c r="A162" s="156">
        <v>1239</v>
      </c>
      <c r="B162" s="126">
        <v>106</v>
      </c>
      <c r="C162" s="110" t="s">
        <v>583</v>
      </c>
      <c r="D162" s="194" t="e">
        <f>#REF!</f>
        <v>#REF!</v>
      </c>
      <c r="E162" s="187"/>
      <c r="F162" s="165"/>
    </row>
    <row r="163" spans="1:12" ht="18.95" customHeight="1">
      <c r="A163" s="158">
        <v>1239</v>
      </c>
      <c r="B163" s="89">
        <v>107</v>
      </c>
      <c r="C163" s="20" t="s">
        <v>583</v>
      </c>
      <c r="D163" s="190" t="e">
        <f>#REF!</f>
        <v>#REF!</v>
      </c>
      <c r="E163" s="113"/>
      <c r="F163" s="159"/>
    </row>
    <row r="164" spans="1:12" ht="18.95" customHeight="1">
      <c r="A164" s="158">
        <v>1239</v>
      </c>
      <c r="B164" s="89">
        <v>235</v>
      </c>
      <c r="C164" s="20" t="s">
        <v>584</v>
      </c>
      <c r="D164" s="190">
        <v>4.2214</v>
      </c>
      <c r="E164" s="113"/>
      <c r="F164" s="159"/>
    </row>
    <row r="165" spans="1:12" ht="18.95" customHeight="1">
      <c r="A165" s="158">
        <v>1239</v>
      </c>
      <c r="B165" s="89">
        <v>43</v>
      </c>
      <c r="C165" s="20" t="s">
        <v>152</v>
      </c>
      <c r="D165" s="190" t="e">
        <f>#REF!</f>
        <v>#REF!</v>
      </c>
      <c r="E165" s="113"/>
      <c r="F165" s="159"/>
    </row>
    <row r="166" spans="1:12" ht="18.95" customHeight="1">
      <c r="A166" s="158">
        <v>1239</v>
      </c>
      <c r="B166" s="89">
        <v>33</v>
      </c>
      <c r="C166" s="20" t="s">
        <v>580</v>
      </c>
      <c r="D166" s="190" t="e">
        <f>#REF!</f>
        <v>#REF!</v>
      </c>
      <c r="E166" s="113"/>
      <c r="F166" s="159"/>
    </row>
    <row r="167" spans="1:12" s="88" customFormat="1" ht="18.95" customHeight="1">
      <c r="A167" s="158">
        <v>1239</v>
      </c>
      <c r="B167" s="89">
        <v>119</v>
      </c>
      <c r="C167" s="20" t="s">
        <v>153</v>
      </c>
      <c r="D167" s="190" t="e">
        <f>#REF!</f>
        <v>#REF!</v>
      </c>
      <c r="E167" s="113"/>
      <c r="F167" s="159"/>
    </row>
    <row r="168" spans="1:12" ht="18.95" customHeight="1">
      <c r="A168" s="183">
        <v>1239</v>
      </c>
      <c r="B168" s="191">
        <v>226</v>
      </c>
      <c r="C168" s="116" t="s">
        <v>153</v>
      </c>
      <c r="D168" s="193">
        <v>0.79049999999999998</v>
      </c>
      <c r="E168" s="185"/>
      <c r="F168" s="186"/>
    </row>
    <row r="169" spans="1:12" ht="18.95" customHeight="1">
      <c r="A169" s="18">
        <v>1239</v>
      </c>
      <c r="B169" s="19">
        <v>217</v>
      </c>
      <c r="C169" s="20" t="s">
        <v>585</v>
      </c>
      <c r="D169" s="190" t="e">
        <f>#REF!</f>
        <v>#REF!</v>
      </c>
      <c r="E169" s="113"/>
      <c r="F169" s="113"/>
    </row>
    <row r="170" spans="1:12" ht="18.95" customHeight="1">
      <c r="A170" s="192">
        <v>1239</v>
      </c>
      <c r="B170" s="126">
        <v>218</v>
      </c>
      <c r="C170" s="110" t="s">
        <v>585</v>
      </c>
      <c r="D170" s="194">
        <v>2.1156000000000001</v>
      </c>
      <c r="E170" s="187"/>
      <c r="F170" s="165"/>
    </row>
    <row r="171" spans="1:12" ht="18.95" customHeight="1">
      <c r="A171" s="158">
        <v>1239</v>
      </c>
      <c r="B171" s="89">
        <v>219</v>
      </c>
      <c r="C171" s="20" t="s">
        <v>585</v>
      </c>
      <c r="D171" s="190">
        <v>6.5911</v>
      </c>
      <c r="E171" s="113"/>
      <c r="F171" s="159"/>
    </row>
    <row r="172" spans="1:12" ht="18.75" customHeight="1">
      <c r="A172" s="158">
        <v>1239</v>
      </c>
      <c r="B172" s="89">
        <v>220</v>
      </c>
      <c r="C172" s="20" t="s">
        <v>585</v>
      </c>
      <c r="D172" s="190">
        <v>2.1894999999999998</v>
      </c>
      <c r="E172" s="113"/>
      <c r="F172" s="159"/>
      <c r="G172" s="105"/>
    </row>
    <row r="173" spans="1:12" customFormat="1">
      <c r="A173" s="158">
        <v>1239</v>
      </c>
      <c r="B173" s="89">
        <v>134</v>
      </c>
      <c r="C173" s="20" t="s">
        <v>586</v>
      </c>
      <c r="D173" s="190" t="e">
        <f>#REF!</f>
        <v>#REF!</v>
      </c>
      <c r="E173" s="113"/>
      <c r="F173" s="159"/>
      <c r="G173" s="105"/>
      <c r="H173" s="104"/>
      <c r="I173" s="104"/>
      <c r="J173" s="104"/>
      <c r="K173" s="104"/>
      <c r="L173" s="105"/>
    </row>
    <row r="174" spans="1:12" customFormat="1">
      <c r="A174" s="158">
        <v>1239</v>
      </c>
      <c r="B174" s="19">
        <v>214</v>
      </c>
      <c r="C174" s="20" t="s">
        <v>587</v>
      </c>
      <c r="D174" s="190">
        <v>4.4448999999999996</v>
      </c>
      <c r="E174" s="113"/>
      <c r="F174" s="159"/>
      <c r="G174" s="105"/>
      <c r="H174" s="104"/>
      <c r="I174" s="104"/>
      <c r="J174" s="104"/>
      <c r="K174" s="104"/>
      <c r="L174" s="105"/>
    </row>
    <row r="175" spans="1:12" s="88" customFormat="1">
      <c r="A175" s="158">
        <v>1239</v>
      </c>
      <c r="B175" s="19">
        <v>234</v>
      </c>
      <c r="C175" s="20" t="s">
        <v>160</v>
      </c>
      <c r="D175" s="190">
        <v>4.9180000000000001</v>
      </c>
      <c r="E175" s="113"/>
      <c r="F175" s="159"/>
      <c r="G175" s="113"/>
      <c r="H175" s="113"/>
      <c r="I175" s="113"/>
      <c r="J175" s="113"/>
      <c r="K175" s="113"/>
      <c r="L175" s="113"/>
    </row>
    <row r="176" spans="1:12" ht="18.95" customHeight="1">
      <c r="A176" s="158">
        <v>1239</v>
      </c>
      <c r="B176" s="19">
        <v>239</v>
      </c>
      <c r="C176" s="20" t="s">
        <v>693</v>
      </c>
      <c r="D176" s="190" t="e">
        <f>#REF!</f>
        <v>#REF!</v>
      </c>
      <c r="E176" s="113"/>
      <c r="F176" s="159"/>
      <c r="G176" s="105"/>
    </row>
    <row r="177" spans="1:12" ht="18.95" customHeight="1" thickBot="1">
      <c r="A177" s="158">
        <v>1239</v>
      </c>
      <c r="B177" s="19">
        <v>232</v>
      </c>
      <c r="C177" s="20" t="s">
        <v>160</v>
      </c>
      <c r="D177" s="190">
        <v>55.116</v>
      </c>
      <c r="E177" s="113"/>
      <c r="F177" s="159"/>
      <c r="G177" s="105"/>
    </row>
    <row r="178" spans="1:12" ht="18.95" customHeight="1">
      <c r="A178" s="150"/>
      <c r="B178" s="151"/>
      <c r="C178" s="152" t="s">
        <v>656</v>
      </c>
      <c r="D178" s="151"/>
      <c r="E178" s="151"/>
      <c r="F178" s="153"/>
      <c r="G178" s="105"/>
    </row>
    <row r="179" spans="1:12" ht="18.95" customHeight="1">
      <c r="A179" s="154"/>
      <c r="B179" s="104"/>
      <c r="C179" s="106"/>
      <c r="D179" s="104"/>
      <c r="E179" s="104"/>
      <c r="F179" s="155"/>
      <c r="G179" s="105"/>
    </row>
    <row r="180" spans="1:12" ht="18.95" customHeight="1">
      <c r="A180" s="154" t="s">
        <v>711</v>
      </c>
      <c r="B180" s="107"/>
      <c r="C180" s="114"/>
      <c r="D180" s="104"/>
      <c r="E180" s="104"/>
      <c r="F180" s="155"/>
      <c r="G180" s="105"/>
    </row>
    <row r="181" spans="1:12" ht="18.95" customHeight="1">
      <c r="A181" s="154" t="s">
        <v>712</v>
      </c>
      <c r="B181" s="107"/>
      <c r="C181" s="115"/>
      <c r="D181" s="104"/>
      <c r="E181" s="104"/>
      <c r="F181" s="155"/>
      <c r="G181" s="109"/>
    </row>
    <row r="182" spans="1:12" ht="18.95" customHeight="1">
      <c r="A182" s="154" t="s">
        <v>713</v>
      </c>
      <c r="B182" s="107"/>
      <c r="C182" s="107"/>
      <c r="D182" s="104"/>
      <c r="E182" s="104"/>
      <c r="F182" s="155"/>
    </row>
    <row r="183" spans="1:12" ht="18.95" customHeight="1">
      <c r="A183" s="154"/>
      <c r="B183" s="107"/>
      <c r="C183" s="107"/>
      <c r="D183" s="104"/>
      <c r="E183" s="104"/>
      <c r="F183" s="155"/>
    </row>
    <row r="184" spans="1:12" ht="18.95" customHeight="1" thickBot="1">
      <c r="A184" s="154"/>
      <c r="B184" s="104"/>
      <c r="C184" s="104"/>
      <c r="D184" s="104"/>
      <c r="E184" s="104"/>
      <c r="F184" s="155"/>
    </row>
    <row r="185" spans="1:12" ht="18.95" customHeight="1" thickBot="1">
      <c r="A185" s="178" t="s">
        <v>81</v>
      </c>
      <c r="B185" s="179" t="s">
        <v>82</v>
      </c>
      <c r="C185" s="179" t="s">
        <v>333</v>
      </c>
      <c r="D185" s="180"/>
      <c r="E185" s="181" t="s">
        <v>664</v>
      </c>
      <c r="F185" s="181" t="s">
        <v>665</v>
      </c>
    </row>
    <row r="186" spans="1:12" ht="18.95" customHeight="1">
      <c r="A186" s="158">
        <v>1239</v>
      </c>
      <c r="B186" s="19">
        <v>141</v>
      </c>
      <c r="C186" s="20" t="s">
        <v>160</v>
      </c>
      <c r="D186" s="190" t="e">
        <f>#REF!</f>
        <v>#REF!</v>
      </c>
      <c r="E186" s="113"/>
      <c r="F186" s="159"/>
    </row>
    <row r="187" spans="1:12" ht="18.95" customHeight="1">
      <c r="A187" s="158">
        <v>1239</v>
      </c>
      <c r="B187" s="19">
        <v>40</v>
      </c>
      <c r="C187" s="20" t="s">
        <v>162</v>
      </c>
      <c r="D187" s="190" t="e">
        <f>#REF!</f>
        <v>#REF!</v>
      </c>
      <c r="E187" s="113"/>
      <c r="F187" s="159"/>
    </row>
    <row r="188" spans="1:12" ht="18.95" customHeight="1" thickBot="1">
      <c r="A188" s="158">
        <v>1239</v>
      </c>
      <c r="B188" s="19">
        <v>27</v>
      </c>
      <c r="C188" s="20" t="s">
        <v>589</v>
      </c>
      <c r="D188" s="190">
        <v>0</v>
      </c>
      <c r="E188" s="163"/>
      <c r="F188" s="159"/>
    </row>
    <row r="189" spans="1:12" s="88" customFormat="1" ht="18.95" customHeight="1">
      <c r="A189" s="156">
        <v>1239</v>
      </c>
      <c r="B189" s="118">
        <v>222</v>
      </c>
      <c r="C189" s="110" t="s">
        <v>589</v>
      </c>
      <c r="D189" s="194">
        <v>0.30420000000000003</v>
      </c>
      <c r="E189" s="187"/>
      <c r="F189" s="165"/>
    </row>
    <row r="190" spans="1:12" ht="18.95" customHeight="1">
      <c r="A190" s="158">
        <v>1239</v>
      </c>
      <c r="B190" s="19">
        <v>251</v>
      </c>
      <c r="C190" s="20" t="s">
        <v>590</v>
      </c>
      <c r="D190" s="190" t="e">
        <f>#REF!</f>
        <v>#REF!</v>
      </c>
      <c r="E190" s="113"/>
      <c r="F190" s="159"/>
    </row>
    <row r="191" spans="1:12" ht="18.95" customHeight="1">
      <c r="A191" s="158">
        <v>1239</v>
      </c>
      <c r="B191" s="19">
        <v>48</v>
      </c>
      <c r="C191" s="20" t="s">
        <v>591</v>
      </c>
      <c r="D191" s="190">
        <v>1</v>
      </c>
      <c r="E191" s="113"/>
      <c r="F191" s="159"/>
    </row>
    <row r="192" spans="1:12" customFormat="1">
      <c r="A192" s="158">
        <v>1239</v>
      </c>
      <c r="B192" s="19">
        <v>204</v>
      </c>
      <c r="C192" s="20" t="s">
        <v>592</v>
      </c>
      <c r="D192" s="190" t="e">
        <f>#REF!</f>
        <v>#REF!</v>
      </c>
      <c r="E192" s="113"/>
      <c r="F192" s="159"/>
      <c r="G192" s="105"/>
      <c r="H192" s="104"/>
      <c r="I192" s="104"/>
      <c r="J192" s="104"/>
      <c r="K192" s="104"/>
      <c r="L192" s="105"/>
    </row>
    <row r="193" spans="1:12" customFormat="1">
      <c r="A193" s="158">
        <v>1239</v>
      </c>
      <c r="B193" s="19">
        <v>205</v>
      </c>
      <c r="C193" s="20" t="s">
        <v>593</v>
      </c>
      <c r="D193" s="190">
        <v>0</v>
      </c>
      <c r="E193" s="113"/>
      <c r="F193" s="159"/>
      <c r="G193" s="105"/>
      <c r="H193" s="104"/>
      <c r="I193" s="104"/>
      <c r="J193" s="104"/>
      <c r="K193" s="104"/>
      <c r="L193" s="105"/>
    </row>
    <row r="194" spans="1:12" s="88" customFormat="1">
      <c r="A194" s="158">
        <v>1239</v>
      </c>
      <c r="B194" s="19">
        <v>173</v>
      </c>
      <c r="C194" s="20" t="s">
        <v>167</v>
      </c>
      <c r="D194" s="190">
        <v>0.89570000000000005</v>
      </c>
      <c r="E194" s="113"/>
      <c r="F194" s="159"/>
      <c r="G194" s="113"/>
      <c r="H194" s="113"/>
      <c r="I194" s="113"/>
      <c r="J194" s="113"/>
      <c r="K194" s="113"/>
      <c r="L194" s="113"/>
    </row>
    <row r="195" spans="1:12" ht="18.95" customHeight="1">
      <c r="A195" s="158">
        <v>1239</v>
      </c>
      <c r="B195" s="19">
        <v>127</v>
      </c>
      <c r="C195" s="20" t="s">
        <v>594</v>
      </c>
      <c r="D195" s="190">
        <v>0.30880000000000002</v>
      </c>
      <c r="E195" s="113"/>
      <c r="F195" s="159"/>
    </row>
    <row r="196" spans="1:12" ht="18.95" customHeight="1">
      <c r="A196" s="158">
        <v>1239</v>
      </c>
      <c r="B196" s="19">
        <v>59</v>
      </c>
      <c r="C196" s="20" t="s">
        <v>595</v>
      </c>
      <c r="D196" s="190">
        <v>0</v>
      </c>
      <c r="E196" s="113"/>
      <c r="F196" s="159"/>
    </row>
    <row r="197" spans="1:12" ht="18.95" customHeight="1">
      <c r="A197" s="158">
        <v>1239</v>
      </c>
      <c r="B197" s="19">
        <v>95</v>
      </c>
      <c r="C197" s="20" t="s">
        <v>595</v>
      </c>
      <c r="D197" s="190">
        <v>0</v>
      </c>
      <c r="E197" s="113"/>
      <c r="F197" s="159"/>
    </row>
    <row r="198" spans="1:12" ht="18.95" customHeight="1">
      <c r="A198" s="183">
        <v>1239</v>
      </c>
      <c r="B198" s="117">
        <v>225</v>
      </c>
      <c r="C198" s="116" t="s">
        <v>595</v>
      </c>
      <c r="D198" s="193">
        <v>0</v>
      </c>
      <c r="E198" s="185"/>
      <c r="F198" s="186"/>
    </row>
    <row r="199" spans="1:12" ht="18.95" customHeight="1">
      <c r="A199" s="18">
        <v>1239</v>
      </c>
      <c r="B199" s="19">
        <v>200</v>
      </c>
      <c r="C199" s="20" t="s">
        <v>596</v>
      </c>
      <c r="D199" s="21">
        <v>0.33</v>
      </c>
      <c r="E199" s="113"/>
      <c r="F199" s="113"/>
    </row>
    <row r="200" spans="1:12" ht="18.95" customHeight="1">
      <c r="A200" s="192">
        <v>1239</v>
      </c>
      <c r="B200" s="118">
        <v>201</v>
      </c>
      <c r="C200" s="110" t="s">
        <v>173</v>
      </c>
      <c r="D200" s="194">
        <v>0</v>
      </c>
      <c r="E200" s="187"/>
      <c r="F200" s="165"/>
    </row>
    <row r="201" spans="1:12" ht="18.95" customHeight="1">
      <c r="A201" s="156">
        <v>1239</v>
      </c>
      <c r="B201" s="19">
        <v>87</v>
      </c>
      <c r="C201" s="20" t="s">
        <v>174</v>
      </c>
      <c r="D201" s="190" t="e">
        <f>#REF!</f>
        <v>#REF!</v>
      </c>
      <c r="E201" s="113"/>
      <c r="F201" s="159"/>
    </row>
    <row r="202" spans="1:12" ht="18.95" customHeight="1" thickBot="1">
      <c r="A202" s="158">
        <v>1239</v>
      </c>
      <c r="B202" s="19">
        <v>86</v>
      </c>
      <c r="C202" s="20" t="s">
        <v>694</v>
      </c>
      <c r="D202" s="190" t="e">
        <f>#REF!</f>
        <v>#REF!</v>
      </c>
      <c r="E202" s="113"/>
      <c r="F202" s="159"/>
    </row>
    <row r="203" spans="1:12" ht="18.95" customHeight="1">
      <c r="A203" s="150"/>
      <c r="B203" s="151"/>
      <c r="C203" s="152" t="s">
        <v>656</v>
      </c>
      <c r="D203" s="151"/>
      <c r="E203" s="151"/>
      <c r="F203" s="153"/>
    </row>
    <row r="204" spans="1:12" s="88" customFormat="1" ht="18.95" customHeight="1">
      <c r="A204" s="154"/>
      <c r="B204" s="104"/>
      <c r="C204" s="106"/>
      <c r="D204" s="104"/>
      <c r="E204" s="104"/>
      <c r="F204" s="155"/>
    </row>
    <row r="205" spans="1:12" ht="18.95" customHeight="1">
      <c r="A205" s="154" t="s">
        <v>711</v>
      </c>
      <c r="B205" s="107"/>
      <c r="C205" s="114"/>
      <c r="D205" s="104"/>
      <c r="E205" s="104"/>
      <c r="F205" s="155"/>
    </row>
    <row r="206" spans="1:12" ht="18.95" customHeight="1">
      <c r="A206" s="154" t="s">
        <v>712</v>
      </c>
      <c r="B206" s="107"/>
      <c r="C206" s="115"/>
      <c r="D206" s="104"/>
      <c r="E206" s="104"/>
      <c r="F206" s="155"/>
    </row>
    <row r="207" spans="1:12" ht="18.95" customHeight="1">
      <c r="A207" s="154" t="s">
        <v>713</v>
      </c>
      <c r="B207" s="107"/>
      <c r="C207" s="107"/>
      <c r="D207" s="104"/>
      <c r="E207" s="104"/>
      <c r="F207" s="155"/>
    </row>
    <row r="208" spans="1:12" ht="18.95" customHeight="1">
      <c r="A208" s="154"/>
      <c r="B208" s="107"/>
      <c r="C208" s="107"/>
      <c r="D208" s="104"/>
      <c r="E208" s="104"/>
      <c r="F208" s="155"/>
    </row>
    <row r="209" spans="1:6" ht="18.95" customHeight="1" thickBot="1">
      <c r="A209" s="154"/>
      <c r="B209" s="104"/>
      <c r="C209" s="104"/>
      <c r="D209" s="104"/>
      <c r="E209" s="104"/>
      <c r="F209" s="155"/>
    </row>
    <row r="210" spans="1:6" ht="18.95" customHeight="1" thickBot="1">
      <c r="A210" s="178" t="s">
        <v>81</v>
      </c>
      <c r="B210" s="179" t="s">
        <v>82</v>
      </c>
      <c r="C210" s="179" t="s">
        <v>333</v>
      </c>
      <c r="D210" s="180"/>
      <c r="E210" s="181" t="s">
        <v>664</v>
      </c>
      <c r="F210" s="181" t="s">
        <v>665</v>
      </c>
    </row>
    <row r="211" spans="1:6" ht="18.95" customHeight="1">
      <c r="A211" s="158">
        <v>1239</v>
      </c>
      <c r="B211" s="19">
        <v>92</v>
      </c>
      <c r="C211" s="20" t="s">
        <v>598</v>
      </c>
      <c r="D211" s="190">
        <v>0.74350000000000005</v>
      </c>
      <c r="E211" s="113"/>
      <c r="F211" s="159"/>
    </row>
    <row r="212" spans="1:6" ht="18.95" customHeight="1">
      <c r="A212" s="158">
        <v>1239</v>
      </c>
      <c r="B212" s="19">
        <v>93</v>
      </c>
      <c r="C212" s="20" t="s">
        <v>598</v>
      </c>
      <c r="D212" s="190">
        <v>1.0469999999999999</v>
      </c>
      <c r="E212" s="113"/>
      <c r="F212" s="159"/>
    </row>
    <row r="213" spans="1:6" ht="18.95" customHeight="1">
      <c r="A213" s="158">
        <v>1239</v>
      </c>
      <c r="B213" s="19">
        <v>159</v>
      </c>
      <c r="C213" s="20" t="s">
        <v>695</v>
      </c>
      <c r="D213" s="190">
        <v>0.97850000000000004</v>
      </c>
      <c r="E213" s="113"/>
      <c r="F213" s="159"/>
    </row>
    <row r="214" spans="1:6" ht="18.95" customHeight="1">
      <c r="A214" s="158">
        <v>1239</v>
      </c>
      <c r="B214" s="19">
        <v>233</v>
      </c>
      <c r="C214" s="20" t="s">
        <v>600</v>
      </c>
      <c r="D214" s="190">
        <v>2.9741</v>
      </c>
      <c r="E214" s="113"/>
      <c r="F214" s="159"/>
    </row>
    <row r="215" spans="1:6" s="119" customFormat="1" ht="18.95" customHeight="1" thickBot="1">
      <c r="A215" s="158">
        <v>1239</v>
      </c>
      <c r="B215" s="19">
        <v>60</v>
      </c>
      <c r="C215" s="20" t="s">
        <v>179</v>
      </c>
      <c r="D215" s="190" t="e">
        <f>#REF!</f>
        <v>#REF!</v>
      </c>
      <c r="E215" s="163"/>
      <c r="F215" s="159"/>
    </row>
    <row r="216" spans="1:6" ht="18.95" customHeight="1">
      <c r="A216" s="156">
        <v>1239</v>
      </c>
      <c r="B216" s="118">
        <v>61</v>
      </c>
      <c r="C216" s="110" t="s">
        <v>180</v>
      </c>
      <c r="D216" s="194">
        <v>0</v>
      </c>
      <c r="E216" s="187"/>
      <c r="F216" s="165"/>
    </row>
    <row r="217" spans="1:6" ht="18.95" customHeight="1">
      <c r="A217" s="158">
        <v>1239</v>
      </c>
      <c r="B217" s="19">
        <v>62</v>
      </c>
      <c r="C217" s="20" t="s">
        <v>181</v>
      </c>
      <c r="D217" s="190" t="e">
        <f>#REF!*80%</f>
        <v>#REF!</v>
      </c>
      <c r="E217" s="113"/>
      <c r="F217" s="159"/>
    </row>
    <row r="218" spans="1:6" ht="18.95" customHeight="1">
      <c r="A218" s="158">
        <v>1239</v>
      </c>
      <c r="B218" s="19">
        <v>63</v>
      </c>
      <c r="C218" s="20" t="s">
        <v>182</v>
      </c>
      <c r="D218" s="190" t="e">
        <f>#REF!</f>
        <v>#REF!</v>
      </c>
      <c r="E218" s="113"/>
      <c r="F218" s="159"/>
    </row>
    <row r="219" spans="1:6" ht="18.95" customHeight="1">
      <c r="A219" s="158">
        <v>1239</v>
      </c>
      <c r="B219" s="19">
        <v>64</v>
      </c>
      <c r="C219" s="20" t="s">
        <v>183</v>
      </c>
      <c r="D219" s="190">
        <v>2.0419999999999998</v>
      </c>
      <c r="E219" s="113"/>
      <c r="F219" s="159"/>
    </row>
    <row r="220" spans="1:6" ht="18.95" customHeight="1">
      <c r="A220" s="158">
        <v>1239</v>
      </c>
      <c r="B220" s="19">
        <v>166</v>
      </c>
      <c r="C220" s="20" t="s">
        <v>184</v>
      </c>
      <c r="D220" s="190" t="e">
        <f>#REF!</f>
        <v>#REF!</v>
      </c>
      <c r="E220" s="113"/>
      <c r="F220" s="159"/>
    </row>
    <row r="221" spans="1:6" s="88" customFormat="1" ht="18.95" customHeight="1">
      <c r="A221" s="158">
        <v>1239</v>
      </c>
      <c r="B221" s="19">
        <v>178</v>
      </c>
      <c r="C221" s="23" t="s">
        <v>601</v>
      </c>
      <c r="D221" s="190">
        <v>0</v>
      </c>
      <c r="E221" s="113"/>
      <c r="F221" s="159"/>
    </row>
    <row r="222" spans="1:6" ht="18.95" customHeight="1">
      <c r="A222" s="158">
        <v>1239</v>
      </c>
      <c r="B222" s="19">
        <v>177</v>
      </c>
      <c r="C222" s="20" t="s">
        <v>185</v>
      </c>
      <c r="D222" s="190" t="e">
        <f>#REF!</f>
        <v>#REF!</v>
      </c>
      <c r="E222" s="113"/>
      <c r="F222" s="159"/>
    </row>
    <row r="223" spans="1:6" ht="18.95" customHeight="1">
      <c r="A223" s="158">
        <v>1239</v>
      </c>
      <c r="B223" s="19">
        <v>104</v>
      </c>
      <c r="C223" s="20" t="s">
        <v>186</v>
      </c>
      <c r="D223" s="190" t="e">
        <f>#REF!</f>
        <v>#REF!</v>
      </c>
      <c r="E223" s="113"/>
      <c r="F223" s="159"/>
    </row>
    <row r="224" spans="1:6" ht="18.95" customHeight="1">
      <c r="A224" s="158">
        <v>1239</v>
      </c>
      <c r="B224" s="19">
        <v>101</v>
      </c>
      <c r="C224" s="20" t="s">
        <v>602</v>
      </c>
      <c r="D224" s="190">
        <v>0.12620000000000001</v>
      </c>
      <c r="E224" s="113"/>
      <c r="F224" s="159"/>
    </row>
    <row r="225" spans="1:12" ht="18.95" customHeight="1">
      <c r="A225" s="158">
        <v>1239</v>
      </c>
      <c r="B225" s="19">
        <v>66</v>
      </c>
      <c r="C225" s="20" t="s">
        <v>603</v>
      </c>
      <c r="D225" s="190">
        <v>0</v>
      </c>
      <c r="E225" s="113"/>
      <c r="F225" s="159"/>
    </row>
    <row r="226" spans="1:12" ht="18.95" customHeight="1" thickBot="1">
      <c r="A226" s="158">
        <v>1239</v>
      </c>
      <c r="B226" s="19">
        <v>196</v>
      </c>
      <c r="C226" s="20" t="s">
        <v>604</v>
      </c>
      <c r="D226" s="190">
        <v>4.7468000000000004</v>
      </c>
      <c r="E226" s="113"/>
      <c r="F226" s="159"/>
    </row>
    <row r="227" spans="1:12" s="88" customFormat="1" ht="18.95" customHeight="1">
      <c r="A227" s="150"/>
      <c r="B227" s="151"/>
      <c r="C227" s="152" t="s">
        <v>656</v>
      </c>
      <c r="D227" s="151"/>
      <c r="E227" s="151"/>
      <c r="F227" s="153"/>
    </row>
    <row r="228" spans="1:12" ht="18.95" customHeight="1">
      <c r="A228" s="154"/>
      <c r="B228" s="104"/>
      <c r="C228" s="106"/>
      <c r="D228" s="104"/>
      <c r="E228" s="104"/>
      <c r="F228" s="155"/>
    </row>
    <row r="229" spans="1:12" ht="18.95" customHeight="1">
      <c r="A229" s="154" t="s">
        <v>711</v>
      </c>
      <c r="B229" s="107"/>
      <c r="C229" s="114"/>
      <c r="D229" s="104"/>
      <c r="E229" s="104"/>
      <c r="F229" s="155"/>
    </row>
    <row r="230" spans="1:12" ht="18.95" customHeight="1">
      <c r="A230" s="154" t="s">
        <v>712</v>
      </c>
      <c r="B230" s="107"/>
      <c r="C230" s="115"/>
      <c r="D230" s="104"/>
      <c r="E230" s="104"/>
      <c r="F230" s="155"/>
    </row>
    <row r="231" spans="1:12" ht="18.95" customHeight="1">
      <c r="A231" s="154" t="s">
        <v>713</v>
      </c>
      <c r="B231" s="107"/>
      <c r="C231" s="107"/>
      <c r="D231" s="104"/>
      <c r="E231" s="104"/>
      <c r="F231" s="155"/>
    </row>
    <row r="232" spans="1:12" ht="18.95" customHeight="1">
      <c r="A232" s="154"/>
      <c r="B232" s="107"/>
      <c r="C232" s="107"/>
      <c r="D232" s="104"/>
      <c r="E232" s="104"/>
      <c r="F232" s="155"/>
    </row>
    <row r="233" spans="1:12" ht="18.95" customHeight="1" thickBot="1">
      <c r="A233" s="154"/>
      <c r="B233" s="104"/>
      <c r="C233" s="104"/>
      <c r="D233" s="104"/>
      <c r="E233" s="104"/>
      <c r="F233" s="155"/>
    </row>
    <row r="234" spans="1:12" ht="18.95" customHeight="1" thickBot="1">
      <c r="A234" s="178" t="s">
        <v>81</v>
      </c>
      <c r="B234" s="179" t="s">
        <v>82</v>
      </c>
      <c r="C234" s="179" t="s">
        <v>333</v>
      </c>
      <c r="D234" s="180"/>
      <c r="E234" s="181" t="s">
        <v>664</v>
      </c>
      <c r="F234" s="181" t="s">
        <v>665</v>
      </c>
    </row>
    <row r="235" spans="1:12" ht="18.95" customHeight="1">
      <c r="A235" s="158">
        <v>1239</v>
      </c>
      <c r="B235" s="19">
        <v>238</v>
      </c>
      <c r="C235" s="20" t="s">
        <v>696</v>
      </c>
      <c r="D235" s="190">
        <v>2.4011</v>
      </c>
      <c r="E235" s="113"/>
      <c r="F235" s="159"/>
    </row>
    <row r="236" spans="1:12" ht="18.95" customHeight="1">
      <c r="A236" s="183">
        <v>1239</v>
      </c>
      <c r="B236" s="117">
        <v>69</v>
      </c>
      <c r="C236" s="116" t="s">
        <v>606</v>
      </c>
      <c r="D236" s="193">
        <v>0</v>
      </c>
      <c r="E236" s="185"/>
      <c r="F236" s="186"/>
    </row>
    <row r="237" spans="1:12" ht="18.95" customHeight="1">
      <c r="A237" s="18">
        <v>1239</v>
      </c>
      <c r="B237" s="19">
        <v>230</v>
      </c>
      <c r="C237" s="20" t="s">
        <v>607</v>
      </c>
      <c r="D237" s="190">
        <v>0</v>
      </c>
      <c r="E237" s="113"/>
      <c r="F237" s="113"/>
    </row>
    <row r="238" spans="1:12" ht="18.95" customHeight="1">
      <c r="A238" s="192">
        <v>1239</v>
      </c>
      <c r="B238" s="118">
        <v>179</v>
      </c>
      <c r="C238" s="110" t="s">
        <v>606</v>
      </c>
      <c r="D238" s="194" t="e">
        <f>#REF!</f>
        <v>#REF!</v>
      </c>
      <c r="E238" s="187"/>
      <c r="F238" s="165"/>
    </row>
    <row r="239" spans="1:12" ht="18.95" customHeight="1">
      <c r="A239" s="156">
        <v>1239</v>
      </c>
      <c r="B239" s="19">
        <v>172</v>
      </c>
      <c r="C239" s="20" t="s">
        <v>608</v>
      </c>
      <c r="D239" s="190">
        <v>18.052199999999999</v>
      </c>
      <c r="E239" s="113"/>
      <c r="F239" s="159"/>
    </row>
    <row r="240" spans="1:12" customFormat="1">
      <c r="A240" s="158">
        <v>1239</v>
      </c>
      <c r="B240" s="19">
        <v>168</v>
      </c>
      <c r="C240" s="20" t="s">
        <v>609</v>
      </c>
      <c r="D240" s="190" t="e">
        <f>#REF!</f>
        <v>#REF!</v>
      </c>
      <c r="E240" s="113"/>
      <c r="F240" s="159"/>
      <c r="G240" s="105"/>
      <c r="H240" s="104"/>
      <c r="I240" s="104"/>
      <c r="J240" s="104"/>
      <c r="K240" s="104"/>
      <c r="L240" s="105"/>
    </row>
    <row r="241" spans="1:12" customFormat="1">
      <c r="A241" s="158">
        <v>1239</v>
      </c>
      <c r="B241" s="19">
        <v>167</v>
      </c>
      <c r="C241" s="20" t="s">
        <v>198</v>
      </c>
      <c r="D241" s="190" t="e">
        <f>#REF!</f>
        <v>#REF!</v>
      </c>
      <c r="E241" s="113"/>
      <c r="F241" s="159"/>
      <c r="G241" s="105"/>
      <c r="H241" s="104"/>
      <c r="I241" s="104"/>
      <c r="J241" s="104"/>
      <c r="K241" s="104"/>
      <c r="L241" s="105"/>
    </row>
    <row r="242" spans="1:12" s="88" customFormat="1" ht="13.5" thickBot="1">
      <c r="A242" s="158">
        <v>1239</v>
      </c>
      <c r="B242" s="19">
        <v>221</v>
      </c>
      <c r="C242" s="20" t="s">
        <v>610</v>
      </c>
      <c r="D242" s="190" t="e">
        <f>#REF!</f>
        <v>#REF!</v>
      </c>
      <c r="E242" s="163"/>
      <c r="F242" s="159"/>
      <c r="G242" s="113"/>
      <c r="H242" s="113"/>
      <c r="I242" s="113"/>
      <c r="J242" s="113"/>
      <c r="K242" s="113"/>
      <c r="L242" s="113"/>
    </row>
    <row r="243" spans="1:12" ht="18.95" customHeight="1">
      <c r="A243" s="156">
        <v>1239</v>
      </c>
      <c r="B243" s="118">
        <v>102</v>
      </c>
      <c r="C243" s="110" t="s">
        <v>640</v>
      </c>
      <c r="D243" s="194" t="e">
        <f>#REF!</f>
        <v>#REF!</v>
      </c>
      <c r="E243" s="187"/>
      <c r="F243" s="165"/>
    </row>
    <row r="244" spans="1:12" ht="18.95" customHeight="1">
      <c r="A244" s="158">
        <v>1239</v>
      </c>
      <c r="B244" s="19">
        <v>152</v>
      </c>
      <c r="C244" s="20" t="s">
        <v>612</v>
      </c>
      <c r="D244" s="190" t="e">
        <f>#REF!</f>
        <v>#REF!</v>
      </c>
      <c r="E244" s="113"/>
      <c r="F244" s="159"/>
    </row>
    <row r="245" spans="1:12" ht="18.95" customHeight="1">
      <c r="A245" s="158">
        <v>1239</v>
      </c>
      <c r="B245" s="19">
        <v>151</v>
      </c>
      <c r="C245" s="20" t="s">
        <v>612</v>
      </c>
      <c r="D245" s="190" t="e">
        <f>#REF!</f>
        <v>#REF!</v>
      </c>
      <c r="E245" s="113"/>
      <c r="F245" s="159"/>
    </row>
    <row r="246" spans="1:12" s="88" customFormat="1" ht="18.95" customHeight="1">
      <c r="A246" s="158">
        <v>1239</v>
      </c>
      <c r="B246" s="19">
        <v>199</v>
      </c>
      <c r="C246" s="20" t="s">
        <v>205</v>
      </c>
      <c r="D246" s="190" t="e">
        <f>#REF!</f>
        <v>#REF!</v>
      </c>
      <c r="E246" s="113"/>
      <c r="F246" s="159"/>
    </row>
    <row r="247" spans="1:12" ht="18.95" customHeight="1">
      <c r="A247" s="158">
        <v>1239</v>
      </c>
      <c r="B247" s="19">
        <v>198</v>
      </c>
      <c r="C247" s="20" t="s">
        <v>697</v>
      </c>
      <c r="D247" s="190" t="e">
        <f>#REF!</f>
        <v>#REF!</v>
      </c>
      <c r="E247" s="113"/>
      <c r="F247" s="159"/>
    </row>
    <row r="248" spans="1:12" ht="18.95" customHeight="1">
      <c r="A248" s="158">
        <v>1239</v>
      </c>
      <c r="B248" s="19">
        <v>170</v>
      </c>
      <c r="C248" s="20" t="s">
        <v>205</v>
      </c>
      <c r="D248" s="190">
        <v>0</v>
      </c>
      <c r="E248" s="113"/>
      <c r="F248" s="159"/>
    </row>
    <row r="249" spans="1:12" ht="18.95" customHeight="1">
      <c r="A249" s="158">
        <v>1239</v>
      </c>
      <c r="B249" s="19">
        <v>156</v>
      </c>
      <c r="C249" s="20" t="s">
        <v>206</v>
      </c>
      <c r="D249" s="190" t="e">
        <f>#REF!</f>
        <v>#REF!</v>
      </c>
      <c r="E249" s="113"/>
      <c r="F249" s="159"/>
    </row>
    <row r="250" spans="1:12" ht="18.95" customHeight="1">
      <c r="A250" s="158">
        <v>1239</v>
      </c>
      <c r="B250" s="19">
        <v>215</v>
      </c>
      <c r="C250" s="20" t="s">
        <v>207</v>
      </c>
      <c r="D250" s="190">
        <v>0</v>
      </c>
      <c r="E250" s="113"/>
      <c r="F250" s="159"/>
    </row>
    <row r="251" spans="1:12" ht="18.95" customHeight="1" thickBot="1">
      <c r="A251" s="158">
        <v>1239</v>
      </c>
      <c r="B251" s="19">
        <v>209</v>
      </c>
      <c r="C251" s="20" t="s">
        <v>616</v>
      </c>
      <c r="D251" s="190" t="e">
        <f>#REF!</f>
        <v>#REF!</v>
      </c>
      <c r="E251" s="113"/>
      <c r="F251" s="159"/>
    </row>
    <row r="252" spans="1:12" s="88" customFormat="1" ht="20.25">
      <c r="A252" s="150"/>
      <c r="B252" s="151"/>
      <c r="C252" s="152" t="s">
        <v>656</v>
      </c>
      <c r="D252" s="151"/>
      <c r="E252" s="151"/>
      <c r="F252" s="153"/>
      <c r="G252" s="113"/>
      <c r="H252" s="113"/>
      <c r="I252" s="113"/>
      <c r="J252" s="113"/>
      <c r="K252" s="113"/>
      <c r="L252" s="113"/>
    </row>
    <row r="253" spans="1:12" ht="18.95" customHeight="1">
      <c r="A253" s="154"/>
      <c r="B253" s="104"/>
      <c r="C253" s="106"/>
      <c r="D253" s="104"/>
      <c r="E253" s="104"/>
      <c r="F253" s="155"/>
      <c r="G253" s="105"/>
    </row>
    <row r="254" spans="1:12" ht="18.95" customHeight="1">
      <c r="A254" s="154" t="s">
        <v>711</v>
      </c>
      <c r="B254" s="107"/>
      <c r="C254" s="114"/>
      <c r="D254" s="104"/>
      <c r="E254" s="104"/>
      <c r="F254" s="155"/>
      <c r="G254" s="105"/>
    </row>
    <row r="255" spans="1:12" ht="18.95" customHeight="1">
      <c r="A255" s="154" t="s">
        <v>712</v>
      </c>
      <c r="B255" s="107"/>
      <c r="C255" s="115"/>
      <c r="D255" s="104"/>
      <c r="E255" s="104"/>
      <c r="F255" s="155"/>
      <c r="G255" s="105"/>
    </row>
    <row r="256" spans="1:12" s="88" customFormat="1" ht="18.95" customHeight="1">
      <c r="A256" s="154" t="s">
        <v>713</v>
      </c>
      <c r="B256" s="107"/>
      <c r="C256" s="107"/>
      <c r="D256" s="104"/>
      <c r="E256" s="104"/>
      <c r="F256" s="155"/>
      <c r="G256" s="113"/>
    </row>
    <row r="257" spans="1:6" ht="18.95" customHeight="1">
      <c r="A257" s="154"/>
      <c r="B257" s="107"/>
      <c r="C257" s="107"/>
      <c r="D257" s="104"/>
      <c r="E257" s="104"/>
      <c r="F257" s="155"/>
    </row>
    <row r="258" spans="1:6" ht="18.95" customHeight="1" thickBot="1">
      <c r="A258" s="154"/>
      <c r="B258" s="104"/>
      <c r="C258" s="104"/>
      <c r="D258" s="104"/>
      <c r="E258" s="104"/>
      <c r="F258" s="155"/>
    </row>
    <row r="259" spans="1:6" ht="18.95" customHeight="1" thickBot="1">
      <c r="A259" s="178" t="s">
        <v>81</v>
      </c>
      <c r="B259" s="179" t="s">
        <v>82</v>
      </c>
      <c r="C259" s="179" t="s">
        <v>333</v>
      </c>
      <c r="D259" s="180"/>
      <c r="E259" s="181" t="s">
        <v>664</v>
      </c>
      <c r="F259" s="181" t="s">
        <v>665</v>
      </c>
    </row>
    <row r="260" spans="1:6" ht="18.95" customHeight="1">
      <c r="A260" s="158">
        <v>1239</v>
      </c>
      <c r="B260" s="19">
        <v>158</v>
      </c>
      <c r="C260" s="20" t="s">
        <v>617</v>
      </c>
      <c r="D260" s="190">
        <v>12.979799999999999</v>
      </c>
      <c r="E260" s="113"/>
      <c r="F260" s="159"/>
    </row>
    <row r="261" spans="1:6" ht="18.95" customHeight="1">
      <c r="A261" s="158">
        <v>1239</v>
      </c>
      <c r="B261" s="19">
        <v>68</v>
      </c>
      <c r="C261" s="20" t="s">
        <v>211</v>
      </c>
      <c r="D261" s="190">
        <v>0</v>
      </c>
      <c r="E261" s="113"/>
      <c r="F261" s="159"/>
    </row>
    <row r="262" spans="1:6" ht="18.95" customHeight="1">
      <c r="A262" s="158">
        <v>1239</v>
      </c>
      <c r="B262" s="19">
        <v>189</v>
      </c>
      <c r="C262" s="20" t="s">
        <v>163</v>
      </c>
      <c r="D262" s="190">
        <v>10.83</v>
      </c>
      <c r="E262" s="113"/>
      <c r="F262" s="159"/>
    </row>
    <row r="263" spans="1:6" ht="18.95" customHeight="1" thickBot="1">
      <c r="A263" s="160">
        <v>1239</v>
      </c>
      <c r="B263" s="161">
        <v>228</v>
      </c>
      <c r="C263" s="162" t="s">
        <v>212</v>
      </c>
      <c r="D263" s="196" t="e">
        <f>#REF!</f>
        <v>#REF!</v>
      </c>
      <c r="E263" s="163"/>
      <c r="F263" s="164"/>
    </row>
    <row r="264" spans="1:6" ht="18.95" customHeight="1">
      <c r="A264" s="279"/>
      <c r="B264" s="24"/>
      <c r="C264" s="25"/>
      <c r="D264" s="26"/>
      <c r="E264" s="104"/>
      <c r="F264" s="155"/>
    </row>
    <row r="265" spans="1:6" ht="18.95" customHeight="1">
      <c r="A265" s="279"/>
      <c r="B265" s="24"/>
      <c r="C265" s="25"/>
      <c r="D265" s="26"/>
      <c r="E265" s="104"/>
      <c r="F265" s="155"/>
    </row>
    <row r="266" spans="1:6" ht="18.95" customHeight="1">
      <c r="A266" s="279"/>
      <c r="B266" s="24"/>
      <c r="C266" s="25"/>
      <c r="D266" s="26"/>
      <c r="E266" s="104"/>
      <c r="F266" s="155"/>
    </row>
    <row r="267" spans="1:6" ht="18.95" customHeight="1">
      <c r="A267" s="279"/>
      <c r="B267" s="24"/>
      <c r="C267" s="25"/>
      <c r="D267" s="26"/>
      <c r="E267" s="104"/>
      <c r="F267" s="155"/>
    </row>
    <row r="268" spans="1:6" ht="18.95" customHeight="1">
      <c r="A268" s="279"/>
      <c r="B268" s="24"/>
      <c r="C268" s="25"/>
      <c r="D268" s="26"/>
      <c r="E268" s="104"/>
      <c r="F268" s="155"/>
    </row>
    <row r="269" spans="1:6" ht="18.95" customHeight="1">
      <c r="A269" s="279"/>
      <c r="B269" s="24"/>
      <c r="C269" s="25"/>
      <c r="D269" s="26"/>
      <c r="E269" s="104"/>
      <c r="F269" s="155"/>
    </row>
    <row r="270" spans="1:6" ht="18.95" customHeight="1">
      <c r="A270" s="279"/>
      <c r="B270" s="24"/>
      <c r="C270" s="25"/>
      <c r="D270" s="26"/>
      <c r="E270" s="104"/>
      <c r="F270" s="155"/>
    </row>
    <row r="271" spans="1:6" ht="18.95" customHeight="1">
      <c r="A271" s="279"/>
      <c r="B271" s="24"/>
      <c r="C271" s="25"/>
      <c r="D271" s="26"/>
      <c r="E271" s="104"/>
      <c r="F271" s="155"/>
    </row>
    <row r="272" spans="1:6" ht="18.95" customHeight="1">
      <c r="A272" s="279"/>
      <c r="B272" s="24"/>
      <c r="C272" s="25"/>
      <c r="D272" s="26"/>
      <c r="E272" s="104"/>
      <c r="F272" s="155"/>
    </row>
    <row r="273" spans="1:12" ht="18.95" customHeight="1">
      <c r="A273" s="279"/>
      <c r="B273" s="24"/>
      <c r="C273" s="25"/>
      <c r="D273" s="26"/>
      <c r="E273" s="104"/>
      <c r="F273" s="155"/>
    </row>
    <row r="274" spans="1:12" ht="18.95" customHeight="1">
      <c r="A274" s="279"/>
      <c r="B274" s="24"/>
      <c r="C274" s="25"/>
      <c r="D274" s="26"/>
      <c r="E274" s="104"/>
      <c r="F274" s="155"/>
    </row>
    <row r="275" spans="1:12" ht="18.95" customHeight="1">
      <c r="A275" s="279"/>
      <c r="B275" s="24"/>
      <c r="C275" s="25"/>
      <c r="D275" s="26"/>
      <c r="E275" s="104"/>
      <c r="F275" s="155"/>
    </row>
    <row r="276" spans="1:12" ht="18.95" customHeight="1" thickBot="1">
      <c r="A276" s="279"/>
      <c r="B276" s="24"/>
      <c r="C276" s="25"/>
      <c r="D276" s="26"/>
      <c r="E276" s="104"/>
      <c r="F276" s="155"/>
    </row>
    <row r="277" spans="1:12" s="88" customFormat="1" ht="20.25">
      <c r="A277" s="150"/>
      <c r="B277" s="151"/>
      <c r="C277" s="152" t="s">
        <v>656</v>
      </c>
      <c r="D277" s="151"/>
      <c r="E277" s="151"/>
      <c r="F277" s="153"/>
      <c r="G277" s="113"/>
      <c r="H277" s="113"/>
      <c r="I277" s="113"/>
      <c r="J277" s="113"/>
      <c r="K277" s="113"/>
      <c r="L277" s="113"/>
    </row>
    <row r="278" spans="1:12" ht="18.95" customHeight="1">
      <c r="A278" s="154"/>
      <c r="B278" s="104"/>
      <c r="C278" s="106"/>
      <c r="D278" s="104"/>
      <c r="E278" s="104"/>
      <c r="F278" s="155"/>
      <c r="G278" s="105"/>
    </row>
    <row r="279" spans="1:12" ht="18.95" customHeight="1">
      <c r="A279" s="154" t="s">
        <v>711</v>
      </c>
      <c r="B279" s="107"/>
      <c r="C279" s="114"/>
      <c r="D279" s="104"/>
      <c r="E279" s="104"/>
      <c r="F279" s="155"/>
      <c r="G279" s="105"/>
    </row>
    <row r="280" spans="1:12" ht="18.95" customHeight="1">
      <c r="A280" s="154" t="s">
        <v>712</v>
      </c>
      <c r="B280" s="107"/>
      <c r="C280" s="115"/>
      <c r="D280" s="104"/>
      <c r="E280" s="104"/>
      <c r="F280" s="155"/>
      <c r="G280" s="105"/>
    </row>
    <row r="281" spans="1:12" s="88" customFormat="1" ht="18.95" customHeight="1">
      <c r="A281" s="154" t="s">
        <v>713</v>
      </c>
      <c r="B281" s="107"/>
      <c r="C281" s="107"/>
      <c r="D281" s="104"/>
      <c r="E281" s="104"/>
      <c r="F281" s="155"/>
      <c r="G281" s="113"/>
    </row>
    <row r="282" spans="1:12" ht="18.95" customHeight="1">
      <c r="A282" s="154"/>
      <c r="B282" s="107"/>
      <c r="C282" s="107"/>
      <c r="D282" s="104"/>
      <c r="E282" s="104"/>
      <c r="F282" s="155"/>
    </row>
    <row r="283" spans="1:12" ht="18.95" customHeight="1" thickBot="1">
      <c r="A283" s="154"/>
      <c r="B283" s="104"/>
      <c r="C283" s="104"/>
      <c r="D283" s="104"/>
      <c r="E283" s="104"/>
      <c r="F283" s="155"/>
    </row>
    <row r="284" spans="1:12" ht="18.95" customHeight="1" thickBot="1">
      <c r="A284" s="178" t="s">
        <v>81</v>
      </c>
      <c r="B284" s="179" t="s">
        <v>82</v>
      </c>
      <c r="C284" s="179" t="s">
        <v>333</v>
      </c>
      <c r="D284" s="180"/>
      <c r="E284" s="181" t="s">
        <v>664</v>
      </c>
      <c r="F284" s="181" t="s">
        <v>665</v>
      </c>
    </row>
    <row r="285" spans="1:12" ht="18.95" customHeight="1">
      <c r="A285" s="192">
        <v>1240</v>
      </c>
      <c r="B285" s="118">
        <v>130</v>
      </c>
      <c r="C285" s="110" t="s">
        <v>618</v>
      </c>
      <c r="E285" s="187"/>
      <c r="F285" s="165"/>
    </row>
    <row r="286" spans="1:12" ht="18.95" customHeight="1">
      <c r="A286" s="158">
        <v>1240</v>
      </c>
      <c r="B286" s="19">
        <v>10</v>
      </c>
      <c r="C286" s="20" t="s">
        <v>221</v>
      </c>
      <c r="E286" s="113"/>
      <c r="F286" s="159"/>
      <c r="G286" s="105"/>
    </row>
    <row r="287" spans="1:12" ht="18.95" customHeight="1">
      <c r="A287" s="158">
        <v>1240</v>
      </c>
      <c r="B287" s="19">
        <v>122</v>
      </c>
      <c r="C287" s="20" t="s">
        <v>222</v>
      </c>
      <c r="E287" s="113"/>
      <c r="F287" s="159"/>
      <c r="G287" s="105"/>
    </row>
    <row r="288" spans="1:12" customFormat="1">
      <c r="A288" s="158">
        <v>1240</v>
      </c>
      <c r="B288" s="19">
        <v>120</v>
      </c>
      <c r="C288" s="20" t="s">
        <v>223</v>
      </c>
      <c r="D288" s="63"/>
      <c r="E288" s="113"/>
      <c r="F288" s="159"/>
      <c r="G288" s="105"/>
      <c r="H288" s="104"/>
      <c r="I288" s="104"/>
      <c r="J288" s="104"/>
      <c r="K288" s="104"/>
      <c r="L288" s="105"/>
    </row>
    <row r="289" spans="1:12" customFormat="1">
      <c r="A289" s="158">
        <v>1240</v>
      </c>
      <c r="B289" s="19">
        <v>7</v>
      </c>
      <c r="C289" s="20" t="s">
        <v>224</v>
      </c>
      <c r="D289" s="63"/>
      <c r="E289" s="113"/>
      <c r="F289" s="159"/>
      <c r="G289" s="105"/>
      <c r="H289" s="104"/>
      <c r="I289" s="104"/>
      <c r="J289" s="104"/>
      <c r="K289" s="104"/>
      <c r="L289" s="105"/>
    </row>
    <row r="290" spans="1:12" ht="18.95" customHeight="1">
      <c r="A290" s="158">
        <v>1240</v>
      </c>
      <c r="B290" s="19">
        <v>129</v>
      </c>
      <c r="C290" s="20" t="s">
        <v>619</v>
      </c>
      <c r="E290" s="113"/>
      <c r="F290" s="159"/>
    </row>
    <row r="291" spans="1:12" ht="18.95" customHeight="1">
      <c r="A291" s="158">
        <v>1240</v>
      </c>
      <c r="B291" s="19">
        <v>136</v>
      </c>
      <c r="C291" s="20" t="s">
        <v>620</v>
      </c>
      <c r="E291" s="113"/>
      <c r="F291" s="159"/>
    </row>
    <row r="292" spans="1:12" s="88" customFormat="1" ht="18.95" customHeight="1">
      <c r="A292" s="158">
        <v>1240</v>
      </c>
      <c r="B292" s="19">
        <v>137</v>
      </c>
      <c r="C292" s="20" t="s">
        <v>620</v>
      </c>
      <c r="D292" s="63"/>
      <c r="E292" s="113"/>
      <c r="F292" s="159"/>
    </row>
    <row r="293" spans="1:12" ht="18.95" customHeight="1">
      <c r="A293" s="158">
        <v>1240</v>
      </c>
      <c r="B293" s="19">
        <v>17</v>
      </c>
      <c r="C293" s="20" t="s">
        <v>227</v>
      </c>
      <c r="E293" s="113"/>
      <c r="F293" s="159"/>
    </row>
    <row r="294" spans="1:12" ht="18.95" customHeight="1">
      <c r="A294" s="158">
        <v>1240</v>
      </c>
      <c r="B294" s="19">
        <v>20</v>
      </c>
      <c r="C294" s="20" t="s">
        <v>228</v>
      </c>
      <c r="E294" s="113"/>
      <c r="F294" s="159"/>
    </row>
    <row r="295" spans="1:12" ht="18.95" customHeight="1">
      <c r="A295" s="158">
        <v>1240</v>
      </c>
      <c r="B295" s="19">
        <v>77</v>
      </c>
      <c r="C295" s="20" t="s">
        <v>228</v>
      </c>
      <c r="E295" s="113"/>
      <c r="F295" s="159"/>
    </row>
    <row r="296" spans="1:12" ht="18.95" customHeight="1">
      <c r="A296" s="158">
        <v>1240</v>
      </c>
      <c r="B296" s="19" t="s">
        <v>698</v>
      </c>
      <c r="C296" s="20" t="s">
        <v>230</v>
      </c>
      <c r="E296" s="113"/>
      <c r="F296" s="159"/>
    </row>
    <row r="297" spans="1:12" ht="18.95" customHeight="1">
      <c r="A297" s="158">
        <v>1240</v>
      </c>
      <c r="B297" s="19">
        <v>69</v>
      </c>
      <c r="C297" s="20" t="s">
        <v>621</v>
      </c>
      <c r="E297" s="113"/>
      <c r="F297" s="159"/>
    </row>
    <row r="298" spans="1:12" ht="18.95" customHeight="1">
      <c r="A298" s="158">
        <v>1240</v>
      </c>
      <c r="B298" s="19">
        <v>138</v>
      </c>
      <c r="C298" s="20" t="s">
        <v>558</v>
      </c>
      <c r="E298" s="113"/>
      <c r="F298" s="159"/>
    </row>
    <row r="299" spans="1:12" ht="18.95" customHeight="1">
      <c r="A299" s="158">
        <v>1240</v>
      </c>
      <c r="B299" s="19">
        <v>21</v>
      </c>
      <c r="C299" s="20" t="s">
        <v>236</v>
      </c>
      <c r="E299" s="113"/>
      <c r="F299" s="159"/>
    </row>
    <row r="300" spans="1:12" ht="18.95" customHeight="1" thickBot="1">
      <c r="A300" s="158">
        <v>1240</v>
      </c>
      <c r="B300" s="19">
        <v>81</v>
      </c>
      <c r="C300" s="20" t="s">
        <v>236</v>
      </c>
      <c r="E300" s="113"/>
      <c r="F300" s="159"/>
    </row>
    <row r="301" spans="1:12" customFormat="1" ht="20.25">
      <c r="A301" s="150"/>
      <c r="B301" s="151"/>
      <c r="C301" s="152" t="s">
        <v>656</v>
      </c>
      <c r="D301" s="151"/>
      <c r="E301" s="151"/>
      <c r="F301" s="153"/>
      <c r="G301" s="105"/>
      <c r="H301" s="104"/>
      <c r="I301" s="104"/>
      <c r="J301" s="104"/>
      <c r="K301" s="104"/>
      <c r="L301" s="105"/>
    </row>
    <row r="302" spans="1:12" customFormat="1" ht="15">
      <c r="A302" s="154"/>
      <c r="B302" s="104"/>
      <c r="C302" s="106"/>
      <c r="D302" s="104"/>
      <c r="E302" s="104"/>
      <c r="F302" s="155"/>
      <c r="G302" s="105"/>
      <c r="H302" s="104"/>
      <c r="I302" s="104"/>
      <c r="J302" s="104"/>
      <c r="K302" s="104"/>
      <c r="L302" s="105"/>
    </row>
    <row r="303" spans="1:12" s="88" customFormat="1">
      <c r="A303" s="154" t="s">
        <v>711</v>
      </c>
      <c r="B303" s="107"/>
      <c r="C303" s="114"/>
      <c r="D303" s="104"/>
      <c r="E303" s="104"/>
      <c r="F303" s="155"/>
      <c r="G303" s="113"/>
      <c r="H303" s="113"/>
      <c r="I303" s="113"/>
      <c r="J303" s="113"/>
      <c r="K303" s="113"/>
      <c r="L303" s="113"/>
    </row>
    <row r="304" spans="1:12" ht="18.95" customHeight="1">
      <c r="A304" s="154" t="s">
        <v>712</v>
      </c>
      <c r="B304" s="107"/>
      <c r="C304" s="115"/>
      <c r="D304" s="104"/>
      <c r="E304" s="104"/>
      <c r="F304" s="155"/>
    </row>
    <row r="305" spans="1:6" ht="18.95" customHeight="1">
      <c r="A305" s="154" t="s">
        <v>713</v>
      </c>
      <c r="B305" s="107"/>
      <c r="C305" s="107"/>
      <c r="D305" s="104"/>
      <c r="E305" s="104"/>
      <c r="F305" s="155"/>
    </row>
    <row r="306" spans="1:6" ht="20.100000000000001" customHeight="1">
      <c r="A306" s="154"/>
      <c r="B306" s="107"/>
      <c r="C306" s="107"/>
      <c r="D306" s="104"/>
      <c r="E306" s="104"/>
      <c r="F306" s="155"/>
    </row>
    <row r="307" spans="1:6" ht="20.100000000000001" customHeight="1" thickBot="1">
      <c r="A307" s="154"/>
      <c r="B307" s="104"/>
      <c r="C307" s="104"/>
      <c r="D307" s="104"/>
      <c r="E307" s="104"/>
      <c r="F307" s="155"/>
    </row>
    <row r="308" spans="1:6" s="88" customFormat="1" ht="20.100000000000001" customHeight="1" thickBot="1">
      <c r="A308" s="178" t="s">
        <v>81</v>
      </c>
      <c r="B308" s="179" t="s">
        <v>82</v>
      </c>
      <c r="C308" s="179" t="s">
        <v>333</v>
      </c>
      <c r="D308" s="180"/>
      <c r="E308" s="181" t="s">
        <v>664</v>
      </c>
      <c r="F308" s="181" t="s">
        <v>665</v>
      </c>
    </row>
    <row r="309" spans="1:6" ht="18.95" customHeight="1">
      <c r="A309" s="158">
        <v>1240</v>
      </c>
      <c r="B309" s="19">
        <v>146</v>
      </c>
      <c r="C309" s="20" t="s">
        <v>236</v>
      </c>
      <c r="E309" s="113"/>
      <c r="F309" s="159"/>
    </row>
    <row r="310" spans="1:6" ht="18.95" customHeight="1">
      <c r="A310" s="158">
        <v>1240</v>
      </c>
      <c r="B310" s="19">
        <v>2</v>
      </c>
      <c r="C310" s="20" t="s">
        <v>622</v>
      </c>
      <c r="E310" s="113"/>
      <c r="F310" s="159"/>
    </row>
    <row r="311" spans="1:6" ht="18.95" customHeight="1" thickBot="1">
      <c r="A311" s="158">
        <v>1240</v>
      </c>
      <c r="B311" s="19">
        <v>82</v>
      </c>
      <c r="C311" s="20" t="s">
        <v>239</v>
      </c>
      <c r="E311" s="163"/>
      <c r="F311" s="159"/>
    </row>
    <row r="312" spans="1:6" ht="18.95" customHeight="1">
      <c r="A312" s="198">
        <v>1240</v>
      </c>
      <c r="B312" s="199">
        <v>83</v>
      </c>
      <c r="C312" s="200" t="s">
        <v>240</v>
      </c>
      <c r="E312" s="201"/>
      <c r="F312" s="202"/>
    </row>
    <row r="313" spans="1:6" ht="18.95" customHeight="1">
      <c r="A313" s="18">
        <v>1240</v>
      </c>
      <c r="B313" s="19">
        <v>73</v>
      </c>
      <c r="C313" s="20" t="s">
        <v>241</v>
      </c>
      <c r="D313" s="174"/>
      <c r="E313" s="113"/>
      <c r="F313" s="113"/>
    </row>
    <row r="314" spans="1:6" ht="18.95" customHeight="1">
      <c r="A314" s="192">
        <v>1240</v>
      </c>
      <c r="B314" s="118">
        <v>23</v>
      </c>
      <c r="C314" s="110" t="s">
        <v>242</v>
      </c>
      <c r="E314" s="187"/>
      <c r="F314" s="165"/>
    </row>
    <row r="315" spans="1:6" ht="20.100000000000001" customHeight="1">
      <c r="A315" s="156">
        <v>1240</v>
      </c>
      <c r="B315" s="19">
        <v>75</v>
      </c>
      <c r="C315" s="20" t="s">
        <v>243</v>
      </c>
      <c r="E315" s="113"/>
      <c r="F315" s="159"/>
    </row>
    <row r="316" spans="1:6" ht="18.95" customHeight="1">
      <c r="A316" s="158">
        <v>1240</v>
      </c>
      <c r="B316" s="19">
        <v>24</v>
      </c>
      <c r="C316" s="20" t="s">
        <v>244</v>
      </c>
      <c r="E316" s="113"/>
      <c r="F316" s="159"/>
    </row>
    <row r="317" spans="1:6" s="88" customFormat="1" ht="18.95" customHeight="1">
      <c r="A317" s="158">
        <v>1240</v>
      </c>
      <c r="B317" s="19">
        <v>25</v>
      </c>
      <c r="C317" s="20" t="s">
        <v>245</v>
      </c>
      <c r="D317" s="63"/>
      <c r="E317" s="113"/>
      <c r="F317" s="159"/>
    </row>
    <row r="318" spans="1:6" ht="18.95" customHeight="1">
      <c r="A318" s="158">
        <v>1240</v>
      </c>
      <c r="B318" s="19">
        <v>1240</v>
      </c>
      <c r="C318" s="20" t="s">
        <v>246</v>
      </c>
      <c r="E318" s="113"/>
      <c r="F318" s="159"/>
    </row>
    <row r="319" spans="1:6" ht="18.95" customHeight="1">
      <c r="A319" s="158">
        <v>1240</v>
      </c>
      <c r="B319" s="19">
        <v>28</v>
      </c>
      <c r="C319" s="20" t="s">
        <v>248</v>
      </c>
      <c r="E319" s="113"/>
      <c r="F319" s="159"/>
    </row>
    <row r="320" spans="1:6" ht="18.95" customHeight="1">
      <c r="A320" s="158">
        <v>1240</v>
      </c>
      <c r="B320" s="19">
        <v>134</v>
      </c>
      <c r="C320" s="20" t="s">
        <v>623</v>
      </c>
      <c r="E320" s="113"/>
      <c r="F320" s="159"/>
    </row>
    <row r="321" spans="1:12" ht="18.95" customHeight="1">
      <c r="A321" s="158">
        <v>1240</v>
      </c>
      <c r="B321" s="19">
        <v>133</v>
      </c>
      <c r="C321" s="20" t="s">
        <v>624</v>
      </c>
      <c r="E321" s="113"/>
      <c r="F321" s="159"/>
    </row>
    <row r="322" spans="1:12" ht="18.95" customHeight="1">
      <c r="A322" s="158">
        <v>1240</v>
      </c>
      <c r="B322" s="19">
        <v>26</v>
      </c>
      <c r="C322" s="20" t="s">
        <v>253</v>
      </c>
      <c r="E322" s="113"/>
      <c r="F322" s="159"/>
    </row>
    <row r="323" spans="1:12" ht="18.95" customHeight="1">
      <c r="A323" s="158">
        <v>1240</v>
      </c>
      <c r="B323" s="19">
        <v>132</v>
      </c>
      <c r="C323" s="20" t="s">
        <v>254</v>
      </c>
      <c r="E323" s="113"/>
      <c r="F323" s="159"/>
    </row>
    <row r="324" spans="1:12" ht="20.100000000000001" customHeight="1" thickBot="1">
      <c r="A324" s="158">
        <v>1240</v>
      </c>
      <c r="B324" s="19">
        <v>3</v>
      </c>
      <c r="C324" s="20" t="s">
        <v>255</v>
      </c>
      <c r="E324" s="113"/>
      <c r="F324" s="159"/>
    </row>
    <row r="325" spans="1:12" ht="20.100000000000001" customHeight="1">
      <c r="A325" s="150"/>
      <c r="B325" s="151"/>
      <c r="C325" s="152" t="s">
        <v>656</v>
      </c>
      <c r="D325" s="151"/>
      <c r="E325" s="151"/>
      <c r="F325" s="153"/>
    </row>
    <row r="326" spans="1:12" ht="20.100000000000001" customHeight="1">
      <c r="A326" s="154"/>
      <c r="B326" s="104"/>
      <c r="C326" s="106"/>
      <c r="D326" s="104"/>
      <c r="E326" s="104"/>
      <c r="F326" s="155"/>
    </row>
    <row r="327" spans="1:12" customFormat="1">
      <c r="A327" s="154" t="s">
        <v>711</v>
      </c>
      <c r="B327" s="107"/>
      <c r="C327" s="114"/>
      <c r="D327" s="104"/>
      <c r="E327" s="104"/>
      <c r="F327" s="155"/>
      <c r="G327" s="105"/>
      <c r="H327" s="104"/>
      <c r="I327" s="104"/>
      <c r="J327" s="104"/>
      <c r="K327" s="104"/>
      <c r="L327" s="105"/>
    </row>
    <row r="328" spans="1:12" s="88" customFormat="1">
      <c r="A328" s="154" t="s">
        <v>712</v>
      </c>
      <c r="B328" s="107"/>
      <c r="C328" s="115"/>
      <c r="D328" s="104"/>
      <c r="E328" s="104"/>
      <c r="F328" s="155"/>
      <c r="G328" s="113"/>
      <c r="H328" s="113"/>
      <c r="I328" s="113"/>
      <c r="J328" s="113"/>
      <c r="K328" s="113"/>
      <c r="L328" s="113"/>
    </row>
    <row r="329" spans="1:12" ht="20.100000000000001" customHeight="1">
      <c r="A329" s="154" t="s">
        <v>713</v>
      </c>
      <c r="B329" s="107"/>
      <c r="C329" s="107"/>
      <c r="D329" s="104"/>
      <c r="E329" s="104"/>
      <c r="F329" s="155"/>
    </row>
    <row r="330" spans="1:12" ht="20.100000000000001" customHeight="1">
      <c r="A330" s="154"/>
      <c r="B330" s="107"/>
      <c r="C330" s="107"/>
      <c r="D330" s="104"/>
      <c r="E330" s="104"/>
      <c r="F330" s="155"/>
    </row>
    <row r="331" spans="1:12" ht="20.100000000000001" customHeight="1" thickBot="1">
      <c r="A331" s="154"/>
      <c r="B331" s="104"/>
      <c r="C331" s="104"/>
      <c r="D331" s="104"/>
      <c r="E331" s="104"/>
      <c r="F331" s="155"/>
    </row>
    <row r="332" spans="1:12" ht="20.100000000000001" customHeight="1" thickBot="1">
      <c r="A332" s="178" t="s">
        <v>81</v>
      </c>
      <c r="B332" s="179" t="s">
        <v>82</v>
      </c>
      <c r="C332" s="179" t="s">
        <v>333</v>
      </c>
      <c r="D332" s="180"/>
      <c r="E332" s="181" t="s">
        <v>664</v>
      </c>
      <c r="F332" s="181" t="s">
        <v>665</v>
      </c>
    </row>
    <row r="333" spans="1:12" ht="20.100000000000001" customHeight="1">
      <c r="A333" s="158">
        <v>1240</v>
      </c>
      <c r="B333" s="19">
        <v>1</v>
      </c>
      <c r="C333" s="20" t="s">
        <v>256</v>
      </c>
      <c r="E333" s="113"/>
      <c r="F333" s="159"/>
    </row>
    <row r="334" spans="1:12" ht="20.100000000000001" customHeight="1">
      <c r="A334" s="158">
        <v>1240</v>
      </c>
      <c r="B334" s="19">
        <v>14</v>
      </c>
      <c r="C334" s="20" t="s">
        <v>257</v>
      </c>
      <c r="E334" s="113"/>
      <c r="F334" s="159"/>
    </row>
    <row r="335" spans="1:12" ht="20.100000000000001" customHeight="1">
      <c r="A335" s="158">
        <v>1240</v>
      </c>
      <c r="B335" s="19">
        <v>74</v>
      </c>
      <c r="C335" s="20" t="s">
        <v>258</v>
      </c>
      <c r="E335" s="113"/>
      <c r="F335" s="159"/>
    </row>
    <row r="336" spans="1:12" ht="20.100000000000001" customHeight="1">
      <c r="A336" s="158">
        <v>1240</v>
      </c>
      <c r="B336" s="19">
        <v>32</v>
      </c>
      <c r="C336" s="20" t="s">
        <v>699</v>
      </c>
      <c r="E336" s="113"/>
      <c r="F336" s="159"/>
    </row>
    <row r="337" spans="1:6" ht="20.100000000000001" customHeight="1">
      <c r="A337" s="158">
        <v>1240</v>
      </c>
      <c r="B337" s="19">
        <v>104</v>
      </c>
      <c r="C337" s="20" t="s">
        <v>262</v>
      </c>
      <c r="E337" s="113"/>
      <c r="F337" s="159"/>
    </row>
    <row r="338" spans="1:6" ht="20.100000000000001" customHeight="1" thickBot="1">
      <c r="A338" s="158">
        <v>1240</v>
      </c>
      <c r="B338" s="19">
        <v>140</v>
      </c>
      <c r="C338" s="20" t="s">
        <v>262</v>
      </c>
      <c r="E338" s="163"/>
      <c r="F338" s="159"/>
    </row>
    <row r="339" spans="1:6" ht="20.100000000000001" customHeight="1">
      <c r="A339" s="156">
        <v>1240</v>
      </c>
      <c r="B339" s="118">
        <v>141</v>
      </c>
      <c r="C339" s="110" t="s">
        <v>262</v>
      </c>
      <c r="E339" s="187"/>
      <c r="F339" s="165"/>
    </row>
    <row r="340" spans="1:6" ht="18.95" customHeight="1">
      <c r="A340" s="158">
        <v>1240</v>
      </c>
      <c r="B340" s="19">
        <v>142</v>
      </c>
      <c r="C340" s="20" t="s">
        <v>262</v>
      </c>
      <c r="E340" s="113"/>
      <c r="F340" s="159"/>
    </row>
    <row r="341" spans="1:6" s="88" customFormat="1" ht="18.95" customHeight="1">
      <c r="A341" s="183">
        <v>1240</v>
      </c>
      <c r="B341" s="117">
        <v>143</v>
      </c>
      <c r="C341" s="116" t="s">
        <v>262</v>
      </c>
      <c r="D341" s="63"/>
      <c r="E341" s="185"/>
      <c r="F341" s="186"/>
    </row>
    <row r="342" spans="1:6" ht="18.95" customHeight="1">
      <c r="A342" s="18">
        <v>1240</v>
      </c>
      <c r="B342" s="19">
        <v>107</v>
      </c>
      <c r="C342" s="20" t="s">
        <v>627</v>
      </c>
      <c r="D342" s="174"/>
      <c r="E342" s="113"/>
      <c r="F342" s="113"/>
    </row>
    <row r="343" spans="1:6" ht="18.95" customHeight="1">
      <c r="A343" s="192">
        <v>1240</v>
      </c>
      <c r="B343" s="118">
        <v>108</v>
      </c>
      <c r="C343" s="110" t="s">
        <v>264</v>
      </c>
      <c r="E343" s="187"/>
      <c r="F343" s="165"/>
    </row>
    <row r="344" spans="1:6" ht="18.95" customHeight="1">
      <c r="A344" s="158">
        <v>1240</v>
      </c>
      <c r="B344" s="19">
        <v>106</v>
      </c>
      <c r="C344" s="20" t="s">
        <v>628</v>
      </c>
      <c r="E344" s="113"/>
      <c r="F344" s="159"/>
    </row>
    <row r="345" spans="1:6" ht="18.95" customHeight="1">
      <c r="A345" s="158">
        <v>1240</v>
      </c>
      <c r="B345" s="19">
        <v>105</v>
      </c>
      <c r="C345" s="20" t="s">
        <v>265</v>
      </c>
      <c r="E345" s="113"/>
      <c r="F345" s="159"/>
    </row>
    <row r="346" spans="1:6" ht="18.95" customHeight="1">
      <c r="A346" s="158">
        <v>1240</v>
      </c>
      <c r="B346" s="19">
        <v>147</v>
      </c>
      <c r="C346" s="20" t="s">
        <v>266</v>
      </c>
      <c r="E346" s="113"/>
      <c r="F346" s="159"/>
    </row>
    <row r="347" spans="1:6" ht="18.95" customHeight="1">
      <c r="A347" s="158">
        <v>1240</v>
      </c>
      <c r="B347" s="19">
        <v>97</v>
      </c>
      <c r="C347" s="20" t="s">
        <v>268</v>
      </c>
      <c r="E347" s="113"/>
      <c r="F347" s="159"/>
    </row>
    <row r="348" spans="1:6" ht="20.100000000000001" customHeight="1" thickBot="1">
      <c r="A348" s="158">
        <v>1240</v>
      </c>
      <c r="B348" s="19">
        <v>99</v>
      </c>
      <c r="C348" s="20" t="s">
        <v>631</v>
      </c>
      <c r="E348" s="113"/>
      <c r="F348" s="159"/>
    </row>
    <row r="349" spans="1:6" ht="20.100000000000001" customHeight="1">
      <c r="A349" s="150"/>
      <c r="B349" s="151"/>
      <c r="C349" s="152" t="s">
        <v>656</v>
      </c>
      <c r="D349" s="151"/>
      <c r="E349" s="151"/>
      <c r="F349" s="153"/>
    </row>
    <row r="350" spans="1:6" ht="20.100000000000001" customHeight="1">
      <c r="A350" s="154"/>
      <c r="B350" s="104"/>
      <c r="C350" s="106"/>
      <c r="D350" s="104"/>
      <c r="E350" s="104"/>
      <c r="F350" s="155"/>
    </row>
    <row r="351" spans="1:6" ht="20.100000000000001" customHeight="1">
      <c r="A351" s="154" t="s">
        <v>711</v>
      </c>
      <c r="B351" s="107"/>
      <c r="C351" s="114"/>
      <c r="D351" s="104"/>
      <c r="E351" s="104"/>
      <c r="F351" s="155"/>
    </row>
    <row r="352" spans="1:6" ht="27" customHeight="1">
      <c r="A352" s="154" t="s">
        <v>712</v>
      </c>
      <c r="B352" s="107"/>
      <c r="C352" s="115"/>
      <c r="D352" s="104"/>
      <c r="E352" s="104"/>
      <c r="F352" s="155"/>
    </row>
    <row r="353" spans="1:12" s="88" customFormat="1">
      <c r="A353" s="154" t="s">
        <v>713</v>
      </c>
      <c r="B353" s="107"/>
      <c r="C353" s="107"/>
      <c r="D353" s="104"/>
      <c r="E353" s="104"/>
      <c r="F353" s="155"/>
      <c r="G353" s="113"/>
      <c r="H353" s="113"/>
      <c r="I353" s="113"/>
      <c r="J353" s="113"/>
      <c r="K353" s="113"/>
      <c r="L353" s="113"/>
    </row>
    <row r="354" spans="1:12" ht="20.100000000000001" customHeight="1">
      <c r="A354" s="154"/>
      <c r="B354" s="107"/>
      <c r="C354" s="107"/>
      <c r="D354" s="104"/>
      <c r="E354" s="104"/>
      <c r="F354" s="155"/>
    </row>
    <row r="355" spans="1:12" ht="20.100000000000001" customHeight="1" thickBot="1">
      <c r="A355" s="154"/>
      <c r="B355" s="104"/>
      <c r="C355" s="104"/>
      <c r="D355" s="104"/>
      <c r="E355" s="104"/>
      <c r="F355" s="155"/>
    </row>
    <row r="356" spans="1:12" ht="18.95" customHeight="1" thickBot="1">
      <c r="A356" s="178" t="s">
        <v>81</v>
      </c>
      <c r="B356" s="179" t="s">
        <v>82</v>
      </c>
      <c r="C356" s="179" t="s">
        <v>333</v>
      </c>
      <c r="D356" s="180"/>
      <c r="E356" s="181" t="s">
        <v>664</v>
      </c>
      <c r="F356" s="181" t="s">
        <v>665</v>
      </c>
    </row>
    <row r="357" spans="1:12" s="88" customFormat="1" ht="20.100000000000001" customHeight="1">
      <c r="A357" s="158">
        <v>1240</v>
      </c>
      <c r="B357" s="19">
        <v>100</v>
      </c>
      <c r="C357" s="20" t="s">
        <v>269</v>
      </c>
      <c r="D357" s="63"/>
      <c r="E357" s="113"/>
      <c r="F357" s="159"/>
    </row>
    <row r="358" spans="1:12" ht="20.100000000000001" customHeight="1">
      <c r="A358" s="158">
        <v>1240</v>
      </c>
      <c r="B358" s="19">
        <v>135</v>
      </c>
      <c r="C358" s="20" t="s">
        <v>271</v>
      </c>
      <c r="E358" s="113"/>
      <c r="F358" s="159"/>
    </row>
    <row r="359" spans="1:12" ht="20.100000000000001" customHeight="1">
      <c r="A359" s="158">
        <v>1240</v>
      </c>
      <c r="B359" s="19">
        <v>86</v>
      </c>
      <c r="C359" s="20" t="s">
        <v>632</v>
      </c>
      <c r="E359" s="113"/>
      <c r="F359" s="159"/>
    </row>
    <row r="360" spans="1:12" ht="20.100000000000001" customHeight="1">
      <c r="A360" s="158">
        <v>1240</v>
      </c>
      <c r="B360" s="19">
        <v>121</v>
      </c>
      <c r="C360" s="20" t="s">
        <v>273</v>
      </c>
      <c r="E360" s="113"/>
      <c r="F360" s="159"/>
      <c r="G360" s="119"/>
      <c r="H360" s="119"/>
    </row>
    <row r="361" spans="1:12" s="119" customFormat="1" ht="20.100000000000001" customHeight="1">
      <c r="A361" s="158">
        <v>1240</v>
      </c>
      <c r="B361" s="19">
        <v>42</v>
      </c>
      <c r="C361" s="20" t="s">
        <v>274</v>
      </c>
      <c r="D361" s="63"/>
      <c r="E361" s="113"/>
      <c r="F361" s="159"/>
      <c r="G361" s="63"/>
      <c r="H361" s="63"/>
    </row>
    <row r="362" spans="1:12" s="119" customFormat="1" ht="20.100000000000001" customHeight="1">
      <c r="A362" s="158">
        <v>1240</v>
      </c>
      <c r="B362" s="19">
        <v>118</v>
      </c>
      <c r="C362" s="20" t="s">
        <v>268</v>
      </c>
      <c r="D362" s="63"/>
      <c r="E362" s="113"/>
      <c r="F362" s="159"/>
    </row>
    <row r="363" spans="1:12" s="88" customFormat="1" ht="20.100000000000001" customHeight="1">
      <c r="A363" s="158">
        <v>1240</v>
      </c>
      <c r="B363" s="19">
        <v>41</v>
      </c>
      <c r="C363" s="20" t="s">
        <v>275</v>
      </c>
      <c r="D363" s="63"/>
      <c r="E363" s="113"/>
      <c r="F363" s="159"/>
      <c r="G363" s="167"/>
    </row>
    <row r="364" spans="1:12" s="88" customFormat="1" ht="18.95" customHeight="1">
      <c r="A364" s="158">
        <v>1240</v>
      </c>
      <c r="B364" s="19">
        <v>87</v>
      </c>
      <c r="C364" s="20" t="s">
        <v>276</v>
      </c>
      <c r="D364" s="63"/>
      <c r="E364" s="113"/>
      <c r="F364" s="159"/>
    </row>
    <row r="365" spans="1:12" ht="18.95" customHeight="1" thickBot="1">
      <c r="A365" s="158">
        <v>1240</v>
      </c>
      <c r="B365" s="19">
        <v>88</v>
      </c>
      <c r="C365" s="20" t="s">
        <v>277</v>
      </c>
      <c r="E365" s="163"/>
      <c r="F365" s="159"/>
    </row>
    <row r="366" spans="1:12" ht="18.95" customHeight="1">
      <c r="A366" s="156">
        <v>1240</v>
      </c>
      <c r="B366" s="118">
        <v>89</v>
      </c>
      <c r="C366" s="110" t="s">
        <v>633</v>
      </c>
      <c r="E366" s="187"/>
      <c r="F366" s="165"/>
    </row>
    <row r="367" spans="1:12" ht="18.95" customHeight="1">
      <c r="A367" s="158">
        <v>1240</v>
      </c>
      <c r="B367" s="19">
        <v>44</v>
      </c>
      <c r="C367" s="20" t="s">
        <v>700</v>
      </c>
      <c r="E367" s="113"/>
      <c r="F367" s="159"/>
    </row>
    <row r="368" spans="1:12" ht="18.95" customHeight="1">
      <c r="A368" s="158">
        <v>1240</v>
      </c>
      <c r="B368" s="19">
        <v>79</v>
      </c>
      <c r="C368" s="20" t="s">
        <v>281</v>
      </c>
      <c r="E368" s="113"/>
      <c r="F368" s="159"/>
    </row>
    <row r="369" spans="1:12" ht="18.95" customHeight="1">
      <c r="A369" s="183">
        <v>1240</v>
      </c>
      <c r="B369" s="117">
        <v>119</v>
      </c>
      <c r="C369" s="116" t="s">
        <v>701</v>
      </c>
      <c r="E369" s="185"/>
      <c r="F369" s="186"/>
    </row>
    <row r="370" spans="1:12" ht="18.95" customHeight="1">
      <c r="A370" s="18">
        <v>1240</v>
      </c>
      <c r="B370" s="19">
        <v>91</v>
      </c>
      <c r="C370" s="20" t="s">
        <v>283</v>
      </c>
      <c r="D370" s="174"/>
      <c r="E370" s="113"/>
      <c r="F370" s="113"/>
    </row>
    <row r="371" spans="1:12" ht="20.100000000000001" customHeight="1" thickBot="1">
      <c r="A371" s="166">
        <v>1240</v>
      </c>
      <c r="B371" s="118">
        <v>45</v>
      </c>
      <c r="C371" s="110" t="s">
        <v>635</v>
      </c>
      <c r="E371" s="187"/>
      <c r="F371" s="165"/>
    </row>
    <row r="372" spans="1:12" ht="21.75" customHeight="1">
      <c r="A372" s="150"/>
      <c r="B372" s="151"/>
      <c r="C372" s="152" t="s">
        <v>656</v>
      </c>
      <c r="D372" s="151"/>
      <c r="E372" s="151"/>
      <c r="F372" s="153"/>
    </row>
    <row r="373" spans="1:12" customFormat="1" ht="15">
      <c r="A373" s="154"/>
      <c r="B373" s="104"/>
      <c r="C373" s="106"/>
      <c r="D373" s="104"/>
      <c r="E373" s="104"/>
      <c r="F373" s="155"/>
      <c r="G373" s="109"/>
      <c r="H373" s="104"/>
      <c r="I373" s="104"/>
      <c r="J373" s="104"/>
      <c r="K373" s="104"/>
      <c r="L373" s="105"/>
    </row>
    <row r="374" spans="1:12" s="88" customFormat="1">
      <c r="A374" s="154" t="s">
        <v>711</v>
      </c>
      <c r="B374" s="107"/>
      <c r="C374" s="114"/>
      <c r="D374" s="104"/>
      <c r="E374" s="104"/>
      <c r="F374" s="155"/>
      <c r="G374" s="113"/>
      <c r="H374" s="113"/>
      <c r="I374" s="113"/>
      <c r="J374" s="113"/>
      <c r="K374" s="113"/>
      <c r="L374" s="113"/>
    </row>
    <row r="375" spans="1:12" ht="20.100000000000001" customHeight="1">
      <c r="A375" s="154" t="s">
        <v>712</v>
      </c>
      <c r="B375" s="107"/>
      <c r="C375" s="115"/>
      <c r="D375" s="104"/>
      <c r="E375" s="104"/>
      <c r="F375" s="155"/>
    </row>
    <row r="376" spans="1:12" ht="20.100000000000001" customHeight="1">
      <c r="A376" s="154" t="s">
        <v>713</v>
      </c>
      <c r="B376" s="107"/>
      <c r="C376" s="107"/>
      <c r="D376" s="104"/>
      <c r="E376" s="104"/>
      <c r="F376" s="155"/>
      <c r="G376" s="119"/>
      <c r="H376" s="119"/>
    </row>
    <row r="377" spans="1:12" s="119" customFormat="1" ht="20.100000000000001" customHeight="1">
      <c r="A377" s="154"/>
      <c r="B377" s="107"/>
      <c r="C377" s="107"/>
      <c r="D377" s="104"/>
      <c r="E377" s="104"/>
      <c r="F377" s="155"/>
      <c r="G377" s="63"/>
      <c r="H377" s="63"/>
    </row>
    <row r="378" spans="1:12" ht="20.100000000000001" customHeight="1" thickBot="1">
      <c r="A378" s="154"/>
      <c r="B378" s="104"/>
      <c r="C378" s="104"/>
      <c r="D378" s="104"/>
      <c r="E378" s="104"/>
      <c r="F378" s="155"/>
    </row>
    <row r="379" spans="1:12" ht="20.100000000000001" customHeight="1" thickBot="1">
      <c r="A379" s="178" t="s">
        <v>81</v>
      </c>
      <c r="B379" s="179" t="s">
        <v>82</v>
      </c>
      <c r="C379" s="179" t="s">
        <v>333</v>
      </c>
      <c r="D379" s="180"/>
      <c r="E379" s="181" t="s">
        <v>664</v>
      </c>
      <c r="F379" s="181" t="s">
        <v>665</v>
      </c>
    </row>
    <row r="380" spans="1:12" ht="20.100000000000001" customHeight="1">
      <c r="A380" s="158">
        <v>1240</v>
      </c>
      <c r="B380" s="19">
        <v>46</v>
      </c>
      <c r="C380" s="20" t="s">
        <v>208</v>
      </c>
      <c r="E380" s="113"/>
      <c r="F380" s="159"/>
    </row>
    <row r="381" spans="1:12" ht="20.100000000000001" customHeight="1">
      <c r="A381" s="158">
        <v>1240</v>
      </c>
      <c r="B381" s="19">
        <v>48</v>
      </c>
      <c r="C381" s="20" t="s">
        <v>636</v>
      </c>
      <c r="E381" s="113"/>
      <c r="F381" s="159"/>
    </row>
    <row r="382" spans="1:12" ht="20.100000000000001" customHeight="1">
      <c r="A382" s="158">
        <v>1240</v>
      </c>
      <c r="B382" s="19">
        <v>49</v>
      </c>
      <c r="C382" s="20" t="s">
        <v>286</v>
      </c>
      <c r="E382" s="113"/>
      <c r="F382" s="159"/>
    </row>
    <row r="383" spans="1:12" ht="20.100000000000001" customHeight="1">
      <c r="A383" s="158">
        <v>1240</v>
      </c>
      <c r="B383" s="19">
        <v>50</v>
      </c>
      <c r="C383" s="20" t="s">
        <v>637</v>
      </c>
      <c r="E383" s="113"/>
      <c r="F383" s="159"/>
    </row>
    <row r="384" spans="1:12" ht="20.100000000000001" customHeight="1">
      <c r="A384" s="158">
        <v>1240</v>
      </c>
      <c r="B384" s="19">
        <v>51</v>
      </c>
      <c r="C384" s="20" t="s">
        <v>287</v>
      </c>
      <c r="E384" s="113"/>
      <c r="F384" s="159"/>
    </row>
    <row r="385" spans="1:6" ht="20.100000000000001" customHeight="1">
      <c r="A385" s="158">
        <v>1240</v>
      </c>
      <c r="B385" s="19">
        <v>111</v>
      </c>
      <c r="C385" s="20" t="s">
        <v>638</v>
      </c>
      <c r="E385" s="113"/>
      <c r="F385" s="159"/>
    </row>
    <row r="386" spans="1:6" ht="20.100000000000001" customHeight="1">
      <c r="A386" s="158">
        <v>1240</v>
      </c>
      <c r="B386" s="19">
        <v>13</v>
      </c>
      <c r="C386" s="20" t="s">
        <v>288</v>
      </c>
      <c r="E386" s="113"/>
      <c r="F386" s="159"/>
    </row>
    <row r="387" spans="1:6" ht="18.95" customHeight="1">
      <c r="A387" s="158">
        <v>1240</v>
      </c>
      <c r="B387" s="19">
        <v>54</v>
      </c>
      <c r="C387" s="20" t="s">
        <v>289</v>
      </c>
      <c r="E387" s="113"/>
      <c r="F387" s="159"/>
    </row>
    <row r="388" spans="1:6" s="88" customFormat="1" ht="18.95" customHeight="1">
      <c r="A388" s="158">
        <v>1240</v>
      </c>
      <c r="B388" s="19">
        <v>9</v>
      </c>
      <c r="C388" s="20" t="s">
        <v>702</v>
      </c>
      <c r="D388" s="63"/>
      <c r="E388" s="113"/>
      <c r="F388" s="159"/>
    </row>
    <row r="389" spans="1:6" ht="18.95" customHeight="1">
      <c r="A389" s="158">
        <v>1240</v>
      </c>
      <c r="B389" s="19">
        <v>115</v>
      </c>
      <c r="C389" s="20" t="s">
        <v>291</v>
      </c>
      <c r="E389" s="113"/>
      <c r="F389" s="159"/>
    </row>
    <row r="390" spans="1:6" ht="18.95" customHeight="1">
      <c r="A390" s="158">
        <v>1240</v>
      </c>
      <c r="B390" s="19">
        <v>123</v>
      </c>
      <c r="C390" s="20" t="s">
        <v>640</v>
      </c>
      <c r="E390" s="113"/>
      <c r="F390" s="159"/>
    </row>
    <row r="391" spans="1:6" ht="18.95" customHeight="1" thickBot="1">
      <c r="A391" s="158">
        <v>1240</v>
      </c>
      <c r="B391" s="19">
        <v>58</v>
      </c>
      <c r="C391" s="20" t="s">
        <v>638</v>
      </c>
      <c r="E391" s="163"/>
      <c r="F391" s="159"/>
    </row>
    <row r="392" spans="1:6" ht="18.95" customHeight="1">
      <c r="A392" s="156">
        <v>1240</v>
      </c>
      <c r="B392" s="118">
        <v>131</v>
      </c>
      <c r="C392" s="110" t="s">
        <v>638</v>
      </c>
      <c r="E392" s="187"/>
      <c r="F392" s="165"/>
    </row>
    <row r="393" spans="1:6" ht="18.95" customHeight="1">
      <c r="A393" s="158">
        <v>1240</v>
      </c>
      <c r="B393" s="19">
        <v>11</v>
      </c>
      <c r="C393" s="20" t="s">
        <v>293</v>
      </c>
      <c r="E393" s="113"/>
      <c r="F393" s="159"/>
    </row>
    <row r="394" spans="1:6" ht="18.95" customHeight="1">
      <c r="A394" s="158">
        <v>1240</v>
      </c>
      <c r="B394" s="19">
        <v>113</v>
      </c>
      <c r="C394" s="20" t="s">
        <v>294</v>
      </c>
      <c r="E394" s="113"/>
      <c r="F394" s="159"/>
    </row>
    <row r="395" spans="1:6" ht="20.100000000000001" customHeight="1" thickBot="1">
      <c r="A395" s="158">
        <v>1240</v>
      </c>
      <c r="B395" s="19">
        <v>62</v>
      </c>
      <c r="C395" s="20" t="s">
        <v>294</v>
      </c>
      <c r="E395" s="113"/>
      <c r="F395" s="159"/>
    </row>
    <row r="396" spans="1:6" ht="20.100000000000001" customHeight="1">
      <c r="A396" s="150"/>
      <c r="B396" s="151"/>
      <c r="C396" s="152" t="s">
        <v>656</v>
      </c>
      <c r="D396" s="151"/>
      <c r="E396" s="151"/>
      <c r="F396" s="153"/>
    </row>
    <row r="397" spans="1:6" ht="20.100000000000001" customHeight="1">
      <c r="A397" s="154"/>
      <c r="B397" s="104"/>
      <c r="C397" s="106"/>
      <c r="D397" s="104"/>
      <c r="E397" s="104"/>
      <c r="F397" s="155"/>
    </row>
    <row r="398" spans="1:6" ht="20.100000000000001" customHeight="1">
      <c r="A398" s="154" t="s">
        <v>711</v>
      </c>
      <c r="B398" s="107"/>
      <c r="C398" s="114"/>
      <c r="D398" s="104"/>
      <c r="E398" s="104"/>
      <c r="F398" s="155"/>
    </row>
    <row r="399" spans="1:6" ht="20.100000000000001" customHeight="1">
      <c r="A399" s="154" t="s">
        <v>712</v>
      </c>
      <c r="B399" s="107"/>
      <c r="C399" s="115"/>
      <c r="D399" s="104"/>
      <c r="E399" s="104"/>
      <c r="F399" s="155"/>
    </row>
    <row r="400" spans="1:6" ht="20.100000000000001" customHeight="1">
      <c r="A400" s="154" t="s">
        <v>713</v>
      </c>
      <c r="B400" s="107"/>
      <c r="C400" s="107"/>
      <c r="D400" s="104"/>
      <c r="E400" s="104"/>
      <c r="F400" s="155"/>
    </row>
    <row r="401" spans="1:6" ht="20.100000000000001" customHeight="1">
      <c r="A401" s="154"/>
      <c r="B401" s="107"/>
      <c r="C401" s="107"/>
      <c r="D401" s="104"/>
      <c r="E401" s="104"/>
      <c r="F401" s="155"/>
    </row>
    <row r="402" spans="1:6" ht="20.100000000000001" customHeight="1" thickBot="1">
      <c r="A402" s="154"/>
      <c r="B402" s="104"/>
      <c r="C402" s="104"/>
      <c r="D402" s="104"/>
      <c r="E402" s="104"/>
      <c r="F402" s="155"/>
    </row>
    <row r="403" spans="1:6" ht="18.95" customHeight="1" thickBot="1">
      <c r="A403" s="178" t="s">
        <v>81</v>
      </c>
      <c r="B403" s="179" t="s">
        <v>82</v>
      </c>
      <c r="C403" s="179" t="s">
        <v>333</v>
      </c>
      <c r="D403" s="180"/>
      <c r="E403" s="181" t="s">
        <v>664</v>
      </c>
      <c r="F403" s="181" t="s">
        <v>665</v>
      </c>
    </row>
    <row r="404" spans="1:6" ht="20.100000000000001" customHeight="1">
      <c r="A404" s="183">
        <v>1240</v>
      </c>
      <c r="B404" s="117">
        <v>139</v>
      </c>
      <c r="C404" s="116" t="s">
        <v>296</v>
      </c>
      <c r="E404" s="185"/>
      <c r="F404" s="186"/>
    </row>
    <row r="405" spans="1:6" ht="20.100000000000001" customHeight="1">
      <c r="A405" s="18">
        <v>1240</v>
      </c>
      <c r="B405" s="19">
        <v>64</v>
      </c>
      <c r="C405" s="20" t="s">
        <v>297</v>
      </c>
      <c r="D405" s="174"/>
      <c r="E405" s="113"/>
      <c r="F405" s="113"/>
    </row>
    <row r="406" spans="1:6" ht="20.100000000000001" customHeight="1">
      <c r="A406" s="192">
        <v>1240</v>
      </c>
      <c r="B406" s="118">
        <v>65</v>
      </c>
      <c r="C406" s="110" t="s">
        <v>703</v>
      </c>
      <c r="E406" s="187"/>
      <c r="F406" s="165"/>
    </row>
    <row r="407" spans="1:6" ht="20.100000000000001" customHeight="1">
      <c r="A407" s="158">
        <v>1240</v>
      </c>
      <c r="B407" s="19">
        <v>60</v>
      </c>
      <c r="C407" s="20" t="s">
        <v>298</v>
      </c>
      <c r="E407" s="113"/>
      <c r="F407" s="159"/>
    </row>
    <row r="408" spans="1:6" ht="20.100000000000001" customHeight="1">
      <c r="A408" s="158">
        <v>1240</v>
      </c>
      <c r="B408" s="19">
        <v>66</v>
      </c>
      <c r="C408" s="20" t="s">
        <v>642</v>
      </c>
      <c r="E408" s="113"/>
      <c r="F408" s="159"/>
    </row>
    <row r="409" spans="1:6" ht="20.100000000000001" customHeight="1">
      <c r="A409" s="158">
        <v>1240</v>
      </c>
      <c r="B409" s="19">
        <v>67</v>
      </c>
      <c r="C409" s="20" t="s">
        <v>642</v>
      </c>
      <c r="E409" s="113"/>
      <c r="F409" s="159"/>
    </row>
    <row r="410" spans="1:6" ht="20.100000000000001" customHeight="1">
      <c r="A410" s="158">
        <v>1240</v>
      </c>
      <c r="B410" s="19">
        <v>126</v>
      </c>
      <c r="C410" s="20" t="s">
        <v>301</v>
      </c>
      <c r="D410" s="119"/>
      <c r="E410" s="113"/>
      <c r="F410" s="159"/>
    </row>
    <row r="411" spans="1:6" s="88" customFormat="1" ht="18.95" customHeight="1" thickBot="1">
      <c r="A411" s="160">
        <v>1240</v>
      </c>
      <c r="B411" s="161">
        <v>125</v>
      </c>
      <c r="C411" s="162" t="s">
        <v>704</v>
      </c>
      <c r="D411" s="197"/>
      <c r="E411" s="163"/>
      <c r="F411" s="164"/>
    </row>
    <row r="412" spans="1:6" ht="18.95" customHeight="1">
      <c r="A412" s="198"/>
      <c r="B412" s="199"/>
      <c r="C412" s="200"/>
      <c r="E412" s="201"/>
      <c r="F412" s="202"/>
    </row>
    <row r="413" spans="1:6" ht="18.95" customHeight="1">
      <c r="A413" s="198"/>
      <c r="B413" s="199"/>
      <c r="C413" s="200"/>
      <c r="E413" s="201"/>
      <c r="F413" s="202"/>
    </row>
    <row r="414" spans="1:6" ht="18.95" customHeight="1">
      <c r="A414" s="198"/>
      <c r="B414" s="199"/>
      <c r="C414" s="200"/>
      <c r="E414" s="201"/>
      <c r="F414" s="202"/>
    </row>
    <row r="415" spans="1:6" ht="18.95" customHeight="1">
      <c r="A415" s="198"/>
      <c r="B415" s="199"/>
      <c r="C415" s="200"/>
      <c r="E415" s="201"/>
      <c r="F415" s="202"/>
    </row>
    <row r="416" spans="1:6" ht="18.95" customHeight="1">
      <c r="A416" s="198"/>
      <c r="B416" s="199"/>
      <c r="C416" s="200"/>
      <c r="E416" s="201"/>
      <c r="F416" s="202"/>
    </row>
    <row r="417" spans="1:6" ht="18.95" customHeight="1">
      <c r="A417" s="198"/>
      <c r="B417" s="199"/>
      <c r="C417" s="200"/>
      <c r="E417" s="201"/>
      <c r="F417" s="202"/>
    </row>
    <row r="418" spans="1:6" ht="18.95" customHeight="1" thickBot="1">
      <c r="A418" s="198"/>
      <c r="B418" s="199"/>
      <c r="C418" s="200"/>
      <c r="E418" s="201"/>
      <c r="F418" s="202"/>
    </row>
    <row r="419" spans="1:6" ht="20.100000000000001" customHeight="1">
      <c r="A419" s="150"/>
      <c r="B419" s="151"/>
      <c r="C419" s="152" t="s">
        <v>656</v>
      </c>
      <c r="D419" s="151"/>
      <c r="E419" s="151"/>
      <c r="F419" s="153"/>
    </row>
    <row r="420" spans="1:6" ht="20.100000000000001" customHeight="1">
      <c r="A420" s="154"/>
      <c r="B420" s="104"/>
      <c r="C420" s="106"/>
      <c r="D420" s="104"/>
      <c r="E420" s="104"/>
      <c r="F420" s="155"/>
    </row>
    <row r="421" spans="1:6" ht="20.100000000000001" customHeight="1">
      <c r="A421" s="154" t="s">
        <v>711</v>
      </c>
      <c r="B421" s="107"/>
      <c r="C421" s="114"/>
      <c r="D421" s="104"/>
      <c r="E421" s="104"/>
      <c r="F421" s="155"/>
    </row>
    <row r="422" spans="1:6" ht="20.100000000000001" customHeight="1">
      <c r="A422" s="154" t="s">
        <v>712</v>
      </c>
      <c r="B422" s="107"/>
      <c r="C422" s="115"/>
      <c r="D422" s="104"/>
      <c r="E422" s="104"/>
      <c r="F422" s="155"/>
    </row>
    <row r="423" spans="1:6" ht="20.100000000000001" customHeight="1">
      <c r="A423" s="154" t="s">
        <v>713</v>
      </c>
      <c r="B423" s="107"/>
      <c r="C423" s="107"/>
      <c r="D423" s="104"/>
      <c r="E423" s="104"/>
      <c r="F423" s="155"/>
    </row>
    <row r="424" spans="1:6" ht="20.100000000000001" customHeight="1">
      <c r="A424" s="154"/>
      <c r="B424" s="107"/>
      <c r="C424" s="107"/>
      <c r="D424" s="104"/>
      <c r="E424" s="104"/>
      <c r="F424" s="155"/>
    </row>
    <row r="425" spans="1:6" ht="20.100000000000001" customHeight="1" thickBot="1">
      <c r="A425" s="154"/>
      <c r="B425" s="104"/>
      <c r="C425" s="104"/>
      <c r="D425" s="104"/>
      <c r="E425" s="104"/>
      <c r="F425" s="155"/>
    </row>
    <row r="426" spans="1:6" ht="18.95" customHeight="1" thickBot="1">
      <c r="A426" s="178" t="s">
        <v>81</v>
      </c>
      <c r="B426" s="179" t="s">
        <v>82</v>
      </c>
      <c r="C426" s="179" t="s">
        <v>333</v>
      </c>
      <c r="D426" s="180"/>
      <c r="E426" s="181" t="s">
        <v>664</v>
      </c>
      <c r="F426" s="181" t="s">
        <v>665</v>
      </c>
    </row>
    <row r="427" spans="1:6" ht="18.95" customHeight="1">
      <c r="A427" s="156">
        <v>1241</v>
      </c>
      <c r="B427" s="118">
        <v>24</v>
      </c>
      <c r="C427" s="110" t="s">
        <v>643</v>
      </c>
      <c r="E427" s="187"/>
      <c r="F427" s="165"/>
    </row>
    <row r="428" spans="1:6" ht="18.95" customHeight="1">
      <c r="A428" s="158">
        <v>1241</v>
      </c>
      <c r="B428" s="19">
        <v>25</v>
      </c>
      <c r="C428" s="20" t="s">
        <v>644</v>
      </c>
      <c r="E428" s="113"/>
      <c r="F428" s="159"/>
    </row>
    <row r="429" spans="1:6" ht="18.95" customHeight="1">
      <c r="A429" s="158">
        <v>1241</v>
      </c>
      <c r="B429" s="19">
        <v>23</v>
      </c>
      <c r="C429" s="20" t="s">
        <v>310</v>
      </c>
      <c r="E429" s="113"/>
      <c r="F429" s="159"/>
    </row>
    <row r="430" spans="1:6" ht="18.95" customHeight="1">
      <c r="A430" s="158">
        <v>1241</v>
      </c>
      <c r="B430" s="19">
        <v>21</v>
      </c>
      <c r="C430" s="20" t="s">
        <v>645</v>
      </c>
      <c r="E430" s="113"/>
      <c r="F430" s="159"/>
    </row>
    <row r="431" spans="1:6" ht="18.95" customHeight="1">
      <c r="A431" s="158">
        <v>1241</v>
      </c>
      <c r="B431" s="19">
        <v>47</v>
      </c>
      <c r="C431" s="20" t="s">
        <v>311</v>
      </c>
      <c r="E431" s="113"/>
      <c r="F431" s="159"/>
    </row>
    <row r="432" spans="1:6" ht="18.95" customHeight="1">
      <c r="A432" s="158">
        <v>1241</v>
      </c>
      <c r="B432" s="19">
        <v>50</v>
      </c>
      <c r="C432" s="20" t="s">
        <v>646</v>
      </c>
      <c r="E432" s="113"/>
      <c r="F432" s="159"/>
    </row>
    <row r="433" spans="1:6" ht="20.100000000000001" customHeight="1">
      <c r="A433" s="158">
        <v>1241</v>
      </c>
      <c r="B433" s="19">
        <v>51</v>
      </c>
      <c r="C433" s="20" t="s">
        <v>646</v>
      </c>
      <c r="E433" s="113"/>
      <c r="F433" s="159"/>
    </row>
    <row r="434" spans="1:6" ht="20.100000000000001" customHeight="1">
      <c r="A434" s="158">
        <v>1241</v>
      </c>
      <c r="B434" s="19">
        <v>20</v>
      </c>
      <c r="C434" s="20" t="s">
        <v>313</v>
      </c>
      <c r="E434" s="113"/>
      <c r="F434" s="159"/>
    </row>
    <row r="435" spans="1:6" ht="20.100000000000001" customHeight="1">
      <c r="A435" s="158">
        <v>1241</v>
      </c>
      <c r="B435" s="19">
        <v>26</v>
      </c>
      <c r="C435" s="20" t="s">
        <v>314</v>
      </c>
      <c r="E435" s="113"/>
      <c r="F435" s="159"/>
    </row>
    <row r="436" spans="1:6" ht="20.100000000000001" customHeight="1">
      <c r="A436" s="158">
        <v>1241</v>
      </c>
      <c r="B436" s="19">
        <v>54</v>
      </c>
      <c r="C436" s="20" t="s">
        <v>315</v>
      </c>
      <c r="E436" s="113"/>
      <c r="F436" s="159"/>
    </row>
    <row r="437" spans="1:6">
      <c r="A437" s="158">
        <v>1241</v>
      </c>
      <c r="B437" s="19">
        <v>45</v>
      </c>
      <c r="C437" s="20" t="s">
        <v>315</v>
      </c>
      <c r="E437" s="113"/>
      <c r="F437" s="159"/>
    </row>
    <row r="438" spans="1:6">
      <c r="A438" s="158">
        <v>1241</v>
      </c>
      <c r="B438" s="19">
        <v>56</v>
      </c>
      <c r="C438" s="20" t="s">
        <v>318</v>
      </c>
      <c r="E438" s="113"/>
      <c r="F438" s="159"/>
    </row>
    <row r="439" spans="1:6">
      <c r="A439" s="158">
        <v>1241</v>
      </c>
      <c r="B439" s="19">
        <v>55</v>
      </c>
      <c r="C439" s="20" t="s">
        <v>647</v>
      </c>
      <c r="E439" s="113"/>
      <c r="F439" s="159"/>
    </row>
    <row r="440" spans="1:6">
      <c r="A440" s="158">
        <v>1241</v>
      </c>
      <c r="B440" s="19">
        <v>37</v>
      </c>
      <c r="C440" s="20" t="s">
        <v>647</v>
      </c>
      <c r="E440" s="113"/>
      <c r="F440" s="159"/>
    </row>
    <row r="441" spans="1:6" ht="13.5" thickBot="1">
      <c r="A441" s="160">
        <v>1241</v>
      </c>
      <c r="B441" s="161">
        <v>38</v>
      </c>
      <c r="C441" s="162" t="s">
        <v>320</v>
      </c>
      <c r="D441" s="149"/>
      <c r="E441" s="163"/>
      <c r="F441" s="164"/>
    </row>
    <row r="442" spans="1:6">
      <c r="A442" s="156">
        <v>1241</v>
      </c>
      <c r="B442" s="118">
        <v>60</v>
      </c>
      <c r="C442" s="110" t="s">
        <v>649</v>
      </c>
      <c r="E442" s="187"/>
      <c r="F442" s="165"/>
    </row>
    <row r="443" spans="1:6">
      <c r="A443" s="158">
        <v>1241</v>
      </c>
      <c r="B443" s="19">
        <v>58</v>
      </c>
      <c r="C443" s="20" t="s">
        <v>321</v>
      </c>
      <c r="E443" s="113"/>
      <c r="F443" s="159"/>
    </row>
    <row r="444" spans="1:6" ht="13.5" thickBot="1">
      <c r="A444" s="158">
        <v>1241</v>
      </c>
      <c r="B444" s="19">
        <v>57</v>
      </c>
      <c r="C444" s="20" t="s">
        <v>650</v>
      </c>
      <c r="E444" s="113"/>
      <c r="F444" s="159"/>
    </row>
    <row r="445" spans="1:6" ht="20.25">
      <c r="A445" s="150"/>
      <c r="B445" s="151"/>
      <c r="C445" s="152" t="s">
        <v>656</v>
      </c>
      <c r="D445" s="151"/>
      <c r="E445" s="151"/>
      <c r="F445" s="153"/>
    </row>
    <row r="446" spans="1:6" ht="15">
      <c r="A446" s="154"/>
      <c r="B446" s="104"/>
      <c r="C446" s="106"/>
      <c r="D446" s="104"/>
      <c r="E446" s="104"/>
      <c r="F446" s="155"/>
    </row>
    <row r="447" spans="1:6">
      <c r="A447" s="154" t="s">
        <v>711</v>
      </c>
      <c r="B447" s="107"/>
      <c r="C447" s="114"/>
      <c r="D447" s="104"/>
      <c r="E447" s="104"/>
      <c r="F447" s="155"/>
    </row>
    <row r="448" spans="1:6">
      <c r="A448" s="154" t="s">
        <v>712</v>
      </c>
      <c r="B448" s="107"/>
      <c r="C448" s="115"/>
      <c r="D448" s="104"/>
      <c r="E448" s="104"/>
      <c r="F448" s="155"/>
    </row>
    <row r="449" spans="1:6">
      <c r="A449" s="154" t="s">
        <v>713</v>
      </c>
      <c r="B449" s="107"/>
      <c r="C449" s="107"/>
      <c r="D449" s="104"/>
      <c r="E449" s="104"/>
      <c r="F449" s="155"/>
    </row>
    <row r="450" spans="1:6">
      <c r="A450" s="154"/>
      <c r="B450" s="107"/>
      <c r="C450" s="107"/>
      <c r="D450" s="104"/>
      <c r="E450" s="104"/>
      <c r="F450" s="155"/>
    </row>
    <row r="451" spans="1:6" ht="13.5" thickBot="1">
      <c r="A451" s="154"/>
      <c r="B451" s="104"/>
      <c r="C451" s="104"/>
      <c r="D451" s="104"/>
      <c r="E451" s="104"/>
      <c r="F451" s="155"/>
    </row>
    <row r="452" spans="1:6" ht="13.5" thickBot="1">
      <c r="A452" s="178" t="s">
        <v>81</v>
      </c>
      <c r="B452" s="179" t="s">
        <v>82</v>
      </c>
      <c r="C452" s="179" t="s">
        <v>333</v>
      </c>
      <c r="D452" s="180"/>
      <c r="E452" s="181" t="s">
        <v>664</v>
      </c>
      <c r="F452" s="181" t="s">
        <v>665</v>
      </c>
    </row>
    <row r="453" spans="1:6">
      <c r="A453" s="158">
        <v>1241</v>
      </c>
      <c r="B453" s="19">
        <v>52</v>
      </c>
      <c r="C453" s="20" t="s">
        <v>323</v>
      </c>
      <c r="E453" s="113"/>
      <c r="F453" s="159"/>
    </row>
    <row r="454" spans="1:6">
      <c r="A454" s="158">
        <v>1241</v>
      </c>
      <c r="B454" s="19">
        <v>43</v>
      </c>
      <c r="C454" s="20" t="s">
        <v>651</v>
      </c>
      <c r="E454" s="113"/>
      <c r="F454" s="159"/>
    </row>
    <row r="455" spans="1:6">
      <c r="A455" s="158">
        <v>1241</v>
      </c>
      <c r="B455" s="19">
        <v>46</v>
      </c>
      <c r="C455" s="20" t="s">
        <v>651</v>
      </c>
      <c r="E455" s="113"/>
      <c r="F455" s="159"/>
    </row>
    <row r="456" spans="1:6">
      <c r="A456" s="158">
        <v>1241</v>
      </c>
      <c r="B456" s="19">
        <v>59</v>
      </c>
      <c r="C456" s="20" t="s">
        <v>297</v>
      </c>
      <c r="E456" s="113"/>
      <c r="F456" s="159"/>
    </row>
    <row r="457" spans="1:6">
      <c r="A457" s="158">
        <v>1241</v>
      </c>
      <c r="B457" s="19">
        <v>12</v>
      </c>
      <c r="C457" s="20" t="s">
        <v>245</v>
      </c>
      <c r="E457" s="113"/>
      <c r="F457" s="159"/>
    </row>
    <row r="458" spans="1:6">
      <c r="A458" s="158">
        <v>1241</v>
      </c>
      <c r="B458" s="19">
        <v>53</v>
      </c>
      <c r="C458" s="20" t="s">
        <v>326</v>
      </c>
      <c r="E458" s="113"/>
      <c r="F458" s="159"/>
    </row>
    <row r="459" spans="1:6">
      <c r="A459" s="158">
        <v>1241</v>
      </c>
      <c r="B459" s="19">
        <v>3</v>
      </c>
      <c r="C459" s="20" t="s">
        <v>652</v>
      </c>
      <c r="E459" s="113"/>
      <c r="F459" s="159"/>
    </row>
    <row r="460" spans="1:6">
      <c r="A460" s="158">
        <v>1241</v>
      </c>
      <c r="B460" s="19">
        <v>6</v>
      </c>
      <c r="C460" s="20" t="s">
        <v>328</v>
      </c>
      <c r="E460" s="113"/>
      <c r="F460" s="159"/>
    </row>
    <row r="461" spans="1:6">
      <c r="A461" s="158">
        <v>1241</v>
      </c>
      <c r="B461" s="19">
        <v>4</v>
      </c>
      <c r="C461" s="20" t="s">
        <v>329</v>
      </c>
      <c r="E461" s="113"/>
      <c r="F461" s="159"/>
    </row>
    <row r="462" spans="1:6">
      <c r="A462" s="158">
        <v>1241</v>
      </c>
      <c r="B462" s="19">
        <v>10</v>
      </c>
      <c r="C462" s="20" t="s">
        <v>705</v>
      </c>
      <c r="E462" s="113"/>
      <c r="F462" s="159"/>
    </row>
    <row r="463" spans="1:6">
      <c r="A463" s="158">
        <v>1241</v>
      </c>
      <c r="B463" s="19">
        <v>8</v>
      </c>
      <c r="C463" s="20" t="s">
        <v>706</v>
      </c>
      <c r="E463" s="113"/>
      <c r="F463" s="159"/>
    </row>
    <row r="464" spans="1:6" ht="13.5" thickBot="1">
      <c r="A464" s="160">
        <v>1241</v>
      </c>
      <c r="B464" s="161">
        <v>9</v>
      </c>
      <c r="C464" s="162" t="s">
        <v>706</v>
      </c>
      <c r="D464" s="149"/>
      <c r="E464" s="163"/>
      <c r="F464" s="164"/>
    </row>
    <row r="465" spans="1:1">
      <c r="A465" s="131"/>
    </row>
  </sheetData>
  <phoneticPr fontId="30" type="noConversion"/>
  <pageMargins left="0.75" right="0.75" top="1" bottom="1" header="0" footer="0"/>
  <pageSetup paperSize="9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 xr3:uid="{44B22561-5205-5C8A-B808-2C70100D228F}"/>
  </sheetViews>
  <sheetFormatPr defaultColWidth="11.42578125"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V Zona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Teresa Yapuyra</dc:creator>
  <cp:keywords/>
  <dc:description/>
  <cp:lastModifiedBy>WLID-00067FFE97EEB2F8</cp:lastModifiedBy>
  <cp:revision/>
  <dcterms:created xsi:type="dcterms:W3CDTF">2004-08-11T12:50:41Z</dcterms:created>
  <dcterms:modified xsi:type="dcterms:W3CDTF">2017-08-26T16:34:02Z</dcterms:modified>
  <cp:category/>
  <cp:contentStatus/>
</cp:coreProperties>
</file>